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15_REPOS\00_BETAMI\98_Plus\02_MT3D\"/>
    </mc:Choice>
  </mc:AlternateContent>
  <xr:revisionPtr revIDLastSave="0" documentId="13_ncr:1_{129A1482-B311-40E4-8A80-61EF00D01514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Ref_04.05_Madson" sheetId="24" r:id="rId1"/>
    <sheet name="____IN_____" sheetId="28" r:id="rId2"/>
    <sheet name="ex_01" sheetId="22" r:id="rId3"/>
    <sheet name="ex_02" sheetId="23" r:id="rId4"/>
    <sheet name="pest_pp_a01_model_setup" sheetId="20" state="hidden" r:id="rId5"/>
    <sheet name="____Comparisons____" sheetId="9" state="hidden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80" i="28" l="1"/>
  <c r="AM80" i="28" s="1"/>
  <c r="Z80" i="28"/>
  <c r="AL80" i="28" s="1"/>
  <c r="Y80" i="28"/>
  <c r="AK80" i="28" s="1"/>
  <c r="X80" i="28"/>
  <c r="AJ80" i="28" s="1"/>
  <c r="W80" i="28"/>
  <c r="AI80" i="28" s="1"/>
  <c r="V80" i="28"/>
  <c r="AH80" i="28" s="1"/>
  <c r="AA79" i="28"/>
  <c r="AM79" i="28" s="1"/>
  <c r="Z79" i="28"/>
  <c r="AL79" i="28" s="1"/>
  <c r="Y79" i="28"/>
  <c r="AK79" i="28" s="1"/>
  <c r="X79" i="28"/>
  <c r="AJ79" i="28" s="1"/>
  <c r="W79" i="28"/>
  <c r="AC79" i="28" s="1"/>
  <c r="V79" i="28"/>
  <c r="AB79" i="28" s="1"/>
  <c r="AA78" i="28"/>
  <c r="AM78" i="28" s="1"/>
  <c r="Z78" i="28"/>
  <c r="AL78" i="28" s="1"/>
  <c r="Y78" i="28"/>
  <c r="AK78" i="28" s="1"/>
  <c r="X78" i="28"/>
  <c r="AJ78" i="28" s="1"/>
  <c r="W78" i="28"/>
  <c r="AI78" i="28" s="1"/>
  <c r="V78" i="28"/>
  <c r="AH78" i="28" s="1"/>
  <c r="AA77" i="28"/>
  <c r="AM77" i="28" s="1"/>
  <c r="Z77" i="28"/>
  <c r="AF77" i="28" s="1"/>
  <c r="Y77" i="28"/>
  <c r="AK77" i="28" s="1"/>
  <c r="X77" i="28"/>
  <c r="AJ77" i="28" s="1"/>
  <c r="W77" i="28"/>
  <c r="AC77" i="28" s="1"/>
  <c r="V77" i="28"/>
  <c r="AB77" i="28" s="1"/>
  <c r="AA76" i="28"/>
  <c r="AM76" i="28" s="1"/>
  <c r="Z76" i="28"/>
  <c r="AL76" i="28" s="1"/>
  <c r="Y76" i="28"/>
  <c r="AK76" i="28" s="1"/>
  <c r="X76" i="28"/>
  <c r="AJ76" i="28" s="1"/>
  <c r="W76" i="28"/>
  <c r="AI76" i="28" s="1"/>
  <c r="V76" i="28"/>
  <c r="AH76" i="28" s="1"/>
  <c r="AA75" i="28"/>
  <c r="AM75" i="28" s="1"/>
  <c r="Z75" i="28"/>
  <c r="AF75" i="28" s="1"/>
  <c r="Y75" i="28"/>
  <c r="AK75" i="28" s="1"/>
  <c r="X75" i="28"/>
  <c r="AD75" i="28" s="1"/>
  <c r="W75" i="28"/>
  <c r="AC75" i="28" s="1"/>
  <c r="V75" i="28"/>
  <c r="AB75" i="28" s="1"/>
  <c r="AA74" i="28"/>
  <c r="AM74" i="28" s="1"/>
  <c r="Z74" i="28"/>
  <c r="AL74" i="28" s="1"/>
  <c r="Y74" i="28"/>
  <c r="AK74" i="28" s="1"/>
  <c r="X74" i="28"/>
  <c r="AJ74" i="28" s="1"/>
  <c r="W74" i="28"/>
  <c r="AI74" i="28" s="1"/>
  <c r="V74" i="28"/>
  <c r="AH74" i="28" s="1"/>
  <c r="AA73" i="28"/>
  <c r="AM73" i="28" s="1"/>
  <c r="Z73" i="28"/>
  <c r="AF73" i="28" s="1"/>
  <c r="Y73" i="28"/>
  <c r="AK73" i="28" s="1"/>
  <c r="X73" i="28"/>
  <c r="AD73" i="28" s="1"/>
  <c r="W73" i="28"/>
  <c r="AC73" i="28" s="1"/>
  <c r="V73" i="28"/>
  <c r="AB73" i="28" s="1"/>
  <c r="AA72" i="28"/>
  <c r="AM72" i="28" s="1"/>
  <c r="Z72" i="28"/>
  <c r="AL72" i="28" s="1"/>
  <c r="Y72" i="28"/>
  <c r="AK72" i="28" s="1"/>
  <c r="X72" i="28"/>
  <c r="AJ72" i="28" s="1"/>
  <c r="W72" i="28"/>
  <c r="AI72" i="28" s="1"/>
  <c r="V72" i="28"/>
  <c r="AH72" i="28" s="1"/>
  <c r="AA71" i="28"/>
  <c r="AM71" i="28" s="1"/>
  <c r="Z71" i="28"/>
  <c r="AF71" i="28" s="1"/>
  <c r="Y71" i="28"/>
  <c r="AK71" i="28" s="1"/>
  <c r="X71" i="28"/>
  <c r="AD71" i="28" s="1"/>
  <c r="W71" i="28"/>
  <c r="AC71" i="28" s="1"/>
  <c r="V71" i="28"/>
  <c r="AB71" i="28" s="1"/>
  <c r="AA70" i="28"/>
  <c r="AM70" i="28" s="1"/>
  <c r="Z70" i="28"/>
  <c r="AL70" i="28" s="1"/>
  <c r="Y70" i="28"/>
  <c r="AK70" i="28" s="1"/>
  <c r="X70" i="28"/>
  <c r="AJ70" i="28" s="1"/>
  <c r="W70" i="28"/>
  <c r="AI70" i="28" s="1"/>
  <c r="V70" i="28"/>
  <c r="AH70" i="28" s="1"/>
  <c r="AA69" i="28"/>
  <c r="AM69" i="28" s="1"/>
  <c r="Z69" i="28"/>
  <c r="AF69" i="28" s="1"/>
  <c r="Y69" i="28"/>
  <c r="AK69" i="28" s="1"/>
  <c r="X69" i="28"/>
  <c r="AD69" i="28" s="1"/>
  <c r="W69" i="28"/>
  <c r="AC69" i="28" s="1"/>
  <c r="V69" i="28"/>
  <c r="AB69" i="28" s="1"/>
  <c r="AA68" i="28"/>
  <c r="AM68" i="28" s="1"/>
  <c r="Z68" i="28"/>
  <c r="AL68" i="28" s="1"/>
  <c r="Y68" i="28"/>
  <c r="AK68" i="28" s="1"/>
  <c r="X68" i="28"/>
  <c r="AJ68" i="28" s="1"/>
  <c r="W68" i="28"/>
  <c r="AI68" i="28" s="1"/>
  <c r="V68" i="28"/>
  <c r="AH68" i="28" s="1"/>
  <c r="AA67" i="28"/>
  <c r="AM67" i="28" s="1"/>
  <c r="Z67" i="28"/>
  <c r="AF67" i="28" s="1"/>
  <c r="Y67" i="28"/>
  <c r="AK67" i="28" s="1"/>
  <c r="X67" i="28"/>
  <c r="AD67" i="28" s="1"/>
  <c r="W67" i="28"/>
  <c r="AC67" i="28" s="1"/>
  <c r="V67" i="28"/>
  <c r="AH67" i="28" s="1"/>
  <c r="AA66" i="28"/>
  <c r="AM66" i="28" s="1"/>
  <c r="Z66" i="28"/>
  <c r="AL66" i="28" s="1"/>
  <c r="Y66" i="28"/>
  <c r="AK66" i="28" s="1"/>
  <c r="X66" i="28"/>
  <c r="AJ66" i="28" s="1"/>
  <c r="W66" i="28"/>
  <c r="AI66" i="28" s="1"/>
  <c r="V66" i="28"/>
  <c r="AH66" i="28" s="1"/>
  <c r="AA65" i="28"/>
  <c r="AM65" i="28" s="1"/>
  <c r="Z65" i="28"/>
  <c r="AF65" i="28" s="1"/>
  <c r="Y65" i="28"/>
  <c r="AK65" i="28" s="1"/>
  <c r="X65" i="28"/>
  <c r="AD65" i="28" s="1"/>
  <c r="W65" i="28"/>
  <c r="AC65" i="28" s="1"/>
  <c r="V65" i="28"/>
  <c r="AH65" i="28" s="1"/>
  <c r="AA64" i="28"/>
  <c r="AM64" i="28" s="1"/>
  <c r="Z64" i="28"/>
  <c r="AL64" i="28" s="1"/>
  <c r="Y64" i="28"/>
  <c r="AK64" i="28" s="1"/>
  <c r="X64" i="28"/>
  <c r="AJ64" i="28" s="1"/>
  <c r="W64" i="28"/>
  <c r="AI64" i="28" s="1"/>
  <c r="V64" i="28"/>
  <c r="AH64" i="28" s="1"/>
  <c r="AA63" i="28"/>
  <c r="AM63" i="28" s="1"/>
  <c r="Z63" i="28"/>
  <c r="AF63" i="28" s="1"/>
  <c r="Y63" i="28"/>
  <c r="AK63" i="28" s="1"/>
  <c r="X63" i="28"/>
  <c r="AD63" i="28" s="1"/>
  <c r="W63" i="28"/>
  <c r="AC63" i="28" s="1"/>
  <c r="V63" i="28"/>
  <c r="AH63" i="28" s="1"/>
  <c r="AA62" i="28"/>
  <c r="AM62" i="28" s="1"/>
  <c r="Z62" i="28"/>
  <c r="AL62" i="28" s="1"/>
  <c r="Y62" i="28"/>
  <c r="AK62" i="28" s="1"/>
  <c r="X62" i="28"/>
  <c r="AJ62" i="28" s="1"/>
  <c r="W62" i="28"/>
  <c r="AI62" i="28" s="1"/>
  <c r="V62" i="28"/>
  <c r="AH62" i="28" s="1"/>
  <c r="AA61" i="28"/>
  <c r="AM61" i="28" s="1"/>
  <c r="Z61" i="28"/>
  <c r="AF61" i="28" s="1"/>
  <c r="Y61" i="28"/>
  <c r="AK61" i="28" s="1"/>
  <c r="X61" i="28"/>
  <c r="AD61" i="28" s="1"/>
  <c r="W61" i="28"/>
  <c r="AC61" i="28" s="1"/>
  <c r="V61" i="28"/>
  <c r="AH61" i="28" s="1"/>
  <c r="AA60" i="28"/>
  <c r="AM60" i="28" s="1"/>
  <c r="Z60" i="28"/>
  <c r="AL60" i="28" s="1"/>
  <c r="Y60" i="28"/>
  <c r="AK60" i="28" s="1"/>
  <c r="X60" i="28"/>
  <c r="AJ60" i="28" s="1"/>
  <c r="W60" i="28"/>
  <c r="AI60" i="28" s="1"/>
  <c r="V60" i="28"/>
  <c r="AH60" i="28" s="1"/>
  <c r="AE59" i="28"/>
  <c r="AA59" i="28"/>
  <c r="AM59" i="28" s="1"/>
  <c r="Z59" i="28"/>
  <c r="AF59" i="28" s="1"/>
  <c r="Y59" i="28"/>
  <c r="AK59" i="28" s="1"/>
  <c r="X59" i="28"/>
  <c r="AD59" i="28" s="1"/>
  <c r="W59" i="28"/>
  <c r="AC59" i="28" s="1"/>
  <c r="V59" i="28"/>
  <c r="AH59" i="28" s="1"/>
  <c r="AA58" i="28"/>
  <c r="AM58" i="28" s="1"/>
  <c r="Z58" i="28"/>
  <c r="AL58" i="28" s="1"/>
  <c r="Y58" i="28"/>
  <c r="AK58" i="28" s="1"/>
  <c r="X58" i="28"/>
  <c r="AJ58" i="28" s="1"/>
  <c r="W58" i="28"/>
  <c r="AI58" i="28" s="1"/>
  <c r="V58" i="28"/>
  <c r="AH58" i="28" s="1"/>
  <c r="AA57" i="28"/>
  <c r="AM57" i="28" s="1"/>
  <c r="Z57" i="28"/>
  <c r="AF57" i="28" s="1"/>
  <c r="Y57" i="28"/>
  <c r="AK57" i="28" s="1"/>
  <c r="X57" i="28"/>
  <c r="AD57" i="28" s="1"/>
  <c r="W57" i="28"/>
  <c r="AI57" i="28" s="1"/>
  <c r="V57" i="28"/>
  <c r="AH57" i="28" s="1"/>
  <c r="AA56" i="28"/>
  <c r="AM56" i="28" s="1"/>
  <c r="Z56" i="28"/>
  <c r="AL56" i="28" s="1"/>
  <c r="Y56" i="28"/>
  <c r="AK56" i="28" s="1"/>
  <c r="X56" i="28"/>
  <c r="AJ56" i="28" s="1"/>
  <c r="W56" i="28"/>
  <c r="AI56" i="28" s="1"/>
  <c r="V56" i="28"/>
  <c r="AH56" i="28" s="1"/>
  <c r="AA55" i="28"/>
  <c r="AM55" i="28" s="1"/>
  <c r="Z55" i="28"/>
  <c r="AF55" i="28" s="1"/>
  <c r="Y55" i="28"/>
  <c r="AK55" i="28" s="1"/>
  <c r="X55" i="28"/>
  <c r="AD55" i="28" s="1"/>
  <c r="W55" i="28"/>
  <c r="AI55" i="28" s="1"/>
  <c r="V55" i="28"/>
  <c r="AH55" i="28" s="1"/>
  <c r="AA54" i="28"/>
  <c r="AM54" i="28" s="1"/>
  <c r="Z54" i="28"/>
  <c r="AL54" i="28" s="1"/>
  <c r="Y54" i="28"/>
  <c r="AK54" i="28" s="1"/>
  <c r="X54" i="28"/>
  <c r="AJ54" i="28" s="1"/>
  <c r="W54" i="28"/>
  <c r="AI54" i="28" s="1"/>
  <c r="V54" i="28"/>
  <c r="AH54" i="28" s="1"/>
  <c r="AA53" i="28"/>
  <c r="AM53" i="28" s="1"/>
  <c r="Z53" i="28"/>
  <c r="AF53" i="28" s="1"/>
  <c r="Y53" i="28"/>
  <c r="AK53" i="28" s="1"/>
  <c r="X53" i="28"/>
  <c r="AD53" i="28" s="1"/>
  <c r="W53" i="28"/>
  <c r="AI53" i="28" s="1"/>
  <c r="V53" i="28"/>
  <c r="AH53" i="28" s="1"/>
  <c r="AA52" i="28"/>
  <c r="AM52" i="28" s="1"/>
  <c r="Z52" i="28"/>
  <c r="AL52" i="28" s="1"/>
  <c r="Y52" i="28"/>
  <c r="AK52" i="28" s="1"/>
  <c r="X52" i="28"/>
  <c r="AJ52" i="28" s="1"/>
  <c r="W52" i="28"/>
  <c r="AI52" i="28" s="1"/>
  <c r="V52" i="28"/>
  <c r="AH52" i="28" s="1"/>
  <c r="AA51" i="28"/>
  <c r="AM51" i="28" s="1"/>
  <c r="Z51" i="28"/>
  <c r="AF51" i="28" s="1"/>
  <c r="Y51" i="28"/>
  <c r="AK51" i="28" s="1"/>
  <c r="X51" i="28"/>
  <c r="AD51" i="28" s="1"/>
  <c r="W51" i="28"/>
  <c r="AI51" i="28" s="1"/>
  <c r="V51" i="28"/>
  <c r="AH51" i="28" s="1"/>
  <c r="AA50" i="28"/>
  <c r="AM50" i="28" s="1"/>
  <c r="Z50" i="28"/>
  <c r="AL50" i="28" s="1"/>
  <c r="Y50" i="28"/>
  <c r="AK50" i="28" s="1"/>
  <c r="X50" i="28"/>
  <c r="AJ50" i="28" s="1"/>
  <c r="W50" i="28"/>
  <c r="AI50" i="28" s="1"/>
  <c r="V50" i="28"/>
  <c r="AH50" i="28" s="1"/>
  <c r="AA49" i="28"/>
  <c r="AM49" i="28" s="1"/>
  <c r="Z49" i="28"/>
  <c r="AF49" i="28" s="1"/>
  <c r="Y49" i="28"/>
  <c r="AK49" i="28" s="1"/>
  <c r="X49" i="28"/>
  <c r="AD49" i="28" s="1"/>
  <c r="W49" i="28"/>
  <c r="AI49" i="28" s="1"/>
  <c r="V49" i="28"/>
  <c r="AH49" i="28" s="1"/>
  <c r="AA48" i="28"/>
  <c r="AM48" i="28" s="1"/>
  <c r="Z48" i="28"/>
  <c r="AL48" i="28" s="1"/>
  <c r="Y48" i="28"/>
  <c r="AK48" i="28" s="1"/>
  <c r="X48" i="28"/>
  <c r="AJ48" i="28" s="1"/>
  <c r="W48" i="28"/>
  <c r="AI48" i="28" s="1"/>
  <c r="V48" i="28"/>
  <c r="AH48" i="28" s="1"/>
  <c r="AA47" i="28"/>
  <c r="AM47" i="28" s="1"/>
  <c r="Z47" i="28"/>
  <c r="AF47" i="28" s="1"/>
  <c r="Y47" i="28"/>
  <c r="AK47" i="28" s="1"/>
  <c r="X47" i="28"/>
  <c r="AD47" i="28" s="1"/>
  <c r="W47" i="28"/>
  <c r="AC47" i="28" s="1"/>
  <c r="V47" i="28"/>
  <c r="AH47" i="28" s="1"/>
  <c r="AA46" i="28"/>
  <c r="AM46" i="28" s="1"/>
  <c r="Z46" i="28"/>
  <c r="AL46" i="28" s="1"/>
  <c r="Y46" i="28"/>
  <c r="AK46" i="28" s="1"/>
  <c r="X46" i="28"/>
  <c r="AJ46" i="28" s="1"/>
  <c r="W46" i="28"/>
  <c r="AI46" i="28" s="1"/>
  <c r="V46" i="28"/>
  <c r="AH46" i="28" s="1"/>
  <c r="AA45" i="28"/>
  <c r="AM45" i="28" s="1"/>
  <c r="Z45" i="28"/>
  <c r="AF45" i="28" s="1"/>
  <c r="Y45" i="28"/>
  <c r="AK45" i="28" s="1"/>
  <c r="X45" i="28"/>
  <c r="AD45" i="28" s="1"/>
  <c r="W45" i="28"/>
  <c r="AI45" i="28" s="1"/>
  <c r="V45" i="28"/>
  <c r="AH45" i="28" s="1"/>
  <c r="AA44" i="28"/>
  <c r="AM44" i="28" s="1"/>
  <c r="Z44" i="28"/>
  <c r="AL44" i="28" s="1"/>
  <c r="Y44" i="28"/>
  <c r="AK44" i="28" s="1"/>
  <c r="X44" i="28"/>
  <c r="AJ44" i="28" s="1"/>
  <c r="W44" i="28"/>
  <c r="AI44" i="28" s="1"/>
  <c r="V44" i="28"/>
  <c r="AH44" i="28" s="1"/>
  <c r="AA43" i="28"/>
  <c r="AM43" i="28" s="1"/>
  <c r="Z43" i="28"/>
  <c r="AF43" i="28" s="1"/>
  <c r="Y43" i="28"/>
  <c r="AK43" i="28" s="1"/>
  <c r="X43" i="28"/>
  <c r="AD43" i="28" s="1"/>
  <c r="W43" i="28"/>
  <c r="AI43" i="28" s="1"/>
  <c r="V43" i="28"/>
  <c r="AH43" i="28" s="1"/>
  <c r="AA42" i="28"/>
  <c r="AM42" i="28" s="1"/>
  <c r="Z42" i="28"/>
  <c r="AL42" i="28" s="1"/>
  <c r="Y42" i="28"/>
  <c r="AK42" i="28" s="1"/>
  <c r="X42" i="28"/>
  <c r="AJ42" i="28" s="1"/>
  <c r="W42" i="28"/>
  <c r="AI42" i="28" s="1"/>
  <c r="V42" i="28"/>
  <c r="AH42" i="28" s="1"/>
  <c r="AA41" i="28"/>
  <c r="AM41" i="28" s="1"/>
  <c r="Z41" i="28"/>
  <c r="AF41" i="28" s="1"/>
  <c r="Y41" i="28"/>
  <c r="AK41" i="28" s="1"/>
  <c r="X41" i="28"/>
  <c r="AD41" i="28" s="1"/>
  <c r="W41" i="28"/>
  <c r="AI41" i="28" s="1"/>
  <c r="V41" i="28"/>
  <c r="AH41" i="28" s="1"/>
  <c r="AA40" i="28"/>
  <c r="AM40" i="28" s="1"/>
  <c r="Z40" i="28"/>
  <c r="AL40" i="28" s="1"/>
  <c r="Y40" i="28"/>
  <c r="AK40" i="28" s="1"/>
  <c r="X40" i="28"/>
  <c r="AJ40" i="28" s="1"/>
  <c r="W40" i="28"/>
  <c r="AI40" i="28" s="1"/>
  <c r="V40" i="28"/>
  <c r="AH40" i="28" s="1"/>
  <c r="AA39" i="28"/>
  <c r="AM39" i="28" s="1"/>
  <c r="Z39" i="28"/>
  <c r="AF39" i="28" s="1"/>
  <c r="Y39" i="28"/>
  <c r="AK39" i="28" s="1"/>
  <c r="X39" i="28"/>
  <c r="AD39" i="28" s="1"/>
  <c r="W39" i="28"/>
  <c r="AC39" i="28" s="1"/>
  <c r="V39" i="28"/>
  <c r="AH39" i="28" s="1"/>
  <c r="AA38" i="28"/>
  <c r="AM38" i="28" s="1"/>
  <c r="Z38" i="28"/>
  <c r="AL38" i="28" s="1"/>
  <c r="Y38" i="28"/>
  <c r="AK38" i="28" s="1"/>
  <c r="X38" i="28"/>
  <c r="AJ38" i="28" s="1"/>
  <c r="W38" i="28"/>
  <c r="AI38" i="28" s="1"/>
  <c r="V38" i="28"/>
  <c r="AH38" i="28" s="1"/>
  <c r="AA37" i="28"/>
  <c r="AM37" i="28" s="1"/>
  <c r="Z37" i="28"/>
  <c r="AF37" i="28" s="1"/>
  <c r="Y37" i="28"/>
  <c r="AK37" i="28" s="1"/>
  <c r="X37" i="28"/>
  <c r="AD37" i="28" s="1"/>
  <c r="W37" i="28"/>
  <c r="AC37" i="28" s="1"/>
  <c r="V37" i="28"/>
  <c r="AH37" i="28" s="1"/>
  <c r="AA36" i="28"/>
  <c r="AM36" i="28" s="1"/>
  <c r="Z36" i="28"/>
  <c r="AL36" i="28" s="1"/>
  <c r="Y36" i="28"/>
  <c r="AK36" i="28" s="1"/>
  <c r="X36" i="28"/>
  <c r="AJ36" i="28" s="1"/>
  <c r="W36" i="28"/>
  <c r="AI36" i="28" s="1"/>
  <c r="V36" i="28"/>
  <c r="AH36" i="28" s="1"/>
  <c r="AA35" i="28"/>
  <c r="AM35" i="28" s="1"/>
  <c r="Z35" i="28"/>
  <c r="AF35" i="28" s="1"/>
  <c r="Y35" i="28"/>
  <c r="AK35" i="28" s="1"/>
  <c r="X35" i="28"/>
  <c r="AD35" i="28" s="1"/>
  <c r="W35" i="28"/>
  <c r="AC35" i="28" s="1"/>
  <c r="V35" i="28"/>
  <c r="AH35" i="28" s="1"/>
  <c r="AA34" i="28"/>
  <c r="AM34" i="28" s="1"/>
  <c r="Z34" i="28"/>
  <c r="AL34" i="28" s="1"/>
  <c r="Y34" i="28"/>
  <c r="AK34" i="28" s="1"/>
  <c r="X34" i="28"/>
  <c r="AJ34" i="28" s="1"/>
  <c r="W34" i="28"/>
  <c r="AI34" i="28" s="1"/>
  <c r="V34" i="28"/>
  <c r="AH34" i="28" s="1"/>
  <c r="AA33" i="28"/>
  <c r="AM33" i="28" s="1"/>
  <c r="Z33" i="28"/>
  <c r="AF33" i="28" s="1"/>
  <c r="Y33" i="28"/>
  <c r="AK33" i="28" s="1"/>
  <c r="X33" i="28"/>
  <c r="AD33" i="28" s="1"/>
  <c r="W33" i="28"/>
  <c r="AC33" i="28" s="1"/>
  <c r="V33" i="28"/>
  <c r="AH33" i="28" s="1"/>
  <c r="AA32" i="28"/>
  <c r="AM32" i="28" s="1"/>
  <c r="Z32" i="28"/>
  <c r="AL32" i="28" s="1"/>
  <c r="Y32" i="28"/>
  <c r="AK32" i="28" s="1"/>
  <c r="X32" i="28"/>
  <c r="AJ32" i="28" s="1"/>
  <c r="W32" i="28"/>
  <c r="AI32" i="28" s="1"/>
  <c r="V32" i="28"/>
  <c r="AH32" i="28" s="1"/>
  <c r="AA31" i="28"/>
  <c r="AM31" i="28" s="1"/>
  <c r="Z31" i="28"/>
  <c r="AF31" i="28" s="1"/>
  <c r="Y31" i="28"/>
  <c r="AK31" i="28" s="1"/>
  <c r="X31" i="28"/>
  <c r="AD31" i="28" s="1"/>
  <c r="W31" i="28"/>
  <c r="AI31" i="28" s="1"/>
  <c r="V31" i="28"/>
  <c r="AH31" i="28" s="1"/>
  <c r="AA30" i="28"/>
  <c r="AM30" i="28" s="1"/>
  <c r="Z30" i="28"/>
  <c r="AL30" i="28" s="1"/>
  <c r="Y30" i="28"/>
  <c r="AK30" i="28" s="1"/>
  <c r="X30" i="28"/>
  <c r="AJ30" i="28" s="1"/>
  <c r="W30" i="28"/>
  <c r="AI30" i="28" s="1"/>
  <c r="V30" i="28"/>
  <c r="AH30" i="28" s="1"/>
  <c r="AA29" i="28"/>
  <c r="AM29" i="28" s="1"/>
  <c r="Z29" i="28"/>
  <c r="AF29" i="28" s="1"/>
  <c r="Y29" i="28"/>
  <c r="AK29" i="28" s="1"/>
  <c r="X29" i="28"/>
  <c r="AD29" i="28" s="1"/>
  <c r="W29" i="28"/>
  <c r="AC29" i="28" s="1"/>
  <c r="V29" i="28"/>
  <c r="AH29" i="28" s="1"/>
  <c r="AA28" i="28"/>
  <c r="AM28" i="28" s="1"/>
  <c r="Z28" i="28"/>
  <c r="AL28" i="28" s="1"/>
  <c r="Y28" i="28"/>
  <c r="AK28" i="28" s="1"/>
  <c r="X28" i="28"/>
  <c r="AJ28" i="28" s="1"/>
  <c r="W28" i="28"/>
  <c r="AI28" i="28" s="1"/>
  <c r="V28" i="28"/>
  <c r="AH28" i="28" s="1"/>
  <c r="AA27" i="28"/>
  <c r="AM27" i="28" s="1"/>
  <c r="Z27" i="28"/>
  <c r="AF27" i="28" s="1"/>
  <c r="Y27" i="28"/>
  <c r="AK27" i="28" s="1"/>
  <c r="X27" i="28"/>
  <c r="AD27" i="28" s="1"/>
  <c r="W27" i="28"/>
  <c r="AC27" i="28" s="1"/>
  <c r="V27" i="28"/>
  <c r="AH27" i="28" s="1"/>
  <c r="AA26" i="28"/>
  <c r="AM26" i="28" s="1"/>
  <c r="Z26" i="28"/>
  <c r="AL26" i="28" s="1"/>
  <c r="Y26" i="28"/>
  <c r="AK26" i="28" s="1"/>
  <c r="X26" i="28"/>
  <c r="AJ26" i="28" s="1"/>
  <c r="W26" i="28"/>
  <c r="AI26" i="28" s="1"/>
  <c r="V26" i="28"/>
  <c r="AH26" i="28" s="1"/>
  <c r="AA25" i="28"/>
  <c r="AM25" i="28" s="1"/>
  <c r="Z25" i="28"/>
  <c r="AF25" i="28" s="1"/>
  <c r="Y25" i="28"/>
  <c r="AK25" i="28" s="1"/>
  <c r="X25" i="28"/>
  <c r="AD25" i="28" s="1"/>
  <c r="W25" i="28"/>
  <c r="AI25" i="28" s="1"/>
  <c r="V25" i="28"/>
  <c r="AH25" i="28" s="1"/>
  <c r="AA24" i="28"/>
  <c r="AM24" i="28" s="1"/>
  <c r="Z24" i="28"/>
  <c r="AL24" i="28" s="1"/>
  <c r="Y24" i="28"/>
  <c r="AK24" i="28" s="1"/>
  <c r="X24" i="28"/>
  <c r="AJ24" i="28" s="1"/>
  <c r="W24" i="28"/>
  <c r="AI24" i="28" s="1"/>
  <c r="V24" i="28"/>
  <c r="AH24" i="28" s="1"/>
  <c r="AA23" i="28"/>
  <c r="AM23" i="28" s="1"/>
  <c r="Z23" i="28"/>
  <c r="AF23" i="28" s="1"/>
  <c r="Y23" i="28"/>
  <c r="AK23" i="28" s="1"/>
  <c r="X23" i="28"/>
  <c r="AD23" i="28" s="1"/>
  <c r="W23" i="28"/>
  <c r="AI23" i="28" s="1"/>
  <c r="V23" i="28"/>
  <c r="AH23" i="28" s="1"/>
  <c r="AA22" i="28"/>
  <c r="AM22" i="28" s="1"/>
  <c r="Z22" i="28"/>
  <c r="AL22" i="28" s="1"/>
  <c r="Y22" i="28"/>
  <c r="AK22" i="28" s="1"/>
  <c r="X22" i="28"/>
  <c r="AJ22" i="28" s="1"/>
  <c r="W22" i="28"/>
  <c r="AI22" i="28" s="1"/>
  <c r="V22" i="28"/>
  <c r="AH22" i="28" s="1"/>
  <c r="AA21" i="28"/>
  <c r="AM21" i="28" s="1"/>
  <c r="Z21" i="28"/>
  <c r="AF21" i="28" s="1"/>
  <c r="Y21" i="28"/>
  <c r="AK21" i="28" s="1"/>
  <c r="X21" i="28"/>
  <c r="AD21" i="28" s="1"/>
  <c r="W21" i="28"/>
  <c r="AC21" i="28" s="1"/>
  <c r="V21" i="28"/>
  <c r="AH21" i="28" s="1"/>
  <c r="AA20" i="28"/>
  <c r="AM20" i="28" s="1"/>
  <c r="Z20" i="28"/>
  <c r="AL20" i="28" s="1"/>
  <c r="Y20" i="28"/>
  <c r="AK20" i="28" s="1"/>
  <c r="X20" i="28"/>
  <c r="AJ20" i="28" s="1"/>
  <c r="W20" i="28"/>
  <c r="AI20" i="28" s="1"/>
  <c r="V20" i="28"/>
  <c r="AH20" i="28" s="1"/>
  <c r="AA19" i="28"/>
  <c r="AM19" i="28" s="1"/>
  <c r="Z19" i="28"/>
  <c r="AF19" i="28" s="1"/>
  <c r="Y19" i="28"/>
  <c r="AK19" i="28" s="1"/>
  <c r="X19" i="28"/>
  <c r="AD19" i="28" s="1"/>
  <c r="W19" i="28"/>
  <c r="AC19" i="28" s="1"/>
  <c r="V19" i="28"/>
  <c r="AH19" i="28" s="1"/>
  <c r="AA18" i="28"/>
  <c r="AM18" i="28" s="1"/>
  <c r="Z18" i="28"/>
  <c r="AL18" i="28" s="1"/>
  <c r="Y18" i="28"/>
  <c r="AK18" i="28" s="1"/>
  <c r="X18" i="28"/>
  <c r="AJ18" i="28" s="1"/>
  <c r="W18" i="28"/>
  <c r="AI18" i="28" s="1"/>
  <c r="V18" i="28"/>
  <c r="AH18" i="28" s="1"/>
  <c r="AA17" i="28"/>
  <c r="AM17" i="28" s="1"/>
  <c r="Z17" i="28"/>
  <c r="AF17" i="28" s="1"/>
  <c r="Y17" i="28"/>
  <c r="AK17" i="28" s="1"/>
  <c r="X17" i="28"/>
  <c r="AD17" i="28" s="1"/>
  <c r="W17" i="28"/>
  <c r="AC17" i="28" s="1"/>
  <c r="V17" i="28"/>
  <c r="AH17" i="28" s="1"/>
  <c r="AA16" i="28"/>
  <c r="AM16" i="28" s="1"/>
  <c r="Z16" i="28"/>
  <c r="AL16" i="28" s="1"/>
  <c r="Y16" i="28"/>
  <c r="AK16" i="28" s="1"/>
  <c r="X16" i="28"/>
  <c r="AJ16" i="28" s="1"/>
  <c r="W16" i="28"/>
  <c r="AI16" i="28" s="1"/>
  <c r="V16" i="28"/>
  <c r="AH16" i="28" s="1"/>
  <c r="AA15" i="28"/>
  <c r="AM15" i="28" s="1"/>
  <c r="Z15" i="28"/>
  <c r="AF15" i="28" s="1"/>
  <c r="Y15" i="28"/>
  <c r="AK15" i="28" s="1"/>
  <c r="X15" i="28"/>
  <c r="AD15" i="28" s="1"/>
  <c r="W15" i="28"/>
  <c r="AI15" i="28" s="1"/>
  <c r="V15" i="28"/>
  <c r="AB15" i="28" s="1"/>
  <c r="AA14" i="28"/>
  <c r="AM14" i="28" s="1"/>
  <c r="Z14" i="28"/>
  <c r="AL14" i="28" s="1"/>
  <c r="Y14" i="28"/>
  <c r="AK14" i="28" s="1"/>
  <c r="X14" i="28"/>
  <c r="AJ14" i="28" s="1"/>
  <c r="W14" i="28"/>
  <c r="AI14" i="28" s="1"/>
  <c r="V14" i="28"/>
  <c r="AB14" i="28" s="1"/>
  <c r="AA13" i="28"/>
  <c r="AM13" i="28" s="1"/>
  <c r="Z13" i="28"/>
  <c r="AF13" i="28" s="1"/>
  <c r="Y13" i="28"/>
  <c r="AK13" i="28" s="1"/>
  <c r="X13" i="28"/>
  <c r="AD13" i="28" s="1"/>
  <c r="W13" i="28"/>
  <c r="AC13" i="28" s="1"/>
  <c r="V13" i="28"/>
  <c r="AH13" i="28" s="1"/>
  <c r="AA12" i="28"/>
  <c r="AM12" i="28" s="1"/>
  <c r="Z12" i="28"/>
  <c r="AL12" i="28" s="1"/>
  <c r="Y12" i="28"/>
  <c r="AK12" i="28" s="1"/>
  <c r="X12" i="28"/>
  <c r="AJ12" i="28" s="1"/>
  <c r="W12" i="28"/>
  <c r="AI12" i="28" s="1"/>
  <c r="V12" i="28"/>
  <c r="AH12" i="28" s="1"/>
  <c r="W8" i="28"/>
  <c r="X8" i="28" s="1"/>
  <c r="Y8" i="28" s="1"/>
  <c r="Z8" i="28" s="1"/>
  <c r="AA8" i="28" s="1"/>
  <c r="A11" i="28"/>
  <c r="A68" i="28" s="1"/>
  <c r="AC5" i="28"/>
  <c r="AD5" i="28" s="1"/>
  <c r="AE5" i="28" s="1"/>
  <c r="AF5" i="28" s="1"/>
  <c r="AG5" i="28" s="1"/>
  <c r="AI4" i="28"/>
  <c r="AJ4" i="28" s="1"/>
  <c r="AK4" i="28" s="1"/>
  <c r="AL4" i="28" s="1"/>
  <c r="AM4" i="28" s="1"/>
  <c r="K4" i="28"/>
  <c r="N4" i="28" s="1"/>
  <c r="Q4" i="28" s="1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930" i="23"/>
  <c r="E931" i="23"/>
  <c r="E932" i="23"/>
  <c r="E933" i="23"/>
  <c r="E934" i="23"/>
  <c r="E935" i="23"/>
  <c r="E936" i="23"/>
  <c r="E937" i="23"/>
  <c r="E938" i="23"/>
  <c r="E939" i="23"/>
  <c r="E940" i="23"/>
  <c r="E941" i="23"/>
  <c r="E942" i="23"/>
  <c r="E943" i="23"/>
  <c r="E944" i="23"/>
  <c r="E945" i="23"/>
  <c r="E946" i="23"/>
  <c r="E947" i="23"/>
  <c r="E948" i="23"/>
  <c r="E949" i="23"/>
  <c r="E950" i="23"/>
  <c r="E951" i="23"/>
  <c r="E952" i="23"/>
  <c r="E953" i="23"/>
  <c r="E954" i="23"/>
  <c r="E955" i="23"/>
  <c r="E956" i="23"/>
  <c r="E957" i="23"/>
  <c r="E958" i="23"/>
  <c r="E959" i="23"/>
  <c r="E960" i="23"/>
  <c r="E961" i="23"/>
  <c r="E962" i="23"/>
  <c r="E963" i="23"/>
  <c r="E964" i="23"/>
  <c r="E965" i="23"/>
  <c r="E966" i="23"/>
  <c r="E967" i="23"/>
  <c r="E968" i="23"/>
  <c r="E969" i="23"/>
  <c r="E970" i="23"/>
  <c r="E971" i="23"/>
  <c r="E972" i="23"/>
  <c r="E973" i="23"/>
  <c r="E974" i="23"/>
  <c r="E975" i="23"/>
  <c r="E976" i="23"/>
  <c r="E977" i="23"/>
  <c r="E978" i="23"/>
  <c r="E979" i="23"/>
  <c r="E980" i="23"/>
  <c r="E981" i="23"/>
  <c r="E982" i="23"/>
  <c r="E983" i="23"/>
  <c r="E984" i="23"/>
  <c r="E985" i="23"/>
  <c r="E986" i="23"/>
  <c r="E987" i="23"/>
  <c r="E988" i="23"/>
  <c r="E989" i="23"/>
  <c r="E990" i="23"/>
  <c r="E991" i="23"/>
  <c r="E992" i="23"/>
  <c r="E993" i="23"/>
  <c r="E994" i="23"/>
  <c r="E995" i="23"/>
  <c r="E996" i="23"/>
  <c r="E997" i="23"/>
  <c r="E998" i="23"/>
  <c r="E999" i="23"/>
  <c r="E1000" i="23"/>
  <c r="E1001" i="23"/>
  <c r="E1002" i="23"/>
  <c r="E1003" i="23"/>
  <c r="E1004" i="23"/>
  <c r="E1005" i="23"/>
  <c r="E1006" i="23"/>
  <c r="E1007" i="23"/>
  <c r="E1008" i="23"/>
  <c r="E1009" i="23"/>
  <c r="E1010" i="23"/>
  <c r="E1011" i="23"/>
  <c r="E1012" i="23"/>
  <c r="E1013" i="23"/>
  <c r="E1014" i="23"/>
  <c r="E1015" i="23"/>
  <c r="E1016" i="23"/>
  <c r="E1017" i="23"/>
  <c r="E1018" i="23"/>
  <c r="E1019" i="23"/>
  <c r="E1020" i="23"/>
  <c r="E1021" i="23"/>
  <c r="E1022" i="23"/>
  <c r="E1023" i="23"/>
  <c r="E1024" i="23"/>
  <c r="E1025" i="23"/>
  <c r="E1026" i="23"/>
  <c r="E1027" i="23"/>
  <c r="E1028" i="23"/>
  <c r="E1029" i="23"/>
  <c r="E1030" i="23"/>
  <c r="E1031" i="23"/>
  <c r="E1032" i="23"/>
  <c r="E1033" i="23"/>
  <c r="E1034" i="23"/>
  <c r="E1035" i="23"/>
  <c r="E1036" i="23"/>
  <c r="E1037" i="23"/>
  <c r="E1038" i="23"/>
  <c r="E1039" i="23"/>
  <c r="E1040" i="23"/>
  <c r="E1041" i="23"/>
  <c r="E1042" i="23"/>
  <c r="E1043" i="23"/>
  <c r="E1044" i="23"/>
  <c r="E1045" i="23"/>
  <c r="E1046" i="23"/>
  <c r="E1047" i="23"/>
  <c r="E1048" i="23"/>
  <c r="E1049" i="23"/>
  <c r="E1050" i="23"/>
  <c r="E1051" i="23"/>
  <c r="E1052" i="23"/>
  <c r="E1053" i="23"/>
  <c r="E1054" i="23"/>
  <c r="E1055" i="23"/>
  <c r="E1056" i="23"/>
  <c r="E1057" i="23"/>
  <c r="E1058" i="23"/>
  <c r="E1059" i="23"/>
  <c r="E1060" i="23"/>
  <c r="E1061" i="23"/>
  <c r="E1062" i="23"/>
  <c r="E1063" i="23"/>
  <c r="E1064" i="23"/>
  <c r="E1065" i="23"/>
  <c r="E1066" i="23"/>
  <c r="E1067" i="23"/>
  <c r="E1068" i="23"/>
  <c r="E1069" i="23"/>
  <c r="E1070" i="23"/>
  <c r="E1071" i="23"/>
  <c r="E1072" i="23"/>
  <c r="E1073" i="23"/>
  <c r="E1074" i="23"/>
  <c r="E1075" i="23"/>
  <c r="E1076" i="23"/>
  <c r="E1077" i="23"/>
  <c r="E1078" i="23"/>
  <c r="E1079" i="23"/>
  <c r="E1080" i="23"/>
  <c r="E1081" i="23"/>
  <c r="E1082" i="23"/>
  <c r="E1083" i="23"/>
  <c r="E1084" i="23"/>
  <c r="E1085" i="23"/>
  <c r="E1086" i="23"/>
  <c r="E1087" i="23"/>
  <c r="E1088" i="23"/>
  <c r="E1089" i="23"/>
  <c r="E1090" i="23"/>
  <c r="E1091" i="23"/>
  <c r="E1092" i="23"/>
  <c r="E1093" i="23"/>
  <c r="E1094" i="23"/>
  <c r="E1095" i="23"/>
  <c r="E1096" i="23"/>
  <c r="E1097" i="23"/>
  <c r="E1098" i="23"/>
  <c r="E1099" i="23"/>
  <c r="E1100" i="23"/>
  <c r="E1101" i="23"/>
  <c r="E1102" i="23"/>
  <c r="E1103" i="23"/>
  <c r="E1104" i="23"/>
  <c r="E1105" i="23"/>
  <c r="E1106" i="23"/>
  <c r="E1107" i="23"/>
  <c r="E1108" i="23"/>
  <c r="E1109" i="23"/>
  <c r="E1110" i="23"/>
  <c r="E1111" i="23"/>
  <c r="E1112" i="23"/>
  <c r="E1113" i="23"/>
  <c r="E1114" i="23"/>
  <c r="E1115" i="23"/>
  <c r="E1116" i="23"/>
  <c r="E1117" i="23"/>
  <c r="E1118" i="23"/>
  <c r="E1119" i="23"/>
  <c r="E1120" i="23"/>
  <c r="E1121" i="23"/>
  <c r="E1122" i="23"/>
  <c r="E1123" i="23"/>
  <c r="E1124" i="23"/>
  <c r="E1125" i="23"/>
  <c r="E1126" i="23"/>
  <c r="E1127" i="23"/>
  <c r="E1128" i="23"/>
  <c r="E1129" i="23"/>
  <c r="E1130" i="23"/>
  <c r="E1131" i="23"/>
  <c r="E1132" i="23"/>
  <c r="E1133" i="23"/>
  <c r="E1134" i="23"/>
  <c r="E1135" i="23"/>
  <c r="E1136" i="23"/>
  <c r="E1137" i="23"/>
  <c r="E1138" i="23"/>
  <c r="E1139" i="23"/>
  <c r="E1140" i="23"/>
  <c r="E1141" i="23"/>
  <c r="E1142" i="23"/>
  <c r="E1143" i="23"/>
  <c r="E1144" i="23"/>
  <c r="E1145" i="23"/>
  <c r="E1146" i="23"/>
  <c r="E1147" i="23"/>
  <c r="E1148" i="23"/>
  <c r="E1149" i="23"/>
  <c r="E1150" i="23"/>
  <c r="E1151" i="23"/>
  <c r="E1152" i="23"/>
  <c r="E1153" i="23"/>
  <c r="E1154" i="23"/>
  <c r="E1155" i="23"/>
  <c r="E1156" i="23"/>
  <c r="E1157" i="23"/>
  <c r="E1158" i="23"/>
  <c r="E1159" i="23"/>
  <c r="E1160" i="23"/>
  <c r="E1161" i="23"/>
  <c r="E1162" i="23"/>
  <c r="E1163" i="23"/>
  <c r="E1164" i="23"/>
  <c r="E1165" i="23"/>
  <c r="E1166" i="23"/>
  <c r="E1167" i="23"/>
  <c r="E1168" i="23"/>
  <c r="E1169" i="23"/>
  <c r="E1170" i="23"/>
  <c r="E1171" i="23"/>
  <c r="E1172" i="23"/>
  <c r="E1173" i="23"/>
  <c r="E1174" i="23"/>
  <c r="E1175" i="23"/>
  <c r="E1176" i="23"/>
  <c r="E1177" i="23"/>
  <c r="E1178" i="23"/>
  <c r="E1179" i="23"/>
  <c r="E1180" i="23"/>
  <c r="E1181" i="23"/>
  <c r="E1182" i="23"/>
  <c r="E1183" i="23"/>
  <c r="E1184" i="23"/>
  <c r="E1185" i="23"/>
  <c r="E1186" i="23"/>
  <c r="E1187" i="23"/>
  <c r="E1188" i="23"/>
  <c r="E1189" i="23"/>
  <c r="E1190" i="23"/>
  <c r="E1191" i="23"/>
  <c r="E1192" i="23"/>
  <c r="E1193" i="23"/>
  <c r="E1194" i="23"/>
  <c r="E1195" i="23"/>
  <c r="E1196" i="23"/>
  <c r="E1197" i="23"/>
  <c r="E1198" i="23"/>
  <c r="E1199" i="23"/>
  <c r="E1200" i="23"/>
  <c r="E1201" i="23"/>
  <c r="E1202" i="23"/>
  <c r="E1203" i="23"/>
  <c r="E1204" i="23"/>
  <c r="E1205" i="23"/>
  <c r="E1206" i="23"/>
  <c r="E1207" i="23"/>
  <c r="E1208" i="23"/>
  <c r="E1209" i="23"/>
  <c r="E1210" i="23"/>
  <c r="E1211" i="23"/>
  <c r="E1212" i="23"/>
  <c r="E1213" i="23"/>
  <c r="E1214" i="23"/>
  <c r="E1215" i="23"/>
  <c r="E1216" i="23"/>
  <c r="E1217" i="23"/>
  <c r="E1218" i="23"/>
  <c r="E1219" i="23"/>
  <c r="E1220" i="23"/>
  <c r="E1221" i="23"/>
  <c r="E1222" i="23"/>
  <c r="E1223" i="23"/>
  <c r="E1224" i="23"/>
  <c r="E1225" i="23"/>
  <c r="E1226" i="23"/>
  <c r="E1227" i="23"/>
  <c r="E1228" i="23"/>
  <c r="E1229" i="23"/>
  <c r="E1230" i="23"/>
  <c r="E1231" i="23"/>
  <c r="E1232" i="23"/>
  <c r="E1233" i="23"/>
  <c r="E1234" i="23"/>
  <c r="E1235" i="23"/>
  <c r="E1236" i="23"/>
  <c r="E1237" i="23"/>
  <c r="E1238" i="23"/>
  <c r="E1239" i="23"/>
  <c r="E1240" i="23"/>
  <c r="E1241" i="23"/>
  <c r="E1242" i="23"/>
  <c r="E1243" i="23"/>
  <c r="E1244" i="23"/>
  <c r="E1245" i="23"/>
  <c r="E1246" i="23"/>
  <c r="E1247" i="23"/>
  <c r="E1248" i="23"/>
  <c r="E1249" i="23"/>
  <c r="E1250" i="23"/>
  <c r="E1251" i="23"/>
  <c r="E1252" i="23"/>
  <c r="E1253" i="23"/>
  <c r="E1254" i="23"/>
  <c r="E1255" i="23"/>
  <c r="E1256" i="23"/>
  <c r="E1257" i="23"/>
  <c r="E1258" i="23"/>
  <c r="E1259" i="23"/>
  <c r="E1260" i="23"/>
  <c r="E1261" i="23"/>
  <c r="E1262" i="23"/>
  <c r="E1263" i="23"/>
  <c r="E1264" i="23"/>
  <c r="E1265" i="23"/>
  <c r="E1266" i="23"/>
  <c r="E1267" i="23"/>
  <c r="E1268" i="23"/>
  <c r="E1269" i="23"/>
  <c r="E1270" i="23"/>
  <c r="E1271" i="23"/>
  <c r="E1272" i="23"/>
  <c r="E1273" i="23"/>
  <c r="E1274" i="23"/>
  <c r="E1275" i="23"/>
  <c r="E1276" i="23"/>
  <c r="E1277" i="23"/>
  <c r="E1278" i="23"/>
  <c r="E1279" i="23"/>
  <c r="E1280" i="23"/>
  <c r="E1281" i="23"/>
  <c r="E1282" i="23"/>
  <c r="E1283" i="23"/>
  <c r="E1284" i="23"/>
  <c r="E1285" i="23"/>
  <c r="E1286" i="23"/>
  <c r="E1287" i="23"/>
  <c r="E1288" i="23"/>
  <c r="E1289" i="23"/>
  <c r="E1290" i="23"/>
  <c r="E1291" i="23"/>
  <c r="E1292" i="23"/>
  <c r="E1293" i="23"/>
  <c r="E1294" i="23"/>
  <c r="E1295" i="23"/>
  <c r="E1296" i="23"/>
  <c r="E1297" i="23"/>
  <c r="E1298" i="23"/>
  <c r="E1299" i="23"/>
  <c r="E1300" i="23"/>
  <c r="E1301" i="23"/>
  <c r="E1302" i="23"/>
  <c r="E1303" i="23"/>
  <c r="E1304" i="23"/>
  <c r="E1305" i="23"/>
  <c r="E1306" i="23"/>
  <c r="E1307" i="23"/>
  <c r="E1308" i="23"/>
  <c r="E1309" i="23"/>
  <c r="E1310" i="23"/>
  <c r="E1311" i="23"/>
  <c r="E1312" i="23"/>
  <c r="E1313" i="23"/>
  <c r="E1314" i="23"/>
  <c r="E1315" i="23"/>
  <c r="E1316" i="23"/>
  <c r="E1317" i="23"/>
  <c r="E1318" i="23"/>
  <c r="E1319" i="23"/>
  <c r="E1320" i="23"/>
  <c r="E1321" i="23"/>
  <c r="E1322" i="23"/>
  <c r="E1323" i="23"/>
  <c r="E1324" i="23"/>
  <c r="E1325" i="23"/>
  <c r="E1326" i="23"/>
  <c r="E1327" i="23"/>
  <c r="E1328" i="23"/>
  <c r="E1329" i="23"/>
  <c r="E1330" i="23"/>
  <c r="E1331" i="23"/>
  <c r="E1332" i="23"/>
  <c r="E1333" i="23"/>
  <c r="E1334" i="23"/>
  <c r="E1335" i="23"/>
  <c r="E1336" i="23"/>
  <c r="E1337" i="23"/>
  <c r="E1338" i="23"/>
  <c r="E1339" i="23"/>
  <c r="E1340" i="23"/>
  <c r="E1341" i="23"/>
  <c r="E1342" i="23"/>
  <c r="E1343" i="23"/>
  <c r="E1344" i="23"/>
  <c r="E1345" i="23"/>
  <c r="E1346" i="23"/>
  <c r="E1347" i="23"/>
  <c r="E1348" i="23"/>
  <c r="E1349" i="23"/>
  <c r="E1350" i="23"/>
  <c r="E1351" i="23"/>
  <c r="E1352" i="23"/>
  <c r="E1353" i="23"/>
  <c r="E1354" i="23"/>
  <c r="E1355" i="23"/>
  <c r="E1356" i="23"/>
  <c r="E1357" i="23"/>
  <c r="E1358" i="23"/>
  <c r="E1359" i="23"/>
  <c r="E1360" i="23"/>
  <c r="E1361" i="23"/>
  <c r="E1362" i="23"/>
  <c r="E1363" i="23"/>
  <c r="E1364" i="23"/>
  <c r="E1365" i="23"/>
  <c r="E1366" i="23"/>
  <c r="E1367" i="23"/>
  <c r="E1368" i="23"/>
  <c r="E1369" i="23"/>
  <c r="E1370" i="23"/>
  <c r="E1371" i="23"/>
  <c r="E1372" i="23"/>
  <c r="E1373" i="23"/>
  <c r="E1374" i="23"/>
  <c r="E1375" i="23"/>
  <c r="E1376" i="23"/>
  <c r="E1377" i="23"/>
  <c r="E1378" i="23"/>
  <c r="E1379" i="23"/>
  <c r="E1380" i="23"/>
  <c r="E1381" i="23"/>
  <c r="E1382" i="23"/>
  <c r="E1383" i="23"/>
  <c r="E1384" i="23"/>
  <c r="E1385" i="23"/>
  <c r="E1386" i="23"/>
  <c r="E1387" i="23"/>
  <c r="E1388" i="23"/>
  <c r="E1389" i="23"/>
  <c r="E1390" i="23"/>
  <c r="E1391" i="23"/>
  <c r="E1392" i="23"/>
  <c r="E1393" i="23"/>
  <c r="E1394" i="23"/>
  <c r="E1395" i="23"/>
  <c r="E1396" i="23"/>
  <c r="E1397" i="23"/>
  <c r="E1398" i="23"/>
  <c r="E1399" i="23"/>
  <c r="E1400" i="23"/>
  <c r="E1401" i="23"/>
  <c r="E1402" i="23"/>
  <c r="E1403" i="23"/>
  <c r="E1404" i="23"/>
  <c r="E1405" i="23"/>
  <c r="E1406" i="23"/>
  <c r="E1407" i="23"/>
  <c r="E1408" i="23"/>
  <c r="E1409" i="23"/>
  <c r="E1410" i="23"/>
  <c r="E1411" i="23"/>
  <c r="E1412" i="23"/>
  <c r="E1413" i="23"/>
  <c r="E1414" i="23"/>
  <c r="E1415" i="23"/>
  <c r="E1416" i="23"/>
  <c r="E1417" i="23"/>
  <c r="E1418" i="23"/>
  <c r="E1419" i="23"/>
  <c r="E1420" i="23"/>
  <c r="E1421" i="23"/>
  <c r="E1422" i="23"/>
  <c r="E1423" i="23"/>
  <c r="E1424" i="23"/>
  <c r="E1425" i="23"/>
  <c r="E1426" i="23"/>
  <c r="E1427" i="23"/>
  <c r="E1428" i="23"/>
  <c r="E1429" i="23"/>
  <c r="E1430" i="23"/>
  <c r="E1431" i="23"/>
  <c r="E1432" i="23"/>
  <c r="E1433" i="23"/>
  <c r="E1434" i="23"/>
  <c r="E1435" i="23"/>
  <c r="E1436" i="23"/>
  <c r="E1437" i="23"/>
  <c r="E1438" i="23"/>
  <c r="E1439" i="23"/>
  <c r="E1440" i="23"/>
  <c r="E1441" i="23"/>
  <c r="E1442" i="23"/>
  <c r="E1443" i="23"/>
  <c r="E1444" i="23"/>
  <c r="E1445" i="23"/>
  <c r="E1446" i="23"/>
  <c r="E1447" i="23"/>
  <c r="E1448" i="23"/>
  <c r="E1449" i="23"/>
  <c r="E1450" i="23"/>
  <c r="E1451" i="23"/>
  <c r="E1452" i="23"/>
  <c r="E1453" i="23"/>
  <c r="E1454" i="23"/>
  <c r="E1455" i="23"/>
  <c r="E1456" i="23"/>
  <c r="E1457" i="23"/>
  <c r="E1458" i="23"/>
  <c r="E1459" i="23"/>
  <c r="E1460" i="23"/>
  <c r="E1461" i="23"/>
  <c r="E1462" i="23"/>
  <c r="E1463" i="23"/>
  <c r="E1464" i="23"/>
  <c r="E1465" i="23"/>
  <c r="E1466" i="23"/>
  <c r="E1467" i="23"/>
  <c r="E1468" i="23"/>
  <c r="E1469" i="23"/>
  <c r="E1470" i="23"/>
  <c r="E1471" i="23"/>
  <c r="E1472" i="23"/>
  <c r="E1473" i="23"/>
  <c r="E1474" i="23"/>
  <c r="E1475" i="23"/>
  <c r="E1476" i="23"/>
  <c r="E1477" i="23"/>
  <c r="E1478" i="23"/>
  <c r="E1479" i="23"/>
  <c r="E1480" i="23"/>
  <c r="E1481" i="23"/>
  <c r="E1482" i="23"/>
  <c r="E1483" i="23"/>
  <c r="E1484" i="23"/>
  <c r="E1485" i="23"/>
  <c r="E1486" i="23"/>
  <c r="E1487" i="23"/>
  <c r="E1488" i="23"/>
  <c r="E1489" i="23"/>
  <c r="E1490" i="23"/>
  <c r="E1491" i="23"/>
  <c r="E1492" i="23"/>
  <c r="E1493" i="23"/>
  <c r="E1494" i="23"/>
  <c r="E1495" i="23"/>
  <c r="E1496" i="23"/>
  <c r="E1497" i="23"/>
  <c r="E1498" i="23"/>
  <c r="E1499" i="23"/>
  <c r="E1500" i="23"/>
  <c r="E1501" i="23"/>
  <c r="E1502" i="23"/>
  <c r="E1503" i="23"/>
  <c r="E1504" i="23"/>
  <c r="E5" i="23"/>
  <c r="BC1504" i="23"/>
  <c r="BC1503" i="23"/>
  <c r="BC1502" i="23"/>
  <c r="BC1501" i="23"/>
  <c r="BC1500" i="23"/>
  <c r="BC1499" i="23"/>
  <c r="BC1498" i="23"/>
  <c r="BC1497" i="23"/>
  <c r="BC1496" i="23"/>
  <c r="BC1495" i="23"/>
  <c r="BC1494" i="23"/>
  <c r="BC1493" i="23"/>
  <c r="BC1492" i="23"/>
  <c r="BC1491" i="23"/>
  <c r="BC1490" i="23"/>
  <c r="BC1489" i="23"/>
  <c r="BC1488" i="23"/>
  <c r="BC1487" i="23"/>
  <c r="BC1486" i="23"/>
  <c r="BC1485" i="23"/>
  <c r="BC1484" i="23"/>
  <c r="BC1483" i="23"/>
  <c r="BC1482" i="23"/>
  <c r="BC1481" i="23"/>
  <c r="BC1480" i="23"/>
  <c r="BC1479" i="23"/>
  <c r="BC1478" i="23"/>
  <c r="BC1477" i="23"/>
  <c r="BC1476" i="23"/>
  <c r="BC1475" i="23"/>
  <c r="BC1474" i="23"/>
  <c r="BC1473" i="23"/>
  <c r="BC1472" i="23"/>
  <c r="BC1471" i="23"/>
  <c r="BC1470" i="23"/>
  <c r="BC1469" i="23"/>
  <c r="BC1468" i="23"/>
  <c r="BC1467" i="23"/>
  <c r="BC1466" i="23"/>
  <c r="BC1465" i="23"/>
  <c r="BC1464" i="23"/>
  <c r="BC1463" i="23"/>
  <c r="BC1462" i="23"/>
  <c r="BC1461" i="23"/>
  <c r="BC1460" i="23"/>
  <c r="BC1459" i="23"/>
  <c r="BC1458" i="23"/>
  <c r="BC1457" i="23"/>
  <c r="BC1456" i="23"/>
  <c r="BC1455" i="23"/>
  <c r="BC1454" i="23"/>
  <c r="BC1453" i="23"/>
  <c r="BC1452" i="23"/>
  <c r="BC1451" i="23"/>
  <c r="BC1450" i="23"/>
  <c r="BC1449" i="23"/>
  <c r="BC1448" i="23"/>
  <c r="BC1447" i="23"/>
  <c r="BC1446" i="23"/>
  <c r="BC1445" i="23"/>
  <c r="BC1444" i="23"/>
  <c r="BC1443" i="23"/>
  <c r="BC1442" i="23"/>
  <c r="BC1441" i="23"/>
  <c r="BC1440" i="23"/>
  <c r="BC1439" i="23"/>
  <c r="BC1438" i="23"/>
  <c r="BC1437" i="23"/>
  <c r="BC1436" i="23"/>
  <c r="BC1435" i="23"/>
  <c r="BC1434" i="23"/>
  <c r="BC1433" i="23"/>
  <c r="BC1432" i="23"/>
  <c r="BC1431" i="23"/>
  <c r="BC1430" i="23"/>
  <c r="BC1429" i="23"/>
  <c r="BC1428" i="23"/>
  <c r="BC1427" i="23"/>
  <c r="BC1426" i="23"/>
  <c r="BC1425" i="23"/>
  <c r="BC1424" i="23"/>
  <c r="BC1423" i="23"/>
  <c r="BC1422" i="23"/>
  <c r="BC1421" i="23"/>
  <c r="BC1420" i="23"/>
  <c r="BC1419" i="23"/>
  <c r="BC1418" i="23"/>
  <c r="BC1417" i="23"/>
  <c r="BC1416" i="23"/>
  <c r="BC1415" i="23"/>
  <c r="BC1414" i="23"/>
  <c r="BC1413" i="23"/>
  <c r="BC1412" i="23"/>
  <c r="BC1411" i="23"/>
  <c r="BC1410" i="23"/>
  <c r="BC1409" i="23"/>
  <c r="BC1408" i="23"/>
  <c r="BC1407" i="23"/>
  <c r="BC1406" i="23"/>
  <c r="BC1405" i="23"/>
  <c r="BC1404" i="23"/>
  <c r="BC1403" i="23"/>
  <c r="BC1402" i="23"/>
  <c r="BC1401" i="23"/>
  <c r="BC1400" i="23"/>
  <c r="BC1399" i="23"/>
  <c r="BC1398" i="23"/>
  <c r="BC1397" i="23"/>
  <c r="BC1396" i="23"/>
  <c r="BC1395" i="23"/>
  <c r="BC1394" i="23"/>
  <c r="BC1393" i="23"/>
  <c r="BC1392" i="23"/>
  <c r="BC1391" i="23"/>
  <c r="BC1390" i="23"/>
  <c r="BC1389" i="23"/>
  <c r="BC1388" i="23"/>
  <c r="BC1387" i="23"/>
  <c r="BC1386" i="23"/>
  <c r="BC1385" i="23"/>
  <c r="BC1384" i="23"/>
  <c r="BC1383" i="23"/>
  <c r="BC1382" i="23"/>
  <c r="BC1381" i="23"/>
  <c r="BC1380" i="23"/>
  <c r="BC1379" i="23"/>
  <c r="BC1378" i="23"/>
  <c r="BC1377" i="23"/>
  <c r="BC1376" i="23"/>
  <c r="BC1375" i="23"/>
  <c r="BC1374" i="23"/>
  <c r="BC1373" i="23"/>
  <c r="BC1372" i="23"/>
  <c r="BC1371" i="23"/>
  <c r="BC1370" i="23"/>
  <c r="BC1369" i="23"/>
  <c r="BC1368" i="23"/>
  <c r="BC1367" i="23"/>
  <c r="BC1366" i="23"/>
  <c r="BC1365" i="23"/>
  <c r="BC1364" i="23"/>
  <c r="BC1363" i="23"/>
  <c r="BC1362" i="23"/>
  <c r="BC1361" i="23"/>
  <c r="BC1360" i="23"/>
  <c r="BC1359" i="23"/>
  <c r="BC1358" i="23"/>
  <c r="BC1357" i="23"/>
  <c r="BC1356" i="23"/>
  <c r="BC1355" i="23"/>
  <c r="BC1354" i="23"/>
  <c r="BC1353" i="23"/>
  <c r="BC1352" i="23"/>
  <c r="BC1351" i="23"/>
  <c r="BC1350" i="23"/>
  <c r="BC1349" i="23"/>
  <c r="BC1348" i="23"/>
  <c r="BC1347" i="23"/>
  <c r="BC1346" i="23"/>
  <c r="BC1345" i="23"/>
  <c r="BC1344" i="23"/>
  <c r="BC1343" i="23"/>
  <c r="BC1342" i="23"/>
  <c r="BC1341" i="23"/>
  <c r="BC1340" i="23"/>
  <c r="BC1339" i="23"/>
  <c r="BC1338" i="23"/>
  <c r="BC1337" i="23"/>
  <c r="BC1336" i="23"/>
  <c r="BC1335" i="23"/>
  <c r="BC1334" i="23"/>
  <c r="BC1333" i="23"/>
  <c r="BC1332" i="23"/>
  <c r="BC1331" i="23"/>
  <c r="BC1330" i="23"/>
  <c r="BC1329" i="23"/>
  <c r="BC1328" i="23"/>
  <c r="BC1327" i="23"/>
  <c r="BC1326" i="23"/>
  <c r="BC1325" i="23"/>
  <c r="BC1324" i="23"/>
  <c r="BC1323" i="23"/>
  <c r="BC1322" i="23"/>
  <c r="BC1321" i="23"/>
  <c r="BC1320" i="23"/>
  <c r="BC1319" i="23"/>
  <c r="BC1318" i="23"/>
  <c r="BC1317" i="23"/>
  <c r="BC1316" i="23"/>
  <c r="BC1315" i="23"/>
  <c r="BC1314" i="23"/>
  <c r="BC1313" i="23"/>
  <c r="BC1312" i="23"/>
  <c r="BC1311" i="23"/>
  <c r="BC1310" i="23"/>
  <c r="BC1309" i="23"/>
  <c r="BC1308" i="23"/>
  <c r="BC1307" i="23"/>
  <c r="BC1306" i="23"/>
  <c r="BC1305" i="23"/>
  <c r="BC1304" i="23"/>
  <c r="BC1303" i="23"/>
  <c r="BC1302" i="23"/>
  <c r="BC1301" i="23"/>
  <c r="BC1300" i="23"/>
  <c r="BC1299" i="23"/>
  <c r="BC1298" i="23"/>
  <c r="BC1297" i="23"/>
  <c r="BC1296" i="23"/>
  <c r="BC1295" i="23"/>
  <c r="BC1294" i="23"/>
  <c r="BC1293" i="23"/>
  <c r="BC1292" i="23"/>
  <c r="BC1291" i="23"/>
  <c r="BC1290" i="23"/>
  <c r="BC1289" i="23"/>
  <c r="BC1288" i="23"/>
  <c r="BC1287" i="23"/>
  <c r="BC1286" i="23"/>
  <c r="BC1285" i="23"/>
  <c r="BC1284" i="23"/>
  <c r="BC1283" i="23"/>
  <c r="BC1282" i="23"/>
  <c r="BC1281" i="23"/>
  <c r="BC1280" i="23"/>
  <c r="BC1279" i="23"/>
  <c r="BC1278" i="23"/>
  <c r="BC1277" i="23"/>
  <c r="BC1276" i="23"/>
  <c r="BC1275" i="23"/>
  <c r="BC1274" i="23"/>
  <c r="BC1273" i="23"/>
  <c r="BC1272" i="23"/>
  <c r="BC1271" i="23"/>
  <c r="BC1270" i="23"/>
  <c r="BC1269" i="23"/>
  <c r="BC1268" i="23"/>
  <c r="BC1267" i="23"/>
  <c r="BC1266" i="23"/>
  <c r="BC1265" i="23"/>
  <c r="BC1264" i="23"/>
  <c r="BC1263" i="23"/>
  <c r="BC1262" i="23"/>
  <c r="BC1261" i="23"/>
  <c r="BC1260" i="23"/>
  <c r="BC1259" i="23"/>
  <c r="BC1258" i="23"/>
  <c r="BC1257" i="23"/>
  <c r="BC1256" i="23"/>
  <c r="BC1255" i="23"/>
  <c r="BC1254" i="23"/>
  <c r="BC1253" i="23"/>
  <c r="BC1252" i="23"/>
  <c r="BC1251" i="23"/>
  <c r="BC1250" i="23"/>
  <c r="BC1249" i="23"/>
  <c r="BC1248" i="23"/>
  <c r="BC1247" i="23"/>
  <c r="BC1246" i="23"/>
  <c r="BC1245" i="23"/>
  <c r="BC1244" i="23"/>
  <c r="BC1243" i="23"/>
  <c r="BC1242" i="23"/>
  <c r="BC1241" i="23"/>
  <c r="BC1240" i="23"/>
  <c r="BC1239" i="23"/>
  <c r="BC1238" i="23"/>
  <c r="BC1237" i="23"/>
  <c r="BC1236" i="23"/>
  <c r="BC1235" i="23"/>
  <c r="BC1234" i="23"/>
  <c r="BC1233" i="23"/>
  <c r="BC1232" i="23"/>
  <c r="BC1231" i="23"/>
  <c r="BC1230" i="23"/>
  <c r="BC1229" i="23"/>
  <c r="BC1228" i="23"/>
  <c r="BC1227" i="23"/>
  <c r="BC1226" i="23"/>
  <c r="BC1225" i="23"/>
  <c r="BC1224" i="23"/>
  <c r="BC1223" i="23"/>
  <c r="BC1222" i="23"/>
  <c r="BC1221" i="23"/>
  <c r="BC1220" i="23"/>
  <c r="BC1219" i="23"/>
  <c r="BC1218" i="23"/>
  <c r="BC1217" i="23"/>
  <c r="BC1216" i="23"/>
  <c r="BC1215" i="23"/>
  <c r="BC1214" i="23"/>
  <c r="BC1213" i="23"/>
  <c r="BC1212" i="23"/>
  <c r="BC1211" i="23"/>
  <c r="BC1210" i="23"/>
  <c r="BC1209" i="23"/>
  <c r="BC1208" i="23"/>
  <c r="BC1207" i="23"/>
  <c r="BC1206" i="23"/>
  <c r="BC1205" i="23"/>
  <c r="BC1204" i="23"/>
  <c r="BC1203" i="23"/>
  <c r="BC1202" i="23"/>
  <c r="BC1201" i="23"/>
  <c r="BC1200" i="23"/>
  <c r="BC1199" i="23"/>
  <c r="BC1198" i="23"/>
  <c r="BC1197" i="23"/>
  <c r="BC1196" i="23"/>
  <c r="BC1195" i="23"/>
  <c r="BC1194" i="23"/>
  <c r="BC1193" i="23"/>
  <c r="BC1192" i="23"/>
  <c r="BC1191" i="23"/>
  <c r="BC1190" i="23"/>
  <c r="BC1189" i="23"/>
  <c r="BC1188" i="23"/>
  <c r="BC1187" i="23"/>
  <c r="BC1186" i="23"/>
  <c r="BC1185" i="23"/>
  <c r="BC1184" i="23"/>
  <c r="BC1183" i="23"/>
  <c r="BC1182" i="23"/>
  <c r="BC1181" i="23"/>
  <c r="BC1180" i="23"/>
  <c r="BC1179" i="23"/>
  <c r="BC1178" i="23"/>
  <c r="BC1177" i="23"/>
  <c r="BC1176" i="23"/>
  <c r="BC1175" i="23"/>
  <c r="BC1174" i="23"/>
  <c r="BC1173" i="23"/>
  <c r="BC1172" i="23"/>
  <c r="BC1171" i="23"/>
  <c r="BC1170" i="23"/>
  <c r="BC1169" i="23"/>
  <c r="BC1168" i="23"/>
  <c r="BC1167" i="23"/>
  <c r="BC1166" i="23"/>
  <c r="BC1165" i="23"/>
  <c r="BC1164" i="23"/>
  <c r="BC1163" i="23"/>
  <c r="BC1162" i="23"/>
  <c r="BC1161" i="23"/>
  <c r="BC1160" i="23"/>
  <c r="BC1159" i="23"/>
  <c r="BC1158" i="23"/>
  <c r="BC1157" i="23"/>
  <c r="BC1156" i="23"/>
  <c r="BC1155" i="23"/>
  <c r="BC1154" i="23"/>
  <c r="BC1153" i="23"/>
  <c r="BC1152" i="23"/>
  <c r="BC1151" i="23"/>
  <c r="BC1150" i="23"/>
  <c r="BC1149" i="23"/>
  <c r="BC1148" i="23"/>
  <c r="BC1147" i="23"/>
  <c r="BC1146" i="23"/>
  <c r="BC1145" i="23"/>
  <c r="BC1144" i="23"/>
  <c r="BC1143" i="23"/>
  <c r="BC1142" i="23"/>
  <c r="BC1141" i="23"/>
  <c r="BC1140" i="23"/>
  <c r="BC1139" i="23"/>
  <c r="BC1138" i="23"/>
  <c r="BC1137" i="23"/>
  <c r="BC1136" i="23"/>
  <c r="BC1135" i="23"/>
  <c r="BC1134" i="23"/>
  <c r="BC1133" i="23"/>
  <c r="BC1132" i="23"/>
  <c r="BC1131" i="23"/>
  <c r="BC1130" i="23"/>
  <c r="BC1129" i="23"/>
  <c r="BC1128" i="23"/>
  <c r="BC1127" i="23"/>
  <c r="BC1126" i="23"/>
  <c r="BC1125" i="23"/>
  <c r="BC1124" i="23"/>
  <c r="BC1123" i="23"/>
  <c r="BC1122" i="23"/>
  <c r="BC1121" i="23"/>
  <c r="BC1120" i="23"/>
  <c r="BC1119" i="23"/>
  <c r="BC1118" i="23"/>
  <c r="BC1117" i="23"/>
  <c r="BC1116" i="23"/>
  <c r="BC1115" i="23"/>
  <c r="BC1114" i="23"/>
  <c r="BC1113" i="23"/>
  <c r="BC1112" i="23"/>
  <c r="BC1111" i="23"/>
  <c r="BC1110" i="23"/>
  <c r="BC1109" i="23"/>
  <c r="BC1108" i="23"/>
  <c r="BC1107" i="23"/>
  <c r="BC1106" i="23"/>
  <c r="BC1105" i="23"/>
  <c r="BC1104" i="23"/>
  <c r="BC1103" i="23"/>
  <c r="BC1102" i="23"/>
  <c r="BC1101" i="23"/>
  <c r="BC1100" i="23"/>
  <c r="BC1099" i="23"/>
  <c r="BC1098" i="23"/>
  <c r="BC1097" i="23"/>
  <c r="BC1096" i="23"/>
  <c r="BC1095" i="23"/>
  <c r="BC1094" i="23"/>
  <c r="BC1093" i="23"/>
  <c r="BC1092" i="23"/>
  <c r="BC1091" i="23"/>
  <c r="BC1090" i="23"/>
  <c r="BC1089" i="23"/>
  <c r="BC1088" i="23"/>
  <c r="BC1087" i="23"/>
  <c r="BC1086" i="23"/>
  <c r="BC1085" i="23"/>
  <c r="BC1084" i="23"/>
  <c r="BC1083" i="23"/>
  <c r="BC1082" i="23"/>
  <c r="BC1081" i="23"/>
  <c r="BC1080" i="23"/>
  <c r="BC1079" i="23"/>
  <c r="BC1078" i="23"/>
  <c r="BC1077" i="23"/>
  <c r="BC1076" i="23"/>
  <c r="BC1075" i="23"/>
  <c r="BC1074" i="23"/>
  <c r="BC1073" i="23"/>
  <c r="BC1072" i="23"/>
  <c r="BC1071" i="23"/>
  <c r="BC1070" i="23"/>
  <c r="BC1069" i="23"/>
  <c r="BC1068" i="23"/>
  <c r="BC1067" i="23"/>
  <c r="BC1066" i="23"/>
  <c r="BC1065" i="23"/>
  <c r="BC1064" i="23"/>
  <c r="BC1063" i="23"/>
  <c r="BC1062" i="23"/>
  <c r="BC1061" i="23"/>
  <c r="BC1060" i="23"/>
  <c r="BC1059" i="23"/>
  <c r="BC1058" i="23"/>
  <c r="BC1057" i="23"/>
  <c r="BC1056" i="23"/>
  <c r="BC1055" i="23"/>
  <c r="BC1054" i="23"/>
  <c r="BC1053" i="23"/>
  <c r="BC1052" i="23"/>
  <c r="BC1051" i="23"/>
  <c r="BC1050" i="23"/>
  <c r="BC1049" i="23"/>
  <c r="BC1048" i="23"/>
  <c r="BC1047" i="23"/>
  <c r="BC1046" i="23"/>
  <c r="BC1045" i="23"/>
  <c r="BC1044" i="23"/>
  <c r="BC1043" i="23"/>
  <c r="BC1042" i="23"/>
  <c r="BC1041" i="23"/>
  <c r="BC1040" i="23"/>
  <c r="BC1039" i="23"/>
  <c r="BC1038" i="23"/>
  <c r="BC1037" i="23"/>
  <c r="BC1036" i="23"/>
  <c r="BC1035" i="23"/>
  <c r="BC1034" i="23"/>
  <c r="BC1033" i="23"/>
  <c r="BC1032" i="23"/>
  <c r="BC1031" i="23"/>
  <c r="BC1030" i="23"/>
  <c r="BC1029" i="23"/>
  <c r="BC1028" i="23"/>
  <c r="BC1027" i="23"/>
  <c r="BC1026" i="23"/>
  <c r="BC1025" i="23"/>
  <c r="BC1024" i="23"/>
  <c r="BC1023" i="23"/>
  <c r="BC1022" i="23"/>
  <c r="BC1021" i="23"/>
  <c r="BC1020" i="23"/>
  <c r="BC1019" i="23"/>
  <c r="BC1018" i="23"/>
  <c r="BC1017" i="23"/>
  <c r="BC1016" i="23"/>
  <c r="BC1015" i="23"/>
  <c r="BC1014" i="23"/>
  <c r="BC1013" i="23"/>
  <c r="BC1012" i="23"/>
  <c r="BC1011" i="23"/>
  <c r="BC1010" i="23"/>
  <c r="BC1009" i="23"/>
  <c r="BC1008" i="23"/>
  <c r="BC1007" i="23"/>
  <c r="BC1006" i="23"/>
  <c r="BC1005" i="23"/>
  <c r="BC1004" i="23"/>
  <c r="BC1003" i="23"/>
  <c r="BC1002" i="23"/>
  <c r="BC1001" i="23"/>
  <c r="BC1000" i="23"/>
  <c r="BC999" i="23"/>
  <c r="BC998" i="23"/>
  <c r="BC997" i="23"/>
  <c r="BC996" i="23"/>
  <c r="BC995" i="23"/>
  <c r="BC994" i="23"/>
  <c r="BC993" i="23"/>
  <c r="BC992" i="23"/>
  <c r="BC991" i="23"/>
  <c r="BC990" i="23"/>
  <c r="BC989" i="23"/>
  <c r="BC988" i="23"/>
  <c r="BC987" i="23"/>
  <c r="BC986" i="23"/>
  <c r="BC985" i="23"/>
  <c r="BC984" i="23"/>
  <c r="BC983" i="23"/>
  <c r="BC982" i="23"/>
  <c r="BC981" i="23"/>
  <c r="BC980" i="23"/>
  <c r="BC979" i="23"/>
  <c r="BC978" i="23"/>
  <c r="BC977" i="23"/>
  <c r="BC976" i="23"/>
  <c r="BC975" i="23"/>
  <c r="BC974" i="23"/>
  <c r="BC973" i="23"/>
  <c r="BC972" i="23"/>
  <c r="BC971" i="23"/>
  <c r="BC970" i="23"/>
  <c r="BC969" i="23"/>
  <c r="BC968" i="23"/>
  <c r="BC967" i="23"/>
  <c r="BC966" i="23"/>
  <c r="BC965" i="23"/>
  <c r="BC964" i="23"/>
  <c r="BC963" i="23"/>
  <c r="BC962" i="23"/>
  <c r="BC961" i="23"/>
  <c r="BC960" i="23"/>
  <c r="BC959" i="23"/>
  <c r="BC958" i="23"/>
  <c r="BC957" i="23"/>
  <c r="BC956" i="23"/>
  <c r="BC955" i="23"/>
  <c r="BC954" i="23"/>
  <c r="BC953" i="23"/>
  <c r="BC952" i="23"/>
  <c r="BC951" i="23"/>
  <c r="BC950" i="23"/>
  <c r="BC949" i="23"/>
  <c r="BC948" i="23"/>
  <c r="BC947" i="23"/>
  <c r="BC946" i="23"/>
  <c r="BC945" i="23"/>
  <c r="BC944" i="23"/>
  <c r="BC943" i="23"/>
  <c r="BC942" i="23"/>
  <c r="BC941" i="23"/>
  <c r="BC940" i="23"/>
  <c r="BC939" i="23"/>
  <c r="BC938" i="23"/>
  <c r="BC937" i="23"/>
  <c r="BC936" i="23"/>
  <c r="BC935" i="23"/>
  <c r="BC934" i="23"/>
  <c r="BC933" i="23"/>
  <c r="BC932" i="23"/>
  <c r="BC931" i="23"/>
  <c r="BC930" i="23"/>
  <c r="BC929" i="23"/>
  <c r="BC928" i="23"/>
  <c r="BC927" i="23"/>
  <c r="BC926" i="23"/>
  <c r="BC925" i="23"/>
  <c r="BC924" i="23"/>
  <c r="BC923" i="23"/>
  <c r="BC922" i="23"/>
  <c r="BC921" i="23"/>
  <c r="BC920" i="23"/>
  <c r="BC919" i="23"/>
  <c r="BC918" i="23"/>
  <c r="BC917" i="23"/>
  <c r="BC916" i="23"/>
  <c r="BC915" i="23"/>
  <c r="BC914" i="23"/>
  <c r="BC913" i="23"/>
  <c r="BC912" i="23"/>
  <c r="BC911" i="23"/>
  <c r="BC910" i="23"/>
  <c r="BC909" i="23"/>
  <c r="BC908" i="23"/>
  <c r="BC907" i="23"/>
  <c r="BC906" i="23"/>
  <c r="BC905" i="23"/>
  <c r="BC904" i="23"/>
  <c r="BC903" i="23"/>
  <c r="BC902" i="23"/>
  <c r="BC901" i="23"/>
  <c r="BC900" i="23"/>
  <c r="BC899" i="23"/>
  <c r="BC898" i="23"/>
  <c r="BC897" i="23"/>
  <c r="BC896" i="23"/>
  <c r="BC895" i="23"/>
  <c r="BC894" i="23"/>
  <c r="BC893" i="23"/>
  <c r="BC892" i="23"/>
  <c r="BC891" i="23"/>
  <c r="BC890" i="23"/>
  <c r="BC889" i="23"/>
  <c r="BC888" i="23"/>
  <c r="BC887" i="23"/>
  <c r="BC886" i="23"/>
  <c r="BC885" i="23"/>
  <c r="BC884" i="23"/>
  <c r="BC883" i="23"/>
  <c r="BC882" i="23"/>
  <c r="BC881" i="23"/>
  <c r="BC880" i="23"/>
  <c r="BC879" i="23"/>
  <c r="BC878" i="23"/>
  <c r="BC877" i="23"/>
  <c r="BC876" i="23"/>
  <c r="BC875" i="23"/>
  <c r="BC874" i="23"/>
  <c r="BC873" i="23"/>
  <c r="BC872" i="23"/>
  <c r="BC871" i="23"/>
  <c r="BC870" i="23"/>
  <c r="BC869" i="23"/>
  <c r="BC868" i="23"/>
  <c r="BC867" i="23"/>
  <c r="BC866" i="23"/>
  <c r="BC865" i="23"/>
  <c r="BC864" i="23"/>
  <c r="BC863" i="23"/>
  <c r="BC862" i="23"/>
  <c r="BC861" i="23"/>
  <c r="BC860" i="23"/>
  <c r="BC859" i="23"/>
  <c r="BC858" i="23"/>
  <c r="BC857" i="23"/>
  <c r="BC856" i="23"/>
  <c r="BC855" i="23"/>
  <c r="BC854" i="23"/>
  <c r="BC853" i="23"/>
  <c r="BC852" i="23"/>
  <c r="BC851" i="23"/>
  <c r="BC850" i="23"/>
  <c r="BC849" i="23"/>
  <c r="BC848" i="23"/>
  <c r="BC847" i="23"/>
  <c r="BC846" i="23"/>
  <c r="BC845" i="23"/>
  <c r="BC844" i="23"/>
  <c r="BC843" i="23"/>
  <c r="BC842" i="23"/>
  <c r="BC841" i="23"/>
  <c r="BC840" i="23"/>
  <c r="BC839" i="23"/>
  <c r="BC838" i="23"/>
  <c r="BC837" i="23"/>
  <c r="BC836" i="23"/>
  <c r="BC835" i="23"/>
  <c r="BC834" i="23"/>
  <c r="BC833" i="23"/>
  <c r="BC832" i="23"/>
  <c r="BC831" i="23"/>
  <c r="BC830" i="23"/>
  <c r="BC829" i="23"/>
  <c r="BC828" i="23"/>
  <c r="BC827" i="23"/>
  <c r="BC826" i="23"/>
  <c r="BC825" i="23"/>
  <c r="BC824" i="23"/>
  <c r="BC823" i="23"/>
  <c r="BC822" i="23"/>
  <c r="BC821" i="23"/>
  <c r="BC820" i="23"/>
  <c r="BC819" i="23"/>
  <c r="BC818" i="23"/>
  <c r="BC817" i="23"/>
  <c r="BC816" i="23"/>
  <c r="BC815" i="23"/>
  <c r="BC814" i="23"/>
  <c r="BC813" i="23"/>
  <c r="BC812" i="23"/>
  <c r="BC811" i="23"/>
  <c r="BC810" i="23"/>
  <c r="BC809" i="23"/>
  <c r="BC808" i="23"/>
  <c r="BC807" i="23"/>
  <c r="BC806" i="23"/>
  <c r="BC805" i="23"/>
  <c r="BC804" i="23"/>
  <c r="BC803" i="23"/>
  <c r="BC802" i="23"/>
  <c r="BC801" i="23"/>
  <c r="BC800" i="23"/>
  <c r="BC799" i="23"/>
  <c r="BC798" i="23"/>
  <c r="BC797" i="23"/>
  <c r="BC796" i="23"/>
  <c r="BC795" i="23"/>
  <c r="BC794" i="23"/>
  <c r="BC793" i="23"/>
  <c r="BC792" i="23"/>
  <c r="BC791" i="23"/>
  <c r="BC790" i="23"/>
  <c r="BC789" i="23"/>
  <c r="BC788" i="23"/>
  <c r="BC787" i="23"/>
  <c r="BC786" i="23"/>
  <c r="BC785" i="23"/>
  <c r="BC784" i="23"/>
  <c r="BC783" i="23"/>
  <c r="BC782" i="23"/>
  <c r="BC781" i="23"/>
  <c r="BC780" i="23"/>
  <c r="BC779" i="23"/>
  <c r="BC778" i="23"/>
  <c r="BC777" i="23"/>
  <c r="BC776" i="23"/>
  <c r="BC775" i="23"/>
  <c r="BC774" i="23"/>
  <c r="BC773" i="23"/>
  <c r="BC772" i="23"/>
  <c r="BC771" i="23"/>
  <c r="BC770" i="23"/>
  <c r="BC769" i="23"/>
  <c r="BC768" i="23"/>
  <c r="BC767" i="23"/>
  <c r="BC766" i="23"/>
  <c r="BC765" i="23"/>
  <c r="BC764" i="23"/>
  <c r="BC763" i="23"/>
  <c r="BC762" i="23"/>
  <c r="BC761" i="23"/>
  <c r="BC760" i="23"/>
  <c r="BC759" i="23"/>
  <c r="BC758" i="23"/>
  <c r="BC757" i="23"/>
  <c r="BC756" i="23"/>
  <c r="BC755" i="23"/>
  <c r="BC754" i="23"/>
  <c r="BC753" i="23"/>
  <c r="BC752" i="23"/>
  <c r="BC751" i="23"/>
  <c r="BC750" i="23"/>
  <c r="BC749" i="23"/>
  <c r="BC748" i="23"/>
  <c r="BC747" i="23"/>
  <c r="BC746" i="23"/>
  <c r="BC745" i="23"/>
  <c r="BC744" i="23"/>
  <c r="BC743" i="23"/>
  <c r="BC742" i="23"/>
  <c r="BC741" i="23"/>
  <c r="BC740" i="23"/>
  <c r="BC739" i="23"/>
  <c r="BC738" i="23"/>
  <c r="BC737" i="23"/>
  <c r="BC736" i="23"/>
  <c r="BC735" i="23"/>
  <c r="BC734" i="23"/>
  <c r="BC733" i="23"/>
  <c r="BC732" i="23"/>
  <c r="BC731" i="23"/>
  <c r="BC730" i="23"/>
  <c r="BC729" i="23"/>
  <c r="BC728" i="23"/>
  <c r="BC727" i="23"/>
  <c r="BC726" i="23"/>
  <c r="BC725" i="23"/>
  <c r="BC724" i="23"/>
  <c r="BC723" i="23"/>
  <c r="BC722" i="23"/>
  <c r="BC721" i="23"/>
  <c r="BC720" i="23"/>
  <c r="BC719" i="23"/>
  <c r="BC718" i="23"/>
  <c r="BC717" i="23"/>
  <c r="BC716" i="23"/>
  <c r="BC715" i="23"/>
  <c r="BC714" i="23"/>
  <c r="BC713" i="23"/>
  <c r="BC712" i="23"/>
  <c r="BC711" i="23"/>
  <c r="BC710" i="23"/>
  <c r="BC709" i="23"/>
  <c r="BC708" i="23"/>
  <c r="BC707" i="23"/>
  <c r="BC706" i="23"/>
  <c r="BC705" i="23"/>
  <c r="BC704" i="23"/>
  <c r="BC703" i="23"/>
  <c r="BC702" i="23"/>
  <c r="BC701" i="23"/>
  <c r="BC700" i="23"/>
  <c r="BC699" i="23"/>
  <c r="BC698" i="23"/>
  <c r="BC697" i="23"/>
  <c r="BC696" i="23"/>
  <c r="BC695" i="23"/>
  <c r="BC694" i="23"/>
  <c r="BC693" i="23"/>
  <c r="BC692" i="23"/>
  <c r="BC691" i="23"/>
  <c r="BC690" i="23"/>
  <c r="BC689" i="23"/>
  <c r="BC688" i="23"/>
  <c r="BC687" i="23"/>
  <c r="BC686" i="23"/>
  <c r="BC685" i="23"/>
  <c r="BC684" i="23"/>
  <c r="BC683" i="23"/>
  <c r="BC682" i="23"/>
  <c r="BC681" i="23"/>
  <c r="BC680" i="23"/>
  <c r="BC679" i="23"/>
  <c r="BC678" i="23"/>
  <c r="BC677" i="23"/>
  <c r="BC676" i="23"/>
  <c r="BC675" i="23"/>
  <c r="BC674" i="23"/>
  <c r="BC673" i="23"/>
  <c r="BC672" i="23"/>
  <c r="BC671" i="23"/>
  <c r="BC670" i="23"/>
  <c r="BC669" i="23"/>
  <c r="BC668" i="23"/>
  <c r="BC667" i="23"/>
  <c r="BC666" i="23"/>
  <c r="BC665" i="23"/>
  <c r="BC664" i="23"/>
  <c r="BC663" i="23"/>
  <c r="BC662" i="23"/>
  <c r="BC661" i="23"/>
  <c r="BC660" i="23"/>
  <c r="BC659" i="23"/>
  <c r="BC658" i="23"/>
  <c r="BC657" i="23"/>
  <c r="BC656" i="23"/>
  <c r="BC655" i="23"/>
  <c r="BC654" i="23"/>
  <c r="BC653" i="23"/>
  <c r="BC652" i="23"/>
  <c r="BC651" i="23"/>
  <c r="BC650" i="23"/>
  <c r="BC649" i="23"/>
  <c r="BC648" i="23"/>
  <c r="BC647" i="23"/>
  <c r="BC646" i="23"/>
  <c r="BC645" i="23"/>
  <c r="BC644" i="23"/>
  <c r="BC643" i="23"/>
  <c r="BC642" i="23"/>
  <c r="BC641" i="23"/>
  <c r="BC640" i="23"/>
  <c r="BC639" i="23"/>
  <c r="BC638" i="23"/>
  <c r="BC637" i="23"/>
  <c r="BC636" i="23"/>
  <c r="BC635" i="23"/>
  <c r="BC634" i="23"/>
  <c r="BC633" i="23"/>
  <c r="BC632" i="23"/>
  <c r="BC631" i="23"/>
  <c r="BC630" i="23"/>
  <c r="BC629" i="23"/>
  <c r="BC628" i="23"/>
  <c r="BC627" i="23"/>
  <c r="BC626" i="23"/>
  <c r="BC625" i="23"/>
  <c r="BC624" i="23"/>
  <c r="BC623" i="23"/>
  <c r="BC622" i="23"/>
  <c r="BC621" i="23"/>
  <c r="BC620" i="23"/>
  <c r="BC619" i="23"/>
  <c r="BC618" i="23"/>
  <c r="BC617" i="23"/>
  <c r="BC616" i="23"/>
  <c r="BC615" i="23"/>
  <c r="BC614" i="23"/>
  <c r="BC613" i="23"/>
  <c r="BC612" i="23"/>
  <c r="BC611" i="23"/>
  <c r="BC610" i="23"/>
  <c r="BC609" i="23"/>
  <c r="BC608" i="23"/>
  <c r="BC607" i="23"/>
  <c r="BC606" i="23"/>
  <c r="BC605" i="23"/>
  <c r="BC604" i="23"/>
  <c r="BC603" i="23"/>
  <c r="BC602" i="23"/>
  <c r="BC601" i="23"/>
  <c r="BC600" i="23"/>
  <c r="BC599" i="23"/>
  <c r="BC598" i="23"/>
  <c r="BC597" i="23"/>
  <c r="BC596" i="23"/>
  <c r="BC595" i="23"/>
  <c r="BC594" i="23"/>
  <c r="BC593" i="23"/>
  <c r="BC592" i="23"/>
  <c r="BC591" i="23"/>
  <c r="BC590" i="23"/>
  <c r="BC589" i="23"/>
  <c r="BC588" i="23"/>
  <c r="BC587" i="23"/>
  <c r="BC586" i="23"/>
  <c r="BC585" i="23"/>
  <c r="BC584" i="23"/>
  <c r="BC583" i="23"/>
  <c r="BC582" i="23"/>
  <c r="BC581" i="23"/>
  <c r="BC580" i="23"/>
  <c r="BC579" i="23"/>
  <c r="BC578" i="23"/>
  <c r="BC577" i="23"/>
  <c r="BC576" i="23"/>
  <c r="BC575" i="23"/>
  <c r="BC574" i="23"/>
  <c r="BC573" i="23"/>
  <c r="BC572" i="23"/>
  <c r="BC571" i="23"/>
  <c r="BC570" i="23"/>
  <c r="BC569" i="23"/>
  <c r="BC568" i="23"/>
  <c r="BC567" i="23"/>
  <c r="BC566" i="23"/>
  <c r="BC565" i="23"/>
  <c r="BC564" i="23"/>
  <c r="BC563" i="23"/>
  <c r="BC562" i="23"/>
  <c r="BC561" i="23"/>
  <c r="BC560" i="23"/>
  <c r="BC559" i="23"/>
  <c r="BC558" i="23"/>
  <c r="BC557" i="23"/>
  <c r="BC556" i="23"/>
  <c r="BC555" i="23"/>
  <c r="BC554" i="23"/>
  <c r="BC553" i="23"/>
  <c r="BC552" i="23"/>
  <c r="BC551" i="23"/>
  <c r="BC550" i="23"/>
  <c r="BC549" i="23"/>
  <c r="BC548" i="23"/>
  <c r="BC547" i="23"/>
  <c r="BC546" i="23"/>
  <c r="BC545" i="23"/>
  <c r="BC544" i="23"/>
  <c r="BC543" i="23"/>
  <c r="BC542" i="23"/>
  <c r="BC541" i="23"/>
  <c r="BC540" i="23"/>
  <c r="BC539" i="23"/>
  <c r="BC538" i="23"/>
  <c r="BC537" i="23"/>
  <c r="BC536" i="23"/>
  <c r="BC535" i="23"/>
  <c r="BC534" i="23"/>
  <c r="BC533" i="23"/>
  <c r="BC532" i="23"/>
  <c r="BC531" i="23"/>
  <c r="BC530" i="23"/>
  <c r="BC529" i="23"/>
  <c r="BC528" i="23"/>
  <c r="BC527" i="23"/>
  <c r="BC526" i="23"/>
  <c r="BC525" i="23"/>
  <c r="BC524" i="23"/>
  <c r="BC523" i="23"/>
  <c r="BC522" i="23"/>
  <c r="BC521" i="23"/>
  <c r="BC520" i="23"/>
  <c r="BC519" i="23"/>
  <c r="BC518" i="23"/>
  <c r="BC517" i="23"/>
  <c r="BC516" i="23"/>
  <c r="BC515" i="23"/>
  <c r="BC514" i="23"/>
  <c r="BC513" i="23"/>
  <c r="BC512" i="23"/>
  <c r="BC511" i="23"/>
  <c r="BC510" i="23"/>
  <c r="BC509" i="23"/>
  <c r="BC508" i="23"/>
  <c r="BC507" i="23"/>
  <c r="BC506" i="23"/>
  <c r="BC505" i="23"/>
  <c r="BC504" i="23"/>
  <c r="BC503" i="23"/>
  <c r="BC502" i="23"/>
  <c r="BC501" i="23"/>
  <c r="BC500" i="23"/>
  <c r="BC499" i="23"/>
  <c r="BC498" i="23"/>
  <c r="BC497" i="23"/>
  <c r="BC496" i="23"/>
  <c r="BC495" i="23"/>
  <c r="BC494" i="23"/>
  <c r="BC493" i="23"/>
  <c r="BC492" i="23"/>
  <c r="BC491" i="23"/>
  <c r="BC490" i="23"/>
  <c r="BC489" i="23"/>
  <c r="BC488" i="23"/>
  <c r="BC487" i="23"/>
  <c r="BC486" i="23"/>
  <c r="BC485" i="23"/>
  <c r="BC484" i="23"/>
  <c r="BC483" i="23"/>
  <c r="BC482" i="23"/>
  <c r="BC481" i="23"/>
  <c r="BC480" i="23"/>
  <c r="BC479" i="23"/>
  <c r="BC478" i="23"/>
  <c r="BC477" i="23"/>
  <c r="BC476" i="23"/>
  <c r="BC475" i="23"/>
  <c r="BC474" i="23"/>
  <c r="BC473" i="23"/>
  <c r="BC472" i="23"/>
  <c r="BC471" i="23"/>
  <c r="BC470" i="23"/>
  <c r="BC469" i="23"/>
  <c r="BC468" i="23"/>
  <c r="BC467" i="23"/>
  <c r="BC466" i="23"/>
  <c r="BC465" i="23"/>
  <c r="BC464" i="23"/>
  <c r="BC463" i="23"/>
  <c r="BC462" i="23"/>
  <c r="BC461" i="23"/>
  <c r="BC460" i="23"/>
  <c r="BC459" i="23"/>
  <c r="BC458" i="23"/>
  <c r="BC457" i="23"/>
  <c r="BC456" i="23"/>
  <c r="BC455" i="23"/>
  <c r="BC454" i="23"/>
  <c r="BC453" i="23"/>
  <c r="BC452" i="23"/>
  <c r="BC451" i="23"/>
  <c r="BC450" i="23"/>
  <c r="BC449" i="23"/>
  <c r="BC448" i="23"/>
  <c r="BC447" i="23"/>
  <c r="BC446" i="23"/>
  <c r="BC445" i="23"/>
  <c r="BC444" i="23"/>
  <c r="BC443" i="23"/>
  <c r="BC442" i="23"/>
  <c r="BC441" i="23"/>
  <c r="BC440" i="23"/>
  <c r="BC439" i="23"/>
  <c r="BC438" i="23"/>
  <c r="BC437" i="23"/>
  <c r="BC436" i="23"/>
  <c r="BC435" i="23"/>
  <c r="BC434" i="23"/>
  <c r="BC433" i="23"/>
  <c r="BC432" i="23"/>
  <c r="BC431" i="23"/>
  <c r="BC430" i="23"/>
  <c r="BC429" i="23"/>
  <c r="BC428" i="23"/>
  <c r="BC427" i="23"/>
  <c r="BC426" i="23"/>
  <c r="BC425" i="23"/>
  <c r="BC424" i="23"/>
  <c r="BC423" i="23"/>
  <c r="BC422" i="23"/>
  <c r="BC421" i="23"/>
  <c r="BC420" i="23"/>
  <c r="BC419" i="23"/>
  <c r="BC418" i="23"/>
  <c r="BC417" i="23"/>
  <c r="BC416" i="23"/>
  <c r="BC415" i="23"/>
  <c r="BC414" i="23"/>
  <c r="BC413" i="23"/>
  <c r="BC412" i="23"/>
  <c r="BC411" i="23"/>
  <c r="BC410" i="23"/>
  <c r="BC409" i="23"/>
  <c r="BC408" i="23"/>
  <c r="BC407" i="23"/>
  <c r="BC406" i="23"/>
  <c r="BC405" i="23"/>
  <c r="BC404" i="23"/>
  <c r="BC403" i="23"/>
  <c r="BC402" i="23"/>
  <c r="BC401" i="23"/>
  <c r="BC400" i="23"/>
  <c r="BC399" i="23"/>
  <c r="BC398" i="23"/>
  <c r="BC397" i="23"/>
  <c r="BC396" i="23"/>
  <c r="BC395" i="23"/>
  <c r="BC394" i="23"/>
  <c r="BC393" i="23"/>
  <c r="BC392" i="23"/>
  <c r="BC391" i="23"/>
  <c r="BC390" i="23"/>
  <c r="BC389" i="23"/>
  <c r="BC388" i="23"/>
  <c r="BC387" i="23"/>
  <c r="BC386" i="23"/>
  <c r="BC385" i="23"/>
  <c r="BC384" i="23"/>
  <c r="BC383" i="23"/>
  <c r="BC382" i="23"/>
  <c r="BC381" i="23"/>
  <c r="BC380" i="23"/>
  <c r="BC379" i="23"/>
  <c r="BC378" i="23"/>
  <c r="BC377" i="23"/>
  <c r="BC376" i="23"/>
  <c r="BC375" i="23"/>
  <c r="BC374" i="23"/>
  <c r="BC373" i="23"/>
  <c r="BC372" i="23"/>
  <c r="BC371" i="23"/>
  <c r="BC370" i="23"/>
  <c r="BC369" i="23"/>
  <c r="BC368" i="23"/>
  <c r="BC367" i="23"/>
  <c r="BC366" i="23"/>
  <c r="BC365" i="23"/>
  <c r="BC364" i="23"/>
  <c r="BC363" i="23"/>
  <c r="BC362" i="23"/>
  <c r="BC361" i="23"/>
  <c r="BC360" i="23"/>
  <c r="BC359" i="23"/>
  <c r="BC358" i="23"/>
  <c r="BC357" i="23"/>
  <c r="BC356" i="23"/>
  <c r="BC355" i="23"/>
  <c r="BC354" i="23"/>
  <c r="BC353" i="23"/>
  <c r="BC352" i="23"/>
  <c r="BC351" i="23"/>
  <c r="BC350" i="23"/>
  <c r="BC349" i="23"/>
  <c r="BC348" i="23"/>
  <c r="BC347" i="23"/>
  <c r="BC346" i="23"/>
  <c r="BC345" i="23"/>
  <c r="BC344" i="23"/>
  <c r="BC343" i="23"/>
  <c r="BC342" i="23"/>
  <c r="BC341" i="23"/>
  <c r="BC340" i="23"/>
  <c r="BC339" i="23"/>
  <c r="BC338" i="23"/>
  <c r="BC337" i="23"/>
  <c r="BC336" i="23"/>
  <c r="BC335" i="23"/>
  <c r="BC334" i="23"/>
  <c r="BC333" i="23"/>
  <c r="BC332" i="23"/>
  <c r="BC331" i="23"/>
  <c r="BC330" i="23"/>
  <c r="BC329" i="23"/>
  <c r="BC328" i="23"/>
  <c r="BC327" i="23"/>
  <c r="BC326" i="23"/>
  <c r="BC325" i="23"/>
  <c r="BC324" i="23"/>
  <c r="BC323" i="23"/>
  <c r="BC322" i="23"/>
  <c r="BC321" i="23"/>
  <c r="BC320" i="23"/>
  <c r="BC319" i="23"/>
  <c r="BC318" i="23"/>
  <c r="BC317" i="23"/>
  <c r="BC316" i="23"/>
  <c r="BC315" i="23"/>
  <c r="BC314" i="23"/>
  <c r="BC313" i="23"/>
  <c r="BC312" i="23"/>
  <c r="BC311" i="23"/>
  <c r="BC310" i="23"/>
  <c r="BC309" i="23"/>
  <c r="BC308" i="23"/>
  <c r="BC307" i="23"/>
  <c r="BC306" i="23"/>
  <c r="BC305" i="23"/>
  <c r="BC304" i="23"/>
  <c r="BC303" i="23"/>
  <c r="BC302" i="23"/>
  <c r="BC301" i="23"/>
  <c r="BC300" i="23"/>
  <c r="BC299" i="23"/>
  <c r="BC298" i="23"/>
  <c r="BC297" i="23"/>
  <c r="BC296" i="23"/>
  <c r="BC295" i="23"/>
  <c r="BC294" i="23"/>
  <c r="BC293" i="23"/>
  <c r="BC292" i="23"/>
  <c r="BC291" i="23"/>
  <c r="BC290" i="23"/>
  <c r="BC289" i="23"/>
  <c r="BC288" i="23"/>
  <c r="BC287" i="23"/>
  <c r="BC286" i="23"/>
  <c r="BC285" i="23"/>
  <c r="BC284" i="23"/>
  <c r="BC283" i="23"/>
  <c r="BC282" i="23"/>
  <c r="BC281" i="23"/>
  <c r="BC280" i="23"/>
  <c r="BC279" i="23"/>
  <c r="BC278" i="23"/>
  <c r="BC277" i="23"/>
  <c r="BC276" i="23"/>
  <c r="BC275" i="23"/>
  <c r="BC274" i="23"/>
  <c r="BC273" i="23"/>
  <c r="BC272" i="23"/>
  <c r="BC271" i="23"/>
  <c r="BC270" i="23"/>
  <c r="BC269" i="23"/>
  <c r="BC268" i="23"/>
  <c r="BC267" i="23"/>
  <c r="BC266" i="23"/>
  <c r="BC265" i="23"/>
  <c r="BC264" i="23"/>
  <c r="BC263" i="23"/>
  <c r="BC262" i="23"/>
  <c r="BC261" i="23"/>
  <c r="BC260" i="23"/>
  <c r="BC259" i="23"/>
  <c r="BC258" i="23"/>
  <c r="BC257" i="23"/>
  <c r="BC256" i="23"/>
  <c r="BC255" i="23"/>
  <c r="BC254" i="23"/>
  <c r="BC253" i="23"/>
  <c r="BC252" i="23"/>
  <c r="BC251" i="23"/>
  <c r="BC250" i="23"/>
  <c r="BC249" i="23"/>
  <c r="BC248" i="23"/>
  <c r="BC247" i="23"/>
  <c r="BC246" i="23"/>
  <c r="BC245" i="23"/>
  <c r="BC244" i="23"/>
  <c r="BC243" i="23"/>
  <c r="BC242" i="23"/>
  <c r="BC241" i="23"/>
  <c r="BC240" i="23"/>
  <c r="BC239" i="23"/>
  <c r="BC238" i="23"/>
  <c r="BC237" i="23"/>
  <c r="BC236" i="23"/>
  <c r="BC235" i="23"/>
  <c r="BC234" i="23"/>
  <c r="BC233" i="23"/>
  <c r="BC232" i="23"/>
  <c r="BC231" i="23"/>
  <c r="BC230" i="23"/>
  <c r="BC229" i="23"/>
  <c r="BC228" i="23"/>
  <c r="BC227" i="23"/>
  <c r="BC226" i="23"/>
  <c r="BC225" i="23"/>
  <c r="BC224" i="23"/>
  <c r="BC223" i="23"/>
  <c r="BC222" i="23"/>
  <c r="BC221" i="23"/>
  <c r="BC220" i="23"/>
  <c r="BC219" i="23"/>
  <c r="BC218" i="23"/>
  <c r="BC217" i="23"/>
  <c r="BC216" i="23"/>
  <c r="BC215" i="23"/>
  <c r="BC214" i="23"/>
  <c r="BC213" i="23"/>
  <c r="BC212" i="23"/>
  <c r="BC211" i="23"/>
  <c r="BC210" i="23"/>
  <c r="BC209" i="23"/>
  <c r="BC208" i="23"/>
  <c r="BC207" i="23"/>
  <c r="BC206" i="23"/>
  <c r="BC205" i="23"/>
  <c r="BC204" i="23"/>
  <c r="BC203" i="23"/>
  <c r="BC202" i="23"/>
  <c r="BC201" i="23"/>
  <c r="BC200" i="23"/>
  <c r="BC199" i="23"/>
  <c r="BC198" i="23"/>
  <c r="BC197" i="23"/>
  <c r="BC196" i="23"/>
  <c r="BC195" i="23"/>
  <c r="BC194" i="23"/>
  <c r="BC193" i="23"/>
  <c r="BC192" i="23"/>
  <c r="BC191" i="23"/>
  <c r="BC190" i="23"/>
  <c r="BC189" i="23"/>
  <c r="BC188" i="23"/>
  <c r="BC187" i="23"/>
  <c r="BC186" i="23"/>
  <c r="BC185" i="23"/>
  <c r="BC184" i="23"/>
  <c r="BC183" i="23"/>
  <c r="BC182" i="23"/>
  <c r="BC181" i="23"/>
  <c r="BC180" i="23"/>
  <c r="BC179" i="23"/>
  <c r="BC178" i="23"/>
  <c r="BC177" i="23"/>
  <c r="BC176" i="23"/>
  <c r="BC175" i="23"/>
  <c r="BC174" i="23"/>
  <c r="BC173" i="23"/>
  <c r="BC172" i="23"/>
  <c r="BC171" i="23"/>
  <c r="BC170" i="23"/>
  <c r="BC169" i="23"/>
  <c r="BC168" i="23"/>
  <c r="BC167" i="23"/>
  <c r="BC166" i="23"/>
  <c r="BC165" i="23"/>
  <c r="BC164" i="23"/>
  <c r="BC163" i="23"/>
  <c r="BC162" i="23"/>
  <c r="BC161" i="23"/>
  <c r="BC160" i="23"/>
  <c r="BC159" i="23"/>
  <c r="BC158" i="23"/>
  <c r="BC157" i="23"/>
  <c r="BC156" i="23"/>
  <c r="BC155" i="23"/>
  <c r="BC154" i="23"/>
  <c r="BC153" i="23"/>
  <c r="BC152" i="23"/>
  <c r="BC151" i="23"/>
  <c r="BC150" i="23"/>
  <c r="BC149" i="23"/>
  <c r="BC148" i="23"/>
  <c r="BC147" i="23"/>
  <c r="BC146" i="23"/>
  <c r="BC145" i="23"/>
  <c r="BC144" i="23"/>
  <c r="BC143" i="23"/>
  <c r="BC142" i="23"/>
  <c r="BC141" i="23"/>
  <c r="BC140" i="23"/>
  <c r="BC139" i="23"/>
  <c r="BC138" i="23"/>
  <c r="BC137" i="23"/>
  <c r="BC136" i="23"/>
  <c r="BC135" i="23"/>
  <c r="BC134" i="23"/>
  <c r="BC133" i="23"/>
  <c r="BC132" i="23"/>
  <c r="BC131" i="23"/>
  <c r="BC130" i="23"/>
  <c r="BC129" i="23"/>
  <c r="BC128" i="23"/>
  <c r="BC127" i="23"/>
  <c r="BC126" i="23"/>
  <c r="BC125" i="23"/>
  <c r="BC124" i="23"/>
  <c r="BC123" i="23"/>
  <c r="BC122" i="23"/>
  <c r="BC121" i="23"/>
  <c r="BC120" i="23"/>
  <c r="BC119" i="23"/>
  <c r="BC118" i="23"/>
  <c r="BC117" i="23"/>
  <c r="BC116" i="23"/>
  <c r="BC115" i="23"/>
  <c r="BC114" i="23"/>
  <c r="BC113" i="23"/>
  <c r="BC112" i="23"/>
  <c r="BC111" i="23"/>
  <c r="BC110" i="23"/>
  <c r="BC109" i="23"/>
  <c r="BC108" i="23"/>
  <c r="BC107" i="23"/>
  <c r="BC106" i="23"/>
  <c r="BC105" i="23"/>
  <c r="BC104" i="23"/>
  <c r="BC103" i="23"/>
  <c r="BC102" i="23"/>
  <c r="BC101" i="23"/>
  <c r="BC100" i="23"/>
  <c r="BC99" i="23"/>
  <c r="BC98" i="23"/>
  <c r="BC97" i="23"/>
  <c r="BC96" i="23"/>
  <c r="BC95" i="23"/>
  <c r="BC94" i="23"/>
  <c r="BC93" i="23"/>
  <c r="BC92" i="23"/>
  <c r="BC91" i="23"/>
  <c r="BC90" i="23"/>
  <c r="BC89" i="23"/>
  <c r="BC88" i="23"/>
  <c r="BC87" i="23"/>
  <c r="BC86" i="23"/>
  <c r="BC85" i="23"/>
  <c r="BC84" i="23"/>
  <c r="BC83" i="23"/>
  <c r="BC82" i="23"/>
  <c r="BC81" i="23"/>
  <c r="BC80" i="23"/>
  <c r="BC79" i="23"/>
  <c r="BC78" i="23"/>
  <c r="BC77" i="23"/>
  <c r="BC76" i="23"/>
  <c r="BC75" i="23"/>
  <c r="BC74" i="23"/>
  <c r="BC73" i="23"/>
  <c r="BC72" i="23"/>
  <c r="BC71" i="23"/>
  <c r="BC70" i="23"/>
  <c r="BC69" i="23"/>
  <c r="BC68" i="23"/>
  <c r="BC67" i="23"/>
  <c r="BC66" i="23"/>
  <c r="BC65" i="23"/>
  <c r="BC64" i="23"/>
  <c r="BC63" i="23"/>
  <c r="BC62" i="23"/>
  <c r="BC61" i="23"/>
  <c r="BC60" i="23"/>
  <c r="BC59" i="23"/>
  <c r="BC58" i="23"/>
  <c r="BC57" i="23"/>
  <c r="BC56" i="23"/>
  <c r="BC55" i="23"/>
  <c r="BC54" i="23"/>
  <c r="BC53" i="23"/>
  <c r="BC52" i="23"/>
  <c r="BC51" i="23"/>
  <c r="BC50" i="23"/>
  <c r="BC49" i="23"/>
  <c r="BC48" i="23"/>
  <c r="BC47" i="23"/>
  <c r="BC46" i="23"/>
  <c r="BC45" i="23"/>
  <c r="BC44" i="23"/>
  <c r="BC43" i="23"/>
  <c r="BC42" i="23"/>
  <c r="BC41" i="23"/>
  <c r="BC40" i="23"/>
  <c r="BC39" i="23"/>
  <c r="BC38" i="23"/>
  <c r="BC37" i="23"/>
  <c r="BC36" i="23"/>
  <c r="BC35" i="23"/>
  <c r="BC34" i="23"/>
  <c r="BC33" i="23"/>
  <c r="BC32" i="23"/>
  <c r="BC31" i="23"/>
  <c r="BC30" i="23"/>
  <c r="BC29" i="23"/>
  <c r="BC28" i="23"/>
  <c r="BC27" i="23"/>
  <c r="BC26" i="23"/>
  <c r="BC25" i="23"/>
  <c r="BC24" i="23"/>
  <c r="BC23" i="23"/>
  <c r="BC22" i="23"/>
  <c r="BC21" i="23"/>
  <c r="BC20" i="23"/>
  <c r="BC19" i="23"/>
  <c r="BC18" i="23"/>
  <c r="BC17" i="23"/>
  <c r="BC16" i="23"/>
  <c r="BC15" i="23"/>
  <c r="BC14" i="23"/>
  <c r="BC13" i="23"/>
  <c r="BC12" i="23"/>
  <c r="BC11" i="23"/>
  <c r="BC10" i="23"/>
  <c r="BC9" i="23"/>
  <c r="BC8" i="23"/>
  <c r="BC7" i="23"/>
  <c r="BC6" i="23"/>
  <c r="BC5" i="23"/>
  <c r="H1" i="24"/>
  <c r="I1" i="24" s="1"/>
  <c r="J1" i="24" s="1"/>
  <c r="K1" i="24" s="1"/>
  <c r="L1" i="24" s="1"/>
  <c r="M1" i="24" s="1"/>
  <c r="N1" i="24" s="1"/>
  <c r="O1" i="24" s="1"/>
  <c r="P1" i="24" s="1"/>
  <c r="Q1" i="24" s="1"/>
  <c r="R1" i="24" s="1"/>
  <c r="S1" i="24" s="1"/>
  <c r="T1" i="24" s="1"/>
  <c r="U1" i="24" s="1"/>
  <c r="V1" i="24" s="1"/>
  <c r="W1" i="24" s="1"/>
  <c r="X1" i="24" s="1"/>
  <c r="Y1" i="24" s="1"/>
  <c r="Z1" i="24" s="1"/>
  <c r="G1" i="24"/>
  <c r="G2" i="23"/>
  <c r="H2" i="23" s="1"/>
  <c r="I2" i="23" s="1"/>
  <c r="J2" i="23" s="1"/>
  <c r="K2" i="23" s="1"/>
  <c r="L2" i="23" s="1"/>
  <c r="M2" i="23" s="1"/>
  <c r="N2" i="23" s="1"/>
  <c r="O2" i="23" s="1"/>
  <c r="P2" i="23" s="1"/>
  <c r="Q2" i="23" s="1"/>
  <c r="R2" i="23" s="1"/>
  <c r="S2" i="23" s="1"/>
  <c r="T2" i="23" s="1"/>
  <c r="U2" i="23" s="1"/>
  <c r="V2" i="23" s="1"/>
  <c r="W2" i="23" s="1"/>
  <c r="X2" i="23" s="1"/>
  <c r="Y2" i="23" s="1"/>
  <c r="Z2" i="23" s="1"/>
  <c r="AA2" i="23" s="1"/>
  <c r="AB2" i="23" s="1"/>
  <c r="AC2" i="23" s="1"/>
  <c r="AD2" i="23" s="1"/>
  <c r="AE2" i="23" s="1"/>
  <c r="AF2" i="23" s="1"/>
  <c r="AG2" i="23" s="1"/>
  <c r="AH2" i="23" s="1"/>
  <c r="AI2" i="23" s="1"/>
  <c r="AJ2" i="23" s="1"/>
  <c r="AK2" i="23" s="1"/>
  <c r="AL2" i="23" s="1"/>
  <c r="AM2" i="23" s="1"/>
  <c r="AN2" i="23" s="1"/>
  <c r="AO2" i="23" s="1"/>
  <c r="AP2" i="23" s="1"/>
  <c r="AQ2" i="23" s="1"/>
  <c r="AR2" i="23" s="1"/>
  <c r="AS2" i="23" s="1"/>
  <c r="AT2" i="23" s="1"/>
  <c r="AU2" i="23" s="1"/>
  <c r="AV2" i="23" s="1"/>
  <c r="AW2" i="23" s="1"/>
  <c r="AX2" i="23" s="1"/>
  <c r="AY2" i="23" s="1"/>
  <c r="AZ2" i="23" s="1"/>
  <c r="BA2" i="23" s="1"/>
  <c r="BB2" i="23" s="1"/>
  <c r="BC2" i="23" s="1"/>
  <c r="BD2" i="23" s="1"/>
  <c r="BE2" i="23" s="1"/>
  <c r="BF2" i="23" s="1"/>
  <c r="BG2" i="23" s="1"/>
  <c r="BH2" i="23" s="1"/>
  <c r="BI2" i="23" s="1"/>
  <c r="BJ2" i="23" s="1"/>
  <c r="BK2" i="23" s="1"/>
  <c r="BL2" i="23" s="1"/>
  <c r="BM2" i="23" s="1"/>
  <c r="BN2" i="23" s="1"/>
  <c r="BO2" i="23" s="1"/>
  <c r="BP2" i="23" s="1"/>
  <c r="BQ2" i="23" s="1"/>
  <c r="BR2" i="23" s="1"/>
  <c r="BS2" i="23" s="1"/>
  <c r="BT2" i="23" s="1"/>
  <c r="BU2" i="23" s="1"/>
  <c r="BV2" i="23" s="1"/>
  <c r="BW2" i="23" s="1"/>
  <c r="BX2" i="23" s="1"/>
  <c r="BY2" i="23" s="1"/>
  <c r="BZ2" i="23" s="1"/>
  <c r="CA2" i="23" s="1"/>
  <c r="CB2" i="23" s="1"/>
  <c r="CC2" i="23" s="1"/>
  <c r="CD2" i="23" s="1"/>
  <c r="CE2" i="23" s="1"/>
  <c r="CF2" i="23" s="1"/>
  <c r="CG2" i="23" s="1"/>
  <c r="CH2" i="23" s="1"/>
  <c r="CI2" i="23" s="1"/>
  <c r="CJ2" i="23" s="1"/>
  <c r="CK2" i="23" s="1"/>
  <c r="CL2" i="23" s="1"/>
  <c r="CM2" i="23" s="1"/>
  <c r="CN2" i="23" s="1"/>
  <c r="CO2" i="23" s="1"/>
  <c r="CP2" i="23" s="1"/>
  <c r="CQ2" i="23" s="1"/>
  <c r="CR2" i="23" s="1"/>
  <c r="CS2" i="23" s="1"/>
  <c r="CT2" i="23" s="1"/>
  <c r="CU2" i="23" s="1"/>
  <c r="CV2" i="23" s="1"/>
  <c r="CW2" i="23" s="1"/>
  <c r="CX2" i="23" s="1"/>
  <c r="CY2" i="23" s="1"/>
  <c r="CZ2" i="23" s="1"/>
  <c r="DA2" i="23" s="1"/>
  <c r="DB2" i="23" s="1"/>
  <c r="C4" i="23"/>
  <c r="C1378" i="23" s="1"/>
  <c r="AE106" i="24"/>
  <c r="AD106" i="24"/>
  <c r="C106" i="24"/>
  <c r="AE105" i="24"/>
  <c r="AD105" i="24"/>
  <c r="C105" i="24"/>
  <c r="AE104" i="24"/>
  <c r="AD104" i="24"/>
  <c r="C104" i="24"/>
  <c r="AE103" i="24"/>
  <c r="AD103" i="24"/>
  <c r="C103" i="24"/>
  <c r="AE102" i="24"/>
  <c r="AD102" i="24"/>
  <c r="C102" i="24"/>
  <c r="AE101" i="24"/>
  <c r="AD101" i="24"/>
  <c r="C101" i="24"/>
  <c r="AE100" i="24"/>
  <c r="AD100" i="24"/>
  <c r="C100" i="24"/>
  <c r="AE99" i="24"/>
  <c r="AD99" i="24"/>
  <c r="C99" i="24"/>
  <c r="AE98" i="24"/>
  <c r="AD98" i="24"/>
  <c r="C98" i="24"/>
  <c r="AE97" i="24"/>
  <c r="AD97" i="24"/>
  <c r="C97" i="24"/>
  <c r="AE96" i="24"/>
  <c r="AD96" i="24"/>
  <c r="C96" i="24"/>
  <c r="AE95" i="24"/>
  <c r="AD95" i="24"/>
  <c r="C95" i="24"/>
  <c r="AE94" i="24"/>
  <c r="AD94" i="24"/>
  <c r="C94" i="24"/>
  <c r="AE93" i="24"/>
  <c r="AD93" i="24"/>
  <c r="C93" i="24"/>
  <c r="AE92" i="24"/>
  <c r="AD92" i="24"/>
  <c r="C92" i="24"/>
  <c r="AE91" i="24"/>
  <c r="AD91" i="24"/>
  <c r="C91" i="24"/>
  <c r="AE90" i="24"/>
  <c r="AD90" i="24"/>
  <c r="C90" i="24"/>
  <c r="AE89" i="24"/>
  <c r="AD89" i="24"/>
  <c r="C89" i="24"/>
  <c r="AE88" i="24"/>
  <c r="AD88" i="24"/>
  <c r="C88" i="24"/>
  <c r="AE87" i="24"/>
  <c r="AD87" i="24"/>
  <c r="C87" i="24"/>
  <c r="AE86" i="24"/>
  <c r="AD86" i="24"/>
  <c r="C86" i="24"/>
  <c r="AE85" i="24"/>
  <c r="AD85" i="24"/>
  <c r="C85" i="24"/>
  <c r="AE84" i="24"/>
  <c r="AD84" i="24"/>
  <c r="C84" i="24"/>
  <c r="AE83" i="24"/>
  <c r="AD83" i="24"/>
  <c r="C83" i="24"/>
  <c r="AE82" i="24"/>
  <c r="AD82" i="24"/>
  <c r="C82" i="24"/>
  <c r="AE81" i="24"/>
  <c r="AD81" i="24"/>
  <c r="C81" i="24"/>
  <c r="AE80" i="24"/>
  <c r="AD80" i="24"/>
  <c r="C80" i="24"/>
  <c r="AE79" i="24"/>
  <c r="AD79" i="24"/>
  <c r="C79" i="24"/>
  <c r="AE78" i="24"/>
  <c r="AD78" i="24"/>
  <c r="C78" i="24"/>
  <c r="AE77" i="24"/>
  <c r="AD77" i="24"/>
  <c r="C77" i="24"/>
  <c r="AE76" i="24"/>
  <c r="AD76" i="24"/>
  <c r="C76" i="24"/>
  <c r="AE75" i="24"/>
  <c r="AD75" i="24"/>
  <c r="C75" i="24"/>
  <c r="AE74" i="24"/>
  <c r="AD74" i="24"/>
  <c r="C74" i="24"/>
  <c r="AE73" i="24"/>
  <c r="AD73" i="24"/>
  <c r="C73" i="24"/>
  <c r="AE72" i="24"/>
  <c r="AD72" i="24"/>
  <c r="C72" i="24"/>
  <c r="AE71" i="24"/>
  <c r="AD71" i="24"/>
  <c r="C71" i="24"/>
  <c r="AE70" i="24"/>
  <c r="AD70" i="24"/>
  <c r="C70" i="24"/>
  <c r="AE69" i="24"/>
  <c r="AD69" i="24"/>
  <c r="C69" i="24"/>
  <c r="AE68" i="24"/>
  <c r="AD68" i="24"/>
  <c r="C68" i="24"/>
  <c r="AE67" i="24"/>
  <c r="AD67" i="24"/>
  <c r="C67" i="24"/>
  <c r="AE66" i="24"/>
  <c r="AD66" i="24"/>
  <c r="C66" i="24"/>
  <c r="AE65" i="24"/>
  <c r="AD65" i="24"/>
  <c r="C65" i="24"/>
  <c r="AE64" i="24"/>
  <c r="AD64" i="24"/>
  <c r="C64" i="24"/>
  <c r="AE63" i="24"/>
  <c r="AD63" i="24"/>
  <c r="C63" i="24"/>
  <c r="AE62" i="24"/>
  <c r="AD62" i="24"/>
  <c r="C62" i="24"/>
  <c r="AE61" i="24"/>
  <c r="AD61" i="24"/>
  <c r="C61" i="24"/>
  <c r="AE60" i="24"/>
  <c r="AD60" i="24"/>
  <c r="C60" i="24"/>
  <c r="AE59" i="24"/>
  <c r="AD59" i="24"/>
  <c r="C59" i="24"/>
  <c r="AE58" i="24"/>
  <c r="AD58" i="24"/>
  <c r="C58" i="24"/>
  <c r="AE57" i="24"/>
  <c r="AD57" i="24"/>
  <c r="C57" i="24"/>
  <c r="AE56" i="24"/>
  <c r="AD56" i="24"/>
  <c r="C56" i="24"/>
  <c r="AE55" i="24"/>
  <c r="AD55" i="24"/>
  <c r="C55" i="24"/>
  <c r="AE54" i="24"/>
  <c r="AD54" i="24"/>
  <c r="C54" i="24"/>
  <c r="AE53" i="24"/>
  <c r="AD53" i="24"/>
  <c r="C53" i="24"/>
  <c r="AE52" i="24"/>
  <c r="AD52" i="24"/>
  <c r="C52" i="24"/>
  <c r="AE51" i="24"/>
  <c r="AD51" i="24"/>
  <c r="C51" i="24"/>
  <c r="AE50" i="24"/>
  <c r="AD50" i="24"/>
  <c r="C50" i="24"/>
  <c r="AE49" i="24"/>
  <c r="AD49" i="24"/>
  <c r="C49" i="24"/>
  <c r="AE48" i="24"/>
  <c r="AD48" i="24"/>
  <c r="C48" i="24"/>
  <c r="AE47" i="24"/>
  <c r="AD47" i="24"/>
  <c r="C47" i="24"/>
  <c r="AE46" i="24"/>
  <c r="AD46" i="24"/>
  <c r="C46" i="24"/>
  <c r="AE45" i="24"/>
  <c r="AD45" i="24"/>
  <c r="C45" i="24"/>
  <c r="AE44" i="24"/>
  <c r="AD44" i="24"/>
  <c r="C44" i="24"/>
  <c r="AE43" i="24"/>
  <c r="AD43" i="24"/>
  <c r="C43" i="24"/>
  <c r="AE42" i="24"/>
  <c r="AD42" i="24"/>
  <c r="C42" i="24"/>
  <c r="AE41" i="24"/>
  <c r="AD41" i="24"/>
  <c r="C41" i="24"/>
  <c r="AE40" i="24"/>
  <c r="AD40" i="24"/>
  <c r="C40" i="24"/>
  <c r="AE39" i="24"/>
  <c r="AD39" i="24"/>
  <c r="C39" i="24"/>
  <c r="AE38" i="24"/>
  <c r="AD38" i="24"/>
  <c r="C38" i="24"/>
  <c r="AE37" i="24"/>
  <c r="AD37" i="24"/>
  <c r="C37" i="24"/>
  <c r="AE36" i="24"/>
  <c r="AD36" i="24"/>
  <c r="C36" i="24"/>
  <c r="AE35" i="24"/>
  <c r="AD35" i="24"/>
  <c r="C35" i="24"/>
  <c r="AE34" i="24"/>
  <c r="AD34" i="24"/>
  <c r="C34" i="24"/>
  <c r="AE33" i="24"/>
  <c r="AD33" i="24"/>
  <c r="C33" i="24"/>
  <c r="AE32" i="24"/>
  <c r="AD32" i="24"/>
  <c r="C32" i="24"/>
  <c r="AE31" i="24"/>
  <c r="AD31" i="24"/>
  <c r="C31" i="24"/>
  <c r="AE30" i="24"/>
  <c r="AD30" i="24"/>
  <c r="C30" i="24"/>
  <c r="AE29" i="24"/>
  <c r="AD29" i="24"/>
  <c r="C29" i="24"/>
  <c r="AE28" i="24"/>
  <c r="AD28" i="24"/>
  <c r="C28" i="24"/>
  <c r="AE27" i="24"/>
  <c r="AD27" i="24"/>
  <c r="C27" i="24"/>
  <c r="AE26" i="24"/>
  <c r="AD26" i="24"/>
  <c r="C26" i="24"/>
  <c r="AE25" i="24"/>
  <c r="AD25" i="24"/>
  <c r="C25" i="24"/>
  <c r="AE24" i="24"/>
  <c r="AD24" i="24"/>
  <c r="C24" i="24"/>
  <c r="AE23" i="24"/>
  <c r="AD23" i="24"/>
  <c r="C23" i="24"/>
  <c r="AE22" i="24"/>
  <c r="AD22" i="24"/>
  <c r="C22" i="24"/>
  <c r="AE21" i="24"/>
  <c r="AD21" i="24"/>
  <c r="C21" i="24"/>
  <c r="AE20" i="24"/>
  <c r="AD20" i="24"/>
  <c r="C20" i="24"/>
  <c r="AE19" i="24"/>
  <c r="AD19" i="24"/>
  <c r="C19" i="24"/>
  <c r="AE18" i="24"/>
  <c r="AD18" i="24"/>
  <c r="C18" i="24"/>
  <c r="AE17" i="24"/>
  <c r="AD17" i="24"/>
  <c r="C17" i="24"/>
  <c r="AE16" i="24"/>
  <c r="AD16" i="24"/>
  <c r="C16" i="24"/>
  <c r="AE15" i="24"/>
  <c r="AD15" i="24"/>
  <c r="C15" i="24"/>
  <c r="AE14" i="24"/>
  <c r="AD14" i="24"/>
  <c r="C14" i="24"/>
  <c r="AE13" i="24"/>
  <c r="AD13" i="24"/>
  <c r="C13" i="24"/>
  <c r="AE12" i="24"/>
  <c r="AD12" i="24"/>
  <c r="C12" i="24"/>
  <c r="AE11" i="24"/>
  <c r="AD11" i="24"/>
  <c r="C11" i="24"/>
  <c r="AE10" i="24"/>
  <c r="AD10" i="24"/>
  <c r="C10" i="24"/>
  <c r="AE9" i="24"/>
  <c r="AD9" i="24"/>
  <c r="C9" i="24"/>
  <c r="AE8" i="24"/>
  <c r="AD8" i="24"/>
  <c r="C8" i="24"/>
  <c r="AE7" i="24"/>
  <c r="AD7" i="24"/>
  <c r="C7" i="24"/>
  <c r="C6" i="24"/>
  <c r="A4" i="24"/>
  <c r="F3" i="24" a="1"/>
  <c r="Y3" i="24" s="1"/>
  <c r="Y4" i="24" s="1"/>
  <c r="AE13" i="28" l="1"/>
  <c r="AD79" i="28"/>
  <c r="AE65" i="28"/>
  <c r="AE67" i="28"/>
  <c r="AF52" i="28"/>
  <c r="AF58" i="28"/>
  <c r="AG71" i="28"/>
  <c r="AE47" i="28"/>
  <c r="AE73" i="28"/>
  <c r="AE49" i="28"/>
  <c r="AF64" i="28"/>
  <c r="AE53" i="28"/>
  <c r="AE55" i="28"/>
  <c r="AE61" i="28"/>
  <c r="AB67" i="28"/>
  <c r="AB53" i="28"/>
  <c r="AB55" i="28"/>
  <c r="AB13" i="28"/>
  <c r="AB61" i="28"/>
  <c r="AB47" i="28"/>
  <c r="AB49" i="28"/>
  <c r="AB65" i="28"/>
  <c r="AF26" i="28"/>
  <c r="AE77" i="28"/>
  <c r="AE27" i="28"/>
  <c r="AG29" i="28"/>
  <c r="AG49" i="28"/>
  <c r="AG55" i="28"/>
  <c r="AG61" i="28"/>
  <c r="AG67" i="28"/>
  <c r="AG77" i="28"/>
  <c r="AG27" i="28"/>
  <c r="AB51" i="28"/>
  <c r="AB57" i="28"/>
  <c r="AB63" i="28"/>
  <c r="AE69" i="28"/>
  <c r="AE79" i="28"/>
  <c r="AF14" i="28"/>
  <c r="AB29" i="28"/>
  <c r="AF48" i="28"/>
  <c r="AE51" i="28"/>
  <c r="AF54" i="28"/>
  <c r="AE57" i="28"/>
  <c r="AF60" i="28"/>
  <c r="AE63" i="28"/>
  <c r="AF66" i="28"/>
  <c r="AG69" i="28"/>
  <c r="AF79" i="28"/>
  <c r="AH14" i="28"/>
  <c r="AE29" i="28"/>
  <c r="AG51" i="28"/>
  <c r="AG57" i="28"/>
  <c r="AG63" i="28"/>
  <c r="AE71" i="28"/>
  <c r="AG79" i="28"/>
  <c r="AC24" i="28"/>
  <c r="AB59" i="28"/>
  <c r="AF50" i="28"/>
  <c r="AF56" i="28"/>
  <c r="AF62" i="28"/>
  <c r="AF68" i="28"/>
  <c r="AG73" i="28"/>
  <c r="AG13" i="28"/>
  <c r="AG47" i="28"/>
  <c r="AG53" i="28"/>
  <c r="AG59" i="28"/>
  <c r="AG65" i="28"/>
  <c r="AE75" i="28"/>
  <c r="AG75" i="28"/>
  <c r="AD77" i="28"/>
  <c r="AC26" i="28"/>
  <c r="AG23" i="28"/>
  <c r="AB31" i="28"/>
  <c r="AF28" i="28"/>
  <c r="AE31" i="28"/>
  <c r="AG31" i="28"/>
  <c r="AB27" i="28"/>
  <c r="AF30" i="28"/>
  <c r="AF46" i="28"/>
  <c r="AE37" i="28"/>
  <c r="AG41" i="28"/>
  <c r="AB45" i="28"/>
  <c r="AF42" i="28"/>
  <c r="AE45" i="28"/>
  <c r="AG45" i="28"/>
  <c r="AF44" i="28"/>
  <c r="AB41" i="28"/>
  <c r="AE41" i="28"/>
  <c r="AC66" i="28"/>
  <c r="AC62" i="28"/>
  <c r="AC76" i="28"/>
  <c r="AC68" i="28"/>
  <c r="AC48" i="28"/>
  <c r="AC64" i="28"/>
  <c r="AC28" i="28"/>
  <c r="AC54" i="28"/>
  <c r="AC60" i="28"/>
  <c r="AC14" i="28"/>
  <c r="AC44" i="28"/>
  <c r="AE15" i="28"/>
  <c r="AG15" i="28"/>
  <c r="AE21" i="28"/>
  <c r="AG21" i="28"/>
  <c r="AC30" i="28"/>
  <c r="AC50" i="28"/>
  <c r="AC46" i="28"/>
  <c r="AC70" i="28"/>
  <c r="AC56" i="28"/>
  <c r="AC78" i="28"/>
  <c r="AC52" i="28"/>
  <c r="AC72" i="28"/>
  <c r="AI69" i="28"/>
  <c r="AC58" i="28"/>
  <c r="AC74" i="28"/>
  <c r="AC80" i="28"/>
  <c r="AC40" i="28"/>
  <c r="AF40" i="28"/>
  <c r="AB43" i="28"/>
  <c r="AE43" i="28"/>
  <c r="AG43" i="28"/>
  <c r="AC42" i="28"/>
  <c r="AB39" i="28"/>
  <c r="AE39" i="28"/>
  <c r="AG39" i="28"/>
  <c r="AC38" i="28"/>
  <c r="AF38" i="28"/>
  <c r="AB37" i="28"/>
  <c r="AG37" i="28"/>
  <c r="AC36" i="28"/>
  <c r="AF36" i="28"/>
  <c r="AF34" i="28"/>
  <c r="AE33" i="28"/>
  <c r="AB33" i="28"/>
  <c r="AG33" i="28"/>
  <c r="AC32" i="28"/>
  <c r="AF32" i="28"/>
  <c r="AB35" i="28"/>
  <c r="AE35" i="28"/>
  <c r="AG35" i="28"/>
  <c r="AC34" i="28"/>
  <c r="AB17" i="28"/>
  <c r="AC18" i="28"/>
  <c r="AF18" i="28"/>
  <c r="AF20" i="28"/>
  <c r="AC20" i="28"/>
  <c r="AF24" i="28"/>
  <c r="AB23" i="28"/>
  <c r="AE23" i="28"/>
  <c r="AC22" i="28"/>
  <c r="AF22" i="28"/>
  <c r="AB21" i="28"/>
  <c r="AB25" i="28"/>
  <c r="AE25" i="28"/>
  <c r="AG25" i="28"/>
  <c r="AC16" i="28"/>
  <c r="AF16" i="28"/>
  <c r="AE17" i="28"/>
  <c r="AG17" i="28"/>
  <c r="AB19" i="28"/>
  <c r="AE19" i="28"/>
  <c r="AG19" i="28"/>
  <c r="AH15" i="28"/>
  <c r="AB16" i="28"/>
  <c r="AB18" i="28"/>
  <c r="AB20" i="28"/>
  <c r="AB22" i="28"/>
  <c r="AB24" i="28"/>
  <c r="AB26" i="28"/>
  <c r="AB28" i="28"/>
  <c r="AB30" i="28"/>
  <c r="AB32" i="28"/>
  <c r="AB34" i="28"/>
  <c r="AB36" i="28"/>
  <c r="AB38" i="28"/>
  <c r="AB40" i="28"/>
  <c r="AB42" i="28"/>
  <c r="AB44" i="28"/>
  <c r="AB46" i="28"/>
  <c r="AB48" i="28"/>
  <c r="AB50" i="28"/>
  <c r="AB52" i="28"/>
  <c r="AB54" i="28"/>
  <c r="AB56" i="28"/>
  <c r="AB58" i="28"/>
  <c r="AB60" i="28"/>
  <c r="AB62" i="28"/>
  <c r="AB64" i="28"/>
  <c r="AB66" i="28"/>
  <c r="AB68" i="28"/>
  <c r="AH69" i="28"/>
  <c r="AB70" i="28"/>
  <c r="AH71" i="28"/>
  <c r="AB72" i="28"/>
  <c r="AH73" i="28"/>
  <c r="AB74" i="28"/>
  <c r="AH75" i="28"/>
  <c r="AB76" i="28"/>
  <c r="AH77" i="28"/>
  <c r="AB78" i="28"/>
  <c r="AH79" i="28"/>
  <c r="AB80" i="28"/>
  <c r="AI19" i="28"/>
  <c r="AI21" i="28"/>
  <c r="AI33" i="28"/>
  <c r="AI37" i="28"/>
  <c r="AI59" i="28"/>
  <c r="AI67" i="28"/>
  <c r="AI75" i="28"/>
  <c r="AI77" i="28"/>
  <c r="AJ13" i="28"/>
  <c r="AD14" i="28"/>
  <c r="AJ15" i="28"/>
  <c r="AD16" i="28"/>
  <c r="AJ17" i="28"/>
  <c r="AD18" i="28"/>
  <c r="AJ19" i="28"/>
  <c r="AD20" i="28"/>
  <c r="AJ21" i="28"/>
  <c r="AD22" i="28"/>
  <c r="AJ23" i="28"/>
  <c r="AD24" i="28"/>
  <c r="AJ25" i="28"/>
  <c r="AD26" i="28"/>
  <c r="AJ27" i="28"/>
  <c r="AD28" i="28"/>
  <c r="AJ29" i="28"/>
  <c r="AD30" i="28"/>
  <c r="AJ31" i="28"/>
  <c r="AD32" i="28"/>
  <c r="AJ33" i="28"/>
  <c r="AD34" i="28"/>
  <c r="AJ35" i="28"/>
  <c r="AD36" i="28"/>
  <c r="AJ37" i="28"/>
  <c r="AD38" i="28"/>
  <c r="AJ39" i="28"/>
  <c r="AD40" i="28"/>
  <c r="AJ41" i="28"/>
  <c r="AD42" i="28"/>
  <c r="AJ43" i="28"/>
  <c r="AD44" i="28"/>
  <c r="AJ45" i="28"/>
  <c r="AD46" i="28"/>
  <c r="AJ47" i="28"/>
  <c r="AD48" i="28"/>
  <c r="AJ49" i="28"/>
  <c r="AD50" i="28"/>
  <c r="AJ51" i="28"/>
  <c r="AD52" i="28"/>
  <c r="AJ53" i="28"/>
  <c r="AD54" i="28"/>
  <c r="AJ55" i="28"/>
  <c r="AD56" i="28"/>
  <c r="AJ57" i="28"/>
  <c r="AD58" i="28"/>
  <c r="AJ59" i="28"/>
  <c r="AD60" i="28"/>
  <c r="AJ61" i="28"/>
  <c r="AD62" i="28"/>
  <c r="AJ63" i="28"/>
  <c r="AD64" i="28"/>
  <c r="AJ65" i="28"/>
  <c r="AD66" i="28"/>
  <c r="AJ67" i="28"/>
  <c r="AD68" i="28"/>
  <c r="AJ69" i="28"/>
  <c r="AD70" i="28"/>
  <c r="AJ71" i="28"/>
  <c r="AD72" i="28"/>
  <c r="AJ73" i="28"/>
  <c r="AD74" i="28"/>
  <c r="AJ75" i="28"/>
  <c r="AD76" i="28"/>
  <c r="AD78" i="28"/>
  <c r="AD80" i="28"/>
  <c r="AI17" i="28"/>
  <c r="AI47" i="28"/>
  <c r="AI61" i="28"/>
  <c r="AI63" i="28"/>
  <c r="AI65" i="28"/>
  <c r="AI71" i="28"/>
  <c r="AI79" i="28"/>
  <c r="AE14" i="28"/>
  <c r="AE16" i="28"/>
  <c r="AE18" i="28"/>
  <c r="AE20" i="28"/>
  <c r="AE22" i="28"/>
  <c r="AE24" i="28"/>
  <c r="AE26" i="28"/>
  <c r="AE28" i="28"/>
  <c r="AE30" i="28"/>
  <c r="AE32" i="28"/>
  <c r="AE34" i="28"/>
  <c r="AE36" i="28"/>
  <c r="AE38" i="28"/>
  <c r="AE40" i="28"/>
  <c r="AE42" i="28"/>
  <c r="AE44" i="28"/>
  <c r="AE46" i="28"/>
  <c r="AE48" i="28"/>
  <c r="AE50" i="28"/>
  <c r="AE52" i="28"/>
  <c r="AE54" i="28"/>
  <c r="AE56" i="28"/>
  <c r="AE58" i="28"/>
  <c r="AE60" i="28"/>
  <c r="AE62" i="28"/>
  <c r="AE64" i="28"/>
  <c r="AE66" i="28"/>
  <c r="AE68" i="28"/>
  <c r="AE70" i="28"/>
  <c r="AE72" i="28"/>
  <c r="AE74" i="28"/>
  <c r="AE76" i="28"/>
  <c r="AE78" i="28"/>
  <c r="AE80" i="28"/>
  <c r="AL13" i="28"/>
  <c r="AL15" i="28"/>
  <c r="AL17" i="28"/>
  <c r="AL19" i="28"/>
  <c r="AL21" i="28"/>
  <c r="AL23" i="28"/>
  <c r="AL25" i="28"/>
  <c r="AL27" i="28"/>
  <c r="AL29" i="28"/>
  <c r="AL31" i="28"/>
  <c r="AL33" i="28"/>
  <c r="AL35" i="28"/>
  <c r="AL37" i="28"/>
  <c r="AL39" i="28"/>
  <c r="AL41" i="28"/>
  <c r="AL43" i="28"/>
  <c r="AL45" i="28"/>
  <c r="AL47" i="28"/>
  <c r="AL49" i="28"/>
  <c r="AL51" i="28"/>
  <c r="AL53" i="28"/>
  <c r="AL55" i="28"/>
  <c r="AL57" i="28"/>
  <c r="AL59" i="28"/>
  <c r="AL61" i="28"/>
  <c r="AL63" i="28"/>
  <c r="AL65" i="28"/>
  <c r="AL67" i="28"/>
  <c r="AL69" i="28"/>
  <c r="AF70" i="28"/>
  <c r="AL71" i="28"/>
  <c r="AF72" i="28"/>
  <c r="AL73" i="28"/>
  <c r="AF74" i="28"/>
  <c r="AL75" i="28"/>
  <c r="AF76" i="28"/>
  <c r="AL77" i="28"/>
  <c r="AF78" i="28"/>
  <c r="AF80" i="28"/>
  <c r="AI13" i="28"/>
  <c r="AI29" i="28"/>
  <c r="AI39" i="28"/>
  <c r="AI73" i="28"/>
  <c r="AG14" i="28"/>
  <c r="AG16" i="28"/>
  <c r="AG18" i="28"/>
  <c r="AG20" i="28"/>
  <c r="AG22" i="28"/>
  <c r="AG24" i="28"/>
  <c r="AG26" i="28"/>
  <c r="AG28" i="28"/>
  <c r="AG30" i="28"/>
  <c r="AG32" i="28"/>
  <c r="AG34" i="28"/>
  <c r="AG36" i="28"/>
  <c r="AG38" i="28"/>
  <c r="AG40" i="28"/>
  <c r="AG42" i="28"/>
  <c r="AG44" i="28"/>
  <c r="AG46" i="28"/>
  <c r="AG48" i="28"/>
  <c r="AG50" i="28"/>
  <c r="AG52" i="28"/>
  <c r="AG54" i="28"/>
  <c r="AG56" i="28"/>
  <c r="AG58" i="28"/>
  <c r="AG60" i="28"/>
  <c r="AG62" i="28"/>
  <c r="AG64" i="28"/>
  <c r="AG66" i="28"/>
  <c r="AG68" i="28"/>
  <c r="AG70" i="28"/>
  <c r="AG72" i="28"/>
  <c r="AG74" i="28"/>
  <c r="AG76" i="28"/>
  <c r="AG78" i="28"/>
  <c r="AG80" i="28"/>
  <c r="AI27" i="28"/>
  <c r="AI35" i="28"/>
  <c r="AC15" i="28"/>
  <c r="AC23" i="28"/>
  <c r="AC25" i="28"/>
  <c r="AC31" i="28"/>
  <c r="AC41" i="28"/>
  <c r="AC43" i="28"/>
  <c r="AC45" i="28"/>
  <c r="AC49" i="28"/>
  <c r="AC51" i="28"/>
  <c r="AC53" i="28"/>
  <c r="AC55" i="28"/>
  <c r="AC57" i="28"/>
  <c r="A13" i="28"/>
  <c r="AM5" i="28"/>
  <c r="AK5" i="28"/>
  <c r="A20" i="28"/>
  <c r="A25" i="28"/>
  <c r="A30" i="28"/>
  <c r="A16" i="28"/>
  <c r="A63" i="28"/>
  <c r="AC12" i="28"/>
  <c r="A15" i="28"/>
  <c r="A51" i="28"/>
  <c r="AB12" i="28"/>
  <c r="A24" i="28"/>
  <c r="A80" i="28"/>
  <c r="A42" i="28"/>
  <c r="A23" i="28"/>
  <c r="A18" i="28"/>
  <c r="A27" i="28"/>
  <c r="A32" i="28"/>
  <c r="AD12" i="28"/>
  <c r="A12" i="28"/>
  <c r="A39" i="28"/>
  <c r="AE12" i="28"/>
  <c r="A22" i="28"/>
  <c r="A34" i="28"/>
  <c r="A46" i="28"/>
  <c r="A58" i="28"/>
  <c r="A70" i="28"/>
  <c r="AL5" i="28"/>
  <c r="AF12" i="28"/>
  <c r="A17" i="28"/>
  <c r="A29" i="28"/>
  <c r="A41" i="28"/>
  <c r="A53" i="28"/>
  <c r="A65" i="28"/>
  <c r="AG12" i="28"/>
  <c r="A36" i="28"/>
  <c r="A48" i="28"/>
  <c r="A60" i="28"/>
  <c r="A72" i="28"/>
  <c r="A19" i="28"/>
  <c r="A31" i="28"/>
  <c r="A43" i="28"/>
  <c r="A55" i="28"/>
  <c r="A67" i="28"/>
  <c r="A14" i="28"/>
  <c r="A26" i="28"/>
  <c r="A38" i="28"/>
  <c r="A50" i="28"/>
  <c r="A62" i="28"/>
  <c r="A74" i="28"/>
  <c r="A21" i="28"/>
  <c r="A33" i="28"/>
  <c r="A45" i="28"/>
  <c r="A57" i="28"/>
  <c r="A69" i="28"/>
  <c r="A28" i="28"/>
  <c r="A40" i="28"/>
  <c r="A52" i="28"/>
  <c r="A64" i="28"/>
  <c r="A35" i="28"/>
  <c r="A47" i="28"/>
  <c r="A59" i="28"/>
  <c r="A71" i="28"/>
  <c r="A54" i="28"/>
  <c r="A66" i="28"/>
  <c r="A37" i="28"/>
  <c r="A49" i="28"/>
  <c r="A61" i="28"/>
  <c r="A73" i="28"/>
  <c r="A44" i="28"/>
  <c r="A56" i="28"/>
  <c r="C118" i="23"/>
  <c r="C93" i="23"/>
  <c r="C7" i="23"/>
  <c r="C125" i="23"/>
  <c r="C11" i="23"/>
  <c r="C137" i="23"/>
  <c r="C158" i="23"/>
  <c r="C22" i="23"/>
  <c r="C221" i="23"/>
  <c r="C14" i="23"/>
  <c r="C41" i="23"/>
  <c r="C257" i="23"/>
  <c r="C45" i="23"/>
  <c r="C485" i="23"/>
  <c r="C57" i="23"/>
  <c r="C551" i="23"/>
  <c r="C65" i="23"/>
  <c r="C68" i="23"/>
  <c r="C78" i="23"/>
  <c r="C42" i="23"/>
  <c r="C94" i="23"/>
  <c r="C161" i="23"/>
  <c r="C293" i="23"/>
  <c r="C590" i="23"/>
  <c r="C101" i="23"/>
  <c r="C164" i="23"/>
  <c r="C305" i="23"/>
  <c r="C603" i="23"/>
  <c r="C50" i="23"/>
  <c r="C104" i="23"/>
  <c r="C173" i="23"/>
  <c r="C341" i="23"/>
  <c r="C656" i="23"/>
  <c r="C113" i="23"/>
  <c r="C185" i="23"/>
  <c r="C353" i="23"/>
  <c r="C670" i="23"/>
  <c r="C8" i="23"/>
  <c r="C58" i="23"/>
  <c r="C114" i="23"/>
  <c r="C188" i="23"/>
  <c r="C389" i="23"/>
  <c r="C736" i="23"/>
  <c r="C197" i="23"/>
  <c r="C401" i="23"/>
  <c r="C753" i="23"/>
  <c r="C209" i="23"/>
  <c r="C437" i="23"/>
  <c r="C838" i="23"/>
  <c r="C21" i="23"/>
  <c r="C77" i="23"/>
  <c r="C134" i="23"/>
  <c r="C212" i="23"/>
  <c r="C449" i="23"/>
  <c r="C886" i="23"/>
  <c r="C29" i="23"/>
  <c r="C81" i="23"/>
  <c r="C140" i="23"/>
  <c r="C234" i="23"/>
  <c r="C498" i="23"/>
  <c r="C32" i="23"/>
  <c r="C86" i="23"/>
  <c r="C149" i="23"/>
  <c r="C245" i="23"/>
  <c r="C538" i="23"/>
  <c r="C17" i="23"/>
  <c r="C33" i="23"/>
  <c r="C53" i="23"/>
  <c r="C69" i="23"/>
  <c r="C89" i="23"/>
  <c r="C105" i="23"/>
  <c r="C126" i="23"/>
  <c r="C150" i="23"/>
  <c r="C174" i="23"/>
  <c r="C198" i="23"/>
  <c r="C222" i="23"/>
  <c r="C258" i="23"/>
  <c r="C306" i="23"/>
  <c r="C354" i="23"/>
  <c r="C402" i="23"/>
  <c r="C450" i="23"/>
  <c r="C500" i="23"/>
  <c r="C552" i="23"/>
  <c r="C604" i="23"/>
  <c r="C682" i="23"/>
  <c r="C766" i="23"/>
  <c r="C970" i="23"/>
  <c r="C18" i="23"/>
  <c r="C34" i="23"/>
  <c r="C54" i="23"/>
  <c r="C70" i="23"/>
  <c r="C90" i="23"/>
  <c r="C106" i="23"/>
  <c r="C127" i="23"/>
  <c r="C151" i="23"/>
  <c r="C175" i="23"/>
  <c r="C199" i="23"/>
  <c r="C223" i="23"/>
  <c r="C266" i="23"/>
  <c r="C314" i="23"/>
  <c r="C362" i="23"/>
  <c r="C410" i="23"/>
  <c r="C458" i="23"/>
  <c r="C508" i="23"/>
  <c r="C561" i="23"/>
  <c r="C613" i="23"/>
  <c r="C683" i="23"/>
  <c r="C767" i="23"/>
  <c r="C982" i="23"/>
  <c r="C5" i="23"/>
  <c r="C19" i="23"/>
  <c r="C35" i="23"/>
  <c r="C55" i="23"/>
  <c r="C71" i="23"/>
  <c r="C91" i="23"/>
  <c r="C107" i="23"/>
  <c r="C128" i="23"/>
  <c r="C152" i="23"/>
  <c r="C176" i="23"/>
  <c r="C200" i="23"/>
  <c r="C224" i="23"/>
  <c r="C269" i="23"/>
  <c r="C317" i="23"/>
  <c r="C365" i="23"/>
  <c r="C413" i="23"/>
  <c r="C461" i="23"/>
  <c r="C512" i="23"/>
  <c r="C564" i="23"/>
  <c r="C616" i="23"/>
  <c r="C695" i="23"/>
  <c r="C780" i="23"/>
  <c r="C1114" i="23"/>
  <c r="C6" i="23"/>
  <c r="C20" i="23"/>
  <c r="C38" i="23"/>
  <c r="C56" i="23"/>
  <c r="C74" i="23"/>
  <c r="C92" i="23"/>
  <c r="C110" i="23"/>
  <c r="C130" i="23"/>
  <c r="C154" i="23"/>
  <c r="C178" i="23"/>
  <c r="C202" i="23"/>
  <c r="C230" i="23"/>
  <c r="C270" i="23"/>
  <c r="C318" i="23"/>
  <c r="C366" i="23"/>
  <c r="C414" i="23"/>
  <c r="C462" i="23"/>
  <c r="C513" i="23"/>
  <c r="C565" i="23"/>
  <c r="C617" i="23"/>
  <c r="C696" i="23"/>
  <c r="C781" i="23"/>
  <c r="C1126" i="23"/>
  <c r="C182" i="23"/>
  <c r="C206" i="23"/>
  <c r="C233" i="23"/>
  <c r="C278" i="23"/>
  <c r="C326" i="23"/>
  <c r="C374" i="23"/>
  <c r="C422" i="23"/>
  <c r="C470" i="23"/>
  <c r="C521" i="23"/>
  <c r="C574" i="23"/>
  <c r="C629" i="23"/>
  <c r="C708" i="23"/>
  <c r="C794" i="23"/>
  <c r="C1258" i="23"/>
  <c r="C281" i="23"/>
  <c r="C329" i="23"/>
  <c r="C377" i="23"/>
  <c r="C425" i="23"/>
  <c r="C473" i="23"/>
  <c r="C525" i="23"/>
  <c r="C577" i="23"/>
  <c r="C630" i="23"/>
  <c r="C709" i="23"/>
  <c r="C795" i="23"/>
  <c r="C1270" i="23"/>
  <c r="C9" i="23"/>
  <c r="C23" i="23"/>
  <c r="C43" i="23"/>
  <c r="C59" i="23"/>
  <c r="C79" i="23"/>
  <c r="C95" i="23"/>
  <c r="C115" i="23"/>
  <c r="C138" i="23"/>
  <c r="C162" i="23"/>
  <c r="C186" i="23"/>
  <c r="C210" i="23"/>
  <c r="C236" i="23"/>
  <c r="C282" i="23"/>
  <c r="C330" i="23"/>
  <c r="C378" i="23"/>
  <c r="C426" i="23"/>
  <c r="C474" i="23"/>
  <c r="C526" i="23"/>
  <c r="C578" i="23"/>
  <c r="C642" i="23"/>
  <c r="C722" i="23"/>
  <c r="C813" i="23"/>
  <c r="C1402" i="23"/>
  <c r="C10" i="23"/>
  <c r="C26" i="23"/>
  <c r="C44" i="23"/>
  <c r="C62" i="23"/>
  <c r="C80" i="23"/>
  <c r="C98" i="23"/>
  <c r="C116" i="23"/>
  <c r="C139" i="23"/>
  <c r="C163" i="23"/>
  <c r="C187" i="23"/>
  <c r="C211" i="23"/>
  <c r="C242" i="23"/>
  <c r="C290" i="23"/>
  <c r="C338" i="23"/>
  <c r="C386" i="23"/>
  <c r="C434" i="23"/>
  <c r="C482" i="23"/>
  <c r="C534" i="23"/>
  <c r="C587" i="23"/>
  <c r="C644" i="23"/>
  <c r="C723" i="23"/>
  <c r="C814" i="23"/>
  <c r="C1414" i="23"/>
  <c r="C12" i="23"/>
  <c r="C30" i="23"/>
  <c r="C46" i="23"/>
  <c r="C66" i="23"/>
  <c r="C82" i="23"/>
  <c r="C102" i="23"/>
  <c r="C119" i="23"/>
  <c r="C142" i="23"/>
  <c r="C166" i="23"/>
  <c r="C190" i="23"/>
  <c r="C214" i="23"/>
  <c r="C246" i="23"/>
  <c r="C294" i="23"/>
  <c r="C342" i="23"/>
  <c r="C390" i="23"/>
  <c r="C438" i="23"/>
  <c r="C486" i="23"/>
  <c r="C539" i="23"/>
  <c r="C591" i="23"/>
  <c r="C657" i="23"/>
  <c r="C737" i="23"/>
  <c r="C842" i="23"/>
  <c r="C13" i="23"/>
  <c r="C31" i="23"/>
  <c r="C47" i="23"/>
  <c r="C67" i="23"/>
  <c r="C83" i="23"/>
  <c r="C103" i="23"/>
  <c r="C122" i="23"/>
  <c r="C146" i="23"/>
  <c r="C170" i="23"/>
  <c r="C194" i="23"/>
  <c r="C218" i="23"/>
  <c r="C254" i="23"/>
  <c r="C302" i="23"/>
  <c r="C350" i="23"/>
  <c r="C398" i="23"/>
  <c r="C446" i="23"/>
  <c r="C495" i="23"/>
  <c r="C548" i="23"/>
  <c r="C600" i="23"/>
  <c r="C669" i="23"/>
  <c r="C750" i="23"/>
  <c r="C885" i="23"/>
  <c r="C235" i="23"/>
  <c r="C247" i="23"/>
  <c r="C259" i="23"/>
  <c r="C271" i="23"/>
  <c r="C283" i="23"/>
  <c r="C295" i="23"/>
  <c r="C307" i="23"/>
  <c r="C319" i="23"/>
  <c r="C331" i="23"/>
  <c r="C343" i="23"/>
  <c r="C355" i="23"/>
  <c r="C367" i="23"/>
  <c r="C379" i="23"/>
  <c r="C391" i="23"/>
  <c r="C403" i="23"/>
  <c r="C415" i="23"/>
  <c r="C427" i="23"/>
  <c r="C439" i="23"/>
  <c r="C451" i="23"/>
  <c r="C463" i="23"/>
  <c r="C475" i="23"/>
  <c r="C488" i="23"/>
  <c r="C501" i="23"/>
  <c r="C514" i="23"/>
  <c r="C527" i="23"/>
  <c r="C540" i="23"/>
  <c r="C553" i="23"/>
  <c r="C566" i="23"/>
  <c r="C579" i="23"/>
  <c r="C592" i="23"/>
  <c r="C605" i="23"/>
  <c r="C618" i="23"/>
  <c r="C632" i="23"/>
  <c r="C645" i="23"/>
  <c r="C658" i="23"/>
  <c r="C671" i="23"/>
  <c r="C684" i="23"/>
  <c r="C697" i="23"/>
  <c r="C710" i="23"/>
  <c r="C724" i="23"/>
  <c r="C738" i="23"/>
  <c r="C754" i="23"/>
  <c r="C768" i="23"/>
  <c r="C782" i="23"/>
  <c r="C796" i="23"/>
  <c r="C815" i="23"/>
  <c r="C846" i="23"/>
  <c r="C897" i="23"/>
  <c r="C994" i="23"/>
  <c r="C1138" i="23"/>
  <c r="C1282" i="23"/>
  <c r="C1426" i="23"/>
  <c r="C248" i="23"/>
  <c r="C260" i="23"/>
  <c r="C272" i="23"/>
  <c r="C284" i="23"/>
  <c r="C296" i="23"/>
  <c r="C308" i="23"/>
  <c r="C320" i="23"/>
  <c r="C332" i="23"/>
  <c r="C344" i="23"/>
  <c r="C356" i="23"/>
  <c r="C368" i="23"/>
  <c r="C380" i="23"/>
  <c r="C392" i="23"/>
  <c r="C404" i="23"/>
  <c r="C416" i="23"/>
  <c r="C428" i="23"/>
  <c r="C440" i="23"/>
  <c r="C452" i="23"/>
  <c r="C464" i="23"/>
  <c r="C476" i="23"/>
  <c r="C489" i="23"/>
  <c r="C502" i="23"/>
  <c r="C515" i="23"/>
  <c r="C528" i="23"/>
  <c r="C541" i="23"/>
  <c r="C554" i="23"/>
  <c r="C567" i="23"/>
  <c r="C580" i="23"/>
  <c r="C593" i="23"/>
  <c r="C606" i="23"/>
  <c r="C620" i="23"/>
  <c r="C633" i="23"/>
  <c r="C646" i="23"/>
  <c r="C659" i="23"/>
  <c r="C672" i="23"/>
  <c r="C685" i="23"/>
  <c r="C698" i="23"/>
  <c r="C711" i="23"/>
  <c r="C725" i="23"/>
  <c r="C741" i="23"/>
  <c r="C755" i="23"/>
  <c r="C769" i="23"/>
  <c r="C783" i="23"/>
  <c r="C798" i="23"/>
  <c r="C817" i="23"/>
  <c r="C849" i="23"/>
  <c r="C898" i="23"/>
  <c r="C1006" i="23"/>
  <c r="C1150" i="23"/>
  <c r="C1294" i="23"/>
  <c r="C1438" i="23"/>
  <c r="C117" i="23"/>
  <c r="C129" i="23"/>
  <c r="C141" i="23"/>
  <c r="C153" i="23"/>
  <c r="C165" i="23"/>
  <c r="C177" i="23"/>
  <c r="C189" i="23"/>
  <c r="C201" i="23"/>
  <c r="C213" i="23"/>
  <c r="C225" i="23"/>
  <c r="C237" i="23"/>
  <c r="C249" i="23"/>
  <c r="C261" i="23"/>
  <c r="C273" i="23"/>
  <c r="C285" i="23"/>
  <c r="C297" i="23"/>
  <c r="C309" i="23"/>
  <c r="C321" i="23"/>
  <c r="C333" i="23"/>
  <c r="C345" i="23"/>
  <c r="C357" i="23"/>
  <c r="C369" i="23"/>
  <c r="C381" i="23"/>
  <c r="C393" i="23"/>
  <c r="C405" i="23"/>
  <c r="C417" i="23"/>
  <c r="C429" i="23"/>
  <c r="C441" i="23"/>
  <c r="C453" i="23"/>
  <c r="C465" i="23"/>
  <c r="C477" i="23"/>
  <c r="C490" i="23"/>
  <c r="C503" i="23"/>
  <c r="C516" i="23"/>
  <c r="C529" i="23"/>
  <c r="C542" i="23"/>
  <c r="C555" i="23"/>
  <c r="C568" i="23"/>
  <c r="C581" i="23"/>
  <c r="C594" i="23"/>
  <c r="C608" i="23"/>
  <c r="C621" i="23"/>
  <c r="C634" i="23"/>
  <c r="C647" i="23"/>
  <c r="C660" i="23"/>
  <c r="C673" i="23"/>
  <c r="C686" i="23"/>
  <c r="C699" i="23"/>
  <c r="C712" i="23"/>
  <c r="C726" i="23"/>
  <c r="C742" i="23"/>
  <c r="C756" i="23"/>
  <c r="C770" i="23"/>
  <c r="C784" i="23"/>
  <c r="C801" i="23"/>
  <c r="C818" i="23"/>
  <c r="C850" i="23"/>
  <c r="C909" i="23"/>
  <c r="C1018" i="23"/>
  <c r="C1162" i="23"/>
  <c r="C1306" i="23"/>
  <c r="C1450" i="23"/>
  <c r="C226" i="23"/>
  <c r="C238" i="23"/>
  <c r="C250" i="23"/>
  <c r="C262" i="23"/>
  <c r="C274" i="23"/>
  <c r="C286" i="23"/>
  <c r="C298" i="23"/>
  <c r="C310" i="23"/>
  <c r="C322" i="23"/>
  <c r="C334" i="23"/>
  <c r="C346" i="23"/>
  <c r="C358" i="23"/>
  <c r="C370" i="23"/>
  <c r="C382" i="23"/>
  <c r="C394" i="23"/>
  <c r="C406" i="23"/>
  <c r="C418" i="23"/>
  <c r="C430" i="23"/>
  <c r="C442" i="23"/>
  <c r="C454" i="23"/>
  <c r="C466" i="23"/>
  <c r="C478" i="23"/>
  <c r="C491" i="23"/>
  <c r="C504" i="23"/>
  <c r="C517" i="23"/>
  <c r="C530" i="23"/>
  <c r="C543" i="23"/>
  <c r="C556" i="23"/>
  <c r="C569" i="23"/>
  <c r="C582" i="23"/>
  <c r="C596" i="23"/>
  <c r="C609" i="23"/>
  <c r="C622" i="23"/>
  <c r="C635" i="23"/>
  <c r="C648" i="23"/>
  <c r="C661" i="23"/>
  <c r="C674" i="23"/>
  <c r="C687" i="23"/>
  <c r="C700" i="23"/>
  <c r="C713" i="23"/>
  <c r="C729" i="23"/>
  <c r="C743" i="23"/>
  <c r="C757" i="23"/>
  <c r="C771" i="23"/>
  <c r="C785" i="23"/>
  <c r="C802" i="23"/>
  <c r="C822" i="23"/>
  <c r="C854" i="23"/>
  <c r="C910" i="23"/>
  <c r="C1030" i="23"/>
  <c r="C1174" i="23"/>
  <c r="C1318" i="23"/>
  <c r="C1462" i="23"/>
  <c r="C131" i="23"/>
  <c r="C143" i="23"/>
  <c r="C155" i="23"/>
  <c r="C167" i="23"/>
  <c r="C179" i="23"/>
  <c r="C191" i="23"/>
  <c r="C203" i="23"/>
  <c r="C215" i="23"/>
  <c r="C227" i="23"/>
  <c r="C239" i="23"/>
  <c r="C251" i="23"/>
  <c r="C263" i="23"/>
  <c r="C275" i="23"/>
  <c r="C287" i="23"/>
  <c r="C299" i="23"/>
  <c r="C311" i="23"/>
  <c r="C323" i="23"/>
  <c r="C335" i="23"/>
  <c r="C347" i="23"/>
  <c r="C359" i="23"/>
  <c r="C371" i="23"/>
  <c r="C383" i="23"/>
  <c r="C395" i="23"/>
  <c r="C407" i="23"/>
  <c r="C419" i="23"/>
  <c r="C431" i="23"/>
  <c r="C443" i="23"/>
  <c r="C455" i="23"/>
  <c r="C467" i="23"/>
  <c r="C479" i="23"/>
  <c r="C492" i="23"/>
  <c r="C505" i="23"/>
  <c r="C518" i="23"/>
  <c r="C531" i="23"/>
  <c r="C544" i="23"/>
  <c r="C557" i="23"/>
  <c r="C570" i="23"/>
  <c r="C584" i="23"/>
  <c r="C597" i="23"/>
  <c r="C610" i="23"/>
  <c r="C623" i="23"/>
  <c r="C636" i="23"/>
  <c r="C649" i="23"/>
  <c r="C662" i="23"/>
  <c r="C675" i="23"/>
  <c r="C688" i="23"/>
  <c r="C701" i="23"/>
  <c r="C714" i="23"/>
  <c r="C730" i="23"/>
  <c r="C744" i="23"/>
  <c r="C758" i="23"/>
  <c r="C772" i="23"/>
  <c r="C786" i="23"/>
  <c r="C803" i="23"/>
  <c r="C825" i="23"/>
  <c r="C861" i="23"/>
  <c r="C921" i="23"/>
  <c r="C1042" i="23"/>
  <c r="C1186" i="23"/>
  <c r="C1330" i="23"/>
  <c r="C1474" i="23"/>
  <c r="C24" i="23"/>
  <c r="C36" i="23"/>
  <c r="C48" i="23"/>
  <c r="C60" i="23"/>
  <c r="C72" i="23"/>
  <c r="C84" i="23"/>
  <c r="C96" i="23"/>
  <c r="C108" i="23"/>
  <c r="C120" i="23"/>
  <c r="C132" i="23"/>
  <c r="C144" i="23"/>
  <c r="C156" i="23"/>
  <c r="C168" i="23"/>
  <c r="C180" i="23"/>
  <c r="C192" i="23"/>
  <c r="C204" i="23"/>
  <c r="C216" i="23"/>
  <c r="C228" i="23"/>
  <c r="C240" i="23"/>
  <c r="C252" i="23"/>
  <c r="C264" i="23"/>
  <c r="C276" i="23"/>
  <c r="C288" i="23"/>
  <c r="C300" i="23"/>
  <c r="C312" i="23"/>
  <c r="C324" i="23"/>
  <c r="C336" i="23"/>
  <c r="C348" i="23"/>
  <c r="C360" i="23"/>
  <c r="C372" i="23"/>
  <c r="C384" i="23"/>
  <c r="C396" i="23"/>
  <c r="C408" i="23"/>
  <c r="C420" i="23"/>
  <c r="C432" i="23"/>
  <c r="C444" i="23"/>
  <c r="C456" i="23"/>
  <c r="C468" i="23"/>
  <c r="C480" i="23"/>
  <c r="C493" i="23"/>
  <c r="C506" i="23"/>
  <c r="C519" i="23"/>
  <c r="C532" i="23"/>
  <c r="C545" i="23"/>
  <c r="C558" i="23"/>
  <c r="C572" i="23"/>
  <c r="C585" i="23"/>
  <c r="C598" i="23"/>
  <c r="C611" i="23"/>
  <c r="C624" i="23"/>
  <c r="C637" i="23"/>
  <c r="C650" i="23"/>
  <c r="C663" i="23"/>
  <c r="C676" i="23"/>
  <c r="C689" i="23"/>
  <c r="C702" i="23"/>
  <c r="C717" i="23"/>
  <c r="C731" i="23"/>
  <c r="C745" i="23"/>
  <c r="C759" i="23"/>
  <c r="C773" i="23"/>
  <c r="C789" i="23"/>
  <c r="C804" i="23"/>
  <c r="C826" i="23"/>
  <c r="C862" i="23"/>
  <c r="C922" i="23"/>
  <c r="C1054" i="23"/>
  <c r="C1198" i="23"/>
  <c r="C1342" i="23"/>
  <c r="C1486" i="23"/>
  <c r="C25" i="23"/>
  <c r="C37" i="23"/>
  <c r="C49" i="23"/>
  <c r="C61" i="23"/>
  <c r="C73" i="23"/>
  <c r="C85" i="23"/>
  <c r="C97" i="23"/>
  <c r="C109" i="23"/>
  <c r="C121" i="23"/>
  <c r="C133" i="23"/>
  <c r="C145" i="23"/>
  <c r="C157" i="23"/>
  <c r="C169" i="23"/>
  <c r="C181" i="23"/>
  <c r="C193" i="23"/>
  <c r="C205" i="23"/>
  <c r="C217" i="23"/>
  <c r="C229" i="23"/>
  <c r="C241" i="23"/>
  <c r="C253" i="23"/>
  <c r="C265" i="23"/>
  <c r="C277" i="23"/>
  <c r="C289" i="23"/>
  <c r="C301" i="23"/>
  <c r="C313" i="23"/>
  <c r="C325" i="23"/>
  <c r="C337" i="23"/>
  <c r="C349" i="23"/>
  <c r="C361" i="23"/>
  <c r="C373" i="23"/>
  <c r="C385" i="23"/>
  <c r="C397" i="23"/>
  <c r="C409" i="23"/>
  <c r="C421" i="23"/>
  <c r="C433" i="23"/>
  <c r="C445" i="23"/>
  <c r="C457" i="23"/>
  <c r="C469" i="23"/>
  <c r="C481" i="23"/>
  <c r="C494" i="23"/>
  <c r="C507" i="23"/>
  <c r="C520" i="23"/>
  <c r="C533" i="23"/>
  <c r="C546" i="23"/>
  <c r="C560" i="23"/>
  <c r="C573" i="23"/>
  <c r="C586" i="23"/>
  <c r="C599" i="23"/>
  <c r="C612" i="23"/>
  <c r="C625" i="23"/>
  <c r="C638" i="23"/>
  <c r="C651" i="23"/>
  <c r="C664" i="23"/>
  <c r="C677" i="23"/>
  <c r="C690" i="23"/>
  <c r="C704" i="23"/>
  <c r="C718" i="23"/>
  <c r="C732" i="23"/>
  <c r="C746" i="23"/>
  <c r="C760" i="23"/>
  <c r="C774" i="23"/>
  <c r="C790" i="23"/>
  <c r="C805" i="23"/>
  <c r="C829" i="23"/>
  <c r="C866" i="23"/>
  <c r="C933" i="23"/>
  <c r="C1066" i="23"/>
  <c r="C1210" i="23"/>
  <c r="C1354" i="23"/>
  <c r="C1498" i="23"/>
  <c r="C626" i="23"/>
  <c r="C639" i="23"/>
  <c r="C652" i="23"/>
  <c r="C665" i="23"/>
  <c r="C678" i="23"/>
  <c r="C692" i="23"/>
  <c r="C705" i="23"/>
  <c r="C719" i="23"/>
  <c r="C733" i="23"/>
  <c r="C747" i="23"/>
  <c r="C761" i="23"/>
  <c r="C777" i="23"/>
  <c r="C791" i="23"/>
  <c r="C806" i="23"/>
  <c r="C830" i="23"/>
  <c r="C873" i="23"/>
  <c r="C934" i="23"/>
  <c r="C1078" i="23"/>
  <c r="C1222" i="23"/>
  <c r="C1366" i="23"/>
  <c r="C15" i="23"/>
  <c r="C27" i="23"/>
  <c r="C39" i="23"/>
  <c r="C51" i="23"/>
  <c r="C63" i="23"/>
  <c r="C75" i="23"/>
  <c r="C87" i="23"/>
  <c r="C99" i="23"/>
  <c r="C111" i="23"/>
  <c r="C123" i="23"/>
  <c r="C135" i="23"/>
  <c r="C147" i="23"/>
  <c r="C159" i="23"/>
  <c r="C171" i="23"/>
  <c r="C183" i="23"/>
  <c r="C195" i="23"/>
  <c r="C207" i="23"/>
  <c r="C219" i="23"/>
  <c r="C231" i="23"/>
  <c r="C243" i="23"/>
  <c r="C255" i="23"/>
  <c r="C267" i="23"/>
  <c r="C279" i="23"/>
  <c r="C291" i="23"/>
  <c r="C303" i="23"/>
  <c r="C315" i="23"/>
  <c r="C327" i="23"/>
  <c r="C339" i="23"/>
  <c r="C351" i="23"/>
  <c r="C363" i="23"/>
  <c r="C375" i="23"/>
  <c r="C387" i="23"/>
  <c r="C399" i="23"/>
  <c r="C411" i="23"/>
  <c r="C423" i="23"/>
  <c r="C435" i="23"/>
  <c r="C447" i="23"/>
  <c r="C459" i="23"/>
  <c r="C471" i="23"/>
  <c r="C483" i="23"/>
  <c r="C496" i="23"/>
  <c r="C509" i="23"/>
  <c r="C522" i="23"/>
  <c r="C536" i="23"/>
  <c r="C549" i="23"/>
  <c r="C562" i="23"/>
  <c r="C575" i="23"/>
  <c r="C588" i="23"/>
  <c r="C601" i="23"/>
  <c r="C614" i="23"/>
  <c r="C627" i="23"/>
  <c r="C640" i="23"/>
  <c r="C653" i="23"/>
  <c r="C666" i="23"/>
  <c r="C680" i="23"/>
  <c r="C693" i="23"/>
  <c r="C706" i="23"/>
  <c r="C720" i="23"/>
  <c r="C734" i="23"/>
  <c r="C748" i="23"/>
  <c r="C762" i="23"/>
  <c r="C778" i="23"/>
  <c r="C792" i="23"/>
  <c r="C808" i="23"/>
  <c r="C834" i="23"/>
  <c r="C874" i="23"/>
  <c r="C946" i="23"/>
  <c r="C1090" i="23"/>
  <c r="C1234" i="23"/>
  <c r="C1496" i="23"/>
  <c r="C1484" i="23"/>
  <c r="C1472" i="23"/>
  <c r="C1460" i="23"/>
  <c r="C1448" i="23"/>
  <c r="C1436" i="23"/>
  <c r="C1424" i="23"/>
  <c r="C1412" i="23"/>
  <c r="C1400" i="23"/>
  <c r="C1388" i="23"/>
  <c r="C1376" i="23"/>
  <c r="C1364" i="23"/>
  <c r="C1352" i="23"/>
  <c r="C1340" i="23"/>
  <c r="C1328" i="23"/>
  <c r="C1316" i="23"/>
  <c r="C1304" i="23"/>
  <c r="C1292" i="23"/>
  <c r="C1280" i="23"/>
  <c r="C1268" i="23"/>
  <c r="C1256" i="23"/>
  <c r="C1244" i="23"/>
  <c r="C1232" i="23"/>
  <c r="C1220" i="23"/>
  <c r="C1208" i="23"/>
  <c r="C1196" i="23"/>
  <c r="C1184" i="23"/>
  <c r="C1172" i="23"/>
  <c r="C1160" i="23"/>
  <c r="C1148" i="23"/>
  <c r="C1136" i="23"/>
  <c r="C1124" i="23"/>
  <c r="C1112" i="23"/>
  <c r="C1100" i="23"/>
  <c r="C1088" i="23"/>
  <c r="C1076" i="23"/>
  <c r="C1064" i="23"/>
  <c r="C1052" i="23"/>
  <c r="C1040" i="23"/>
  <c r="C1028" i="23"/>
  <c r="C1016" i="23"/>
  <c r="C1004" i="23"/>
  <c r="C992" i="23"/>
  <c r="C980" i="23"/>
  <c r="C968" i="23"/>
  <c r="C956" i="23"/>
  <c r="C944" i="23"/>
  <c r="C932" i="23"/>
  <c r="C920" i="23"/>
  <c r="C908" i="23"/>
  <c r="C896" i="23"/>
  <c r="C884" i="23"/>
  <c r="C872" i="23"/>
  <c r="C860" i="23"/>
  <c r="C848" i="23"/>
  <c r="C836" i="23"/>
  <c r="C824" i="23"/>
  <c r="C812" i="23"/>
  <c r="C800" i="23"/>
  <c r="C788" i="23"/>
  <c r="C776" i="23"/>
  <c r="C764" i="23"/>
  <c r="C752" i="23"/>
  <c r="C740" i="23"/>
  <c r="C728" i="23"/>
  <c r="C716" i="23"/>
  <c r="C1495" i="23"/>
  <c r="C1483" i="23"/>
  <c r="C1471" i="23"/>
  <c r="C1459" i="23"/>
  <c r="C1447" i="23"/>
  <c r="C1435" i="23"/>
  <c r="C1423" i="23"/>
  <c r="C1411" i="23"/>
  <c r="C1399" i="23"/>
  <c r="C1387" i="23"/>
  <c r="C1375" i="23"/>
  <c r="C1363" i="23"/>
  <c r="C1351" i="23"/>
  <c r="C1339" i="23"/>
  <c r="C1327" i="23"/>
  <c r="C1315" i="23"/>
  <c r="C1303" i="23"/>
  <c r="C1291" i="23"/>
  <c r="C1279" i="23"/>
  <c r="C1267" i="23"/>
  <c r="C1255" i="23"/>
  <c r="C1243" i="23"/>
  <c r="C1231" i="23"/>
  <c r="C1219" i="23"/>
  <c r="C1207" i="23"/>
  <c r="C1195" i="23"/>
  <c r="C1183" i="23"/>
  <c r="C1171" i="23"/>
  <c r="C1159" i="23"/>
  <c r="C1147" i="23"/>
  <c r="C1135" i="23"/>
  <c r="C1123" i="23"/>
  <c r="C1111" i="23"/>
  <c r="C1099" i="23"/>
  <c r="C1087" i="23"/>
  <c r="C1075" i="23"/>
  <c r="C1063" i="23"/>
  <c r="C1051" i="23"/>
  <c r="C1039" i="23"/>
  <c r="C1027" i="23"/>
  <c r="C1015" i="23"/>
  <c r="C1003" i="23"/>
  <c r="C991" i="23"/>
  <c r="C979" i="23"/>
  <c r="C967" i="23"/>
  <c r="C955" i="23"/>
  <c r="C943" i="23"/>
  <c r="C931" i="23"/>
  <c r="C919" i="23"/>
  <c r="C907" i="23"/>
  <c r="C895" i="23"/>
  <c r="C883" i="23"/>
  <c r="C871" i="23"/>
  <c r="C859" i="23"/>
  <c r="C847" i="23"/>
  <c r="C835" i="23"/>
  <c r="C823" i="23"/>
  <c r="C811" i="23"/>
  <c r="C799" i="23"/>
  <c r="C787" i="23"/>
  <c r="C775" i="23"/>
  <c r="C763" i="23"/>
  <c r="C751" i="23"/>
  <c r="C739" i="23"/>
  <c r="C727" i="23"/>
  <c r="C715" i="23"/>
  <c r="C703" i="23"/>
  <c r="C691" i="23"/>
  <c r="C679" i="23"/>
  <c r="C667" i="23"/>
  <c r="C655" i="23"/>
  <c r="C643" i="23"/>
  <c r="C631" i="23"/>
  <c r="C619" i="23"/>
  <c r="C607" i="23"/>
  <c r="C595" i="23"/>
  <c r="C583" i="23"/>
  <c r="C571" i="23"/>
  <c r="C559" i="23"/>
  <c r="C547" i="23"/>
  <c r="C535" i="23"/>
  <c r="C523" i="23"/>
  <c r="C511" i="23"/>
  <c r="C499" i="23"/>
  <c r="C487" i="23"/>
  <c r="C1494" i="23"/>
  <c r="C1482" i="23"/>
  <c r="C1470" i="23"/>
  <c r="C1458" i="23"/>
  <c r="C1446" i="23"/>
  <c r="C1434" i="23"/>
  <c r="C1422" i="23"/>
  <c r="C1410" i="23"/>
  <c r="C1398" i="23"/>
  <c r="C1386" i="23"/>
  <c r="C1374" i="23"/>
  <c r="C1362" i="23"/>
  <c r="C1350" i="23"/>
  <c r="C1338" i="23"/>
  <c r="C1326" i="23"/>
  <c r="C1314" i="23"/>
  <c r="C1302" i="23"/>
  <c r="C1290" i="23"/>
  <c r="C1278" i="23"/>
  <c r="C1266" i="23"/>
  <c r="C1254" i="23"/>
  <c r="C1242" i="23"/>
  <c r="C1230" i="23"/>
  <c r="C1218" i="23"/>
  <c r="C1206" i="23"/>
  <c r="C1194" i="23"/>
  <c r="C1182" i="23"/>
  <c r="C1170" i="23"/>
  <c r="C1158" i="23"/>
  <c r="C1146" i="23"/>
  <c r="C1134" i="23"/>
  <c r="C1122" i="23"/>
  <c r="C1110" i="23"/>
  <c r="C1098" i="23"/>
  <c r="C1086" i="23"/>
  <c r="C1074" i="23"/>
  <c r="C1062" i="23"/>
  <c r="C1050" i="23"/>
  <c r="C1038" i="23"/>
  <c r="C1026" i="23"/>
  <c r="C1014" i="23"/>
  <c r="C1002" i="23"/>
  <c r="C990" i="23"/>
  <c r="C978" i="23"/>
  <c r="C966" i="23"/>
  <c r="C954" i="23"/>
  <c r="C942" i="23"/>
  <c r="C930" i="23"/>
  <c r="C918" i="23"/>
  <c r="C906" i="23"/>
  <c r="C894" i="23"/>
  <c r="C882" i="23"/>
  <c r="C870" i="23"/>
  <c r="C858" i="23"/>
  <c r="C1493" i="23"/>
  <c r="C1481" i="23"/>
  <c r="C1469" i="23"/>
  <c r="C1457" i="23"/>
  <c r="C1445" i="23"/>
  <c r="C1433" i="23"/>
  <c r="C1421" i="23"/>
  <c r="C1409" i="23"/>
  <c r="C1397" i="23"/>
  <c r="C1385" i="23"/>
  <c r="C1373" i="23"/>
  <c r="C1361" i="23"/>
  <c r="C1349" i="23"/>
  <c r="C1337" i="23"/>
  <c r="C1325" i="23"/>
  <c r="C1313" i="23"/>
  <c r="C1301" i="23"/>
  <c r="C1289" i="23"/>
  <c r="C1277" i="23"/>
  <c r="C1265" i="23"/>
  <c r="C1253" i="23"/>
  <c r="C1241" i="23"/>
  <c r="C1229" i="23"/>
  <c r="C1217" i="23"/>
  <c r="C1205" i="23"/>
  <c r="C1193" i="23"/>
  <c r="C1181" i="23"/>
  <c r="C1169" i="23"/>
  <c r="C1157" i="23"/>
  <c r="C1145" i="23"/>
  <c r="C1133" i="23"/>
  <c r="C1121" i="23"/>
  <c r="C1109" i="23"/>
  <c r="C1097" i="23"/>
  <c r="C1085" i="23"/>
  <c r="C1073" i="23"/>
  <c r="C1061" i="23"/>
  <c r="C1049" i="23"/>
  <c r="C1037" i="23"/>
  <c r="C1025" i="23"/>
  <c r="C1013" i="23"/>
  <c r="C1001" i="23"/>
  <c r="C989" i="23"/>
  <c r="C977" i="23"/>
  <c r="C965" i="23"/>
  <c r="C953" i="23"/>
  <c r="C941" i="23"/>
  <c r="C929" i="23"/>
  <c r="C917" i="23"/>
  <c r="C905" i="23"/>
  <c r="C893" i="23"/>
  <c r="C881" i="23"/>
  <c r="C869" i="23"/>
  <c r="C857" i="23"/>
  <c r="C845" i="23"/>
  <c r="C833" i="23"/>
  <c r="C821" i="23"/>
  <c r="C809" i="23"/>
  <c r="C797" i="23"/>
  <c r="C1504" i="23"/>
  <c r="C1492" i="23"/>
  <c r="C1480" i="23"/>
  <c r="C1468" i="23"/>
  <c r="C1456" i="23"/>
  <c r="C1444" i="23"/>
  <c r="C1432" i="23"/>
  <c r="C1420" i="23"/>
  <c r="C1408" i="23"/>
  <c r="C1396" i="23"/>
  <c r="C1384" i="23"/>
  <c r="C1372" i="23"/>
  <c r="C1360" i="23"/>
  <c r="C1348" i="23"/>
  <c r="C1336" i="23"/>
  <c r="C1324" i="23"/>
  <c r="C1312" i="23"/>
  <c r="C1300" i="23"/>
  <c r="C1288" i="23"/>
  <c r="C1276" i="23"/>
  <c r="C1264" i="23"/>
  <c r="C1252" i="23"/>
  <c r="C1240" i="23"/>
  <c r="C1228" i="23"/>
  <c r="C1216" i="23"/>
  <c r="C1204" i="23"/>
  <c r="C1192" i="23"/>
  <c r="C1180" i="23"/>
  <c r="C1168" i="23"/>
  <c r="C1156" i="23"/>
  <c r="C1144" i="23"/>
  <c r="C1132" i="23"/>
  <c r="C1120" i="23"/>
  <c r="C1108" i="23"/>
  <c r="C1096" i="23"/>
  <c r="C1084" i="23"/>
  <c r="C1072" i="23"/>
  <c r="C1060" i="23"/>
  <c r="C1048" i="23"/>
  <c r="C1036" i="23"/>
  <c r="C1024" i="23"/>
  <c r="C1012" i="23"/>
  <c r="C1000" i="23"/>
  <c r="C988" i="23"/>
  <c r="C976" i="23"/>
  <c r="C964" i="23"/>
  <c r="C952" i="23"/>
  <c r="C940" i="23"/>
  <c r="C928" i="23"/>
  <c r="C916" i="23"/>
  <c r="C904" i="23"/>
  <c r="C892" i="23"/>
  <c r="C880" i="23"/>
  <c r="C868" i="23"/>
  <c r="C856" i="23"/>
  <c r="C844" i="23"/>
  <c r="C832" i="23"/>
  <c r="C820" i="23"/>
  <c r="C1503" i="23"/>
  <c r="C1491" i="23"/>
  <c r="C1479" i="23"/>
  <c r="C1467" i="23"/>
  <c r="C1455" i="23"/>
  <c r="C1443" i="23"/>
  <c r="C1431" i="23"/>
  <c r="C1419" i="23"/>
  <c r="C1407" i="23"/>
  <c r="C1395" i="23"/>
  <c r="C1383" i="23"/>
  <c r="C1371" i="23"/>
  <c r="C1359" i="23"/>
  <c r="C1347" i="23"/>
  <c r="C1335" i="23"/>
  <c r="C1323" i="23"/>
  <c r="C1311" i="23"/>
  <c r="C1299" i="23"/>
  <c r="C1287" i="23"/>
  <c r="C1275" i="23"/>
  <c r="C1263" i="23"/>
  <c r="C1251" i="23"/>
  <c r="C1239" i="23"/>
  <c r="C1227" i="23"/>
  <c r="C1215" i="23"/>
  <c r="C1203" i="23"/>
  <c r="C1191" i="23"/>
  <c r="C1179" i="23"/>
  <c r="C1167" i="23"/>
  <c r="C1155" i="23"/>
  <c r="C1143" i="23"/>
  <c r="C1131" i="23"/>
  <c r="C1119" i="23"/>
  <c r="C1107" i="23"/>
  <c r="C1095" i="23"/>
  <c r="C1083" i="23"/>
  <c r="C1071" i="23"/>
  <c r="C1059" i="23"/>
  <c r="C1047" i="23"/>
  <c r="C1035" i="23"/>
  <c r="C1023" i="23"/>
  <c r="C1011" i="23"/>
  <c r="C999" i="23"/>
  <c r="C987" i="23"/>
  <c r="C975" i="23"/>
  <c r="C963" i="23"/>
  <c r="C951" i="23"/>
  <c r="C939" i="23"/>
  <c r="C927" i="23"/>
  <c r="C915" i="23"/>
  <c r="C903" i="23"/>
  <c r="C891" i="23"/>
  <c r="C879" i="23"/>
  <c r="C867" i="23"/>
  <c r="C855" i="23"/>
  <c r="C843" i="23"/>
  <c r="C831" i="23"/>
  <c r="C819" i="23"/>
  <c r="C807" i="23"/>
  <c r="C1502" i="23"/>
  <c r="C1490" i="23"/>
  <c r="C1478" i="23"/>
  <c r="C1466" i="23"/>
  <c r="C1454" i="23"/>
  <c r="C1442" i="23"/>
  <c r="C1430" i="23"/>
  <c r="C1418" i="23"/>
  <c r="C1406" i="23"/>
  <c r="C1394" i="23"/>
  <c r="C1382" i="23"/>
  <c r="C1370" i="23"/>
  <c r="C1358" i="23"/>
  <c r="C1346" i="23"/>
  <c r="C1334" i="23"/>
  <c r="C1322" i="23"/>
  <c r="C1310" i="23"/>
  <c r="C1298" i="23"/>
  <c r="C1286" i="23"/>
  <c r="C1274" i="23"/>
  <c r="C1262" i="23"/>
  <c r="C1250" i="23"/>
  <c r="C1238" i="23"/>
  <c r="C1226" i="23"/>
  <c r="C1214" i="23"/>
  <c r="C1202" i="23"/>
  <c r="C1190" i="23"/>
  <c r="C1178" i="23"/>
  <c r="C1166" i="23"/>
  <c r="C1154" i="23"/>
  <c r="C1142" i="23"/>
  <c r="C1130" i="23"/>
  <c r="C1118" i="23"/>
  <c r="C1106" i="23"/>
  <c r="C1094" i="23"/>
  <c r="C1082" i="23"/>
  <c r="C1070" i="23"/>
  <c r="C1058" i="23"/>
  <c r="C1046" i="23"/>
  <c r="C1034" i="23"/>
  <c r="C1022" i="23"/>
  <c r="C1010" i="23"/>
  <c r="C998" i="23"/>
  <c r="C986" i="23"/>
  <c r="C974" i="23"/>
  <c r="C962" i="23"/>
  <c r="C950" i="23"/>
  <c r="C938" i="23"/>
  <c r="C926" i="23"/>
  <c r="C914" i="23"/>
  <c r="C902" i="23"/>
  <c r="C890" i="23"/>
  <c r="C1501" i="23"/>
  <c r="C1489" i="23"/>
  <c r="C1477" i="23"/>
  <c r="C1465" i="23"/>
  <c r="C1453" i="23"/>
  <c r="C1441" i="23"/>
  <c r="C1429" i="23"/>
  <c r="C1417" i="23"/>
  <c r="C1405" i="23"/>
  <c r="C1393" i="23"/>
  <c r="C1381" i="23"/>
  <c r="C1369" i="23"/>
  <c r="C1357" i="23"/>
  <c r="C1345" i="23"/>
  <c r="C1333" i="23"/>
  <c r="C1321" i="23"/>
  <c r="C1309" i="23"/>
  <c r="C1297" i="23"/>
  <c r="C1285" i="23"/>
  <c r="C1273" i="23"/>
  <c r="C1261" i="23"/>
  <c r="C1249" i="23"/>
  <c r="C1237" i="23"/>
  <c r="C1225" i="23"/>
  <c r="C1213" i="23"/>
  <c r="C1201" i="23"/>
  <c r="C1189" i="23"/>
  <c r="C1177" i="23"/>
  <c r="C1165" i="23"/>
  <c r="C1153" i="23"/>
  <c r="C1141" i="23"/>
  <c r="C1129" i="23"/>
  <c r="C1117" i="23"/>
  <c r="C1105" i="23"/>
  <c r="C1093" i="23"/>
  <c r="C1081" i="23"/>
  <c r="C1069" i="23"/>
  <c r="C1057" i="23"/>
  <c r="C1045" i="23"/>
  <c r="C1033" i="23"/>
  <c r="C1021" i="23"/>
  <c r="C1009" i="23"/>
  <c r="C997" i="23"/>
  <c r="C985" i="23"/>
  <c r="C973" i="23"/>
  <c r="C961" i="23"/>
  <c r="C949" i="23"/>
  <c r="C937" i="23"/>
  <c r="C925" i="23"/>
  <c r="C913" i="23"/>
  <c r="C901" i="23"/>
  <c r="C889" i="23"/>
  <c r="C877" i="23"/>
  <c r="C865" i="23"/>
  <c r="C853" i="23"/>
  <c r="C841" i="23"/>
  <c r="C1500" i="23"/>
  <c r="C1488" i="23"/>
  <c r="C1476" i="23"/>
  <c r="C1464" i="23"/>
  <c r="C1452" i="23"/>
  <c r="C1440" i="23"/>
  <c r="C1428" i="23"/>
  <c r="C1416" i="23"/>
  <c r="C1404" i="23"/>
  <c r="C1392" i="23"/>
  <c r="C1380" i="23"/>
  <c r="C1368" i="23"/>
  <c r="C1356" i="23"/>
  <c r="C1344" i="23"/>
  <c r="C1332" i="23"/>
  <c r="C1320" i="23"/>
  <c r="C1308" i="23"/>
  <c r="C1296" i="23"/>
  <c r="C1284" i="23"/>
  <c r="C1272" i="23"/>
  <c r="C1260" i="23"/>
  <c r="C1248" i="23"/>
  <c r="C1236" i="23"/>
  <c r="C1224" i="23"/>
  <c r="C1212" i="23"/>
  <c r="C1200" i="23"/>
  <c r="C1188" i="23"/>
  <c r="C1176" i="23"/>
  <c r="C1164" i="23"/>
  <c r="C1152" i="23"/>
  <c r="C1140" i="23"/>
  <c r="C1128" i="23"/>
  <c r="C1116" i="23"/>
  <c r="C1104" i="23"/>
  <c r="C1092" i="23"/>
  <c r="C1080" i="23"/>
  <c r="C1068" i="23"/>
  <c r="C1056" i="23"/>
  <c r="C1044" i="23"/>
  <c r="C1032" i="23"/>
  <c r="C1020" i="23"/>
  <c r="C1008" i="23"/>
  <c r="C996" i="23"/>
  <c r="C984" i="23"/>
  <c r="C972" i="23"/>
  <c r="C960" i="23"/>
  <c r="C948" i="23"/>
  <c r="C936" i="23"/>
  <c r="C924" i="23"/>
  <c r="C912" i="23"/>
  <c r="C900" i="23"/>
  <c r="C888" i="23"/>
  <c r="C876" i="23"/>
  <c r="C864" i="23"/>
  <c r="C852" i="23"/>
  <c r="C840" i="23"/>
  <c r="C828" i="23"/>
  <c r="C816" i="23"/>
  <c r="C1499" i="23"/>
  <c r="C1487" i="23"/>
  <c r="C1475" i="23"/>
  <c r="C1463" i="23"/>
  <c r="C1451" i="23"/>
  <c r="C1439" i="23"/>
  <c r="C1427" i="23"/>
  <c r="C1415" i="23"/>
  <c r="C1403" i="23"/>
  <c r="C1391" i="23"/>
  <c r="C1379" i="23"/>
  <c r="C1367" i="23"/>
  <c r="C1355" i="23"/>
  <c r="C1343" i="23"/>
  <c r="C1331" i="23"/>
  <c r="C1319" i="23"/>
  <c r="C1307" i="23"/>
  <c r="C1295" i="23"/>
  <c r="C1283" i="23"/>
  <c r="C1271" i="23"/>
  <c r="C1259" i="23"/>
  <c r="C1247" i="23"/>
  <c r="C1235" i="23"/>
  <c r="C1223" i="23"/>
  <c r="C1211" i="23"/>
  <c r="C1199" i="23"/>
  <c r="C1187" i="23"/>
  <c r="C1175" i="23"/>
  <c r="C1163" i="23"/>
  <c r="C1151" i="23"/>
  <c r="C1139" i="23"/>
  <c r="C1127" i="23"/>
  <c r="C1115" i="23"/>
  <c r="C1103" i="23"/>
  <c r="C1091" i="23"/>
  <c r="C1079" i="23"/>
  <c r="C1067" i="23"/>
  <c r="C1055" i="23"/>
  <c r="C1043" i="23"/>
  <c r="C1031" i="23"/>
  <c r="C1019" i="23"/>
  <c r="C1007" i="23"/>
  <c r="C995" i="23"/>
  <c r="C983" i="23"/>
  <c r="C971" i="23"/>
  <c r="C959" i="23"/>
  <c r="C947" i="23"/>
  <c r="C935" i="23"/>
  <c r="C923" i="23"/>
  <c r="C911" i="23"/>
  <c r="C899" i="23"/>
  <c r="C887" i="23"/>
  <c r="C875" i="23"/>
  <c r="C863" i="23"/>
  <c r="C851" i="23"/>
  <c r="C839" i="23"/>
  <c r="C827" i="23"/>
  <c r="C1497" i="23"/>
  <c r="C1485" i="23"/>
  <c r="C1473" i="23"/>
  <c r="C1461" i="23"/>
  <c r="C1449" i="23"/>
  <c r="C1437" i="23"/>
  <c r="C1425" i="23"/>
  <c r="C1413" i="23"/>
  <c r="C1401" i="23"/>
  <c r="C1389" i="23"/>
  <c r="C1377" i="23"/>
  <c r="C1365" i="23"/>
  <c r="C1353" i="23"/>
  <c r="C1341" i="23"/>
  <c r="C1329" i="23"/>
  <c r="C1317" i="23"/>
  <c r="C1305" i="23"/>
  <c r="C1293" i="23"/>
  <c r="C1281" i="23"/>
  <c r="C1269" i="23"/>
  <c r="C1257" i="23"/>
  <c r="C1245" i="23"/>
  <c r="C1233" i="23"/>
  <c r="C1221" i="23"/>
  <c r="C1209" i="23"/>
  <c r="C1197" i="23"/>
  <c r="C1185" i="23"/>
  <c r="C1173" i="23"/>
  <c r="C1161" i="23"/>
  <c r="C1149" i="23"/>
  <c r="C1137" i="23"/>
  <c r="C1125" i="23"/>
  <c r="C1113" i="23"/>
  <c r="C1101" i="23"/>
  <c r="C1089" i="23"/>
  <c r="C1077" i="23"/>
  <c r="C1065" i="23"/>
  <c r="C1053" i="23"/>
  <c r="C1041" i="23"/>
  <c r="C1029" i="23"/>
  <c r="C1017" i="23"/>
  <c r="C1005" i="23"/>
  <c r="C993" i="23"/>
  <c r="C981" i="23"/>
  <c r="C969" i="23"/>
  <c r="C957" i="23"/>
  <c r="C945" i="23"/>
  <c r="C16" i="23"/>
  <c r="C28" i="23"/>
  <c r="C40" i="23"/>
  <c r="C52" i="23"/>
  <c r="C64" i="23"/>
  <c r="C76" i="23"/>
  <c r="C88" i="23"/>
  <c r="C100" i="23"/>
  <c r="C112" i="23"/>
  <c r="C124" i="23"/>
  <c r="C136" i="23"/>
  <c r="C148" i="23"/>
  <c r="C160" i="23"/>
  <c r="C172" i="23"/>
  <c r="C184" i="23"/>
  <c r="C196" i="23"/>
  <c r="C208" i="23"/>
  <c r="C220" i="23"/>
  <c r="C232" i="23"/>
  <c r="C244" i="23"/>
  <c r="C256" i="23"/>
  <c r="C268" i="23"/>
  <c r="C280" i="23"/>
  <c r="C292" i="23"/>
  <c r="C304" i="23"/>
  <c r="C316" i="23"/>
  <c r="C328" i="23"/>
  <c r="C340" i="23"/>
  <c r="C352" i="23"/>
  <c r="C364" i="23"/>
  <c r="C376" i="23"/>
  <c r="C388" i="23"/>
  <c r="C400" i="23"/>
  <c r="C412" i="23"/>
  <c r="C424" i="23"/>
  <c r="C436" i="23"/>
  <c r="C448" i="23"/>
  <c r="C460" i="23"/>
  <c r="C472" i="23"/>
  <c r="C484" i="23"/>
  <c r="C497" i="23"/>
  <c r="C510" i="23"/>
  <c r="C524" i="23"/>
  <c r="C537" i="23"/>
  <c r="C550" i="23"/>
  <c r="C563" i="23"/>
  <c r="C576" i="23"/>
  <c r="C589" i="23"/>
  <c r="C602" i="23"/>
  <c r="C615" i="23"/>
  <c r="C628" i="23"/>
  <c r="C641" i="23"/>
  <c r="C654" i="23"/>
  <c r="C668" i="23"/>
  <c r="C681" i="23"/>
  <c r="C694" i="23"/>
  <c r="C707" i="23"/>
  <c r="C721" i="23"/>
  <c r="C735" i="23"/>
  <c r="C749" i="23"/>
  <c r="C765" i="23"/>
  <c r="C779" i="23"/>
  <c r="C793" i="23"/>
  <c r="C810" i="23"/>
  <c r="C837" i="23"/>
  <c r="C878" i="23"/>
  <c r="C958" i="23"/>
  <c r="C1102" i="23"/>
  <c r="C1246" i="23"/>
  <c r="C1390" i="23"/>
  <c r="Z3" i="24"/>
  <c r="AE4" i="24" s="1"/>
  <c r="O3" i="24"/>
  <c r="O4" i="24" s="1"/>
  <c r="N3" i="24"/>
  <c r="N4" i="24" s="1"/>
  <c r="P3" i="24"/>
  <c r="P4" i="24" s="1"/>
  <c r="F3" i="24"/>
  <c r="F4" i="24" s="1"/>
  <c r="R3" i="24"/>
  <c r="R4" i="24" s="1"/>
  <c r="Q3" i="24"/>
  <c r="Q4" i="24" s="1"/>
  <c r="G3" i="24"/>
  <c r="G4" i="24" s="1"/>
  <c r="S3" i="24"/>
  <c r="S4" i="24" s="1"/>
  <c r="H3" i="24"/>
  <c r="H4" i="24" s="1"/>
  <c r="I3" i="24"/>
  <c r="I4" i="24" s="1"/>
  <c r="U3" i="24"/>
  <c r="U4" i="24" s="1"/>
  <c r="T3" i="24"/>
  <c r="T4" i="24" s="1"/>
  <c r="J3" i="24"/>
  <c r="J4" i="24" s="1"/>
  <c r="V3" i="24"/>
  <c r="V4" i="24" s="1"/>
  <c r="K3" i="24"/>
  <c r="K4" i="24" s="1"/>
  <c r="L3" i="24"/>
  <c r="L4" i="24" s="1"/>
  <c r="X3" i="24"/>
  <c r="X4" i="24" s="1"/>
  <c r="W3" i="24"/>
  <c r="W4" i="24" s="1"/>
  <c r="M3" i="24"/>
  <c r="M4" i="24" s="1"/>
  <c r="AI2" i="28" l="1"/>
  <c r="AI9" i="28"/>
  <c r="AI6" i="28"/>
  <c r="AH7" i="28"/>
  <c r="AI3" i="28"/>
  <c r="AH8" i="28"/>
  <c r="AH2" i="28"/>
  <c r="AI7" i="28"/>
  <c r="AI8" i="28"/>
  <c r="AH3" i="28"/>
  <c r="AH6" i="28"/>
  <c r="AB12" i="9"/>
  <c r="B12" i="9"/>
  <c r="U13" i="9"/>
  <c r="AA20" i="9"/>
  <c r="Z21" i="9" s="1"/>
  <c r="U6" i="9"/>
  <c r="U5" i="9"/>
  <c r="U4" i="9"/>
  <c r="U43" i="9" s="1"/>
  <c r="V6" i="9"/>
  <c r="V5" i="9"/>
  <c r="V4" i="9"/>
  <c r="Z6" i="9"/>
  <c r="Z5" i="9"/>
  <c r="Z4" i="9"/>
  <c r="S6" i="9"/>
  <c r="S5" i="9"/>
  <c r="S4" i="9"/>
  <c r="S43" i="9" s="1"/>
  <c r="AA7" i="9"/>
  <c r="Z3" i="9"/>
  <c r="X37" i="9"/>
  <c r="W37" i="9"/>
  <c r="V37" i="9"/>
  <c r="U37" i="9"/>
  <c r="V29" i="9"/>
  <c r="V40" i="9"/>
  <c r="U40" i="9"/>
  <c r="U34" i="9"/>
  <c r="U29" i="9"/>
  <c r="U33" i="9" s="1"/>
  <c r="W18" i="9"/>
  <c r="X18" i="9" s="1"/>
  <c r="X6" i="9" s="1"/>
  <c r="X17" i="9"/>
  <c r="X5" i="9" s="1"/>
  <c r="X16" i="9"/>
  <c r="X29" i="9" s="1"/>
  <c r="X3" i="9"/>
  <c r="W17" i="9"/>
  <c r="W5" i="9" s="1"/>
  <c r="W16" i="9"/>
  <c r="W29" i="9" s="1"/>
  <c r="E10" i="9"/>
  <c r="S27" i="9"/>
  <c r="S3" i="9"/>
  <c r="W3" i="9"/>
  <c r="V3" i="9"/>
  <c r="U3" i="9"/>
  <c r="U21" i="9"/>
  <c r="U28" i="9"/>
  <c r="U27" i="9"/>
  <c r="U20" i="9" s="1"/>
  <c r="AI5" i="28" l="1"/>
  <c r="AH5" i="28"/>
  <c r="Z43" i="9"/>
  <c r="W4" i="9"/>
  <c r="W6" i="9"/>
  <c r="X4" i="9"/>
  <c r="Z20" i="9"/>
  <c r="W40" i="9"/>
  <c r="X40" i="9"/>
  <c r="B6" i="9"/>
  <c r="U31" i="9"/>
  <c r="U32" i="9"/>
</calcChain>
</file>

<file path=xl/sharedStrings.xml><?xml version="1.0" encoding="utf-8"?>
<sst xmlns="http://schemas.openxmlformats.org/spreadsheetml/2006/main" count="485" uniqueCount="171">
  <si>
    <t>perlen</t>
  </si>
  <si>
    <t>nper</t>
  </si>
  <si>
    <t>-</t>
  </si>
  <si>
    <t>Q</t>
  </si>
  <si>
    <t>nlay = hk_size[0]</t>
  </si>
  <si>
    <t>nrow = hk_size[1]</t>
  </si>
  <si>
    <t>ncol = hk_size[2]</t>
  </si>
  <si>
    <t>al = 0.01</t>
  </si>
  <si>
    <t xml:space="preserve">delr = 0.01 ; </t>
  </si>
  <si>
    <t xml:space="preserve">delc = 0.03 ; </t>
  </si>
  <si>
    <t>delv = 0.01</t>
  </si>
  <si>
    <t xml:space="preserve">ksand = 2.4e-4*sec2day; </t>
  </si>
  <si>
    <t>kclay = 1e-10*sec2day</t>
  </si>
  <si>
    <t>K</t>
  </si>
  <si>
    <t>K(m/s)</t>
  </si>
  <si>
    <t>Al</t>
  </si>
  <si>
    <t>delv</t>
  </si>
  <si>
    <t>delr</t>
  </si>
  <si>
    <t>delc</t>
  </si>
  <si>
    <t>K1</t>
  </si>
  <si>
    <t>K2</t>
  </si>
  <si>
    <t>p1</t>
  </si>
  <si>
    <t>p2</t>
  </si>
  <si>
    <t>(m/d)</t>
  </si>
  <si>
    <t>nprs</t>
  </si>
  <si>
    <t>sf = nlay * delv / 0.84</t>
  </si>
  <si>
    <t>sf</t>
  </si>
  <si>
    <t>Bulk diffusion coefficient</t>
  </si>
  <si>
    <t>BO</t>
  </si>
  <si>
    <t>q = [0.5, 0.5, -0.5]</t>
  </si>
  <si>
    <t>nLay</t>
  </si>
  <si>
    <t>nRow</t>
  </si>
  <si>
    <t>nCol</t>
  </si>
  <si>
    <t>Q= [-] * (60*24/100**3) * sf</t>
  </si>
  <si>
    <t>botm</t>
  </si>
  <si>
    <t xml:space="preserve">top=0 </t>
  </si>
  <si>
    <t>botm = -np.linspace(0, delv*nlay, nlay)</t>
  </si>
  <si>
    <t>...</t>
  </si>
  <si>
    <t>L</t>
  </si>
  <si>
    <t>well_info[:,3] = Q[0] / (nrow * nlay)</t>
  </si>
  <si>
    <t>Lx</t>
  </si>
  <si>
    <t>Ly</t>
  </si>
  <si>
    <t>LZ</t>
  </si>
  <si>
    <t>cm/seg</t>
  </si>
  <si>
    <t>m</t>
  </si>
  <si>
    <t>day</t>
  </si>
  <si>
    <t xml:space="preserve"> / 100</t>
  </si>
  <si>
    <t xml:space="preserve">trpv </t>
  </si>
  <si>
    <t>trpt</t>
  </si>
  <si>
    <r>
      <t>7</t>
    </r>
    <r>
      <rPr>
        <vertAlign val="subscript"/>
        <sz val="14"/>
        <color theme="1"/>
        <rFont val="Calibri"/>
        <family val="2"/>
        <scheme val="minor"/>
      </rPr>
      <t>new</t>
    </r>
  </si>
  <si>
    <t>k11</t>
  </si>
  <si>
    <t>hclose</t>
  </si>
  <si>
    <t>rclose</t>
  </si>
  <si>
    <t>relax</t>
  </si>
  <si>
    <t>nouter</t>
  </si>
  <si>
    <t>ninner</t>
  </si>
  <si>
    <t>ttsmult</t>
  </si>
  <si>
    <t>nplane</t>
  </si>
  <si>
    <t>nph</t>
  </si>
  <si>
    <t>dceps</t>
  </si>
  <si>
    <t>npl</t>
  </si>
  <si>
    <t>npmin</t>
  </si>
  <si>
    <t>npmax</t>
  </si>
  <si>
    <t>nlsink</t>
  </si>
  <si>
    <t xml:space="preserve">npsink </t>
  </si>
  <si>
    <t>tdis_rc</t>
  </si>
  <si>
    <t>dispersivity</t>
  </si>
  <si>
    <t>distribution_coefficient</t>
  </si>
  <si>
    <t>nlay</t>
  </si>
  <si>
    <t>ncol</t>
  </si>
  <si>
    <t>nrow</t>
  </si>
  <si>
    <t>top</t>
  </si>
  <si>
    <t>prsity</t>
  </si>
  <si>
    <t>k33</t>
  </si>
  <si>
    <t>laytyp</t>
  </si>
  <si>
    <t>nstp</t>
  </si>
  <si>
    <t>dt0</t>
  </si>
  <si>
    <t>v</t>
  </si>
  <si>
    <t>q</t>
  </si>
  <si>
    <t>h1</t>
  </si>
  <si>
    <t>l</t>
  </si>
  <si>
    <t>icelltype</t>
  </si>
  <si>
    <t>mixelm</t>
  </si>
  <si>
    <t>rhob</t>
  </si>
  <si>
    <t>sp2</t>
  </si>
  <si>
    <t>dmcoef</t>
  </si>
  <si>
    <t>period1</t>
  </si>
  <si>
    <t>period2</t>
  </si>
  <si>
    <t>delta_time</t>
  </si>
  <si>
    <t>velocity</t>
  </si>
  <si>
    <t>hydraulic_conductivity</t>
  </si>
  <si>
    <t>porosity</t>
  </si>
  <si>
    <t>bulk_density</t>
  </si>
  <si>
    <t>source_concentration</t>
  </si>
  <si>
    <t>initial_concentration</t>
  </si>
  <si>
    <t>sconc</t>
  </si>
  <si>
    <t>strt</t>
  </si>
  <si>
    <t>#</t>
  </si>
  <si>
    <t>NWT</t>
  </si>
  <si>
    <t>package</t>
  </si>
  <si>
    <t>for</t>
  </si>
  <si>
    <t>MODFLOW-NWT,</t>
  </si>
  <si>
    <t>generated</t>
  </si>
  <si>
    <t>by</t>
  </si>
  <si>
    <t>Flopy.</t>
  </si>
  <si>
    <t>SPECIFIED</t>
  </si>
  <si>
    <t>nwt = flopy.modflow.mfnwt.ModflowNwt.load('E:\\15_REPOS\\00_BETAMI\\bin\\solver_options.nwt',mf)</t>
  </si>
  <si>
    <t>HEADS →</t>
  </si>
  <si>
    <t>Time</t>
  </si>
  <si>
    <t>↓</t>
  </si>
  <si>
    <t>Grid →</t>
  </si>
  <si>
    <t>BT __ DIS(x)_Conc(y)</t>
  </si>
  <si>
    <t>Grid</t>
  </si>
  <si>
    <t>sec</t>
  </si>
  <si>
    <t>BT(C)</t>
  </si>
  <si>
    <r>
      <t xml:space="preserve">CONC </t>
    </r>
    <r>
      <rPr>
        <b/>
        <sz val="14"/>
        <color theme="1"/>
        <rFont val="Calibri"/>
        <family val="2"/>
      </rPr>
      <t xml:space="preserve">→ </t>
    </r>
  </si>
  <si>
    <r>
      <rPr>
        <b/>
        <vertAlign val="subscript"/>
        <sz val="15"/>
        <color theme="0"/>
        <rFont val="Calibri"/>
        <family val="2"/>
        <scheme val="minor"/>
      </rPr>
      <t>BT Breakthrough</t>
    </r>
    <r>
      <rPr>
        <b/>
        <sz val="15"/>
        <color theme="0"/>
        <rFont val="Calibri"/>
        <family val="2"/>
        <scheme val="minor"/>
      </rPr>
      <t>(t)</t>
    </r>
  </si>
  <si>
    <t>Select</t>
  </si>
  <si>
    <t>chdspd</t>
  </si>
  <si>
    <t>cncspd</t>
  </si>
  <si>
    <t># Ref</t>
  </si>
  <si>
    <t>ajust</t>
  </si>
  <si>
    <t>mt_tunit</t>
  </si>
  <si>
    <t>retardation</t>
  </si>
  <si>
    <t>mt_lunit</t>
  </si>
  <si>
    <t>decay</t>
  </si>
  <si>
    <t>(ncol-1)*delr</t>
  </si>
  <si>
    <t>v*prsity</t>
  </si>
  <si>
    <t>k11b</t>
  </si>
  <si>
    <t>k11c</t>
  </si>
  <si>
    <t>k33b</t>
  </si>
  <si>
    <t>k33c</t>
  </si>
  <si>
    <t>perlen/nstp</t>
  </si>
  <si>
    <t>q*Lx</t>
  </si>
  <si>
    <t>npsink</t>
  </si>
  <si>
    <t>length_units</t>
  </si>
  <si>
    <t>time_units</t>
  </si>
  <si>
    <t>0, 10, 10, 10</t>
  </si>
  <si>
    <t>1 , 1 , 5 , 5</t>
  </si>
  <si>
    <t>0 , 0 , 0 , 0.002</t>
  </si>
  <si>
    <t>0''</t>
  </si>
  <si>
    <t>cm</t>
  </si>
  <si>
    <t>[period1, period2]</t>
  </si>
  <si>
    <t>160 1340</t>
  </si>
  <si>
    <t>freundlich</t>
  </si>
  <si>
    <t xml:space="preserve"> / d</t>
  </si>
  <si>
    <t xml:space="preserve"> / s</t>
  </si>
  <si>
    <t>Aux</t>
  </si>
  <si>
    <t>∆x</t>
  </si>
  <si>
    <t>specific_discharge</t>
  </si>
  <si>
    <t>inflow_rate</t>
  </si>
  <si>
    <t>peclet</t>
  </si>
  <si>
    <t>cclose</t>
  </si>
  <si>
    <t>mxss</t>
  </si>
  <si>
    <r>
      <t>ρ</t>
    </r>
    <r>
      <rPr>
        <vertAlign val="subscript"/>
        <sz val="10"/>
        <color theme="1"/>
        <rFont val="Calibri"/>
        <family val="2"/>
        <scheme val="minor"/>
      </rPr>
      <t>b</t>
    </r>
  </si>
  <si>
    <r>
      <t>K</t>
    </r>
    <r>
      <rPr>
        <vertAlign val="subscript"/>
        <sz val="10"/>
        <color theme="1"/>
        <rFont val="Calibri"/>
        <family val="2"/>
        <scheme val="minor"/>
      </rPr>
      <t>F</t>
    </r>
  </si>
  <si>
    <r>
      <t>K</t>
    </r>
    <r>
      <rPr>
        <vertAlign val="subscript"/>
        <sz val="10"/>
        <color theme="1"/>
        <rFont val="Calibri"/>
        <family val="2"/>
        <scheme val="minor"/>
      </rPr>
      <t>L</t>
    </r>
  </si>
  <si>
    <r>
      <t>C</t>
    </r>
    <r>
      <rPr>
        <vertAlign val="subscript"/>
        <sz val="10"/>
        <color theme="1"/>
        <rFont val="Calibri"/>
        <family val="2"/>
        <scheme val="minor"/>
      </rPr>
      <t>0</t>
    </r>
  </si>
  <si>
    <t>S</t>
  </si>
  <si>
    <t>langmuir cte</t>
  </si>
  <si>
    <t>a</t>
  </si>
  <si>
    <t>θ</t>
  </si>
  <si>
    <t>β</t>
  </si>
  <si>
    <t xml:space="preserve">f. expoent </t>
  </si>
  <si>
    <t>l. sorption cap.</t>
  </si>
  <si>
    <t>y</t>
  </si>
  <si>
    <t>z</t>
  </si>
  <si>
    <t>β_1º_Mass trans.</t>
  </si>
  <si>
    <t>0 , 0.002, 0.01 100</t>
  </si>
  <si>
    <t>0.3   0.7</t>
  </si>
  <si>
    <r>
      <t>K</t>
    </r>
    <r>
      <rPr>
        <vertAlign val="subscript"/>
        <sz val="10"/>
        <color rgb="FFFF0000"/>
        <rFont val="Calibri"/>
        <family val="2"/>
        <scheme val="minor"/>
      </rPr>
      <t>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</si>
</sst>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E+00"/>
    <numFmt numFmtId="165" formatCode="0.0"/>
    <numFmt numFmtId="166" formatCode="0.000"/>
    <numFmt numFmtId="167" formatCode="0.0000"/>
  </numFmts>
  <fonts count="71" x14ac:knownFonts="1">
    <font>
      <sz val="11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FF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7"/>
      <color rgb="FF000000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b/>
      <sz val="8"/>
      <color theme="1"/>
      <name val="Calibri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6"/>
      <color theme="1"/>
      <name val="Calibri"/>
      <family val="2"/>
    </font>
    <font>
      <b/>
      <sz val="14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1"/>
      <name val="Calibri"/>
      <family val="2"/>
    </font>
    <font>
      <sz val="7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6"/>
      <color theme="0"/>
      <name val="Calibri"/>
      <family val="2"/>
      <scheme val="minor"/>
    </font>
    <font>
      <b/>
      <sz val="14"/>
      <color theme="1"/>
      <name val="Calibri"/>
      <family val="2"/>
    </font>
    <font>
      <b/>
      <vertAlign val="subscript"/>
      <sz val="15"/>
      <color theme="0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6"/>
      <color theme="0" tint="-0.499984740745262"/>
      <name val="Calibri"/>
      <family val="2"/>
      <scheme val="minor"/>
    </font>
    <font>
      <sz val="5"/>
      <color rgb="FFFF0000"/>
      <name val="Calibri"/>
      <family val="2"/>
      <scheme val="minor"/>
    </font>
    <font>
      <sz val="2"/>
      <name val="Calibri"/>
      <family val="2"/>
      <scheme val="minor"/>
    </font>
    <font>
      <sz val="6"/>
      <name val="Calibri"/>
      <family val="2"/>
      <scheme val="minor"/>
    </font>
    <font>
      <sz val="10"/>
      <color theme="0"/>
      <name val="Calibri"/>
      <family val="2"/>
      <scheme val="minor"/>
    </font>
    <font>
      <sz val="5"/>
      <color theme="0" tint="-0.499984740745262"/>
      <name val="Calibri"/>
      <family val="2"/>
      <scheme val="minor"/>
    </font>
    <font>
      <sz val="5"/>
      <color rgb="FF0000FF"/>
      <name val="Calibri"/>
      <family val="2"/>
      <scheme val="minor"/>
    </font>
    <font>
      <sz val="5"/>
      <color rgb="FF00B05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4"/>
      <color theme="0" tint="-0.249977111117893"/>
      <name val="Calibri"/>
      <family val="2"/>
      <scheme val="minor"/>
    </font>
    <font>
      <sz val="7"/>
      <color theme="7" tint="0.59999389629810485"/>
      <name val="Calibri"/>
      <family val="2"/>
      <scheme val="minor"/>
    </font>
    <font>
      <b/>
      <sz val="7"/>
      <color theme="1"/>
      <name val="Calibri"/>
      <family val="2"/>
    </font>
    <font>
      <sz val="7"/>
      <color theme="0" tint="-0.249977111117893"/>
      <name val="Calibri"/>
      <family val="2"/>
      <scheme val="minor"/>
    </font>
    <font>
      <sz val="7"/>
      <color theme="0" tint="-0.499984740745262"/>
      <name val="Calibri"/>
      <family val="2"/>
      <scheme val="minor"/>
    </font>
    <font>
      <sz val="7"/>
      <color rgb="FFFF0000"/>
      <name val="Calibri"/>
      <family val="2"/>
      <scheme val="minor"/>
    </font>
    <font>
      <sz val="7"/>
      <name val="Calibri"/>
      <family val="2"/>
      <scheme val="minor"/>
    </font>
    <font>
      <b/>
      <sz val="7"/>
      <name val="Calibri"/>
      <family val="2"/>
    </font>
    <font>
      <b/>
      <sz val="7"/>
      <name val="Calibri"/>
      <family val="2"/>
      <scheme val="minor"/>
    </font>
    <font>
      <b/>
      <sz val="7"/>
      <color theme="0"/>
      <name val="Calibri"/>
      <family val="2"/>
    </font>
    <font>
      <b/>
      <sz val="7"/>
      <color theme="0" tint="-0.499984740745262"/>
      <name val="Calibri"/>
      <family val="2"/>
      <scheme val="minor"/>
    </font>
    <font>
      <b/>
      <sz val="7"/>
      <color theme="0" tint="-0.249977111117893"/>
      <name val="Calibri"/>
      <family val="2"/>
      <scheme val="minor"/>
    </font>
    <font>
      <b/>
      <sz val="7"/>
      <color rgb="FFFF0000"/>
      <name val="Calibri"/>
      <family val="2"/>
      <scheme val="minor"/>
    </font>
    <font>
      <b/>
      <sz val="7"/>
      <color theme="0" tint="-0.499984740745262"/>
      <name val="Calibri"/>
      <family val="2"/>
    </font>
    <font>
      <sz val="7"/>
      <name val="Calibri"/>
      <family val="2"/>
    </font>
    <font>
      <sz val="7"/>
      <color rgb="FFFFFF00"/>
      <name val="Calibri"/>
      <family val="2"/>
      <scheme val="minor"/>
    </font>
    <font>
      <sz val="7"/>
      <color theme="0" tint="-0.249977111117893"/>
      <name val="Calibri"/>
      <family val="2"/>
    </font>
    <font>
      <sz val="8"/>
      <color theme="0" tint="-0.249977111117893"/>
      <name val="Calibri"/>
      <family val="2"/>
    </font>
    <font>
      <sz val="4"/>
      <color theme="0" tint="-0.249977111117893"/>
      <name val="Calibri"/>
      <family val="2"/>
    </font>
    <font>
      <b/>
      <sz val="7"/>
      <color rgb="FF0000FF"/>
      <name val="Calibri"/>
      <family val="2"/>
      <scheme val="minor"/>
    </font>
    <font>
      <sz val="2"/>
      <color rgb="FF0000FF"/>
      <name val="Calibri"/>
      <family val="2"/>
      <scheme val="minor"/>
    </font>
    <font>
      <sz val="7"/>
      <color rgb="FF0000FF"/>
      <name val="Calibri"/>
      <family val="2"/>
      <scheme val="minor"/>
    </font>
    <font>
      <sz val="6"/>
      <color rgb="FF0000FF"/>
      <name val="Calibri"/>
      <family val="2"/>
      <scheme val="minor"/>
    </font>
    <font>
      <sz val="7"/>
      <color theme="0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name val="Calibri"/>
      <family val="2"/>
      <scheme val="minor"/>
    </font>
    <font>
      <b/>
      <sz val="5"/>
      <name val="Calibri"/>
      <family val="2"/>
      <scheme val="minor"/>
    </font>
    <font>
      <sz val="10"/>
      <color theme="1"/>
      <name val="Calibri"/>
      <family val="2"/>
    </font>
    <font>
      <sz val="7"/>
      <color theme="1"/>
      <name val="Calibri"/>
      <family val="2"/>
    </font>
    <font>
      <sz val="7"/>
      <color theme="1" tint="0.499984740745262"/>
      <name val="Calibri"/>
      <family val="2"/>
      <scheme val="minor"/>
    </font>
    <font>
      <vertAlign val="subscript"/>
      <sz val="10"/>
      <color rgb="FFFF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E3E9F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90">
    <xf numFmtId="0" fontId="0" fillId="0" borderId="0" xfId="0"/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/>
    <xf numFmtId="0" fontId="4" fillId="0" borderId="0" xfId="0" applyFont="1"/>
    <xf numFmtId="0" fontId="5" fillId="12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164" fontId="5" fillId="4" borderId="0" xfId="0" applyNumberFormat="1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4" fillId="13" borderId="0" xfId="0" applyFont="1" applyFill="1"/>
    <xf numFmtId="0" fontId="7" fillId="13" borderId="0" xfId="0" applyFont="1" applyFill="1" applyAlignment="1">
      <alignment horizontal="right" vertical="center"/>
    </xf>
    <xf numFmtId="0" fontId="5" fillId="13" borderId="0" xfId="0" applyFont="1" applyFill="1" applyAlignment="1">
      <alignment horizontal="center" vertical="center"/>
    </xf>
    <xf numFmtId="2" fontId="5" fillId="13" borderId="0" xfId="0" applyNumberFormat="1" applyFont="1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0" fontId="9" fillId="13" borderId="0" xfId="0" applyFont="1" applyFill="1"/>
    <xf numFmtId="2" fontId="8" fillId="13" borderId="0" xfId="0" applyNumberFormat="1" applyFont="1" applyFill="1" applyAlignment="1">
      <alignment horizontal="center" vertical="center"/>
    </xf>
    <xf numFmtId="166" fontId="5" fillId="13" borderId="0" xfId="0" applyNumberFormat="1" applyFont="1" applyFill="1" applyAlignment="1">
      <alignment horizontal="center" vertical="center"/>
    </xf>
    <xf numFmtId="0" fontId="4" fillId="13" borderId="0" xfId="0" applyFont="1" applyFill="1" applyAlignment="1">
      <alignment horizontal="right"/>
    </xf>
    <xf numFmtId="0" fontId="7" fillId="13" borderId="0" xfId="0" applyFont="1" applyFill="1" applyAlignment="1">
      <alignment horizontal="center" vertical="center"/>
    </xf>
    <xf numFmtId="164" fontId="5" fillId="13" borderId="0" xfId="0" applyNumberFormat="1" applyFont="1" applyFill="1" applyAlignment="1">
      <alignment horizontal="center" vertical="center"/>
    </xf>
    <xf numFmtId="0" fontId="2" fillId="13" borderId="0" xfId="0" applyFont="1" applyFill="1" applyAlignment="1">
      <alignment horizontal="right"/>
    </xf>
    <xf numFmtId="0" fontId="2" fillId="13" borderId="0" xfId="0" applyFont="1" applyFill="1" applyAlignment="1">
      <alignment horizontal="center"/>
    </xf>
    <xf numFmtId="0" fontId="5" fillId="13" borderId="0" xfId="0" applyFont="1" applyFill="1" applyAlignment="1">
      <alignment horizontal="right" vertical="center"/>
    </xf>
    <xf numFmtId="0" fontId="4" fillId="13" borderId="0" xfId="0" applyFont="1" applyFill="1" applyAlignment="1">
      <alignment horizontal="center"/>
    </xf>
    <xf numFmtId="0" fontId="4" fillId="1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4" borderId="0" xfId="0" applyFont="1" applyFill="1"/>
    <xf numFmtId="0" fontId="5" fillId="14" borderId="0" xfId="0" applyFont="1" applyFill="1" applyAlignment="1">
      <alignment horizontal="center" vertical="center"/>
    </xf>
    <xf numFmtId="1" fontId="5" fillId="13" borderId="0" xfId="0" applyNumberFormat="1" applyFont="1" applyFill="1" applyAlignment="1">
      <alignment horizontal="center" vertical="center"/>
    </xf>
    <xf numFmtId="0" fontId="1" fillId="4" borderId="0" xfId="0" applyFont="1" applyFill="1"/>
    <xf numFmtId="165" fontId="1" fillId="4" borderId="0" xfId="0" applyNumberFormat="1" applyFont="1" applyFill="1" applyAlignment="1">
      <alignment horizontal="center" vertical="center"/>
    </xf>
    <xf numFmtId="1" fontId="1" fillId="4" borderId="0" xfId="0" applyNumberFormat="1" applyFont="1" applyFill="1" applyAlignment="1">
      <alignment horizontal="center" vertical="center"/>
    </xf>
    <xf numFmtId="9" fontId="1" fillId="4" borderId="0" xfId="1" applyFont="1" applyFill="1" applyAlignment="1">
      <alignment horizontal="center" vertical="center"/>
    </xf>
    <xf numFmtId="0" fontId="10" fillId="14" borderId="0" xfId="0" applyFont="1" applyFill="1" applyAlignment="1">
      <alignment horizontal="center" vertical="center"/>
    </xf>
    <xf numFmtId="165" fontId="10" fillId="14" borderId="0" xfId="0" applyNumberFormat="1" applyFont="1" applyFill="1" applyAlignment="1">
      <alignment horizontal="center" vertical="center"/>
    </xf>
    <xf numFmtId="164" fontId="10" fillId="14" borderId="0" xfId="0" applyNumberFormat="1" applyFont="1" applyFill="1" applyAlignment="1">
      <alignment horizontal="center" vertical="center"/>
    </xf>
    <xf numFmtId="2" fontId="10" fillId="14" borderId="0" xfId="0" applyNumberFormat="1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center" vertical="center"/>
    </xf>
    <xf numFmtId="1" fontId="2" fillId="7" borderId="0" xfId="0" applyNumberFormat="1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2" fillId="11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left" vertical="center"/>
    </xf>
    <xf numFmtId="0" fontId="12" fillId="9" borderId="0" xfId="0" applyFont="1" applyFill="1" applyAlignment="1">
      <alignment horizontal="right" vertical="center"/>
    </xf>
    <xf numFmtId="0" fontId="12" fillId="5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165" fontId="2" fillId="4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/>
    <xf numFmtId="0" fontId="13" fillId="0" borderId="0" xfId="0" applyFont="1" applyAlignment="1">
      <alignment vertical="center"/>
    </xf>
    <xf numFmtId="0" fontId="0" fillId="0" borderId="0" xfId="0" applyAlignment="1">
      <alignment vertical="center"/>
    </xf>
    <xf numFmtId="0" fontId="14" fillId="0" borderId="0" xfId="0" applyFont="1" applyAlignment="1">
      <alignment horizontal="left" vertical="center"/>
    </xf>
    <xf numFmtId="0" fontId="0" fillId="9" borderId="0" xfId="0" applyFill="1" applyAlignment="1">
      <alignment horizontal="center" vertical="center"/>
    </xf>
    <xf numFmtId="1" fontId="0" fillId="9" borderId="0" xfId="0" applyNumberFormat="1" applyFill="1" applyAlignment="1">
      <alignment horizontal="center" vertical="center"/>
    </xf>
    <xf numFmtId="0" fontId="17" fillId="16" borderId="0" xfId="0" applyFont="1" applyFill="1" applyAlignment="1">
      <alignment horizontal="right" vertical="center"/>
    </xf>
    <xf numFmtId="0" fontId="0" fillId="16" borderId="0" xfId="0" applyFill="1" applyAlignment="1">
      <alignment horizontal="center" vertical="center"/>
    </xf>
    <xf numFmtId="0" fontId="18" fillId="16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9" fillId="3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20" fillId="9" borderId="0" xfId="0" applyFont="1" applyFill="1" applyAlignment="1">
      <alignment horizontal="center" vertical="center"/>
    </xf>
    <xf numFmtId="0" fontId="21" fillId="3" borderId="0" xfId="0" applyFont="1" applyFill="1" applyAlignment="1">
      <alignment horizontal="right" vertical="center"/>
    </xf>
    <xf numFmtId="0" fontId="21" fillId="3" borderId="0" xfId="0" applyFont="1" applyFill="1" applyAlignment="1">
      <alignment horizontal="center" vertical="center"/>
    </xf>
    <xf numFmtId="0" fontId="22" fillId="3" borderId="0" xfId="0" applyFont="1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9" borderId="0" xfId="0" applyFill="1" applyAlignment="1">
      <alignment horizontal="center" vertical="top"/>
    </xf>
    <xf numFmtId="0" fontId="23" fillId="9" borderId="0" xfId="0" applyFont="1" applyFill="1" applyAlignment="1">
      <alignment horizontal="center" vertical="center"/>
    </xf>
    <xf numFmtId="0" fontId="24" fillId="5" borderId="0" xfId="0" applyFont="1" applyFill="1" applyAlignment="1">
      <alignment horizontal="center" vertical="center"/>
    </xf>
    <xf numFmtId="0" fontId="25" fillId="7" borderId="0" xfId="0" applyFont="1" applyFill="1" applyAlignment="1">
      <alignment horizontal="left" vertical="center"/>
    </xf>
    <xf numFmtId="0" fontId="26" fillId="7" borderId="0" xfId="0" applyFont="1" applyFill="1" applyAlignment="1">
      <alignment horizontal="left" vertical="center"/>
    </xf>
    <xf numFmtId="0" fontId="18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" fontId="16" fillId="2" borderId="0" xfId="0" applyNumberFormat="1" applyFont="1" applyFill="1" applyAlignment="1">
      <alignment horizontal="center" vertical="center"/>
    </xf>
    <xf numFmtId="0" fontId="17" fillId="8" borderId="0" xfId="0" applyFont="1" applyFill="1" applyAlignment="1">
      <alignment horizontal="right" vertical="center"/>
    </xf>
    <xf numFmtId="0" fontId="0" fillId="8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2" fontId="0" fillId="8" borderId="0" xfId="0" applyNumberFormat="1" applyFill="1" applyAlignment="1">
      <alignment horizontal="center" vertical="center"/>
    </xf>
    <xf numFmtId="2" fontId="0" fillId="17" borderId="0" xfId="0" applyNumberFormat="1" applyFill="1" applyAlignment="1">
      <alignment horizontal="center" vertical="center"/>
    </xf>
    <xf numFmtId="0" fontId="25" fillId="7" borderId="0" xfId="0" applyFont="1" applyFill="1" applyAlignment="1">
      <alignment horizontal="left" vertical="top"/>
    </xf>
    <xf numFmtId="0" fontId="18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5" fillId="0" borderId="0" xfId="0" applyFont="1" applyAlignment="1">
      <alignment horizontal="right" vertical="center"/>
    </xf>
    <xf numFmtId="0" fontId="33" fillId="8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left" vertical="center"/>
    </xf>
    <xf numFmtId="0" fontId="35" fillId="8" borderId="0" xfId="0" applyFont="1" applyFill="1" applyAlignment="1">
      <alignment horizontal="left" vertical="center"/>
    </xf>
    <xf numFmtId="0" fontId="35" fillId="17" borderId="0" xfId="0" applyFont="1" applyFill="1" applyAlignment="1">
      <alignment horizontal="left" vertical="center"/>
    </xf>
    <xf numFmtId="0" fontId="35" fillId="17" borderId="0" xfId="0" quotePrefix="1" applyFont="1" applyFill="1" applyAlignment="1">
      <alignment horizontal="right" vertical="center"/>
    </xf>
    <xf numFmtId="0" fontId="35" fillId="8" borderId="0" xfId="0" applyFont="1" applyFill="1" applyAlignment="1">
      <alignment horizontal="right" vertical="center"/>
    </xf>
    <xf numFmtId="0" fontId="35" fillId="4" borderId="0" xfId="0" applyFont="1" applyFill="1" applyAlignment="1">
      <alignment horizontal="center" vertical="center"/>
    </xf>
    <xf numFmtId="0" fontId="15" fillId="8" borderId="0" xfId="0" applyFont="1" applyFill="1" applyAlignment="1">
      <alignment horizontal="left" vertical="center"/>
    </xf>
    <xf numFmtId="0" fontId="31" fillId="17" borderId="0" xfId="0" applyFont="1" applyFill="1" applyAlignment="1">
      <alignment horizontal="left" vertical="center"/>
    </xf>
    <xf numFmtId="0" fontId="35" fillId="17" borderId="0" xfId="0" applyFont="1" applyFill="1" applyAlignment="1">
      <alignment horizontal="right" vertical="center"/>
    </xf>
    <xf numFmtId="0" fontId="36" fillId="17" borderId="0" xfId="0" applyFont="1" applyFill="1" applyAlignment="1">
      <alignment horizontal="left" vertical="center"/>
    </xf>
    <xf numFmtId="0" fontId="14" fillId="9" borderId="0" xfId="0" applyFont="1" applyFill="1" applyAlignment="1">
      <alignment horizontal="left" vertical="center"/>
    </xf>
    <xf numFmtId="0" fontId="14" fillId="3" borderId="0" xfId="0" applyFont="1" applyFill="1" applyAlignment="1">
      <alignment horizontal="left" vertical="center"/>
    </xf>
    <xf numFmtId="0" fontId="37" fillId="17" borderId="0" xfId="0" applyFont="1" applyFill="1" applyAlignment="1">
      <alignment horizontal="left" vertical="center"/>
    </xf>
    <xf numFmtId="164" fontId="35" fillId="17" borderId="0" xfId="0" applyNumberFormat="1" applyFont="1" applyFill="1" applyAlignment="1">
      <alignment horizontal="right" vertical="center"/>
    </xf>
    <xf numFmtId="0" fontId="35" fillId="9" borderId="0" xfId="0" applyFont="1" applyFill="1" applyAlignment="1">
      <alignment horizontal="left" vertical="center"/>
    </xf>
    <xf numFmtId="0" fontId="35" fillId="9" borderId="0" xfId="0" applyFont="1" applyFill="1" applyAlignment="1">
      <alignment horizontal="right" vertical="center"/>
    </xf>
    <xf numFmtId="0" fontId="29" fillId="8" borderId="0" xfId="0" applyFont="1" applyFill="1" applyAlignment="1">
      <alignment horizontal="left" vertical="center"/>
    </xf>
    <xf numFmtId="0" fontId="30" fillId="8" borderId="0" xfId="0" applyFont="1" applyFill="1" applyAlignment="1">
      <alignment horizontal="right" vertical="center"/>
    </xf>
    <xf numFmtId="0" fontId="34" fillId="7" borderId="0" xfId="0" applyFont="1" applyFill="1" applyAlignment="1">
      <alignment horizontal="left" vertical="center"/>
    </xf>
    <xf numFmtId="0" fontId="38" fillId="8" borderId="0" xfId="0" applyFont="1" applyFill="1" applyAlignment="1">
      <alignment horizontal="left" vertical="center"/>
    </xf>
    <xf numFmtId="0" fontId="38" fillId="8" borderId="0" xfId="0" applyFont="1" applyFill="1" applyAlignment="1">
      <alignment horizontal="right" vertical="center"/>
    </xf>
    <xf numFmtId="0" fontId="14" fillId="18" borderId="0" xfId="0" applyFont="1" applyFill="1" applyAlignment="1">
      <alignment horizontal="left" vertical="center"/>
    </xf>
    <xf numFmtId="0" fontId="14" fillId="2" borderId="0" xfId="0" applyFont="1" applyFill="1" applyAlignment="1">
      <alignment horizontal="left" vertical="center"/>
    </xf>
    <xf numFmtId="0" fontId="39" fillId="0" borderId="0" xfId="0" applyFont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30" fillId="0" borderId="0" xfId="0" applyFont="1" applyAlignment="1">
      <alignment horizontal="right" vertical="center"/>
    </xf>
    <xf numFmtId="0" fontId="31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31" fillId="17" borderId="0" xfId="0" applyFont="1" applyFill="1" applyAlignment="1">
      <alignment horizontal="right" vertical="center"/>
    </xf>
    <xf numFmtId="0" fontId="40" fillId="6" borderId="0" xfId="0" applyFont="1" applyFill="1" applyAlignment="1">
      <alignment horizontal="left" vertical="center"/>
    </xf>
    <xf numFmtId="0" fontId="41" fillId="6" borderId="0" xfId="0" applyFont="1" applyFill="1" applyAlignment="1">
      <alignment horizontal="center" vertical="center"/>
    </xf>
    <xf numFmtId="0" fontId="41" fillId="15" borderId="0" xfId="0" applyFont="1" applyFill="1" applyAlignment="1">
      <alignment horizontal="right" vertical="center"/>
    </xf>
    <xf numFmtId="0" fontId="42" fillId="19" borderId="0" xfId="0" applyFont="1" applyFill="1" applyAlignment="1">
      <alignment horizontal="left"/>
    </xf>
    <xf numFmtId="0" fontId="43" fillId="19" borderId="0" xfId="0" applyFont="1" applyFill="1" applyAlignment="1">
      <alignment horizontal="left" vertical="center"/>
    </xf>
    <xf numFmtId="0" fontId="43" fillId="19" borderId="0" xfId="0" applyFont="1" applyFill="1" applyAlignment="1">
      <alignment horizontal="right" vertical="center"/>
    </xf>
    <xf numFmtId="0" fontId="42" fillId="15" borderId="0" xfId="0" applyFont="1" applyFill="1" applyAlignment="1">
      <alignment horizontal="right"/>
    </xf>
    <xf numFmtId="0" fontId="42" fillId="15" borderId="0" xfId="0" applyFont="1" applyFill="1" applyAlignment="1">
      <alignment horizontal="left"/>
    </xf>
    <xf numFmtId="0" fontId="43" fillId="15" borderId="0" xfId="0" applyFont="1" applyFill="1" applyAlignment="1">
      <alignment horizontal="right" vertical="center"/>
    </xf>
    <xf numFmtId="0" fontId="44" fillId="4" borderId="0" xfId="0" applyFont="1" applyFill="1" applyAlignment="1">
      <alignment horizontal="left" vertical="center"/>
    </xf>
    <xf numFmtId="0" fontId="45" fillId="19" borderId="0" xfId="0" applyFont="1" applyFill="1" applyAlignment="1">
      <alignment horizontal="right" vertical="center"/>
    </xf>
    <xf numFmtId="0" fontId="24" fillId="0" borderId="0" xfId="0" applyFont="1" applyAlignment="1">
      <alignment horizontal="left" vertical="center"/>
    </xf>
    <xf numFmtId="0" fontId="24" fillId="0" borderId="0" xfId="0" applyFont="1" applyAlignment="1">
      <alignment vertical="center"/>
    </xf>
    <xf numFmtId="0" fontId="45" fillId="19" borderId="0" xfId="0" applyFont="1" applyFill="1" applyAlignment="1">
      <alignment horizontal="left"/>
    </xf>
    <xf numFmtId="0" fontId="48" fillId="19" borderId="0" xfId="0" applyFont="1" applyFill="1" applyAlignment="1">
      <alignment horizontal="center" vertical="center"/>
    </xf>
    <xf numFmtId="0" fontId="49" fillId="19" borderId="0" xfId="0" applyFont="1" applyFill="1" applyAlignment="1">
      <alignment horizontal="right" vertical="center"/>
    </xf>
    <xf numFmtId="0" fontId="46" fillId="15" borderId="0" xfId="0" applyFont="1" applyFill="1" applyAlignment="1">
      <alignment horizontal="center" vertical="center"/>
    </xf>
    <xf numFmtId="0" fontId="49" fillId="15" borderId="0" xfId="0" applyFont="1" applyFill="1" applyAlignment="1">
      <alignment horizontal="right" vertical="center"/>
    </xf>
    <xf numFmtId="0" fontId="41" fillId="19" borderId="0" xfId="0" applyFont="1" applyFill="1" applyAlignment="1">
      <alignment horizontal="left" vertical="center"/>
    </xf>
    <xf numFmtId="0" fontId="47" fillId="19" borderId="0" xfId="0" applyFont="1" applyFill="1" applyAlignment="1">
      <alignment horizontal="center" vertical="center"/>
    </xf>
    <xf numFmtId="0" fontId="50" fillId="6" borderId="0" xfId="0" applyFont="1" applyFill="1" applyAlignment="1">
      <alignment horizontal="center" vertical="center"/>
    </xf>
    <xf numFmtId="0" fontId="51" fillId="4" borderId="0" xfId="0" applyFont="1" applyFill="1" applyAlignment="1">
      <alignment horizontal="center" vertical="center"/>
    </xf>
    <xf numFmtId="0" fontId="24" fillId="6" borderId="0" xfId="0" applyFont="1" applyFill="1" applyAlignment="1">
      <alignment horizontal="right" vertical="center"/>
    </xf>
    <xf numFmtId="0" fontId="52" fillId="19" borderId="0" xfId="0" applyFont="1" applyFill="1" applyAlignment="1">
      <alignment horizontal="center" vertical="center"/>
    </xf>
    <xf numFmtId="3" fontId="53" fillId="19" borderId="0" xfId="0" applyNumberFormat="1" applyFont="1" applyFill="1" applyAlignment="1">
      <alignment horizontal="center" vertical="center"/>
    </xf>
    <xf numFmtId="0" fontId="52" fillId="15" borderId="0" xfId="0" applyFont="1" applyFill="1" applyAlignment="1">
      <alignment horizontal="center" vertical="center"/>
    </xf>
    <xf numFmtId="0" fontId="44" fillId="4" borderId="0" xfId="0" applyFont="1" applyFill="1" applyAlignment="1">
      <alignment horizontal="right" vertical="center"/>
    </xf>
    <xf numFmtId="1" fontId="54" fillId="19" borderId="0" xfId="0" applyNumberFormat="1" applyFont="1" applyFill="1" applyAlignment="1">
      <alignment horizontal="right" vertical="center"/>
    </xf>
    <xf numFmtId="165" fontId="54" fillId="19" borderId="0" xfId="0" applyNumberFormat="1" applyFont="1" applyFill="1" applyAlignment="1">
      <alignment horizontal="right" vertical="center"/>
    </xf>
    <xf numFmtId="0" fontId="52" fillId="19" borderId="0" xfId="0" applyFont="1" applyFill="1" applyAlignment="1">
      <alignment horizontal="left" vertical="center"/>
    </xf>
    <xf numFmtId="0" fontId="49" fillId="19" borderId="0" xfId="0" applyFont="1" applyFill="1" applyAlignment="1">
      <alignment horizontal="left" vertical="center"/>
    </xf>
    <xf numFmtId="0" fontId="41" fillId="15" borderId="0" xfId="0" applyFont="1" applyFill="1" applyAlignment="1">
      <alignment horizontal="left" vertical="center"/>
    </xf>
    <xf numFmtId="0" fontId="52" fillId="15" borderId="0" xfId="0" applyFont="1" applyFill="1" applyAlignment="1">
      <alignment horizontal="left" vertical="center"/>
    </xf>
    <xf numFmtId="0" fontId="49" fillId="15" borderId="0" xfId="0" applyFont="1" applyFill="1" applyAlignment="1">
      <alignment horizontal="left" vertical="center"/>
    </xf>
    <xf numFmtId="0" fontId="32" fillId="19" borderId="0" xfId="0" applyFont="1" applyFill="1" applyAlignment="1">
      <alignment horizontal="right"/>
    </xf>
    <xf numFmtId="0" fontId="0" fillId="4" borderId="0" xfId="0" applyFill="1"/>
    <xf numFmtId="11" fontId="16" fillId="4" borderId="0" xfId="0" applyNumberFormat="1" applyFont="1" applyFill="1"/>
    <xf numFmtId="0" fontId="0" fillId="11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6" fillId="19" borderId="0" xfId="0" applyFont="1" applyFill="1" applyAlignment="1">
      <alignment horizontal="right"/>
    </xf>
    <xf numFmtId="0" fontId="55" fillId="19" borderId="0" xfId="0" applyFont="1" applyFill="1" applyAlignment="1">
      <alignment horizontal="right" vertical="center"/>
    </xf>
    <xf numFmtId="0" fontId="57" fillId="19" borderId="0" xfId="0" applyFont="1" applyFill="1" applyAlignment="1">
      <alignment horizontal="right" vertical="center"/>
    </xf>
    <xf numFmtId="0" fontId="47" fillId="17" borderId="0" xfId="0" applyFont="1" applyFill="1" applyAlignment="1">
      <alignment horizontal="center" vertical="center"/>
    </xf>
    <xf numFmtId="0" fontId="15" fillId="13" borderId="0" xfId="0" applyFont="1" applyFill="1" applyAlignment="1">
      <alignment horizontal="left" vertical="center"/>
    </xf>
    <xf numFmtId="0" fontId="59" fillId="19" borderId="0" xfId="0" applyFont="1" applyFill="1" applyAlignment="1">
      <alignment horizontal="right"/>
    </xf>
    <xf numFmtId="0" fontId="58" fillId="19" borderId="0" xfId="0" applyFont="1" applyFill="1" applyAlignment="1">
      <alignment horizontal="center" vertical="center"/>
    </xf>
    <xf numFmtId="0" fontId="60" fillId="19" borderId="0" xfId="0" applyFont="1" applyFill="1" applyAlignment="1">
      <alignment horizontal="center" vertical="center"/>
    </xf>
    <xf numFmtId="0" fontId="61" fillId="8" borderId="0" xfId="0" applyFont="1" applyFill="1" applyAlignment="1">
      <alignment horizontal="left" vertical="center"/>
    </xf>
    <xf numFmtId="0" fontId="61" fillId="0" borderId="0" xfId="0" applyFont="1" applyAlignment="1">
      <alignment horizontal="left" vertical="center"/>
    </xf>
    <xf numFmtId="0" fontId="56" fillId="19" borderId="0" xfId="0" applyFont="1" applyFill="1" applyAlignment="1">
      <alignment horizontal="left" vertical="center"/>
    </xf>
    <xf numFmtId="167" fontId="54" fillId="19" borderId="0" xfId="0" applyNumberFormat="1" applyFont="1" applyFill="1" applyAlignment="1">
      <alignment horizontal="right" vertical="center"/>
    </xf>
    <xf numFmtId="167" fontId="62" fillId="19" borderId="0" xfId="0" applyNumberFormat="1" applyFont="1" applyFill="1" applyAlignment="1">
      <alignment horizontal="right" vertical="center"/>
    </xf>
    <xf numFmtId="0" fontId="15" fillId="8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4" fillId="14" borderId="0" xfId="0" applyFont="1" applyFill="1" applyAlignment="1">
      <alignment horizontal="left" vertical="center"/>
    </xf>
    <xf numFmtId="0" fontId="14" fillId="4" borderId="0" xfId="0" applyFont="1" applyFill="1" applyAlignment="1">
      <alignment horizontal="left" vertical="center"/>
    </xf>
    <xf numFmtId="0" fontId="35" fillId="20" borderId="0" xfId="0" applyFont="1" applyFill="1" applyAlignment="1">
      <alignment horizontal="left" vertical="center"/>
    </xf>
    <xf numFmtId="0" fontId="64" fillId="17" borderId="0" xfId="0" applyFont="1" applyFill="1" applyAlignment="1">
      <alignment horizontal="center" vertical="center"/>
    </xf>
    <xf numFmtId="0" fontId="65" fillId="17" borderId="0" xfId="0" applyFont="1" applyFill="1" applyAlignment="1">
      <alignment horizontal="center" vertical="center"/>
    </xf>
    <xf numFmtId="0" fontId="66" fillId="17" borderId="0" xfId="0" applyFont="1" applyFill="1" applyAlignment="1">
      <alignment horizontal="center" vertical="center"/>
    </xf>
    <xf numFmtId="0" fontId="14" fillId="4" borderId="0" xfId="0" applyFont="1" applyFill="1" applyAlignment="1">
      <alignment horizontal="center"/>
    </xf>
    <xf numFmtId="0" fontId="2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center"/>
    </xf>
    <xf numFmtId="0" fontId="2" fillId="8" borderId="0" xfId="0" applyFont="1" applyFill="1" applyAlignment="1">
      <alignment horizontal="left" vertical="center"/>
    </xf>
    <xf numFmtId="0" fontId="67" fillId="6" borderId="0" xfId="0" applyFont="1" applyFill="1" applyAlignment="1">
      <alignment horizontal="left" vertical="center"/>
    </xf>
    <xf numFmtId="0" fontId="41" fillId="6" borderId="0" xfId="0" applyFont="1" applyFill="1" applyAlignment="1">
      <alignment horizontal="left" vertical="center"/>
    </xf>
    <xf numFmtId="0" fontId="68" fillId="6" borderId="0" xfId="0" applyFont="1" applyFill="1" applyAlignment="1">
      <alignment horizontal="left" vertical="center"/>
    </xf>
    <xf numFmtId="0" fontId="56" fillId="19" borderId="0" xfId="0" applyFont="1" applyFill="1" applyAlignment="1">
      <alignment horizontal="left"/>
    </xf>
    <xf numFmtId="0" fontId="31" fillId="20" borderId="0" xfId="0" applyFont="1" applyFill="1" applyAlignment="1">
      <alignment horizontal="left" vertical="center"/>
    </xf>
    <xf numFmtId="0" fontId="69" fillId="4" borderId="0" xfId="0" applyFont="1" applyFill="1" applyAlignment="1">
      <alignment horizontal="left" vertical="center"/>
    </xf>
    <xf numFmtId="0" fontId="69" fillId="8" borderId="0" xfId="0" applyFont="1" applyFill="1" applyAlignment="1">
      <alignment horizontal="left" vertical="center"/>
    </xf>
    <xf numFmtId="0" fontId="8" fillId="8" borderId="0" xfId="0" applyFont="1" applyFill="1" applyAlignment="1">
      <alignment horizontal="left" vertical="center"/>
    </xf>
    <xf numFmtId="0" fontId="8" fillId="8" borderId="0" xfId="0" applyFont="1" applyFill="1" applyAlignment="1">
      <alignment horizontal="center"/>
    </xf>
    <xf numFmtId="0" fontId="24" fillId="8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D1DBEF"/>
      <color rgb="FFE3E9F5"/>
      <color rgb="FF0000FF"/>
      <color rgb="FFFFCC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804893860447754"/>
          <c:y val="0.30560155228121233"/>
          <c:w val="0.77418078274981161"/>
          <c:h val="0.586999298355032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'Ref_04.05_Madson'!$F$3:$Z$3</c:f>
              <c:numCache>
                <c:formatCode>General</c:formatCode>
                <c:ptCount val="2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4.75</c:v>
                </c:pt>
                <c:pt idx="10">
                  <c:v>5.25</c:v>
                </c:pt>
                <c:pt idx="11">
                  <c:v>5.75</c:v>
                </c:pt>
                <c:pt idx="12">
                  <c:v>6.25</c:v>
                </c:pt>
                <c:pt idx="13">
                  <c:v>6.75</c:v>
                </c:pt>
                <c:pt idx="14">
                  <c:v>7.25</c:v>
                </c:pt>
                <c:pt idx="15">
                  <c:v>7.75</c:v>
                </c:pt>
                <c:pt idx="16">
                  <c:v>8.25</c:v>
                </c:pt>
                <c:pt idx="17">
                  <c:v>8.75</c:v>
                </c:pt>
                <c:pt idx="18">
                  <c:v>9.25</c:v>
                </c:pt>
                <c:pt idx="19">
                  <c:v>9.75</c:v>
                </c:pt>
                <c:pt idx="20">
                  <c:v>10.25</c:v>
                </c:pt>
              </c:numCache>
            </c:numRef>
          </c:xVal>
          <c:yVal>
            <c:numRef>
              <c:f>'Ref_04.05_Madson'!$F$2:$Z$2</c:f>
              <c:numCache>
                <c:formatCode>General</c:formatCode>
                <c:ptCount val="21"/>
                <c:pt idx="0">
                  <c:v>4.2000000000000003E-2</c:v>
                </c:pt>
                <c:pt idx="1">
                  <c:v>3.9899999999999998E-2</c:v>
                </c:pt>
                <c:pt idx="2">
                  <c:v>3.78E-2</c:v>
                </c:pt>
                <c:pt idx="3">
                  <c:v>3.5700000000000003E-2</c:v>
                </c:pt>
                <c:pt idx="4">
                  <c:v>3.3599999999999998E-2</c:v>
                </c:pt>
                <c:pt idx="5">
                  <c:v>3.15E-2</c:v>
                </c:pt>
                <c:pt idx="6">
                  <c:v>2.9399999999999999E-2</c:v>
                </c:pt>
                <c:pt idx="7">
                  <c:v>2.7300000000000001E-2</c:v>
                </c:pt>
                <c:pt idx="8">
                  <c:v>2.52E-2</c:v>
                </c:pt>
                <c:pt idx="9">
                  <c:v>2.3099999999999999E-2</c:v>
                </c:pt>
                <c:pt idx="10">
                  <c:v>2.1000000000000001E-2</c:v>
                </c:pt>
                <c:pt idx="11">
                  <c:v>1.89E-2</c:v>
                </c:pt>
                <c:pt idx="12">
                  <c:v>1.6799999999999999E-2</c:v>
                </c:pt>
                <c:pt idx="13">
                  <c:v>1.47E-2</c:v>
                </c:pt>
                <c:pt idx="14">
                  <c:v>1.26E-2</c:v>
                </c:pt>
                <c:pt idx="15">
                  <c:v>1.0500000000000001E-2</c:v>
                </c:pt>
                <c:pt idx="16">
                  <c:v>8.3999999999999995E-3</c:v>
                </c:pt>
                <c:pt idx="17">
                  <c:v>6.3E-3</c:v>
                </c:pt>
                <c:pt idx="18">
                  <c:v>4.1999999999999997E-3</c:v>
                </c:pt>
                <c:pt idx="19">
                  <c:v>2.0999999999999999E-3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AF-4664-8F2E-255B6AF9DB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4130959"/>
        <c:axId val="1784139119"/>
      </c:scatterChart>
      <c:valAx>
        <c:axId val="1784130959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784139119"/>
        <c:crosses val="autoZero"/>
        <c:crossBetween val="midCat"/>
      </c:valAx>
      <c:valAx>
        <c:axId val="1784139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784130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79278886499996"/>
          <c:y val="0.33332166812481767"/>
          <c:w val="0.79281842934264579"/>
          <c:h val="0.55927894429862934"/>
        </c:manualLayout>
      </c:layout>
      <c:scatterChart>
        <c:scatterStyle val="lineMarker"/>
        <c:varyColors val="0"/>
        <c:ser>
          <c:idx val="3"/>
          <c:order val="0"/>
          <c:tx>
            <c:strRef>
              <c:f>'Ref_04.05_Madson'!$C$16</c:f>
              <c:strCache>
                <c:ptCount val="1"/>
                <c:pt idx="0">
                  <c:v>3 min</c:v>
                </c:pt>
              </c:strCache>
            </c:strRef>
          </c:tx>
          <c:marker>
            <c:symbol val="square"/>
            <c:size val="7"/>
          </c:marker>
          <c:xVal>
            <c:numRef>
              <c:f>'Ref_04.05_Madson'!$F$3:$Z$3</c:f>
              <c:numCache>
                <c:formatCode>General</c:formatCode>
                <c:ptCount val="2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4.75</c:v>
                </c:pt>
                <c:pt idx="10">
                  <c:v>5.25</c:v>
                </c:pt>
                <c:pt idx="11">
                  <c:v>5.75</c:v>
                </c:pt>
                <c:pt idx="12">
                  <c:v>6.25</c:v>
                </c:pt>
                <c:pt idx="13">
                  <c:v>6.75</c:v>
                </c:pt>
                <c:pt idx="14">
                  <c:v>7.25</c:v>
                </c:pt>
                <c:pt idx="15">
                  <c:v>7.75</c:v>
                </c:pt>
                <c:pt idx="16">
                  <c:v>8.25</c:v>
                </c:pt>
                <c:pt idx="17">
                  <c:v>8.75</c:v>
                </c:pt>
                <c:pt idx="18">
                  <c:v>9.25</c:v>
                </c:pt>
                <c:pt idx="19">
                  <c:v>9.75</c:v>
                </c:pt>
                <c:pt idx="20">
                  <c:v>10.25</c:v>
                </c:pt>
              </c:numCache>
            </c:numRef>
          </c:xVal>
          <c:yVal>
            <c:numRef>
              <c:f>'Ref_04.05_Madson'!$G$16:$Z$16</c:f>
              <c:numCache>
                <c:formatCode>0.00</c:formatCode>
                <c:ptCount val="20"/>
                <c:pt idx="0">
                  <c:v>0.99129469999999997</c:v>
                </c:pt>
                <c:pt idx="1">
                  <c:v>0.96285944999999995</c:v>
                </c:pt>
                <c:pt idx="2">
                  <c:v>0.900092</c:v>
                </c:pt>
                <c:pt idx="3">
                  <c:v>0.79073649999999995</c:v>
                </c:pt>
                <c:pt idx="4">
                  <c:v>0.63715670000000002</c:v>
                </c:pt>
                <c:pt idx="5">
                  <c:v>0.4617597</c:v>
                </c:pt>
                <c:pt idx="6">
                  <c:v>0.29753864000000002</c:v>
                </c:pt>
                <c:pt idx="7">
                  <c:v>0.17009270000000001</c:v>
                </c:pt>
                <c:pt idx="8">
                  <c:v>8.6826109999999998E-2</c:v>
                </c:pt>
                <c:pt idx="9">
                  <c:v>4.0077846E-2</c:v>
                </c:pt>
                <c:pt idx="10">
                  <c:v>1.6980752000000002E-2</c:v>
                </c:pt>
                <c:pt idx="11">
                  <c:v>6.6977080000000001E-3</c:v>
                </c:pt>
                <c:pt idx="12">
                  <c:v>2.4883302E-3</c:v>
                </c:pt>
                <c:pt idx="13">
                  <c:v>8.7899650000000001E-4</c:v>
                </c:pt>
                <c:pt idx="14">
                  <c:v>2.9745203000000001E-4</c:v>
                </c:pt>
                <c:pt idx="15">
                  <c:v>9.70064E-5</c:v>
                </c:pt>
                <c:pt idx="16">
                  <c:v>3.0635724999999997E-5</c:v>
                </c:pt>
                <c:pt idx="17">
                  <c:v>9.4020099999999998E-6</c:v>
                </c:pt>
                <c:pt idx="18">
                  <c:v>2.7927119999999999E-6</c:v>
                </c:pt>
                <c:pt idx="19">
                  <c:v>7.0642557000000003E-7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5A-4536-9EA1-9B62FEC9955C}"/>
            </c:ext>
          </c:extLst>
        </c:ser>
        <c:ser>
          <c:idx val="4"/>
          <c:order val="1"/>
          <c:tx>
            <c:strRef>
              <c:f>'Ref_04.05_Madson'!$C$46</c:f>
              <c:strCache>
                <c:ptCount val="1"/>
                <c:pt idx="0">
                  <c:v>12 min</c:v>
                </c:pt>
              </c:strCache>
            </c:strRef>
          </c:tx>
          <c:marker>
            <c:symbol val="circle"/>
            <c:size val="10"/>
            <c:spPr>
              <a:noFill/>
              <a:ln>
                <a:solidFill>
                  <a:schemeClr val="accent1"/>
                </a:solidFill>
              </a:ln>
            </c:spPr>
          </c:marker>
          <c:xVal>
            <c:numRef>
              <c:f>'Ref_04.05_Madson'!$F$3:$Z$3</c:f>
              <c:numCache>
                <c:formatCode>General</c:formatCode>
                <c:ptCount val="2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4.75</c:v>
                </c:pt>
                <c:pt idx="10">
                  <c:v>5.25</c:v>
                </c:pt>
                <c:pt idx="11">
                  <c:v>5.75</c:v>
                </c:pt>
                <c:pt idx="12">
                  <c:v>6.25</c:v>
                </c:pt>
                <c:pt idx="13">
                  <c:v>6.75</c:v>
                </c:pt>
                <c:pt idx="14">
                  <c:v>7.25</c:v>
                </c:pt>
                <c:pt idx="15">
                  <c:v>7.75</c:v>
                </c:pt>
                <c:pt idx="16">
                  <c:v>8.25</c:v>
                </c:pt>
                <c:pt idx="17">
                  <c:v>8.75</c:v>
                </c:pt>
                <c:pt idx="18">
                  <c:v>9.25</c:v>
                </c:pt>
                <c:pt idx="19">
                  <c:v>9.75</c:v>
                </c:pt>
                <c:pt idx="20">
                  <c:v>10.25</c:v>
                </c:pt>
              </c:numCache>
            </c:numRef>
          </c:xVal>
          <c:yVal>
            <c:numRef>
              <c:f>'Ref_04.05_Madson'!$G$46:$Z$46</c:f>
              <c:numCache>
                <c:formatCode>0.00</c:formatCode>
                <c:ptCount val="20"/>
                <c:pt idx="0">
                  <c:v>0.99999570000000004</c:v>
                </c:pt>
                <c:pt idx="1">
                  <c:v>0.99997985</c:v>
                </c:pt>
                <c:pt idx="2">
                  <c:v>0.99993867000000003</c:v>
                </c:pt>
                <c:pt idx="3">
                  <c:v>0.99984170000000006</c:v>
                </c:pt>
                <c:pt idx="4">
                  <c:v>0.99963040000000003</c:v>
                </c:pt>
                <c:pt idx="5">
                  <c:v>0.99919639999999998</c:v>
                </c:pt>
                <c:pt idx="6">
                  <c:v>0.99835309999999999</c:v>
                </c:pt>
                <c:pt idx="7">
                  <c:v>0.99679119999999999</c:v>
                </c:pt>
                <c:pt idx="8">
                  <c:v>0.99402979999999996</c:v>
                </c:pt>
                <c:pt idx="9">
                  <c:v>0.98936139999999995</c:v>
                </c:pt>
                <c:pt idx="10">
                  <c:v>0.98180944000000003</c:v>
                </c:pt>
                <c:pt idx="11">
                  <c:v>0.97011409999999998</c:v>
                </c:pt>
                <c:pt idx="12">
                  <c:v>0.95277369999999995</c:v>
                </c:pt>
                <c:pt idx="13">
                  <c:v>0.92815910000000001</c:v>
                </c:pt>
                <c:pt idx="14">
                  <c:v>0.89470833999999999</c:v>
                </c:pt>
                <c:pt idx="15">
                  <c:v>0.85117580000000004</c:v>
                </c:pt>
                <c:pt idx="16">
                  <c:v>0.79686840000000003</c:v>
                </c:pt>
                <c:pt idx="17">
                  <c:v>0.73170100000000005</c:v>
                </c:pt>
                <c:pt idx="18">
                  <c:v>0.65569705</c:v>
                </c:pt>
                <c:pt idx="19">
                  <c:v>0.56699719999999998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5A-4536-9EA1-9B62FEC9955C}"/>
            </c:ext>
          </c:extLst>
        </c:ser>
        <c:ser>
          <c:idx val="0"/>
          <c:order val="3"/>
          <c:tx>
            <c:strRef>
              <c:f>'Ref_04.05_Madson'!$D$28</c:f>
              <c:strCache>
                <c:ptCount val="1"/>
                <c:pt idx="0">
                  <c:v>BT Breakthrough(t)</c:v>
                </c:pt>
              </c:strCache>
            </c:strRef>
          </c:tx>
          <c:spPr>
            <a:ln w="38100"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'Ref_04.05_Madson'!$F$3:$Z$3</c:f>
              <c:numCache>
                <c:formatCode>General</c:formatCode>
                <c:ptCount val="2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4.75</c:v>
                </c:pt>
                <c:pt idx="10">
                  <c:v>5.25</c:v>
                </c:pt>
                <c:pt idx="11">
                  <c:v>5.75</c:v>
                </c:pt>
                <c:pt idx="12">
                  <c:v>6.25</c:v>
                </c:pt>
                <c:pt idx="13">
                  <c:v>6.75</c:v>
                </c:pt>
                <c:pt idx="14">
                  <c:v>7.25</c:v>
                </c:pt>
                <c:pt idx="15">
                  <c:v>7.75</c:v>
                </c:pt>
                <c:pt idx="16">
                  <c:v>8.25</c:v>
                </c:pt>
                <c:pt idx="17">
                  <c:v>8.75</c:v>
                </c:pt>
                <c:pt idx="18">
                  <c:v>9.25</c:v>
                </c:pt>
                <c:pt idx="19">
                  <c:v>9.75</c:v>
                </c:pt>
                <c:pt idx="20">
                  <c:v>10.25</c:v>
                </c:pt>
              </c:numCache>
            </c:numRef>
          </c:xVal>
          <c:yVal>
            <c:numRef>
              <c:f>'Ref_04.05_Madson'!$G$28:$Z$28</c:f>
              <c:numCache>
                <c:formatCode>0.00</c:formatCode>
                <c:ptCount val="20"/>
                <c:pt idx="0">
                  <c:v>0.99967455999999999</c:v>
                </c:pt>
                <c:pt idx="1">
                  <c:v>0.99857759999999995</c:v>
                </c:pt>
                <c:pt idx="2">
                  <c:v>0.99583303999999995</c:v>
                </c:pt>
                <c:pt idx="3">
                  <c:v>0.98982775000000001</c:v>
                </c:pt>
                <c:pt idx="4">
                  <c:v>0.97800200000000004</c:v>
                </c:pt>
                <c:pt idx="5">
                  <c:v>0.95680134999999999</c:v>
                </c:pt>
                <c:pt idx="6">
                  <c:v>0.92202264</c:v>
                </c:pt>
                <c:pt idx="7">
                  <c:v>0.8697047</c:v>
                </c:pt>
                <c:pt idx="8">
                  <c:v>0.79747659999999998</c:v>
                </c:pt>
                <c:pt idx="9">
                  <c:v>0.70593565999999996</c:v>
                </c:pt>
                <c:pt idx="10">
                  <c:v>0.59940254999999998</c:v>
                </c:pt>
                <c:pt idx="11">
                  <c:v>0.48550053999999998</c:v>
                </c:pt>
                <c:pt idx="12">
                  <c:v>0.37351725000000002</c:v>
                </c:pt>
                <c:pt idx="13">
                  <c:v>0.27213377</c:v>
                </c:pt>
                <c:pt idx="14">
                  <c:v>0.18744314000000001</c:v>
                </c:pt>
                <c:pt idx="15">
                  <c:v>0.12199782000000001</c:v>
                </c:pt>
                <c:pt idx="16">
                  <c:v>7.50609E-2</c:v>
                </c:pt>
                <c:pt idx="17">
                  <c:v>4.3672767000000001E-2</c:v>
                </c:pt>
                <c:pt idx="18">
                  <c:v>2.3876689999999999E-2</c:v>
                </c:pt>
                <c:pt idx="19">
                  <c:v>1.1427451999999999E-2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25A-4536-9EA1-9B62FEC99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9605024"/>
        <c:axId val="1269604064"/>
        <c:extLst>
          <c:ext xmlns:c15="http://schemas.microsoft.com/office/drawing/2012/chart" uri="{02D57815-91ED-43cb-92C2-25804820EDAC}">
            <c15:filteredScatterSeries>
              <c15:ser>
                <c:idx val="5"/>
                <c:order val="2"/>
                <c:tx>
                  <c:strRef>
                    <c:extLst>
                      <c:ext uri="{02D57815-91ED-43cb-92C2-25804820EDAC}">
                        <c15:formulaRef>
                          <c15:sqref>'Ref_04.05_Madson'!$B$64</c15:sqref>
                        </c15:formulaRef>
                      </c:ext>
                    </c:extLst>
                    <c:strCache>
                      <c:ptCount val="1"/>
                      <c:pt idx="0">
                        <c:v>1044</c:v>
                      </c:pt>
                    </c:strCache>
                  </c:strRef>
                </c:tx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'Ref_04.05_Madson'!$F$3:$Z$3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0.25</c:v>
                      </c:pt>
                      <c:pt idx="1">
                        <c:v>0.75</c:v>
                      </c:pt>
                      <c:pt idx="2">
                        <c:v>1.25</c:v>
                      </c:pt>
                      <c:pt idx="3">
                        <c:v>1.75</c:v>
                      </c:pt>
                      <c:pt idx="4">
                        <c:v>2.25</c:v>
                      </c:pt>
                      <c:pt idx="5">
                        <c:v>2.75</c:v>
                      </c:pt>
                      <c:pt idx="6">
                        <c:v>3.25</c:v>
                      </c:pt>
                      <c:pt idx="7">
                        <c:v>3.75</c:v>
                      </c:pt>
                      <c:pt idx="8">
                        <c:v>4.25</c:v>
                      </c:pt>
                      <c:pt idx="9">
                        <c:v>4.75</c:v>
                      </c:pt>
                      <c:pt idx="10">
                        <c:v>5.25</c:v>
                      </c:pt>
                      <c:pt idx="11">
                        <c:v>5.75</c:v>
                      </c:pt>
                      <c:pt idx="12">
                        <c:v>6.25</c:v>
                      </c:pt>
                      <c:pt idx="13">
                        <c:v>6.75</c:v>
                      </c:pt>
                      <c:pt idx="14">
                        <c:v>7.25</c:v>
                      </c:pt>
                      <c:pt idx="15">
                        <c:v>7.75</c:v>
                      </c:pt>
                      <c:pt idx="16">
                        <c:v>8.25</c:v>
                      </c:pt>
                      <c:pt idx="17">
                        <c:v>8.75</c:v>
                      </c:pt>
                      <c:pt idx="18">
                        <c:v>9.25</c:v>
                      </c:pt>
                      <c:pt idx="19">
                        <c:v>9.75</c:v>
                      </c:pt>
                      <c:pt idx="20">
                        <c:v>10.25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'Ref_04.05_Madson'!$G$64:$Z$64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1.0000001999999999</c:v>
                      </c:pt>
                      <c:pt idx="1">
                        <c:v>1.0000005000000001</c:v>
                      </c:pt>
                      <c:pt idx="2">
                        <c:v>0.99999979999999999</c:v>
                      </c:pt>
                      <c:pt idx="3">
                        <c:v>0.99999802999999998</c:v>
                      </c:pt>
                      <c:pt idx="4">
                        <c:v>0.99999386000000001</c:v>
                      </c:pt>
                      <c:pt idx="5">
                        <c:v>0.99998480000000001</c:v>
                      </c:pt>
                      <c:pt idx="6">
                        <c:v>0.99996569999999996</c:v>
                      </c:pt>
                      <c:pt idx="7">
                        <c:v>0.99992760000000003</c:v>
                      </c:pt>
                      <c:pt idx="8">
                        <c:v>0.99985469999999999</c:v>
                      </c:pt>
                      <c:pt idx="9">
                        <c:v>0.99971909999999997</c:v>
                      </c:pt>
                      <c:pt idx="10">
                        <c:v>0.99947417000000005</c:v>
                      </c:pt>
                      <c:pt idx="11">
                        <c:v>0.99904630000000005</c:v>
                      </c:pt>
                      <c:pt idx="12">
                        <c:v>0.99831959999999997</c:v>
                      </c:pt>
                      <c:pt idx="13">
                        <c:v>0.99712040000000002</c:v>
                      </c:pt>
                      <c:pt idx="14">
                        <c:v>0.99519599999999997</c:v>
                      </c:pt>
                      <c:pt idx="15">
                        <c:v>0.99219226999999999</c:v>
                      </c:pt>
                      <c:pt idx="16">
                        <c:v>0.98762696999999999</c:v>
                      </c:pt>
                      <c:pt idx="17">
                        <c:v>0.98086079999999998</c:v>
                      </c:pt>
                      <c:pt idx="18">
                        <c:v>0.97105293999999998</c:v>
                      </c:pt>
                      <c:pt idx="19">
                        <c:v>0.95709869999999997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E25A-4536-9EA1-9B62FEC9955C}"/>
                  </c:ext>
                </c:extLst>
              </c15:ser>
            </c15:filteredScatterSeries>
          </c:ext>
        </c:extLst>
      </c:scatterChart>
      <c:valAx>
        <c:axId val="126960502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269604064"/>
        <c:crosses val="autoZero"/>
        <c:crossBetween val="midCat"/>
        <c:majorUnit val="2.5"/>
      </c:valAx>
      <c:valAx>
        <c:axId val="12696040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269605024"/>
        <c:crosses val="autoZero"/>
        <c:crossBetween val="midCat"/>
      </c:valAx>
    </c:plotArea>
    <c:legend>
      <c:legendPos val="t"/>
      <c:layout>
        <c:manualLayout>
          <c:xMode val="edge"/>
          <c:yMode val="edge"/>
          <c:x val="0.14377659648198715"/>
          <c:y val="2.7777777777777776E-2"/>
          <c:w val="0.84216140166059072"/>
          <c:h val="0.26426281261920281"/>
        </c:manualLayout>
      </c:layout>
      <c:overlay val="0"/>
      <c:spPr>
        <a:solidFill>
          <a:schemeClr val="bg1">
            <a:lumMod val="95000"/>
          </a:schemeClr>
        </a:solidFill>
        <a:ln>
          <a:solidFill>
            <a:schemeClr val="bg1">
              <a:lumMod val="75000"/>
            </a:schemeClr>
          </a:solidFill>
        </a:ln>
      </c:spPr>
      <c:txPr>
        <a:bodyPr/>
        <a:lstStyle/>
        <a:p>
          <a:pPr>
            <a:defRPr sz="1500" b="1"/>
          </a:pPr>
          <a:endParaRPr lang="LID4096"/>
        </a:p>
      </c:txPr>
    </c:legend>
    <c:plotVisOnly val="1"/>
    <c:dispBlanksAs val="gap"/>
    <c:showDLblsOverMax val="0"/>
    <c:extLst/>
  </c:chart>
  <c:spPr>
    <a:ln>
      <a:solidFill>
        <a:sysClr val="windowText" lastClr="000000"/>
      </a:solidFill>
    </a:ln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87472270071342"/>
          <c:y val="0.31018518518518517"/>
          <c:w val="0.76497487387067775"/>
          <c:h val="0.55663531641878095"/>
        </c:manualLayout>
      </c:layout>
      <c:scatterChart>
        <c:scatterStyle val="smoothMarker"/>
        <c:varyColors val="0"/>
        <c:ser>
          <c:idx val="2"/>
          <c:order val="0"/>
          <c:tx>
            <c:strRef>
              <c:f>'Ref_04.05_Madson'!$J$4</c:f>
              <c:strCache>
                <c:ptCount val="1"/>
                <c:pt idx="0">
                  <c:v>2 x (m)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'Ref_04.05_Madson'!$B$6:$B$105</c:f>
              <c:numCache>
                <c:formatCode>General</c:formatCode>
                <c:ptCount val="100"/>
                <c:pt idx="0">
                  <c:v>0</c:v>
                </c:pt>
                <c:pt idx="1">
                  <c:v>18</c:v>
                </c:pt>
                <c:pt idx="2">
                  <c:v>36</c:v>
                </c:pt>
                <c:pt idx="3">
                  <c:v>54</c:v>
                </c:pt>
                <c:pt idx="4">
                  <c:v>72</c:v>
                </c:pt>
                <c:pt idx="5">
                  <c:v>90</c:v>
                </c:pt>
                <c:pt idx="6">
                  <c:v>108</c:v>
                </c:pt>
                <c:pt idx="7">
                  <c:v>126</c:v>
                </c:pt>
                <c:pt idx="8">
                  <c:v>144</c:v>
                </c:pt>
                <c:pt idx="9">
                  <c:v>162</c:v>
                </c:pt>
                <c:pt idx="10">
                  <c:v>180</c:v>
                </c:pt>
                <c:pt idx="11">
                  <c:v>198</c:v>
                </c:pt>
                <c:pt idx="12">
                  <c:v>216</c:v>
                </c:pt>
                <c:pt idx="13">
                  <c:v>234</c:v>
                </c:pt>
                <c:pt idx="14">
                  <c:v>252</c:v>
                </c:pt>
                <c:pt idx="15">
                  <c:v>270</c:v>
                </c:pt>
                <c:pt idx="16">
                  <c:v>288</c:v>
                </c:pt>
                <c:pt idx="17">
                  <c:v>306</c:v>
                </c:pt>
                <c:pt idx="18">
                  <c:v>324</c:v>
                </c:pt>
                <c:pt idx="19">
                  <c:v>342</c:v>
                </c:pt>
                <c:pt idx="20">
                  <c:v>360</c:v>
                </c:pt>
                <c:pt idx="21">
                  <c:v>378</c:v>
                </c:pt>
                <c:pt idx="22">
                  <c:v>396</c:v>
                </c:pt>
                <c:pt idx="23">
                  <c:v>414</c:v>
                </c:pt>
                <c:pt idx="24">
                  <c:v>432</c:v>
                </c:pt>
                <c:pt idx="25">
                  <c:v>450</c:v>
                </c:pt>
                <c:pt idx="26">
                  <c:v>468</c:v>
                </c:pt>
                <c:pt idx="27">
                  <c:v>486</c:v>
                </c:pt>
                <c:pt idx="28">
                  <c:v>504</c:v>
                </c:pt>
                <c:pt idx="29">
                  <c:v>522</c:v>
                </c:pt>
                <c:pt idx="30">
                  <c:v>540</c:v>
                </c:pt>
                <c:pt idx="31">
                  <c:v>558</c:v>
                </c:pt>
                <c:pt idx="32">
                  <c:v>576</c:v>
                </c:pt>
                <c:pt idx="33">
                  <c:v>594</c:v>
                </c:pt>
                <c:pt idx="34">
                  <c:v>612</c:v>
                </c:pt>
                <c:pt idx="35">
                  <c:v>630</c:v>
                </c:pt>
                <c:pt idx="36">
                  <c:v>648</c:v>
                </c:pt>
                <c:pt idx="37">
                  <c:v>666</c:v>
                </c:pt>
                <c:pt idx="38">
                  <c:v>684</c:v>
                </c:pt>
                <c:pt idx="39">
                  <c:v>702</c:v>
                </c:pt>
                <c:pt idx="40">
                  <c:v>720</c:v>
                </c:pt>
                <c:pt idx="41">
                  <c:v>738</c:v>
                </c:pt>
                <c:pt idx="42">
                  <c:v>756</c:v>
                </c:pt>
                <c:pt idx="43">
                  <c:v>774</c:v>
                </c:pt>
                <c:pt idx="44">
                  <c:v>792</c:v>
                </c:pt>
                <c:pt idx="45">
                  <c:v>810</c:v>
                </c:pt>
                <c:pt idx="46">
                  <c:v>828</c:v>
                </c:pt>
                <c:pt idx="47">
                  <c:v>846</c:v>
                </c:pt>
                <c:pt idx="48">
                  <c:v>864</c:v>
                </c:pt>
                <c:pt idx="49">
                  <c:v>882</c:v>
                </c:pt>
                <c:pt idx="50">
                  <c:v>900</c:v>
                </c:pt>
                <c:pt idx="51">
                  <c:v>918</c:v>
                </c:pt>
                <c:pt idx="52">
                  <c:v>936</c:v>
                </c:pt>
                <c:pt idx="53">
                  <c:v>954</c:v>
                </c:pt>
                <c:pt idx="54">
                  <c:v>972</c:v>
                </c:pt>
                <c:pt idx="55">
                  <c:v>990</c:v>
                </c:pt>
                <c:pt idx="56">
                  <c:v>1008</c:v>
                </c:pt>
                <c:pt idx="57">
                  <c:v>1026</c:v>
                </c:pt>
                <c:pt idx="58">
                  <c:v>1044</c:v>
                </c:pt>
                <c:pt idx="59">
                  <c:v>1062</c:v>
                </c:pt>
                <c:pt idx="60">
                  <c:v>1080</c:v>
                </c:pt>
                <c:pt idx="61">
                  <c:v>1098</c:v>
                </c:pt>
                <c:pt idx="62">
                  <c:v>1116</c:v>
                </c:pt>
                <c:pt idx="63">
                  <c:v>1134</c:v>
                </c:pt>
                <c:pt idx="64">
                  <c:v>1152</c:v>
                </c:pt>
                <c:pt idx="65">
                  <c:v>1170</c:v>
                </c:pt>
                <c:pt idx="66">
                  <c:v>1188</c:v>
                </c:pt>
                <c:pt idx="67">
                  <c:v>1206</c:v>
                </c:pt>
                <c:pt idx="68">
                  <c:v>1224</c:v>
                </c:pt>
                <c:pt idx="69">
                  <c:v>1242</c:v>
                </c:pt>
                <c:pt idx="70">
                  <c:v>1260</c:v>
                </c:pt>
                <c:pt idx="71">
                  <c:v>1278</c:v>
                </c:pt>
                <c:pt idx="72">
                  <c:v>1296</c:v>
                </c:pt>
                <c:pt idx="73">
                  <c:v>1314</c:v>
                </c:pt>
                <c:pt idx="74">
                  <c:v>1332</c:v>
                </c:pt>
                <c:pt idx="75">
                  <c:v>1350</c:v>
                </c:pt>
                <c:pt idx="76">
                  <c:v>1368</c:v>
                </c:pt>
                <c:pt idx="77">
                  <c:v>1386</c:v>
                </c:pt>
                <c:pt idx="78">
                  <c:v>1404</c:v>
                </c:pt>
                <c:pt idx="79">
                  <c:v>1422</c:v>
                </c:pt>
                <c:pt idx="80">
                  <c:v>1440</c:v>
                </c:pt>
                <c:pt idx="81">
                  <c:v>1458</c:v>
                </c:pt>
                <c:pt idx="82">
                  <c:v>1476</c:v>
                </c:pt>
                <c:pt idx="83">
                  <c:v>1494</c:v>
                </c:pt>
                <c:pt idx="84">
                  <c:v>1512</c:v>
                </c:pt>
                <c:pt idx="85">
                  <c:v>1530</c:v>
                </c:pt>
                <c:pt idx="86">
                  <c:v>1548</c:v>
                </c:pt>
                <c:pt idx="87">
                  <c:v>1566</c:v>
                </c:pt>
                <c:pt idx="88">
                  <c:v>1584</c:v>
                </c:pt>
                <c:pt idx="89">
                  <c:v>1602</c:v>
                </c:pt>
                <c:pt idx="90">
                  <c:v>1620</c:v>
                </c:pt>
                <c:pt idx="91">
                  <c:v>1638</c:v>
                </c:pt>
                <c:pt idx="92">
                  <c:v>1656</c:v>
                </c:pt>
                <c:pt idx="93">
                  <c:v>1674</c:v>
                </c:pt>
                <c:pt idx="94">
                  <c:v>1692</c:v>
                </c:pt>
                <c:pt idx="95">
                  <c:v>1710</c:v>
                </c:pt>
                <c:pt idx="96">
                  <c:v>1728</c:v>
                </c:pt>
                <c:pt idx="97">
                  <c:v>1746</c:v>
                </c:pt>
                <c:pt idx="98">
                  <c:v>1764</c:v>
                </c:pt>
                <c:pt idx="99">
                  <c:v>1782</c:v>
                </c:pt>
              </c:numCache>
            </c:numRef>
          </c:xVal>
          <c:yVal>
            <c:numRef>
              <c:f>'Ref_04.05_Madson'!$J$7:$J$106</c:f>
              <c:numCache>
                <c:formatCode>0.00</c:formatCode>
                <c:ptCount val="100"/>
                <c:pt idx="0">
                  <c:v>3.8675044E-3</c:v>
                </c:pt>
                <c:pt idx="1">
                  <c:v>2.245403E-2</c:v>
                </c:pt>
                <c:pt idx="2">
                  <c:v>7.6113040000000007E-2</c:v>
                </c:pt>
                <c:pt idx="3">
                  <c:v>0.17785074000000001</c:v>
                </c:pt>
                <c:pt idx="4">
                  <c:v>0.30651270000000003</c:v>
                </c:pt>
                <c:pt idx="5">
                  <c:v>0.43666561999999998</c:v>
                </c:pt>
                <c:pt idx="6">
                  <c:v>0.55324180000000001</c:v>
                </c:pt>
                <c:pt idx="7">
                  <c:v>0.65073323000000005</c:v>
                </c:pt>
                <c:pt idx="8">
                  <c:v>0.72911744999999994</c:v>
                </c:pt>
                <c:pt idx="9">
                  <c:v>0.79073649999999995</c:v>
                </c:pt>
                <c:pt idx="10">
                  <c:v>0.83857197000000006</c:v>
                </c:pt>
                <c:pt idx="11">
                  <c:v>0.87546365999999998</c:v>
                </c:pt>
                <c:pt idx="12">
                  <c:v>0.90383106000000002</c:v>
                </c:pt>
                <c:pt idx="13">
                  <c:v>0.92562619999999995</c:v>
                </c:pt>
                <c:pt idx="14">
                  <c:v>0.94238029999999995</c:v>
                </c:pt>
                <c:pt idx="15">
                  <c:v>0.95527554000000003</c:v>
                </c:pt>
                <c:pt idx="16">
                  <c:v>0.96521752999999999</c:v>
                </c:pt>
                <c:pt idx="17">
                  <c:v>0.97289764999999995</c:v>
                </c:pt>
                <c:pt idx="18">
                  <c:v>0.97884243999999998</c:v>
                </c:pt>
                <c:pt idx="19">
                  <c:v>0.98345315</c:v>
                </c:pt>
                <c:pt idx="20">
                  <c:v>0.98703700000000005</c:v>
                </c:pt>
                <c:pt idx="21">
                  <c:v>0.98982775000000001</c:v>
                </c:pt>
                <c:pt idx="22">
                  <c:v>0.99200500000000003</c:v>
                </c:pt>
                <c:pt idx="23">
                  <c:v>0.9937068</c:v>
                </c:pt>
                <c:pt idx="24">
                  <c:v>0.99503960000000002</c:v>
                </c:pt>
                <c:pt idx="25">
                  <c:v>0.99608474999999996</c:v>
                </c:pt>
                <c:pt idx="26">
                  <c:v>0.99690579999999995</c:v>
                </c:pt>
                <c:pt idx="27">
                  <c:v>0.99755174000000002</c:v>
                </c:pt>
                <c:pt idx="28">
                  <c:v>0.99806050000000002</c:v>
                </c:pt>
                <c:pt idx="29">
                  <c:v>0.99846214</c:v>
                </c:pt>
                <c:pt idx="30">
                  <c:v>0.99877906000000005</c:v>
                </c:pt>
                <c:pt idx="31">
                  <c:v>0.99903005</c:v>
                </c:pt>
                <c:pt idx="32">
                  <c:v>0.99922860000000002</c:v>
                </c:pt>
                <c:pt idx="33">
                  <c:v>0.999386</c:v>
                </c:pt>
                <c:pt idx="34">
                  <c:v>0.99951120000000004</c:v>
                </c:pt>
                <c:pt idx="35">
                  <c:v>0.99961049999999996</c:v>
                </c:pt>
                <c:pt idx="36">
                  <c:v>0.9996893</c:v>
                </c:pt>
                <c:pt idx="37">
                  <c:v>0.99975203999999995</c:v>
                </c:pt>
                <c:pt idx="38">
                  <c:v>0.99980210000000003</c:v>
                </c:pt>
                <c:pt idx="39">
                  <c:v>0.99984170000000006</c:v>
                </c:pt>
                <c:pt idx="40">
                  <c:v>0.99987349999999997</c:v>
                </c:pt>
                <c:pt idx="41">
                  <c:v>0.99989885000000001</c:v>
                </c:pt>
                <c:pt idx="42">
                  <c:v>0.99991905999999997</c:v>
                </c:pt>
                <c:pt idx="43">
                  <c:v>0.99993540000000003</c:v>
                </c:pt>
                <c:pt idx="44">
                  <c:v>0.99994826000000003</c:v>
                </c:pt>
                <c:pt idx="45">
                  <c:v>0.99995860000000003</c:v>
                </c:pt>
                <c:pt idx="46">
                  <c:v>0.99996704000000003</c:v>
                </c:pt>
                <c:pt idx="47">
                  <c:v>0.99997369999999997</c:v>
                </c:pt>
                <c:pt idx="48">
                  <c:v>0.99997899999999995</c:v>
                </c:pt>
                <c:pt idx="49">
                  <c:v>0.99998339999999997</c:v>
                </c:pt>
                <c:pt idx="50">
                  <c:v>0.99998699999999996</c:v>
                </c:pt>
                <c:pt idx="51">
                  <c:v>0.99998956999999999</c:v>
                </c:pt>
                <c:pt idx="52">
                  <c:v>0.99999183000000003</c:v>
                </c:pt>
                <c:pt idx="53">
                  <c:v>0.99999369999999999</c:v>
                </c:pt>
                <c:pt idx="54">
                  <c:v>0.99999523000000001</c:v>
                </c:pt>
                <c:pt idx="55">
                  <c:v>0.99999623999999998</c:v>
                </c:pt>
                <c:pt idx="56">
                  <c:v>0.99999720000000003</c:v>
                </c:pt>
                <c:pt idx="57">
                  <c:v>0.99999802999999998</c:v>
                </c:pt>
                <c:pt idx="58">
                  <c:v>0.99999859999999996</c:v>
                </c:pt>
                <c:pt idx="59">
                  <c:v>0.99999905</c:v>
                </c:pt>
                <c:pt idx="60">
                  <c:v>0.99999934000000001</c:v>
                </c:pt>
                <c:pt idx="61">
                  <c:v>0.99999959999999999</c:v>
                </c:pt>
                <c:pt idx="62">
                  <c:v>0.99999979999999999</c:v>
                </c:pt>
                <c:pt idx="63">
                  <c:v>1.0000001000000001</c:v>
                </c:pt>
                <c:pt idx="64">
                  <c:v>1.0000001999999999</c:v>
                </c:pt>
                <c:pt idx="65">
                  <c:v>1.0000001999999999</c:v>
                </c:pt>
                <c:pt idx="66">
                  <c:v>1.0000001999999999</c:v>
                </c:pt>
                <c:pt idx="67">
                  <c:v>1.0000005000000001</c:v>
                </c:pt>
                <c:pt idx="68">
                  <c:v>1.0000005999999999</c:v>
                </c:pt>
                <c:pt idx="69">
                  <c:v>1.0000005999999999</c:v>
                </c:pt>
                <c:pt idx="70">
                  <c:v>1.0000008</c:v>
                </c:pt>
                <c:pt idx="71">
                  <c:v>1.0000009999999999</c:v>
                </c:pt>
                <c:pt idx="72">
                  <c:v>1.0000009999999999</c:v>
                </c:pt>
                <c:pt idx="73">
                  <c:v>1.0000009999999999</c:v>
                </c:pt>
                <c:pt idx="74">
                  <c:v>1.0000008</c:v>
                </c:pt>
                <c:pt idx="75">
                  <c:v>1.0000008</c:v>
                </c:pt>
                <c:pt idx="76">
                  <c:v>1.0000007</c:v>
                </c:pt>
                <c:pt idx="77">
                  <c:v>1.0000009999999999</c:v>
                </c:pt>
                <c:pt idx="78">
                  <c:v>1.0000008</c:v>
                </c:pt>
                <c:pt idx="79">
                  <c:v>1.0000009999999999</c:v>
                </c:pt>
                <c:pt idx="80">
                  <c:v>1.0000011</c:v>
                </c:pt>
                <c:pt idx="81">
                  <c:v>1.0000012</c:v>
                </c:pt>
                <c:pt idx="82">
                  <c:v>1.0000013000000001</c:v>
                </c:pt>
                <c:pt idx="83">
                  <c:v>1.0000011</c:v>
                </c:pt>
                <c:pt idx="84">
                  <c:v>1.0000008</c:v>
                </c:pt>
                <c:pt idx="85">
                  <c:v>1.0000005000000001</c:v>
                </c:pt>
                <c:pt idx="86">
                  <c:v>1.0000005000000001</c:v>
                </c:pt>
                <c:pt idx="87">
                  <c:v>1.0000007</c:v>
                </c:pt>
                <c:pt idx="88">
                  <c:v>1.0000007</c:v>
                </c:pt>
                <c:pt idx="89">
                  <c:v>1.0000008</c:v>
                </c:pt>
                <c:pt idx="90">
                  <c:v>1.0000007</c:v>
                </c:pt>
                <c:pt idx="91">
                  <c:v>1.0000005999999999</c:v>
                </c:pt>
                <c:pt idx="92">
                  <c:v>1.0000007</c:v>
                </c:pt>
                <c:pt idx="93">
                  <c:v>1.0000007</c:v>
                </c:pt>
                <c:pt idx="94">
                  <c:v>1.0000007</c:v>
                </c:pt>
                <c:pt idx="95">
                  <c:v>1.0000005999999999</c:v>
                </c:pt>
                <c:pt idx="96">
                  <c:v>1.0000007</c:v>
                </c:pt>
                <c:pt idx="97">
                  <c:v>1.0000009999999999</c:v>
                </c:pt>
                <c:pt idx="98">
                  <c:v>1.0000008</c:v>
                </c:pt>
                <c:pt idx="99">
                  <c:v>1.0000009999999999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19D-4968-AEB1-9206D74A0638}"/>
            </c:ext>
          </c:extLst>
        </c:ser>
        <c:ser>
          <c:idx val="1"/>
          <c:order val="1"/>
          <c:tx>
            <c:strRef>
              <c:f>'Ref_04.05_Madson'!$Q$4</c:f>
              <c:strCache>
                <c:ptCount val="1"/>
                <c:pt idx="0">
                  <c:v>6 x (m)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'Ref_04.05_Madson'!$B$7:$B$106</c:f>
              <c:numCache>
                <c:formatCode>General</c:formatCode>
                <c:ptCount val="100"/>
                <c:pt idx="0">
                  <c:v>18</c:v>
                </c:pt>
                <c:pt idx="1">
                  <c:v>36</c:v>
                </c:pt>
                <c:pt idx="2">
                  <c:v>54</c:v>
                </c:pt>
                <c:pt idx="3">
                  <c:v>72</c:v>
                </c:pt>
                <c:pt idx="4">
                  <c:v>90</c:v>
                </c:pt>
                <c:pt idx="5">
                  <c:v>108</c:v>
                </c:pt>
                <c:pt idx="6">
                  <c:v>126</c:v>
                </c:pt>
                <c:pt idx="7">
                  <c:v>144</c:v>
                </c:pt>
                <c:pt idx="8">
                  <c:v>162</c:v>
                </c:pt>
                <c:pt idx="9">
                  <c:v>180</c:v>
                </c:pt>
                <c:pt idx="10">
                  <c:v>198</c:v>
                </c:pt>
                <c:pt idx="11">
                  <c:v>216</c:v>
                </c:pt>
                <c:pt idx="12">
                  <c:v>234</c:v>
                </c:pt>
                <c:pt idx="13">
                  <c:v>252</c:v>
                </c:pt>
                <c:pt idx="14">
                  <c:v>270</c:v>
                </c:pt>
                <c:pt idx="15">
                  <c:v>288</c:v>
                </c:pt>
                <c:pt idx="16">
                  <c:v>306</c:v>
                </c:pt>
                <c:pt idx="17">
                  <c:v>324</c:v>
                </c:pt>
                <c:pt idx="18">
                  <c:v>342</c:v>
                </c:pt>
                <c:pt idx="19">
                  <c:v>360</c:v>
                </c:pt>
                <c:pt idx="20">
                  <c:v>378</c:v>
                </c:pt>
                <c:pt idx="21">
                  <c:v>396</c:v>
                </c:pt>
                <c:pt idx="22">
                  <c:v>414</c:v>
                </c:pt>
                <c:pt idx="23">
                  <c:v>432</c:v>
                </c:pt>
                <c:pt idx="24">
                  <c:v>450</c:v>
                </c:pt>
                <c:pt idx="25">
                  <c:v>468</c:v>
                </c:pt>
                <c:pt idx="26">
                  <c:v>486</c:v>
                </c:pt>
                <c:pt idx="27">
                  <c:v>504</c:v>
                </c:pt>
                <c:pt idx="28">
                  <c:v>522</c:v>
                </c:pt>
                <c:pt idx="29">
                  <c:v>540</c:v>
                </c:pt>
                <c:pt idx="30">
                  <c:v>558</c:v>
                </c:pt>
                <c:pt idx="31">
                  <c:v>576</c:v>
                </c:pt>
                <c:pt idx="32">
                  <c:v>594</c:v>
                </c:pt>
                <c:pt idx="33">
                  <c:v>612</c:v>
                </c:pt>
                <c:pt idx="34">
                  <c:v>630</c:v>
                </c:pt>
                <c:pt idx="35">
                  <c:v>648</c:v>
                </c:pt>
                <c:pt idx="36">
                  <c:v>666</c:v>
                </c:pt>
                <c:pt idx="37">
                  <c:v>684</c:v>
                </c:pt>
                <c:pt idx="38">
                  <c:v>702</c:v>
                </c:pt>
                <c:pt idx="39">
                  <c:v>720</c:v>
                </c:pt>
                <c:pt idx="40">
                  <c:v>738</c:v>
                </c:pt>
                <c:pt idx="41">
                  <c:v>756</c:v>
                </c:pt>
                <c:pt idx="42">
                  <c:v>774</c:v>
                </c:pt>
                <c:pt idx="43">
                  <c:v>792</c:v>
                </c:pt>
                <c:pt idx="44">
                  <c:v>810</c:v>
                </c:pt>
                <c:pt idx="45">
                  <c:v>828</c:v>
                </c:pt>
                <c:pt idx="46">
                  <c:v>846</c:v>
                </c:pt>
                <c:pt idx="47">
                  <c:v>864</c:v>
                </c:pt>
                <c:pt idx="48">
                  <c:v>882</c:v>
                </c:pt>
                <c:pt idx="49">
                  <c:v>900</c:v>
                </c:pt>
                <c:pt idx="50">
                  <c:v>918</c:v>
                </c:pt>
                <c:pt idx="51">
                  <c:v>936</c:v>
                </c:pt>
                <c:pt idx="52">
                  <c:v>954</c:v>
                </c:pt>
                <c:pt idx="53">
                  <c:v>972</c:v>
                </c:pt>
                <c:pt idx="54">
                  <c:v>990</c:v>
                </c:pt>
                <c:pt idx="55">
                  <c:v>1008</c:v>
                </c:pt>
                <c:pt idx="56">
                  <c:v>1026</c:v>
                </c:pt>
                <c:pt idx="57">
                  <c:v>1044</c:v>
                </c:pt>
                <c:pt idx="58">
                  <c:v>1062</c:v>
                </c:pt>
                <c:pt idx="59">
                  <c:v>1080</c:v>
                </c:pt>
                <c:pt idx="60">
                  <c:v>1098</c:v>
                </c:pt>
                <c:pt idx="61">
                  <c:v>1116</c:v>
                </c:pt>
                <c:pt idx="62">
                  <c:v>1134</c:v>
                </c:pt>
                <c:pt idx="63">
                  <c:v>1152</c:v>
                </c:pt>
                <c:pt idx="64">
                  <c:v>1170</c:v>
                </c:pt>
                <c:pt idx="65">
                  <c:v>1188</c:v>
                </c:pt>
                <c:pt idx="66">
                  <c:v>1206</c:v>
                </c:pt>
                <c:pt idx="67">
                  <c:v>1224</c:v>
                </c:pt>
                <c:pt idx="68">
                  <c:v>1242</c:v>
                </c:pt>
                <c:pt idx="69">
                  <c:v>1260</c:v>
                </c:pt>
                <c:pt idx="70">
                  <c:v>1278</c:v>
                </c:pt>
                <c:pt idx="71">
                  <c:v>1296</c:v>
                </c:pt>
                <c:pt idx="72">
                  <c:v>1314</c:v>
                </c:pt>
                <c:pt idx="73">
                  <c:v>1332</c:v>
                </c:pt>
                <c:pt idx="74">
                  <c:v>1350</c:v>
                </c:pt>
                <c:pt idx="75">
                  <c:v>1368</c:v>
                </c:pt>
                <c:pt idx="76">
                  <c:v>1386</c:v>
                </c:pt>
                <c:pt idx="77">
                  <c:v>1404</c:v>
                </c:pt>
                <c:pt idx="78">
                  <c:v>1422</c:v>
                </c:pt>
                <c:pt idx="79">
                  <c:v>1440</c:v>
                </c:pt>
                <c:pt idx="80">
                  <c:v>1458</c:v>
                </c:pt>
                <c:pt idx="81">
                  <c:v>1476</c:v>
                </c:pt>
                <c:pt idx="82">
                  <c:v>1494</c:v>
                </c:pt>
                <c:pt idx="83">
                  <c:v>1512</c:v>
                </c:pt>
                <c:pt idx="84">
                  <c:v>1530</c:v>
                </c:pt>
                <c:pt idx="85">
                  <c:v>1548</c:v>
                </c:pt>
                <c:pt idx="86">
                  <c:v>1566</c:v>
                </c:pt>
                <c:pt idx="87">
                  <c:v>1584</c:v>
                </c:pt>
                <c:pt idx="88">
                  <c:v>1602</c:v>
                </c:pt>
                <c:pt idx="89">
                  <c:v>1620</c:v>
                </c:pt>
                <c:pt idx="90">
                  <c:v>1638</c:v>
                </c:pt>
                <c:pt idx="91">
                  <c:v>1656</c:v>
                </c:pt>
                <c:pt idx="92">
                  <c:v>1674</c:v>
                </c:pt>
                <c:pt idx="93">
                  <c:v>1692</c:v>
                </c:pt>
                <c:pt idx="94">
                  <c:v>1710</c:v>
                </c:pt>
                <c:pt idx="95">
                  <c:v>1728</c:v>
                </c:pt>
                <c:pt idx="96">
                  <c:v>1746</c:v>
                </c:pt>
                <c:pt idx="97">
                  <c:v>1764</c:v>
                </c:pt>
                <c:pt idx="98">
                  <c:v>1782</c:v>
                </c:pt>
                <c:pt idx="99">
                  <c:v>1800</c:v>
                </c:pt>
              </c:numCache>
            </c:numRef>
          </c:xVal>
          <c:yVal>
            <c:numRef>
              <c:f>'Ref_04.05_Madson'!$Q$7:$Q$106</c:f>
              <c:numCache>
                <c:formatCode>0.00</c:formatCode>
                <c:ptCount val="100"/>
                <c:pt idx="0">
                  <c:v>4.0873229999999999E-8</c:v>
                </c:pt>
                <c:pt idx="1">
                  <c:v>5.8639479999999999E-7</c:v>
                </c:pt>
                <c:pt idx="2">
                  <c:v>4.6393597999999999E-6</c:v>
                </c:pt>
                <c:pt idx="3">
                  <c:v>2.6108728E-5</c:v>
                </c:pt>
                <c:pt idx="4">
                  <c:v>1.1520263E-4</c:v>
                </c:pt>
                <c:pt idx="5">
                  <c:v>4.1883235000000002E-4</c:v>
                </c:pt>
                <c:pt idx="6">
                  <c:v>1.2926420999999999E-3</c:v>
                </c:pt>
                <c:pt idx="7">
                  <c:v>3.4552321E-3</c:v>
                </c:pt>
                <c:pt idx="8">
                  <c:v>8.1191140000000002E-3</c:v>
                </c:pt>
                <c:pt idx="9">
                  <c:v>1.6980752000000002E-2</c:v>
                </c:pt>
                <c:pt idx="10">
                  <c:v>3.1975582000000002E-2</c:v>
                </c:pt>
                <c:pt idx="11">
                  <c:v>5.4837617999999998E-2</c:v>
                </c:pt>
                <c:pt idx="12">
                  <c:v>8.6648256000000007E-2</c:v>
                </c:pt>
                <c:pt idx="13">
                  <c:v>0.12756245999999999</c:v>
                </c:pt>
                <c:pt idx="14">
                  <c:v>0.17678779999999999</c:v>
                </c:pt>
                <c:pt idx="15">
                  <c:v>0.23277340999999999</c:v>
                </c:pt>
                <c:pt idx="16">
                  <c:v>0.29350864999999998</c:v>
                </c:pt>
                <c:pt idx="17">
                  <c:v>0.35683176</c:v>
                </c:pt>
                <c:pt idx="18">
                  <c:v>0.42068377000000001</c:v>
                </c:pt>
                <c:pt idx="19">
                  <c:v>0.48327967999999999</c:v>
                </c:pt>
                <c:pt idx="20">
                  <c:v>0.54319775000000003</c:v>
                </c:pt>
                <c:pt idx="21">
                  <c:v>0.59940254999999998</c:v>
                </c:pt>
                <c:pt idx="22">
                  <c:v>0.65122192999999995</c:v>
                </c:pt>
                <c:pt idx="23">
                  <c:v>0.69829739999999996</c:v>
                </c:pt>
                <c:pt idx="24">
                  <c:v>0.74052452999999996</c:v>
                </c:pt>
                <c:pt idx="25">
                  <c:v>0.77799119999999999</c:v>
                </c:pt>
                <c:pt idx="26">
                  <c:v>0.81092143000000005</c:v>
                </c:pt>
                <c:pt idx="27">
                  <c:v>0.83962804000000002</c:v>
                </c:pt>
                <c:pt idx="28">
                  <c:v>0.86447483000000003</c:v>
                </c:pt>
                <c:pt idx="29">
                  <c:v>0.8858473</c:v>
                </c:pt>
                <c:pt idx="30">
                  <c:v>0.90413100000000002</c:v>
                </c:pt>
                <c:pt idx="31">
                  <c:v>0.91969710000000005</c:v>
                </c:pt>
                <c:pt idx="32">
                  <c:v>0.93289420000000001</c:v>
                </c:pt>
                <c:pt idx="33">
                  <c:v>0.94404065999999998</c:v>
                </c:pt>
                <c:pt idx="34">
                  <c:v>0.95342400000000005</c:v>
                </c:pt>
                <c:pt idx="35">
                  <c:v>0.96129995999999995</c:v>
                </c:pt>
                <c:pt idx="36">
                  <c:v>0.96789349999999996</c:v>
                </c:pt>
                <c:pt idx="37">
                  <c:v>0.97340059999999995</c:v>
                </c:pt>
                <c:pt idx="38">
                  <c:v>0.97799086999999996</c:v>
                </c:pt>
                <c:pt idx="39">
                  <c:v>0.98180944000000003</c:v>
                </c:pt>
                <c:pt idx="40">
                  <c:v>0.98498090000000005</c:v>
                </c:pt>
                <c:pt idx="41">
                  <c:v>0.98761100000000002</c:v>
                </c:pt>
                <c:pt idx="42">
                  <c:v>0.98978907000000005</c:v>
                </c:pt>
                <c:pt idx="43">
                  <c:v>0.99159074000000003</c:v>
                </c:pt>
                <c:pt idx="44">
                  <c:v>0.9930793</c:v>
                </c:pt>
                <c:pt idx="45">
                  <c:v>0.99430805</c:v>
                </c:pt>
                <c:pt idx="46">
                  <c:v>0.99532129999999996</c:v>
                </c:pt>
                <c:pt idx="47">
                  <c:v>0.99615644999999997</c:v>
                </c:pt>
                <c:pt idx="48">
                  <c:v>0.9968439</c:v>
                </c:pt>
                <c:pt idx="49">
                  <c:v>0.99740963999999999</c:v>
                </c:pt>
                <c:pt idx="50">
                  <c:v>0.99787486000000003</c:v>
                </c:pt>
                <c:pt idx="51">
                  <c:v>0.99825715999999998</c:v>
                </c:pt>
                <c:pt idx="52">
                  <c:v>0.9985716</c:v>
                </c:pt>
                <c:pt idx="53">
                  <c:v>0.99882950000000004</c:v>
                </c:pt>
                <c:pt idx="54">
                  <c:v>0.99904126000000004</c:v>
                </c:pt>
                <c:pt idx="55">
                  <c:v>0.99921490000000002</c:v>
                </c:pt>
                <c:pt idx="56">
                  <c:v>0.99935733999999998</c:v>
                </c:pt>
                <c:pt idx="57">
                  <c:v>0.99947417000000005</c:v>
                </c:pt>
                <c:pt idx="58">
                  <c:v>0.99956995000000004</c:v>
                </c:pt>
                <c:pt idx="59">
                  <c:v>0.99964845000000002</c:v>
                </c:pt>
                <c:pt idx="60">
                  <c:v>0.99971264999999998</c:v>
                </c:pt>
                <c:pt idx="61">
                  <c:v>0.99976516000000004</c:v>
                </c:pt>
                <c:pt idx="62">
                  <c:v>0.99980840000000004</c:v>
                </c:pt>
                <c:pt idx="63">
                  <c:v>0.99984360000000005</c:v>
                </c:pt>
                <c:pt idx="64">
                  <c:v>0.99987230000000005</c:v>
                </c:pt>
                <c:pt idx="65">
                  <c:v>0.99989592999999999</c:v>
                </c:pt>
                <c:pt idx="66">
                  <c:v>0.99991509999999995</c:v>
                </c:pt>
                <c:pt idx="67">
                  <c:v>0.99993100000000001</c:v>
                </c:pt>
                <c:pt idx="68">
                  <c:v>0.9999439</c:v>
                </c:pt>
                <c:pt idx="69">
                  <c:v>0.99995440000000002</c:v>
                </c:pt>
                <c:pt idx="70">
                  <c:v>0.99996320000000005</c:v>
                </c:pt>
                <c:pt idx="71">
                  <c:v>0.99997029999999998</c:v>
                </c:pt>
                <c:pt idx="72">
                  <c:v>0.99997599999999998</c:v>
                </c:pt>
                <c:pt idx="73">
                  <c:v>0.9999806</c:v>
                </c:pt>
                <c:pt idx="74">
                  <c:v>0.99998443999999997</c:v>
                </c:pt>
                <c:pt idx="75">
                  <c:v>0.99998783999999996</c:v>
                </c:pt>
                <c:pt idx="76">
                  <c:v>0.99999046000000003</c:v>
                </c:pt>
                <c:pt idx="77">
                  <c:v>0.99999254999999998</c:v>
                </c:pt>
                <c:pt idx="78">
                  <c:v>0.99999446000000003</c:v>
                </c:pt>
                <c:pt idx="79">
                  <c:v>0.99999594999999997</c:v>
                </c:pt>
                <c:pt idx="80">
                  <c:v>0.99999700000000002</c:v>
                </c:pt>
                <c:pt idx="81">
                  <c:v>0.99999819999999995</c:v>
                </c:pt>
                <c:pt idx="82">
                  <c:v>0.99999899999999997</c:v>
                </c:pt>
                <c:pt idx="83">
                  <c:v>0.99999970000000005</c:v>
                </c:pt>
                <c:pt idx="84">
                  <c:v>1.0000001000000001</c:v>
                </c:pt>
                <c:pt idx="85">
                  <c:v>1.0000004</c:v>
                </c:pt>
                <c:pt idx="86">
                  <c:v>1.0000009999999999</c:v>
                </c:pt>
                <c:pt idx="87">
                  <c:v>1.0000012</c:v>
                </c:pt>
                <c:pt idx="88">
                  <c:v>1.0000017000000001</c:v>
                </c:pt>
                <c:pt idx="89">
                  <c:v>1.0000017999999999</c:v>
                </c:pt>
                <c:pt idx="90">
                  <c:v>1.0000020000000001</c:v>
                </c:pt>
                <c:pt idx="91">
                  <c:v>1.0000023</c:v>
                </c:pt>
                <c:pt idx="92">
                  <c:v>1.0000024999999999</c:v>
                </c:pt>
                <c:pt idx="93">
                  <c:v>1.0000026</c:v>
                </c:pt>
                <c:pt idx="94">
                  <c:v>1.0000024999999999</c:v>
                </c:pt>
                <c:pt idx="95">
                  <c:v>1.0000026</c:v>
                </c:pt>
                <c:pt idx="96">
                  <c:v>1.0000026</c:v>
                </c:pt>
                <c:pt idx="97">
                  <c:v>1.0000027</c:v>
                </c:pt>
                <c:pt idx="98">
                  <c:v>1.0000024000000001</c:v>
                </c:pt>
                <c:pt idx="99">
                  <c:v>1.0000024999999999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19D-4968-AEB1-9206D74A0638}"/>
            </c:ext>
          </c:extLst>
        </c:ser>
        <c:ser>
          <c:idx val="0"/>
          <c:order val="2"/>
          <c:tx>
            <c:strRef>
              <c:f>'Ref_04.05_Madson'!$AE$4</c:f>
              <c:strCache>
                <c:ptCount val="1"/>
                <c:pt idx="0">
                  <c:v>10x (m) B_through(C)</c:v>
                </c:pt>
              </c:strCache>
            </c:strRef>
          </c:tx>
          <c:spPr>
            <a:ln w="31750" cap="rnd">
              <a:solidFill>
                <a:srgbClr val="0000FF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'Ref_04.05_Madson'!$B$7:$B$106</c:f>
              <c:numCache>
                <c:formatCode>General</c:formatCode>
                <c:ptCount val="100"/>
                <c:pt idx="0">
                  <c:v>18</c:v>
                </c:pt>
                <c:pt idx="1">
                  <c:v>36</c:v>
                </c:pt>
                <c:pt idx="2">
                  <c:v>54</c:v>
                </c:pt>
                <c:pt idx="3">
                  <c:v>72</c:v>
                </c:pt>
                <c:pt idx="4">
                  <c:v>90</c:v>
                </c:pt>
                <c:pt idx="5">
                  <c:v>108</c:v>
                </c:pt>
                <c:pt idx="6">
                  <c:v>126</c:v>
                </c:pt>
                <c:pt idx="7">
                  <c:v>144</c:v>
                </c:pt>
                <c:pt idx="8">
                  <c:v>162</c:v>
                </c:pt>
                <c:pt idx="9">
                  <c:v>180</c:v>
                </c:pt>
                <c:pt idx="10">
                  <c:v>198</c:v>
                </c:pt>
                <c:pt idx="11">
                  <c:v>216</c:v>
                </c:pt>
                <c:pt idx="12">
                  <c:v>234</c:v>
                </c:pt>
                <c:pt idx="13">
                  <c:v>252</c:v>
                </c:pt>
                <c:pt idx="14">
                  <c:v>270</c:v>
                </c:pt>
                <c:pt idx="15">
                  <c:v>288</c:v>
                </c:pt>
                <c:pt idx="16">
                  <c:v>306</c:v>
                </c:pt>
                <c:pt idx="17">
                  <c:v>324</c:v>
                </c:pt>
                <c:pt idx="18">
                  <c:v>342</c:v>
                </c:pt>
                <c:pt idx="19">
                  <c:v>360</c:v>
                </c:pt>
                <c:pt idx="20">
                  <c:v>378</c:v>
                </c:pt>
                <c:pt idx="21">
                  <c:v>396</c:v>
                </c:pt>
                <c:pt idx="22">
                  <c:v>414</c:v>
                </c:pt>
                <c:pt idx="23">
                  <c:v>432</c:v>
                </c:pt>
                <c:pt idx="24">
                  <c:v>450</c:v>
                </c:pt>
                <c:pt idx="25">
                  <c:v>468</c:v>
                </c:pt>
                <c:pt idx="26">
                  <c:v>486</c:v>
                </c:pt>
                <c:pt idx="27">
                  <c:v>504</c:v>
                </c:pt>
                <c:pt idx="28">
                  <c:v>522</c:v>
                </c:pt>
                <c:pt idx="29">
                  <c:v>540</c:v>
                </c:pt>
                <c:pt idx="30">
                  <c:v>558</c:v>
                </c:pt>
                <c:pt idx="31">
                  <c:v>576</c:v>
                </c:pt>
                <c:pt idx="32">
                  <c:v>594</c:v>
                </c:pt>
                <c:pt idx="33">
                  <c:v>612</c:v>
                </c:pt>
                <c:pt idx="34">
                  <c:v>630</c:v>
                </c:pt>
                <c:pt idx="35">
                  <c:v>648</c:v>
                </c:pt>
                <c:pt idx="36">
                  <c:v>666</c:v>
                </c:pt>
                <c:pt idx="37">
                  <c:v>684</c:v>
                </c:pt>
                <c:pt idx="38">
                  <c:v>702</c:v>
                </c:pt>
                <c:pt idx="39">
                  <c:v>720</c:v>
                </c:pt>
                <c:pt idx="40">
                  <c:v>738</c:v>
                </c:pt>
                <c:pt idx="41">
                  <c:v>756</c:v>
                </c:pt>
                <c:pt idx="42">
                  <c:v>774</c:v>
                </c:pt>
                <c:pt idx="43">
                  <c:v>792</c:v>
                </c:pt>
                <c:pt idx="44">
                  <c:v>810</c:v>
                </c:pt>
                <c:pt idx="45">
                  <c:v>828</c:v>
                </c:pt>
                <c:pt idx="46">
                  <c:v>846</c:v>
                </c:pt>
                <c:pt idx="47">
                  <c:v>864</c:v>
                </c:pt>
                <c:pt idx="48">
                  <c:v>882</c:v>
                </c:pt>
                <c:pt idx="49">
                  <c:v>900</c:v>
                </c:pt>
                <c:pt idx="50">
                  <c:v>918</c:v>
                </c:pt>
                <c:pt idx="51">
                  <c:v>936</c:v>
                </c:pt>
                <c:pt idx="52">
                  <c:v>954</c:v>
                </c:pt>
                <c:pt idx="53">
                  <c:v>972</c:v>
                </c:pt>
                <c:pt idx="54">
                  <c:v>990</c:v>
                </c:pt>
                <c:pt idx="55">
                  <c:v>1008</c:v>
                </c:pt>
                <c:pt idx="56">
                  <c:v>1026</c:v>
                </c:pt>
                <c:pt idx="57">
                  <c:v>1044</c:v>
                </c:pt>
                <c:pt idx="58">
                  <c:v>1062</c:v>
                </c:pt>
                <c:pt idx="59">
                  <c:v>1080</c:v>
                </c:pt>
                <c:pt idx="60">
                  <c:v>1098</c:v>
                </c:pt>
                <c:pt idx="61">
                  <c:v>1116</c:v>
                </c:pt>
                <c:pt idx="62">
                  <c:v>1134</c:v>
                </c:pt>
                <c:pt idx="63">
                  <c:v>1152</c:v>
                </c:pt>
                <c:pt idx="64">
                  <c:v>1170</c:v>
                </c:pt>
                <c:pt idx="65">
                  <c:v>1188</c:v>
                </c:pt>
                <c:pt idx="66">
                  <c:v>1206</c:v>
                </c:pt>
                <c:pt idx="67">
                  <c:v>1224</c:v>
                </c:pt>
                <c:pt idx="68">
                  <c:v>1242</c:v>
                </c:pt>
                <c:pt idx="69">
                  <c:v>1260</c:v>
                </c:pt>
                <c:pt idx="70">
                  <c:v>1278</c:v>
                </c:pt>
                <c:pt idx="71">
                  <c:v>1296</c:v>
                </c:pt>
                <c:pt idx="72">
                  <c:v>1314</c:v>
                </c:pt>
                <c:pt idx="73">
                  <c:v>1332</c:v>
                </c:pt>
                <c:pt idx="74">
                  <c:v>1350</c:v>
                </c:pt>
                <c:pt idx="75">
                  <c:v>1368</c:v>
                </c:pt>
                <c:pt idx="76">
                  <c:v>1386</c:v>
                </c:pt>
                <c:pt idx="77">
                  <c:v>1404</c:v>
                </c:pt>
                <c:pt idx="78">
                  <c:v>1422</c:v>
                </c:pt>
                <c:pt idx="79">
                  <c:v>1440</c:v>
                </c:pt>
                <c:pt idx="80">
                  <c:v>1458</c:v>
                </c:pt>
                <c:pt idx="81">
                  <c:v>1476</c:v>
                </c:pt>
                <c:pt idx="82">
                  <c:v>1494</c:v>
                </c:pt>
                <c:pt idx="83">
                  <c:v>1512</c:v>
                </c:pt>
                <c:pt idx="84">
                  <c:v>1530</c:v>
                </c:pt>
                <c:pt idx="85">
                  <c:v>1548</c:v>
                </c:pt>
                <c:pt idx="86">
                  <c:v>1566</c:v>
                </c:pt>
                <c:pt idx="87">
                  <c:v>1584</c:v>
                </c:pt>
                <c:pt idx="88">
                  <c:v>1602</c:v>
                </c:pt>
                <c:pt idx="89">
                  <c:v>1620</c:v>
                </c:pt>
                <c:pt idx="90">
                  <c:v>1638</c:v>
                </c:pt>
                <c:pt idx="91">
                  <c:v>1656</c:v>
                </c:pt>
                <c:pt idx="92">
                  <c:v>1674</c:v>
                </c:pt>
                <c:pt idx="93">
                  <c:v>1692</c:v>
                </c:pt>
                <c:pt idx="94">
                  <c:v>1710</c:v>
                </c:pt>
                <c:pt idx="95">
                  <c:v>1728</c:v>
                </c:pt>
                <c:pt idx="96">
                  <c:v>1746</c:v>
                </c:pt>
                <c:pt idx="97">
                  <c:v>1764</c:v>
                </c:pt>
                <c:pt idx="98">
                  <c:v>1782</c:v>
                </c:pt>
                <c:pt idx="99">
                  <c:v>1800</c:v>
                </c:pt>
              </c:numCache>
            </c:numRef>
          </c:xVal>
          <c:yVal>
            <c:numRef>
              <c:f>'Ref_04.05_Madson'!$Z$7:$Z$106</c:f>
              <c:numCache>
                <c:formatCode>0.00</c:formatCode>
                <c:ptCount val="100"/>
                <c:pt idx="0">
                  <c:v>1.3942047000000001E-14</c:v>
                </c:pt>
                <c:pt idx="1">
                  <c:v>3.5268369999999998E-13</c:v>
                </c:pt>
                <c:pt idx="2">
                  <c:v>4.7509526999999996E-12</c:v>
                </c:pt>
                <c:pt idx="3">
                  <c:v>4.4824629999999997E-11</c:v>
                </c:pt>
                <c:pt idx="4">
                  <c:v>3.2998676000000001E-10</c:v>
                </c:pt>
                <c:pt idx="5">
                  <c:v>2.00753E-9</c:v>
                </c:pt>
                <c:pt idx="6">
                  <c:v>1.044984E-8</c:v>
                </c:pt>
                <c:pt idx="7">
                  <c:v>4.7632167000000003E-8</c:v>
                </c:pt>
                <c:pt idx="8">
                  <c:v>1.9325425E-7</c:v>
                </c:pt>
                <c:pt idx="9">
                  <c:v>7.0642557000000003E-7</c:v>
                </c:pt>
                <c:pt idx="10">
                  <c:v>2.3484229999999998E-6</c:v>
                </c:pt>
                <c:pt idx="11">
                  <c:v>7.1531159999999998E-6</c:v>
                </c:pt>
                <c:pt idx="12">
                  <c:v>2.0085368000000002E-5</c:v>
                </c:pt>
                <c:pt idx="13">
                  <c:v>5.2261169999999998E-5</c:v>
                </c:pt>
                <c:pt idx="14">
                  <c:v>1.2657788000000001E-4</c:v>
                </c:pt>
                <c:pt idx="15">
                  <c:v>2.8654072E-4</c:v>
                </c:pt>
                <c:pt idx="16">
                  <c:v>6.0856780000000002E-4</c:v>
                </c:pt>
                <c:pt idx="17">
                  <c:v>1.2170054999999999E-3</c:v>
                </c:pt>
                <c:pt idx="18">
                  <c:v>2.2996378E-3</c:v>
                </c:pt>
                <c:pt idx="19">
                  <c:v>4.120098E-3</c:v>
                </c:pt>
                <c:pt idx="20">
                  <c:v>7.0229139999999999E-3</c:v>
                </c:pt>
                <c:pt idx="21">
                  <c:v>1.1427451999999999E-2</c:v>
                </c:pt>
                <c:pt idx="22">
                  <c:v>1.7808892E-2</c:v>
                </c:pt>
                <c:pt idx="23">
                  <c:v>2.6666942999999999E-2</c:v>
                </c:pt>
                <c:pt idx="24">
                  <c:v>3.8485795000000003E-2</c:v>
                </c:pt>
                <c:pt idx="25">
                  <c:v>5.3690679999999998E-2</c:v>
                </c:pt>
                <c:pt idx="26">
                  <c:v>7.2607119999999997E-2</c:v>
                </c:pt>
                <c:pt idx="27">
                  <c:v>9.542842E-2</c:v>
                </c:pt>
                <c:pt idx="28">
                  <c:v>0.12219525000000001</c:v>
                </c:pt>
                <c:pt idx="29">
                  <c:v>0.15278891999999999</c:v>
                </c:pt>
                <c:pt idx="30">
                  <c:v>0.18693857</c:v>
                </c:pt>
                <c:pt idx="31">
                  <c:v>0.22423977</c:v>
                </c:pt>
                <c:pt idx="32">
                  <c:v>0.26418143999999999</c:v>
                </c:pt>
                <c:pt idx="33">
                  <c:v>0.30617805999999997</c:v>
                </c:pt>
                <c:pt idx="34">
                  <c:v>0.34960272999999997</c:v>
                </c:pt>
                <c:pt idx="35">
                  <c:v>0.39381945000000002</c:v>
                </c:pt>
                <c:pt idx="36">
                  <c:v>0.43821125999999999</c:v>
                </c:pt>
                <c:pt idx="37">
                  <c:v>0.48220312999999998</c:v>
                </c:pt>
                <c:pt idx="38">
                  <c:v>0.52527990000000002</c:v>
                </c:pt>
                <c:pt idx="39">
                  <c:v>0.56699719999999998</c:v>
                </c:pt>
                <c:pt idx="40">
                  <c:v>0.60698825000000001</c:v>
                </c:pt>
                <c:pt idx="41">
                  <c:v>0.64496500000000001</c:v>
                </c:pt>
                <c:pt idx="42">
                  <c:v>0.68071570000000003</c:v>
                </c:pt>
                <c:pt idx="43">
                  <c:v>0.71410019999999996</c:v>
                </c:pt>
                <c:pt idx="44">
                  <c:v>0.74504239999999999</c:v>
                </c:pt>
                <c:pt idx="45">
                  <c:v>0.77352213999999997</c:v>
                </c:pt>
                <c:pt idx="46">
                  <c:v>0.79956674999999999</c:v>
                </c:pt>
                <c:pt idx="47">
                  <c:v>0.82324094000000003</c:v>
                </c:pt>
                <c:pt idx="48">
                  <c:v>0.84464085</c:v>
                </c:pt>
                <c:pt idx="49">
                  <c:v>0.86388359999999997</c:v>
                </c:pt>
                <c:pt idx="50">
                  <c:v>0.88110299999999997</c:v>
                </c:pt>
                <c:pt idx="51">
                  <c:v>0.8964413</c:v>
                </c:pt>
                <c:pt idx="52">
                  <c:v>0.91004600000000002</c:v>
                </c:pt>
                <c:pt idx="53">
                  <c:v>0.92206465999999998</c:v>
                </c:pt>
                <c:pt idx="54">
                  <c:v>0.93264294000000003</c:v>
                </c:pt>
                <c:pt idx="55">
                  <c:v>0.9419208</c:v>
                </c:pt>
                <c:pt idx="56">
                  <c:v>0.95003110000000002</c:v>
                </c:pt>
                <c:pt idx="57">
                  <c:v>0.95709869999999997</c:v>
                </c:pt>
                <c:pt idx="58">
                  <c:v>0.96324030000000005</c:v>
                </c:pt>
                <c:pt idx="59">
                  <c:v>0.96856235999999996</c:v>
                </c:pt>
                <c:pt idx="60">
                  <c:v>0.97316223000000002</c:v>
                </c:pt>
                <c:pt idx="61">
                  <c:v>0.97712829999999995</c:v>
                </c:pt>
                <c:pt idx="62">
                  <c:v>0.98054030000000003</c:v>
                </c:pt>
                <c:pt idx="63">
                  <c:v>0.98346840000000002</c:v>
                </c:pt>
                <c:pt idx="64">
                  <c:v>0.98597690000000004</c:v>
                </c:pt>
                <c:pt idx="65">
                  <c:v>0.98812144999999996</c:v>
                </c:pt>
                <c:pt idx="66">
                  <c:v>0.98995166999999995</c:v>
                </c:pt>
                <c:pt idx="67">
                  <c:v>0.99151080000000003</c:v>
                </c:pt>
                <c:pt idx="68">
                  <c:v>0.99283683</c:v>
                </c:pt>
                <c:pt idx="69">
                  <c:v>0.99396280000000004</c:v>
                </c:pt>
                <c:pt idx="70">
                  <c:v>0.99491733000000004</c:v>
                </c:pt>
                <c:pt idx="71">
                  <c:v>0.99572570000000005</c:v>
                </c:pt>
                <c:pt idx="72">
                  <c:v>0.99640923999999997</c:v>
                </c:pt>
                <c:pt idx="73">
                  <c:v>0.99698644999999997</c:v>
                </c:pt>
                <c:pt idx="74">
                  <c:v>0.9974731</c:v>
                </c:pt>
                <c:pt idx="75">
                  <c:v>0.99788339999999998</c:v>
                </c:pt>
                <c:pt idx="76">
                  <c:v>0.99822849999999996</c:v>
                </c:pt>
                <c:pt idx="77">
                  <c:v>0.99851860000000003</c:v>
                </c:pt>
                <c:pt idx="78">
                  <c:v>0.99876240000000005</c:v>
                </c:pt>
                <c:pt idx="79">
                  <c:v>0.99896704999999997</c:v>
                </c:pt>
                <c:pt idx="80">
                  <c:v>0.99913836</c:v>
                </c:pt>
                <c:pt idx="81">
                  <c:v>0.99928189999999995</c:v>
                </c:pt>
                <c:pt idx="82">
                  <c:v>0.99940209999999996</c:v>
                </c:pt>
                <c:pt idx="83">
                  <c:v>0.99950254000000005</c:v>
                </c:pt>
                <c:pt idx="84">
                  <c:v>0.99958634000000002</c:v>
                </c:pt>
                <c:pt idx="85">
                  <c:v>0.99965649999999995</c:v>
                </c:pt>
                <c:pt idx="86">
                  <c:v>0.99971527000000004</c:v>
                </c:pt>
                <c:pt idx="87">
                  <c:v>0.99976414000000002</c:v>
                </c:pt>
                <c:pt idx="88">
                  <c:v>0.99980473999999997</c:v>
                </c:pt>
                <c:pt idx="89">
                  <c:v>0.99983849999999996</c:v>
                </c:pt>
                <c:pt idx="90">
                  <c:v>0.99986660000000005</c:v>
                </c:pt>
                <c:pt idx="91">
                  <c:v>0.99988997000000002</c:v>
                </c:pt>
                <c:pt idx="92">
                  <c:v>0.99990959999999995</c:v>
                </c:pt>
                <c:pt idx="93">
                  <c:v>0.99992559999999997</c:v>
                </c:pt>
                <c:pt idx="94">
                  <c:v>0.99993926</c:v>
                </c:pt>
                <c:pt idx="95">
                  <c:v>0.99995040000000002</c:v>
                </c:pt>
                <c:pt idx="96">
                  <c:v>0.99995964999999998</c:v>
                </c:pt>
                <c:pt idx="97">
                  <c:v>0.99996739999999995</c:v>
                </c:pt>
                <c:pt idx="98">
                  <c:v>0.99997382999999995</c:v>
                </c:pt>
                <c:pt idx="99">
                  <c:v>0.99997913999999999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19D-4968-AEB1-9206D74A0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311071"/>
        <c:axId val="96309631"/>
      </c:scatterChart>
      <c:valAx>
        <c:axId val="96311071"/>
        <c:scaling>
          <c:orientation val="minMax"/>
          <c:max val="18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rgbClr val="0000FF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96309631"/>
        <c:crosses val="autoZero"/>
        <c:crossBetween val="midCat"/>
        <c:majorUnit val="600"/>
      </c:valAx>
      <c:valAx>
        <c:axId val="96309631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96311071"/>
        <c:crosses val="autoZero"/>
        <c:crossBetween val="midCat"/>
        <c:majorUnit val="0.25"/>
      </c:valAx>
    </c:plotArea>
    <c:legend>
      <c:legendPos val="r"/>
      <c:layout>
        <c:manualLayout>
          <c:xMode val="edge"/>
          <c:yMode val="edge"/>
          <c:x val="0.15732564209270383"/>
          <c:y val="3.1831437736949547E-2"/>
          <c:w val="0.82457936952766275"/>
          <c:h val="0.24189231554389035"/>
        </c:manualLayout>
      </c:layout>
      <c:overlay val="0"/>
      <c:spPr>
        <a:solidFill>
          <a:schemeClr val="bg1">
            <a:lumMod val="95000"/>
          </a:schemeClr>
        </a:solidFill>
        <a:ln>
          <a:solidFill>
            <a:schemeClr val="bg1">
              <a:lumMod val="75000"/>
            </a:schemeClr>
          </a:solidFill>
        </a:ln>
      </c:spPr>
      <c:txPr>
        <a:bodyPr/>
        <a:lstStyle/>
        <a:p>
          <a:pPr>
            <a:defRPr sz="1300" b="1"/>
          </a:pPr>
          <a:endParaRPr lang="LID4096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ex_01!$B$4:$CX$4</c:f>
              <c:numCache>
                <c:formatCode>General</c:formatCode>
                <c:ptCount val="101"/>
                <c:pt idx="0">
                  <c:v>1</c:v>
                </c:pt>
                <c:pt idx="1">
                  <c:v>0.74993121802341101</c:v>
                </c:pt>
                <c:pt idx="2">
                  <c:v>0.56231555846290904</c:v>
                </c:pt>
                <c:pt idx="3">
                  <c:v>0.42151693465715701</c:v>
                </c:pt>
                <c:pt idx="4">
                  <c:v>0.31580960224188498</c:v>
                </c:pt>
                <c:pt idx="5">
                  <c:v>0.236404254449121</c:v>
                </c:pt>
                <c:pt idx="6">
                  <c:v>0.17671751185580201</c:v>
                </c:pt>
                <c:pt idx="7">
                  <c:v>0.13182311586401799</c:v>
                </c:pt>
                <c:pt idx="8">
                  <c:v>9.8038678199225696E-2</c:v>
                </c:pt>
                <c:pt idx="9">
                  <c:v>7.2613725262786699E-2</c:v>
                </c:pt>
                <c:pt idx="10">
                  <c:v>5.34938201284378E-2</c:v>
                </c:pt>
                <c:pt idx="11">
                  <c:v>3.9142306515637E-2</c:v>
                </c:pt>
                <c:pt idx="12">
                  <c:v>2.8406127440654301E-2</c:v>
                </c:pt>
                <c:pt idx="13">
                  <c:v>2.04156107301765E-2</c:v>
                </c:pt>
                <c:pt idx="14">
                  <c:v>1.45104585794604E-2</c:v>
                </c:pt>
                <c:pt idx="15">
                  <c:v>1.01857830749891E-2</c:v>
                </c:pt>
                <c:pt idx="16">
                  <c:v>7.0531944341329297E-3</c:v>
                </c:pt>
                <c:pt idx="17">
                  <c:v>4.8128890579224697E-3</c:v>
                </c:pt>
                <c:pt idx="18">
                  <c:v>3.2335203142744499E-3</c:v>
                </c:pt>
                <c:pt idx="19">
                  <c:v>2.1374046887119198E-3</c:v>
                </c:pt>
                <c:pt idx="20">
                  <c:v>1.3893066349779E-3</c:v>
                </c:pt>
                <c:pt idx="21">
                  <c:v>8.8762620076679704E-4</c:v>
                </c:pt>
                <c:pt idx="22">
                  <c:v>5.5726073455702498E-4</c:v>
                </c:pt>
                <c:pt idx="23">
                  <c:v>3.4372182595714302E-4</c:v>
                </c:pt>
                <c:pt idx="24">
                  <c:v>2.0827717377552699E-4</c:v>
                </c:pt>
                <c:pt idx="25">
                  <c:v>1.23983206820981E-4</c:v>
                </c:pt>
                <c:pt idx="26" formatCode="0.00E+00">
                  <c:v>7.2510474997067295E-5</c:v>
                </c:pt>
                <c:pt idx="27" formatCode="0.00E+00">
                  <c:v>4.16686640332027E-5</c:v>
                </c:pt>
                <c:pt idx="28" formatCode="0.00E+00">
                  <c:v>2.3532238775298302E-5</c:v>
                </c:pt>
                <c:pt idx="29" formatCode="0.00E+00">
                  <c:v>1.3063255671693999E-5</c:v>
                </c:pt>
                <c:pt idx="30" formatCode="0.00E+00">
                  <c:v>7.1297817242307903E-6</c:v>
                </c:pt>
                <c:pt idx="31" formatCode="0.00E+00">
                  <c:v>3.8269204457502799E-6</c:v>
                </c:pt>
                <c:pt idx="32" formatCode="0.00E+00">
                  <c:v>2.0206453364376601E-6</c:v>
                </c:pt>
                <c:pt idx="33" formatCode="0.00E+00">
                  <c:v>1.0498388018948199E-6</c:v>
                </c:pt>
                <c:pt idx="34" formatCode="0.00E+00">
                  <c:v>5.3687743043305297E-7</c:v>
                </c:pt>
                <c:pt idx="35" formatCode="0.00E+00">
                  <c:v>2.703200058607E-7</c:v>
                </c:pt>
                <c:pt idx="36" formatCode="0.00E+00">
                  <c:v>1.34048988910531E-7</c:v>
                </c:pt>
                <c:pt idx="37" formatCode="0.00E+00">
                  <c:v>6.5488252085413795E-8</c:v>
                </c:pt>
                <c:pt idx="38" formatCode="0.00E+00">
                  <c:v>3.1528957275181099E-8</c:v>
                </c:pt>
                <c:pt idx="39" formatCode="0.00E+00">
                  <c:v>1.4963496812868799E-8</c:v>
                </c:pt>
                <c:pt idx="40" formatCode="0.00E+00">
                  <c:v>7.0026657000445098E-9</c:v>
                </c:pt>
                <c:pt idx="41" formatCode="0.00E+00">
                  <c:v>3.2324236217418499E-9</c:v>
                </c:pt>
                <c:pt idx="42" formatCode="0.00E+00">
                  <c:v>1.4721546723188799E-9</c:v>
                </c:pt>
                <c:pt idx="43" formatCode="0.00E+00">
                  <c:v>6.6170183371366198E-10</c:v>
                </c:pt>
                <c:pt idx="44" formatCode="0.00E+00">
                  <c:v>2.9361345231032E-10</c:v>
                </c:pt>
                <c:pt idx="45" formatCode="0.00E+00">
                  <c:v>1.2865086043615199E-10</c:v>
                </c:pt>
                <c:pt idx="46" formatCode="0.00E+00">
                  <c:v>5.5678604432925502E-11</c:v>
                </c:pt>
                <c:pt idx="47" formatCode="0.00E+00">
                  <c:v>2.38076180596954E-11</c:v>
                </c:pt>
                <c:pt idx="48" formatCode="0.00E+00">
                  <c:v>1.0060181918874499E-11</c:v>
                </c:pt>
                <c:pt idx="49" formatCode="0.00E+00">
                  <c:v>4.20209225429525E-12</c:v>
                </c:pt>
                <c:pt idx="50" formatCode="0.00E+00">
                  <c:v>1.7354017706706E-12</c:v>
                </c:pt>
                <c:pt idx="51" formatCode="0.00E+00">
                  <c:v>7.0877978825183398E-13</c:v>
                </c:pt>
                <c:pt idx="52" formatCode="0.00E+00">
                  <c:v>2.86351127574078E-13</c:v>
                </c:pt>
                <c:pt idx="53" formatCode="0.00E+00">
                  <c:v>1.1446153493888999E-13</c:v>
                </c:pt>
                <c:pt idx="54" formatCode="0.00E+00">
                  <c:v>4.5278032553498301E-14</c:v>
                </c:pt>
                <c:pt idx="55" formatCode="0.00E+00">
                  <c:v>1.7728603358148799E-14</c:v>
                </c:pt>
                <c:pt idx="56" formatCode="0.00E+00">
                  <c:v>6.8724200046372602E-15</c:v>
                </c:pt>
                <c:pt idx="57" formatCode="0.00E+00">
                  <c:v>2.63803062754492E-15</c:v>
                </c:pt>
                <c:pt idx="58" formatCode="0.00E+00">
                  <c:v>1.00292708585615E-15</c:v>
                </c:pt>
                <c:pt idx="59" formatCode="0.00E+00">
                  <c:v>3.77711661051988E-16</c:v>
                </c:pt>
                <c:pt idx="60" formatCode="0.00E+00">
                  <c:v>1.4093952882992001E-16</c:v>
                </c:pt>
                <c:pt idx="61" formatCode="0.00E+00">
                  <c:v>5.2115191780616299E-17</c:v>
                </c:pt>
                <c:pt idx="62" formatCode="0.00E+00">
                  <c:v>1.9099877098983399E-17</c:v>
                </c:pt>
                <c:pt idx="63" formatCode="0.00E+00">
                  <c:v>6.9391307659614205E-18</c:v>
                </c:pt>
                <c:pt idx="64" formatCode="0.00E+00">
                  <c:v>2.4995360932021801E-18</c:v>
                </c:pt>
                <c:pt idx="65" formatCode="0.00E+00">
                  <c:v>8.9281863448761291E-19</c:v>
                </c:pt>
                <c:pt idx="66" formatCode="0.00E+00">
                  <c:v>3.1628919823736199E-19</c:v>
                </c:pt>
                <c:pt idx="67" formatCode="0.00E+00">
                  <c:v>1.1114469447644799E-19</c:v>
                </c:pt>
                <c:pt idx="68" formatCode="0.00E+00">
                  <c:v>3.8747225102901598E-20</c:v>
                </c:pt>
                <c:pt idx="69" formatCode="0.00E+00">
                  <c:v>1.34030150690854E-20</c:v>
                </c:pt>
                <c:pt idx="70" formatCode="0.00E+00">
                  <c:v>4.6008209582563002E-21</c:v>
                </c:pt>
                <c:pt idx="71" formatCode="0.00E+00">
                  <c:v>1.56746695735469E-21</c:v>
                </c:pt>
                <c:pt idx="72" formatCode="0.00E+00">
                  <c:v>5.3008981491138299E-22</c:v>
                </c:pt>
                <c:pt idx="73" formatCode="0.00E+00">
                  <c:v>1.77969183694992E-22</c:v>
                </c:pt>
                <c:pt idx="74" formatCode="0.00E+00">
                  <c:v>5.93252091430586E-23</c:v>
                </c:pt>
                <c:pt idx="75" formatCode="0.00E+00">
                  <c:v>1.96375050424778E-23</c:v>
                </c:pt>
                <c:pt idx="76" formatCode="0.00E+00">
                  <c:v>6.4556205071798101E-24</c:v>
                </c:pt>
                <c:pt idx="77" formatCode="0.00E+00">
                  <c:v>2.1078762317147201E-24</c:v>
                </c:pt>
                <c:pt idx="78" formatCode="0.00E+00">
                  <c:v>6.8368675201377403E-25</c:v>
                </c:pt>
                <c:pt idx="79" formatCode="0.00E+00">
                  <c:v>2.20304034182346E-25</c:v>
                </c:pt>
                <c:pt idx="80" formatCode="0.00E+00">
                  <c:v>7.0532301936532304E-26</c:v>
                </c:pt>
                <c:pt idx="81" formatCode="0.00E+00">
                  <c:v>2.2438815688762501E-26</c:v>
                </c:pt>
                <c:pt idx="82" formatCode="0.00E+00">
                  <c:v>7.0941913183189696E-27</c:v>
                </c:pt>
                <c:pt idx="83" formatCode="0.00E+00">
                  <c:v>2.22915721277866E-27</c:v>
                </c:pt>
                <c:pt idx="84" formatCode="0.00E+00">
                  <c:v>6.9623529250488598E-28</c:v>
                </c:pt>
                <c:pt idx="85" formatCode="0.00E+00">
                  <c:v>2.1616759180729098E-28</c:v>
                </c:pt>
                <c:pt idx="86" formatCode="0.00E+00">
                  <c:v>6.6724456580275605E-29</c:v>
                </c:pt>
                <c:pt idx="87" formatCode="0.00E+00">
                  <c:v>2.04776048779957E-29</c:v>
                </c:pt>
                <c:pt idx="88" formatCode="0.00E+00">
                  <c:v>6.2490174913670796E-30</c:v>
                </c:pt>
                <c:pt idx="89" formatCode="0.00E+00">
                  <c:v>1.89635965641129E-30</c:v>
                </c:pt>
                <c:pt idx="90" formatCode="0.00E+00">
                  <c:v>5.7232551443161899E-31</c:v>
                </c:pt>
                <c:pt idx="91" formatCode="0.00E+00">
                  <c:v>1.7179682833983501E-31</c:v>
                </c:pt>
                <c:pt idx="92" formatCode="0.00E+00">
                  <c:v>5.1294664416321399E-32</c:v>
                </c:pt>
                <c:pt idx="93" formatCode="0.00E+00">
                  <c:v>1.52352241114979E-32</c:v>
                </c:pt>
                <c:pt idx="94" formatCode="0.00E+00">
                  <c:v>4.5017245574950699E-33</c:v>
                </c:pt>
                <c:pt idx="95" formatCode="0.00E+00">
                  <c:v>1.32341324617704E-33</c:v>
                </c:pt>
                <c:pt idx="96" formatCode="0.00E+00">
                  <c:v>3.8710696529408398E-34</c:v>
                </c:pt>
                <c:pt idx="97" formatCode="0.00E+00">
                  <c:v>1.12673083605073E-34</c:v>
                </c:pt>
                <c:pt idx="98" formatCode="0.00E+00">
                  <c:v>3.2641497597332402E-35</c:v>
                </c:pt>
                <c:pt idx="99" formatCode="0.00E+00">
                  <c:v>9.4529989792972101E-36</c:v>
                </c:pt>
                <c:pt idx="100" formatCode="0.00E+00">
                  <c:v>3.0204331644583597E-36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F8-4B7B-A426-FDC22B6EE5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2096623"/>
        <c:axId val="1112098063"/>
      </c:scatterChart>
      <c:valAx>
        <c:axId val="1112096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12098063"/>
        <c:crosses val="autoZero"/>
        <c:crossBetween val="midCat"/>
      </c:valAx>
      <c:valAx>
        <c:axId val="111209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12096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ex_01!$B$2:$CX$2</c:f>
              <c:numCache>
                <c:formatCode>General</c:formatCode>
                <c:ptCount val="101"/>
                <c:pt idx="0">
                  <c:v>60</c:v>
                </c:pt>
                <c:pt idx="1">
                  <c:v>59.4</c:v>
                </c:pt>
                <c:pt idx="2">
                  <c:v>58.8</c:v>
                </c:pt>
                <c:pt idx="3">
                  <c:v>58.199999999999903</c:v>
                </c:pt>
                <c:pt idx="4">
                  <c:v>57.599999999999902</c:v>
                </c:pt>
                <c:pt idx="5">
                  <c:v>56.999999999999901</c:v>
                </c:pt>
                <c:pt idx="6">
                  <c:v>56.399999999999899</c:v>
                </c:pt>
                <c:pt idx="7">
                  <c:v>55.799999999999898</c:v>
                </c:pt>
                <c:pt idx="8">
                  <c:v>55.199999999999903</c:v>
                </c:pt>
                <c:pt idx="9">
                  <c:v>54.599999999999802</c:v>
                </c:pt>
                <c:pt idx="10">
                  <c:v>53.999999999999801</c:v>
                </c:pt>
                <c:pt idx="11">
                  <c:v>53.3999999999998</c:v>
                </c:pt>
                <c:pt idx="12">
                  <c:v>52.799999999999798</c:v>
                </c:pt>
                <c:pt idx="13">
                  <c:v>52.199999999999697</c:v>
                </c:pt>
                <c:pt idx="14">
                  <c:v>51.599999999999703</c:v>
                </c:pt>
                <c:pt idx="15">
                  <c:v>50.999999999999702</c:v>
                </c:pt>
                <c:pt idx="16">
                  <c:v>50.399999999999601</c:v>
                </c:pt>
                <c:pt idx="17">
                  <c:v>49.799999999999599</c:v>
                </c:pt>
                <c:pt idx="18">
                  <c:v>49.199999999999598</c:v>
                </c:pt>
                <c:pt idx="19">
                  <c:v>48.599999999999604</c:v>
                </c:pt>
                <c:pt idx="20">
                  <c:v>47.999999999999503</c:v>
                </c:pt>
                <c:pt idx="21">
                  <c:v>47.399999999999501</c:v>
                </c:pt>
                <c:pt idx="22">
                  <c:v>46.7999999999995</c:v>
                </c:pt>
                <c:pt idx="23">
                  <c:v>46.199999999999498</c:v>
                </c:pt>
                <c:pt idx="24">
                  <c:v>45.599999999999397</c:v>
                </c:pt>
                <c:pt idx="25">
                  <c:v>44.999999999999403</c:v>
                </c:pt>
                <c:pt idx="26">
                  <c:v>44.399999999999402</c:v>
                </c:pt>
                <c:pt idx="27">
                  <c:v>43.7999999999994</c:v>
                </c:pt>
                <c:pt idx="28">
                  <c:v>43.199999999999399</c:v>
                </c:pt>
                <c:pt idx="29">
                  <c:v>42.599999999999397</c:v>
                </c:pt>
                <c:pt idx="30">
                  <c:v>41.999999999999403</c:v>
                </c:pt>
                <c:pt idx="31">
                  <c:v>41.399999999999302</c:v>
                </c:pt>
                <c:pt idx="32">
                  <c:v>40.799999999999301</c:v>
                </c:pt>
                <c:pt idx="33">
                  <c:v>40.199999999999299</c:v>
                </c:pt>
                <c:pt idx="34">
                  <c:v>39.599999999999298</c:v>
                </c:pt>
                <c:pt idx="35">
                  <c:v>38.999999999999297</c:v>
                </c:pt>
                <c:pt idx="36">
                  <c:v>38.399999999999302</c:v>
                </c:pt>
                <c:pt idx="37">
                  <c:v>37.799999999999301</c:v>
                </c:pt>
                <c:pt idx="38">
                  <c:v>37.199999999999299</c:v>
                </c:pt>
                <c:pt idx="39">
                  <c:v>36.599999999999298</c:v>
                </c:pt>
                <c:pt idx="40">
                  <c:v>35.999999999999297</c:v>
                </c:pt>
                <c:pt idx="41">
                  <c:v>35.399999999999302</c:v>
                </c:pt>
                <c:pt idx="42">
                  <c:v>34.799999999999301</c:v>
                </c:pt>
                <c:pt idx="43">
                  <c:v>34.199999999999299</c:v>
                </c:pt>
                <c:pt idx="44">
                  <c:v>33.599999999999298</c:v>
                </c:pt>
                <c:pt idx="45">
                  <c:v>32.999999999999297</c:v>
                </c:pt>
                <c:pt idx="46">
                  <c:v>32.399999999999302</c:v>
                </c:pt>
                <c:pt idx="47">
                  <c:v>31.799999999999301</c:v>
                </c:pt>
                <c:pt idx="48">
                  <c:v>31.199999999999299</c:v>
                </c:pt>
                <c:pt idx="49">
                  <c:v>30.599999999999302</c:v>
                </c:pt>
                <c:pt idx="50">
                  <c:v>29.9999999999993</c:v>
                </c:pt>
                <c:pt idx="51">
                  <c:v>29.399999999999299</c:v>
                </c:pt>
                <c:pt idx="52">
                  <c:v>28.799999999999301</c:v>
                </c:pt>
                <c:pt idx="53">
                  <c:v>28.199999999999299</c:v>
                </c:pt>
                <c:pt idx="54">
                  <c:v>27.599999999999302</c:v>
                </c:pt>
                <c:pt idx="55">
                  <c:v>26.9999999999993</c:v>
                </c:pt>
                <c:pt idx="56">
                  <c:v>26.399999999999299</c:v>
                </c:pt>
                <c:pt idx="57">
                  <c:v>25.799999999999301</c:v>
                </c:pt>
                <c:pt idx="58">
                  <c:v>25.199999999999299</c:v>
                </c:pt>
                <c:pt idx="59">
                  <c:v>24.599999999999401</c:v>
                </c:pt>
                <c:pt idx="60">
                  <c:v>23.9999999999994</c:v>
                </c:pt>
                <c:pt idx="61">
                  <c:v>23.399999999999402</c:v>
                </c:pt>
                <c:pt idx="62">
                  <c:v>22.7999999999994</c:v>
                </c:pt>
                <c:pt idx="63">
                  <c:v>22.199999999999399</c:v>
                </c:pt>
                <c:pt idx="64">
                  <c:v>21.599999999999401</c:v>
                </c:pt>
                <c:pt idx="65">
                  <c:v>20.9999999999994</c:v>
                </c:pt>
                <c:pt idx="66">
                  <c:v>20.399999999999402</c:v>
                </c:pt>
                <c:pt idx="67">
                  <c:v>19.7999999999994</c:v>
                </c:pt>
                <c:pt idx="68">
                  <c:v>19.199999999999399</c:v>
                </c:pt>
                <c:pt idx="69">
                  <c:v>18.599999999999401</c:v>
                </c:pt>
                <c:pt idx="70">
                  <c:v>17.9999999999994</c:v>
                </c:pt>
                <c:pt idx="71">
                  <c:v>17.399999999999402</c:v>
                </c:pt>
                <c:pt idx="72">
                  <c:v>16.7999999999995</c:v>
                </c:pt>
                <c:pt idx="73">
                  <c:v>16.199999999999498</c:v>
                </c:pt>
                <c:pt idx="74">
                  <c:v>15.5999999999995</c:v>
                </c:pt>
                <c:pt idx="75">
                  <c:v>14.999999999999501</c:v>
                </c:pt>
                <c:pt idx="76">
                  <c:v>14.399999999999499</c:v>
                </c:pt>
                <c:pt idx="77">
                  <c:v>13.7999999999995</c:v>
                </c:pt>
                <c:pt idx="78">
                  <c:v>13.1999999999995</c:v>
                </c:pt>
                <c:pt idx="79">
                  <c:v>12.5999999999996</c:v>
                </c:pt>
                <c:pt idx="80">
                  <c:v>11.9999999999996</c:v>
                </c:pt>
                <c:pt idx="81">
                  <c:v>11.399999999999601</c:v>
                </c:pt>
                <c:pt idx="82">
                  <c:v>10.799999999999599</c:v>
                </c:pt>
                <c:pt idx="83">
                  <c:v>10.1999999999996</c:v>
                </c:pt>
                <c:pt idx="84">
                  <c:v>9.5999999999996994</c:v>
                </c:pt>
                <c:pt idx="85">
                  <c:v>8.9999999999997193</c:v>
                </c:pt>
                <c:pt idx="86">
                  <c:v>8.3999999999997303</c:v>
                </c:pt>
                <c:pt idx="87">
                  <c:v>7.7999999999997502</c:v>
                </c:pt>
                <c:pt idx="88">
                  <c:v>7.1999999999997701</c:v>
                </c:pt>
                <c:pt idx="89">
                  <c:v>6.59999999999979</c:v>
                </c:pt>
                <c:pt idx="90">
                  <c:v>5.9999999999998099</c:v>
                </c:pt>
                <c:pt idx="91">
                  <c:v>5.3999999999998201</c:v>
                </c:pt>
                <c:pt idx="92">
                  <c:v>4.79999999999984</c:v>
                </c:pt>
                <c:pt idx="93">
                  <c:v>4.1999999999998598</c:v>
                </c:pt>
                <c:pt idx="94">
                  <c:v>3.5999999999998802</c:v>
                </c:pt>
                <c:pt idx="95">
                  <c:v>2.9999999999999001</c:v>
                </c:pt>
                <c:pt idx="96">
                  <c:v>2.39999999999992</c:v>
                </c:pt>
                <c:pt idx="97">
                  <c:v>1.7999999999999401</c:v>
                </c:pt>
                <c:pt idx="98">
                  <c:v>1.19999999999996</c:v>
                </c:pt>
                <c:pt idx="99">
                  <c:v>0.59999999999997999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5A-4696-A6ED-662039CFAC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2096623"/>
        <c:axId val="1112098063"/>
      </c:scatterChart>
      <c:valAx>
        <c:axId val="1112096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12098063"/>
        <c:crosses val="autoZero"/>
        <c:crossBetween val="midCat"/>
      </c:valAx>
      <c:valAx>
        <c:axId val="111209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12096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ex_02!$BC$5:$BC$1504</c:f>
              <c:numCache>
                <c:formatCode>0.00E+00</c:formatCode>
                <c:ptCount val="1500"/>
                <c:pt idx="0">
                  <c:v>7.5045104539999997E-23</c:v>
                </c:pt>
                <c:pt idx="1">
                  <c:v>1.8071921991999899E-21</c:v>
                </c:pt>
                <c:pt idx="2">
                  <c:v>2.240159614E-20</c:v>
                </c:pt>
                <c:pt idx="3">
                  <c:v>1.90447568279999E-19</c:v>
                </c:pt>
                <c:pt idx="4">
                  <c:v>1.2484025529999901E-18</c:v>
                </c:pt>
                <c:pt idx="5">
                  <c:v>6.7262027339999998E-18</c:v>
                </c:pt>
                <c:pt idx="6">
                  <c:v>3.1009124319999898E-17</c:v>
                </c:pt>
                <c:pt idx="7">
                  <c:v>1.25747863859999E-16</c:v>
                </c:pt>
                <c:pt idx="8">
                  <c:v>4.5763932060000001E-16</c:v>
                </c:pt>
                <c:pt idx="9">
                  <c:v>1.5176568319999999E-15</c:v>
                </c:pt>
                <c:pt idx="10">
                  <c:v>4.6412322879999996E-15</c:v>
                </c:pt>
                <c:pt idx="11">
                  <c:v>1.3214897815999901E-14</c:v>
                </c:pt>
                <c:pt idx="12">
                  <c:v>3.5308119059999998E-14</c:v>
                </c:pt>
                <c:pt idx="13">
                  <c:v>8.9105733559999902E-14</c:v>
                </c:pt>
                <c:pt idx="14">
                  <c:v>2.135775606E-13</c:v>
                </c:pt>
                <c:pt idx="15">
                  <c:v>4.8851086480000003E-13</c:v>
                </c:pt>
                <c:pt idx="16">
                  <c:v>1.0706088592000001E-12</c:v>
                </c:pt>
                <c:pt idx="17">
                  <c:v>2.25614105799999E-12</c:v>
                </c:pt>
                <c:pt idx="18">
                  <c:v>4.5859848299999903E-12</c:v>
                </c:pt>
                <c:pt idx="19">
                  <c:v>9.0162219019999999E-12</c:v>
                </c:pt>
                <c:pt idx="20">
                  <c:v>1.7187160041999901E-11</c:v>
                </c:pt>
                <c:pt idx="21">
                  <c:v>3.1836131459999998E-11</c:v>
                </c:pt>
                <c:pt idx="22">
                  <c:v>5.7415014339999903E-11</c:v>
                </c:pt>
                <c:pt idx="23">
                  <c:v>1.0099237939999899E-10</c:v>
                </c:pt>
                <c:pt idx="24">
                  <c:v>1.7354259593999999E-10</c:v>
                </c:pt>
                <c:pt idx="25">
                  <c:v>2.9175009679999998E-10</c:v>
                </c:pt>
                <c:pt idx="26">
                  <c:v>4.8048605959999902E-10</c:v>
                </c:pt>
                <c:pt idx="27">
                  <c:v>7.7614657459999996E-10</c:v>
                </c:pt>
                <c:pt idx="28">
                  <c:v>1.2310752768E-9</c:v>
                </c:pt>
                <c:pt idx="29">
                  <c:v>1.9193285749999899E-9</c:v>
                </c:pt>
                <c:pt idx="30">
                  <c:v>2.9440769699999901E-9</c:v>
                </c:pt>
                <c:pt idx="31">
                  <c:v>4.4469703479999903E-9</c:v>
                </c:pt>
                <c:pt idx="32">
                  <c:v>6.6198272799999998E-9</c:v>
                </c:pt>
                <c:pt idx="33">
                  <c:v>9.7190369399999905E-9</c:v>
                </c:pt>
                <c:pt idx="34">
                  <c:v>1.4083085906E-8</c:v>
                </c:pt>
                <c:pt idx="35">
                  <c:v>2.0153639739999899E-8</c:v>
                </c:pt>
                <c:pt idx="36">
                  <c:v>2.8500619459999998E-8</c:v>
                </c:pt>
                <c:pt idx="37">
                  <c:v>3.9851715159999902E-8</c:v>
                </c:pt>
                <c:pt idx="38">
                  <c:v>5.5126772259999901E-8</c:v>
                </c:pt>
                <c:pt idx="39">
                  <c:v>7.5477469459999998E-8</c:v>
                </c:pt>
                <c:pt idx="40">
                  <c:v>1.02332681679999E-7</c:v>
                </c:pt>
                <c:pt idx="41">
                  <c:v>1.3744988573999999E-7</c:v>
                </c:pt>
                <c:pt idx="42">
                  <c:v>1.82972921759999E-7</c:v>
                </c:pt>
                <c:pt idx="43">
                  <c:v>2.4149636980000001E-7</c:v>
                </c:pt>
                <c:pt idx="44">
                  <c:v>3.1613674E-7</c:v>
                </c:pt>
                <c:pt idx="45">
                  <c:v>4.106106064E-7</c:v>
                </c:pt>
                <c:pt idx="46">
                  <c:v>5.2931973960000001E-7</c:v>
                </c:pt>
                <c:pt idx="47">
                  <c:v>6.7744322000000004E-7</c:v>
                </c:pt>
                <c:pt idx="48">
                  <c:v>8.6103642299999998E-7</c:v>
                </c:pt>
                <c:pt idx="49">
                  <c:v>1.0871366976E-6</c:v>
                </c:pt>
                <c:pt idx="50">
                  <c:v>1.3638754665999999E-6</c:v>
                </c:pt>
                <c:pt idx="51">
                  <c:v>1.7005964009999901E-6</c:v>
                </c:pt>
                <c:pt idx="52">
                  <c:v>2.1079792440000001E-6</c:v>
                </c:pt>
                <c:pt idx="53">
                  <c:v>2.59816877999999E-6</c:v>
                </c:pt>
                <c:pt idx="54">
                  <c:v>3.18490839199999E-6</c:v>
                </c:pt>
                <c:pt idx="55">
                  <c:v>3.8836775540000003E-6</c:v>
                </c:pt>
                <c:pt idx="56">
                  <c:v>4.7118325879999902E-6</c:v>
                </c:pt>
                <c:pt idx="57">
                  <c:v>5.688749962E-6</c:v>
                </c:pt>
                <c:pt idx="58">
                  <c:v>6.8359713179999998E-6</c:v>
                </c:pt>
                <c:pt idx="59">
                  <c:v>8.1773494699999997E-6</c:v>
                </c:pt>
                <c:pt idx="60">
                  <c:v>9.7391945039999994E-6</c:v>
                </c:pt>
                <c:pt idx="61">
                  <c:v>1.1550419176E-5</c:v>
                </c:pt>
                <c:pt idx="62">
                  <c:v>1.3642682744E-5</c:v>
                </c:pt>
                <c:pt idx="63">
                  <c:v>1.6050532383999899E-5</c:v>
                </c:pt>
                <c:pt idx="64">
                  <c:v>1.8811541401999899E-5</c:v>
                </c:pt>
                <c:pt idx="65">
                  <c:v>2.1966443359999998E-5</c:v>
                </c:pt>
                <c:pt idx="66">
                  <c:v>2.555926146E-5</c:v>
                </c:pt>
                <c:pt idx="67">
                  <c:v>2.9637432239999999E-5</c:v>
                </c:pt>
                <c:pt idx="68">
                  <c:v>3.4251923079999998E-5</c:v>
                </c:pt>
                <c:pt idx="69">
                  <c:v>3.94573427199999E-5</c:v>
                </c:pt>
                <c:pt idx="70">
                  <c:v>4.5312044239999999E-5</c:v>
                </c:pt>
                <c:pt idx="71">
                  <c:v>5.1878219839999998E-5</c:v>
                </c:pt>
                <c:pt idx="72">
                  <c:v>5.922198704E-5</c:v>
                </c:pt>
                <c:pt idx="73">
                  <c:v>6.7413465739999897E-5</c:v>
                </c:pt>
                <c:pt idx="74">
                  <c:v>7.6526845799999895E-5</c:v>
                </c:pt>
                <c:pt idx="75">
                  <c:v>8.6640444759999904E-5</c:v>
                </c:pt>
                <c:pt idx="76">
                  <c:v>9.7836755519999999E-5</c:v>
                </c:pt>
                <c:pt idx="77">
                  <c:v>1.1020248356E-4</c:v>
                </c:pt>
                <c:pt idx="78">
                  <c:v>1.2382857380000001E-4</c:v>
                </c:pt>
                <c:pt idx="79">
                  <c:v>1.3881022689999999E-4</c:v>
                </c:pt>
                <c:pt idx="80">
                  <c:v>1.55246904699999E-4</c:v>
                </c:pt>
                <c:pt idx="81">
                  <c:v>1.7324232537999901E-4</c:v>
                </c:pt>
                <c:pt idx="82">
                  <c:v>1.92904447739999E-4</c:v>
                </c:pt>
                <c:pt idx="83">
                  <c:v>2.143454452E-4</c:v>
                </c:pt>
                <c:pt idx="84">
                  <c:v>2.376816698E-4</c:v>
                </c:pt>
                <c:pt idx="85">
                  <c:v>2.6303360520000001E-4</c:v>
                </c:pt>
                <c:pt idx="86">
                  <c:v>2.9052581099999999E-4</c:v>
                </c:pt>
                <c:pt idx="87">
                  <c:v>3.2028685639999999E-4</c:v>
                </c:pt>
                <c:pt idx="88">
                  <c:v>3.5244924559999999E-4</c:v>
                </c:pt>
                <c:pt idx="89">
                  <c:v>3.8714933359999999E-4</c:v>
                </c:pt>
                <c:pt idx="90">
                  <c:v>4.2452723339999899E-4</c:v>
                </c:pt>
                <c:pt idx="91">
                  <c:v>4.6472671579999902E-4</c:v>
                </c:pt>
                <c:pt idx="92">
                  <c:v>5.0789510039999904E-4</c:v>
                </c:pt>
                <c:pt idx="93">
                  <c:v>5.541831398E-4</c:v>
                </c:pt>
                <c:pt idx="94">
                  <c:v>6.0374489719999997E-4</c:v>
                </c:pt>
                <c:pt idx="95">
                  <c:v>6.5673761739999995E-4</c:v>
                </c:pt>
                <c:pt idx="96">
                  <c:v>7.1332159080000001E-4</c:v>
                </c:pt>
                <c:pt idx="97">
                  <c:v>7.7366001399999898E-4</c:v>
                </c:pt>
                <c:pt idx="98">
                  <c:v>8.3791884319999897E-4</c:v>
                </c:pt>
                <c:pt idx="99">
                  <c:v>9.0626664459999998E-4</c:v>
                </c:pt>
                <c:pt idx="100">
                  <c:v>9.78874439599999E-4</c:v>
                </c:pt>
                <c:pt idx="101">
                  <c:v>1.0559155474E-3</c:v>
                </c:pt>
                <c:pt idx="102">
                  <c:v>1.13756542359999E-3</c:v>
                </c:pt>
                <c:pt idx="103">
                  <c:v>1.2240014959999999E-3</c:v>
                </c:pt>
                <c:pt idx="104">
                  <c:v>1.3154029996E-3</c:v>
                </c:pt>
                <c:pt idx="105">
                  <c:v>1.4119508078E-3</c:v>
                </c:pt>
                <c:pt idx="106">
                  <c:v>1.513827263E-3</c:v>
                </c:pt>
                <c:pt idx="107">
                  <c:v>1.6212160071999999E-3</c:v>
                </c:pt>
                <c:pt idx="108">
                  <c:v>1.7343018103999899E-3</c:v>
                </c:pt>
                <c:pt idx="109">
                  <c:v>1.8532703996E-3</c:v>
                </c:pt>
                <c:pt idx="110">
                  <c:v>1.9783082877999898E-3</c:v>
                </c:pt>
                <c:pt idx="111">
                  <c:v>2.1096026040000001E-3</c:v>
                </c:pt>
                <c:pt idx="112">
                  <c:v>2.2473409219999998E-3</c:v>
                </c:pt>
                <c:pt idx="113">
                  <c:v>2.391711096E-3</c:v>
                </c:pt>
                <c:pt idx="114">
                  <c:v>2.5429010899999998E-3</c:v>
                </c:pt>
                <c:pt idx="115">
                  <c:v>2.7010988099999901E-3</c:v>
                </c:pt>
                <c:pt idx="116">
                  <c:v>2.8664919519999902E-3</c:v>
                </c:pt>
                <c:pt idx="117">
                  <c:v>3.0392678239999902E-3</c:v>
                </c:pt>
                <c:pt idx="118">
                  <c:v>3.2196132059999901E-3</c:v>
                </c:pt>
                <c:pt idx="119">
                  <c:v>3.4077141839999902E-3</c:v>
                </c:pt>
                <c:pt idx="120">
                  <c:v>3.6037559939999901E-3</c:v>
                </c:pt>
                <c:pt idx="121">
                  <c:v>3.80792288599999E-3</c:v>
                </c:pt>
                <c:pt idx="122">
                  <c:v>4.0203979619999998E-3</c:v>
                </c:pt>
                <c:pt idx="123">
                  <c:v>4.24136304999999E-3</c:v>
                </c:pt>
                <c:pt idx="124">
                  <c:v>4.4709985499999999E-3</c:v>
                </c:pt>
                <c:pt idx="125">
                  <c:v>4.7094833060000001E-3</c:v>
                </c:pt>
                <c:pt idx="126">
                  <c:v>4.956994478E-3</c:v>
                </c:pt>
                <c:pt idx="127">
                  <c:v>5.2137074079999903E-3</c:v>
                </c:pt>
                <c:pt idx="128">
                  <c:v>5.4797954999999902E-3</c:v>
                </c:pt>
                <c:pt idx="129">
                  <c:v>5.7554300979999898E-3</c:v>
                </c:pt>
                <c:pt idx="130">
                  <c:v>6.0407803779999898E-3</c:v>
                </c:pt>
                <c:pt idx="131">
                  <c:v>6.3360132319999997E-3</c:v>
                </c:pt>
                <c:pt idx="132">
                  <c:v>6.6412931599999997E-3</c:v>
                </c:pt>
                <c:pt idx="133">
                  <c:v>6.9567821760000001E-3</c:v>
                </c:pt>
                <c:pt idx="134">
                  <c:v>7.2826396999999899E-3</c:v>
                </c:pt>
                <c:pt idx="135">
                  <c:v>7.6190224739999899E-3</c:v>
                </c:pt>
                <c:pt idx="136">
                  <c:v>7.9660844659999903E-3</c:v>
                </c:pt>
                <c:pt idx="137">
                  <c:v>8.3239767919999902E-3</c:v>
                </c:pt>
                <c:pt idx="138">
                  <c:v>8.6928476279999993E-3</c:v>
                </c:pt>
                <c:pt idx="139">
                  <c:v>9.0728421439999901E-3</c:v>
                </c:pt>
                <c:pt idx="140">
                  <c:v>9.4641024239999899E-3</c:v>
                </c:pt>
                <c:pt idx="141">
                  <c:v>9.86676740399999E-3</c:v>
                </c:pt>
                <c:pt idx="142">
                  <c:v>1.0280972802E-2</c:v>
                </c:pt>
                <c:pt idx="143">
                  <c:v>1.070685107E-2</c:v>
                </c:pt>
                <c:pt idx="144">
                  <c:v>1.11445313299999E-2</c:v>
                </c:pt>
                <c:pt idx="145">
                  <c:v>1.1594139324E-2</c:v>
                </c:pt>
                <c:pt idx="146">
                  <c:v>1.20557973759999E-2</c:v>
                </c:pt>
                <c:pt idx="147">
                  <c:v>1.2529624333999999E-2</c:v>
                </c:pt>
                <c:pt idx="148">
                  <c:v>1.3015735545999999E-2</c:v>
                </c:pt>
                <c:pt idx="149">
                  <c:v>1.35142428179999E-2</c:v>
                </c:pt>
                <c:pt idx="150">
                  <c:v>1.40252543779999E-2</c:v>
                </c:pt>
                <c:pt idx="151">
                  <c:v>1.45488748579999E-2</c:v>
                </c:pt>
                <c:pt idx="152">
                  <c:v>1.50852052619999E-2</c:v>
                </c:pt>
                <c:pt idx="153">
                  <c:v>1.5634342948E-2</c:v>
                </c:pt>
                <c:pt idx="154">
                  <c:v>1.6196381605999999E-2</c:v>
                </c:pt>
                <c:pt idx="155">
                  <c:v>1.6771411255999999E-2</c:v>
                </c:pt>
                <c:pt idx="156">
                  <c:v>1.7359518219999901E-2</c:v>
                </c:pt>
                <c:pt idx="157">
                  <c:v>1.7960785123999901E-2</c:v>
                </c:pt>
                <c:pt idx="158">
                  <c:v>1.8575290896000001E-2</c:v>
                </c:pt>
                <c:pt idx="159">
                  <c:v>1.92031107539999E-2</c:v>
                </c:pt>
                <c:pt idx="160">
                  <c:v>1.9844316211999901E-2</c:v>
                </c:pt>
                <c:pt idx="161">
                  <c:v>2.0498975079999999E-2</c:v>
                </c:pt>
                <c:pt idx="162">
                  <c:v>2.1167151499999998E-2</c:v>
                </c:pt>
                <c:pt idx="163">
                  <c:v>2.1848905859999899E-2</c:v>
                </c:pt>
                <c:pt idx="164">
                  <c:v>2.25442949799999E-2</c:v>
                </c:pt>
                <c:pt idx="165">
                  <c:v>2.3253371899999899E-2</c:v>
                </c:pt>
                <c:pt idx="166">
                  <c:v>2.397618608E-2</c:v>
                </c:pt>
                <c:pt idx="167">
                  <c:v>2.4712783379999999E-2</c:v>
                </c:pt>
                <c:pt idx="168">
                  <c:v>2.5463205959999999E-2</c:v>
                </c:pt>
                <c:pt idx="169">
                  <c:v>2.6227492499999901E-2</c:v>
                </c:pt>
                <c:pt idx="170">
                  <c:v>2.7005678019999899E-2</c:v>
                </c:pt>
                <c:pt idx="171">
                  <c:v>2.7797794059999999E-2</c:v>
                </c:pt>
                <c:pt idx="172">
                  <c:v>2.8603868639999998E-2</c:v>
                </c:pt>
                <c:pt idx="173">
                  <c:v>2.9423926319999998E-2</c:v>
                </c:pt>
                <c:pt idx="174">
                  <c:v>3.0257988159999999E-2</c:v>
                </c:pt>
                <c:pt idx="175">
                  <c:v>3.1106071839999999E-2</c:v>
                </c:pt>
                <c:pt idx="176">
                  <c:v>3.1968191639999997E-2</c:v>
                </c:pt>
                <c:pt idx="177">
                  <c:v>3.2844358519999999E-2</c:v>
                </c:pt>
                <c:pt idx="178">
                  <c:v>3.373458008E-2</c:v>
                </c:pt>
                <c:pt idx="179">
                  <c:v>3.4638860699999899E-2</c:v>
                </c:pt>
                <c:pt idx="180">
                  <c:v>3.5557201499999899E-2</c:v>
                </c:pt>
                <c:pt idx="181">
                  <c:v>3.6489600359999999E-2</c:v>
                </c:pt>
                <c:pt idx="182">
                  <c:v>3.7436052079999997E-2</c:v>
                </c:pt>
                <c:pt idx="183">
                  <c:v>3.8396548299999902E-2</c:v>
                </c:pt>
                <c:pt idx="184">
                  <c:v>3.9371077599999998E-2</c:v>
                </c:pt>
                <c:pt idx="185">
                  <c:v>4.0359625480000001E-2</c:v>
                </c:pt>
                <c:pt idx="186">
                  <c:v>4.1362174539999998E-2</c:v>
                </c:pt>
                <c:pt idx="187">
                  <c:v>4.2378704339999997E-2</c:v>
                </c:pt>
                <c:pt idx="188">
                  <c:v>4.3409191579999902E-2</c:v>
                </c:pt>
                <c:pt idx="189">
                  <c:v>4.4453610099999999E-2</c:v>
                </c:pt>
                <c:pt idx="190">
                  <c:v>4.5511930879999898E-2</c:v>
                </c:pt>
                <c:pt idx="191">
                  <c:v>4.6584122099999903E-2</c:v>
                </c:pt>
                <c:pt idx="192">
                  <c:v>4.7670149239999897E-2</c:v>
                </c:pt>
                <c:pt idx="193">
                  <c:v>4.8769974979999998E-2</c:v>
                </c:pt>
                <c:pt idx="194">
                  <c:v>4.9883559399999902E-2</c:v>
                </c:pt>
                <c:pt idx="195">
                  <c:v>5.1010859819999997E-2</c:v>
                </c:pt>
                <c:pt idx="196">
                  <c:v>5.2151830999999899E-2</c:v>
                </c:pt>
                <c:pt idx="197">
                  <c:v>5.3306425039999897E-2</c:v>
                </c:pt>
                <c:pt idx="198">
                  <c:v>5.4474591400000001E-2</c:v>
                </c:pt>
                <c:pt idx="199">
                  <c:v>5.5656277019999999E-2</c:v>
                </c:pt>
                <c:pt idx="200">
                  <c:v>5.6851426199999999E-2</c:v>
                </c:pt>
                <c:pt idx="201">
                  <c:v>5.8059980640000002E-2</c:v>
                </c:pt>
                <c:pt idx="202">
                  <c:v>5.9281879459999999E-2</c:v>
                </c:pt>
                <c:pt idx="203">
                  <c:v>6.0517059139999899E-2</c:v>
                </c:pt>
                <c:pt idx="204">
                  <c:v>6.1765453499999998E-2</c:v>
                </c:pt>
                <c:pt idx="205">
                  <c:v>6.3026993759999997E-2</c:v>
                </c:pt>
                <c:pt idx="206">
                  <c:v>6.4301608359999998E-2</c:v>
                </c:pt>
                <c:pt idx="207">
                  <c:v>6.5589223019999907E-2</c:v>
                </c:pt>
                <c:pt idx="208">
                  <c:v>6.6889760659999895E-2</c:v>
                </c:pt>
                <c:pt idx="209">
                  <c:v>6.8203141359999997E-2</c:v>
                </c:pt>
                <c:pt idx="210">
                  <c:v>6.9529282219999905E-2</c:v>
                </c:pt>
                <c:pt idx="211">
                  <c:v>7.0868097399999996E-2</c:v>
                </c:pt>
                <c:pt idx="212">
                  <c:v>7.2219497980000005E-2</c:v>
                </c:pt>
                <c:pt idx="213">
                  <c:v>7.3583391880000001E-2</c:v>
                </c:pt>
                <c:pt idx="214">
                  <c:v>7.4959683799999996E-2</c:v>
                </c:pt>
                <c:pt idx="215">
                  <c:v>7.6348275100000002E-2</c:v>
                </c:pt>
                <c:pt idx="216">
                  <c:v>7.7749063699999996E-2</c:v>
                </c:pt>
                <c:pt idx="217">
                  <c:v>7.9161944039999904E-2</c:v>
                </c:pt>
                <c:pt idx="218">
                  <c:v>8.0586806900000002E-2</c:v>
                </c:pt>
                <c:pt idx="219">
                  <c:v>8.2023539359999995E-2</c:v>
                </c:pt>
                <c:pt idx="220">
                  <c:v>8.3472024699999994E-2</c:v>
                </c:pt>
                <c:pt idx="221">
                  <c:v>8.4932142239999994E-2</c:v>
                </c:pt>
                <c:pt idx="222">
                  <c:v>8.6403767299999906E-2</c:v>
                </c:pt>
                <c:pt idx="223">
                  <c:v>8.7886771059999994E-2</c:v>
                </c:pt>
                <c:pt idx="224">
                  <c:v>8.9381020479999906E-2</c:v>
                </c:pt>
                <c:pt idx="225">
                  <c:v>9.08863782599999E-2</c:v>
                </c:pt>
                <c:pt idx="226">
                  <c:v>9.2402702640000001E-2</c:v>
                </c:pt>
                <c:pt idx="227">
                  <c:v>9.3929847440000006E-2</c:v>
                </c:pt>
                <c:pt idx="228">
                  <c:v>9.5467661879999902E-2</c:v>
                </c:pt>
                <c:pt idx="229">
                  <c:v>9.7015990559999904E-2</c:v>
                </c:pt>
                <c:pt idx="230">
                  <c:v>9.8574673419999995E-2</c:v>
                </c:pt>
                <c:pt idx="231">
                  <c:v>0.10014354566</c:v>
                </c:pt>
                <c:pt idx="232">
                  <c:v>0.10172243761999999</c:v>
                </c:pt>
                <c:pt idx="233">
                  <c:v>0.10331117492</c:v>
                </c:pt>
                <c:pt idx="234">
                  <c:v>0.10490957820000001</c:v>
                </c:pt>
                <c:pt idx="235">
                  <c:v>0.10651746333999999</c:v>
                </c:pt>
                <c:pt idx="236">
                  <c:v>0.10813464121999999</c:v>
                </c:pt>
                <c:pt idx="237">
                  <c:v>0.10976091789999901</c:v>
                </c:pt>
                <c:pt idx="238">
                  <c:v>0.111396094519999</c:v>
                </c:pt>
                <c:pt idx="239">
                  <c:v>0.11303996737999999</c:v>
                </c:pt>
                <c:pt idx="240">
                  <c:v>0.114692327919999</c:v>
                </c:pt>
                <c:pt idx="241">
                  <c:v>0.116352962819999</c:v>
                </c:pt>
                <c:pt idx="242">
                  <c:v>0.11802165396</c:v>
                </c:pt>
                <c:pt idx="243">
                  <c:v>0.11969817855999999</c:v>
                </c:pt>
                <c:pt idx="244">
                  <c:v>0.12138230922</c:v>
                </c:pt>
                <c:pt idx="245">
                  <c:v>0.123073813999999</c:v>
                </c:pt>
                <c:pt idx="246">
                  <c:v>0.12477245648</c:v>
                </c:pt>
                <c:pt idx="247">
                  <c:v>0.1264779959</c:v>
                </c:pt>
                <c:pt idx="248">
                  <c:v>0.12819018724</c:v>
                </c:pt>
                <c:pt idx="249">
                  <c:v>0.12990878136</c:v>
                </c:pt>
                <c:pt idx="250">
                  <c:v>0.13163352506000001</c:v>
                </c:pt>
                <c:pt idx="251">
                  <c:v>0.13336416127999901</c:v>
                </c:pt>
                <c:pt idx="252">
                  <c:v>0.13510042919999901</c:v>
                </c:pt>
                <c:pt idx="253">
                  <c:v>0.13684206435999999</c:v>
                </c:pt>
                <c:pt idx="254">
                  <c:v>0.1385887989</c:v>
                </c:pt>
                <c:pt idx="255">
                  <c:v>0.14034036161999999</c:v>
                </c:pt>
                <c:pt idx="256">
                  <c:v>0.14209647813999901</c:v>
                </c:pt>
                <c:pt idx="257">
                  <c:v>0.14385687116000001</c:v>
                </c:pt>
                <c:pt idx="258">
                  <c:v>0.14562126051999999</c:v>
                </c:pt>
                <c:pt idx="259">
                  <c:v>0.14738936347999901</c:v>
                </c:pt>
                <c:pt idx="260">
                  <c:v>0.14916089478</c:v>
                </c:pt>
                <c:pt idx="261">
                  <c:v>0.15093556693999999</c:v>
                </c:pt>
                <c:pt idx="262">
                  <c:v>0.15271309034</c:v>
                </c:pt>
                <c:pt idx="263">
                  <c:v>0.1544931735</c:v>
                </c:pt>
                <c:pt idx="264">
                  <c:v>0.15627552317999999</c:v>
                </c:pt>
                <c:pt idx="265">
                  <c:v>0.158059844619999</c:v>
                </c:pt>
                <c:pt idx="266">
                  <c:v>0.159845841759999</c:v>
                </c:pt>
                <c:pt idx="267">
                  <c:v>0.16163321731999999</c:v>
                </c:pt>
                <c:pt idx="268">
                  <c:v>0.16342167312</c:v>
                </c:pt>
                <c:pt idx="269">
                  <c:v>0.16521091019999901</c:v>
                </c:pt>
                <c:pt idx="270">
                  <c:v>0.16700062897999901</c:v>
                </c:pt>
                <c:pt idx="271">
                  <c:v>0.16879052953999901</c:v>
                </c:pt>
                <c:pt idx="272">
                  <c:v>0.17058031173999999</c:v>
                </c:pt>
                <c:pt idx="273">
                  <c:v>0.17236967541999901</c:v>
                </c:pt>
                <c:pt idx="274">
                  <c:v>0.17415832058</c:v>
                </c:pt>
                <c:pt idx="275">
                  <c:v>0.17594594758000001</c:v>
                </c:pt>
                <c:pt idx="276">
                  <c:v>0.177732257319999</c:v>
                </c:pt>
                <c:pt idx="277">
                  <c:v>0.17951695135999901</c:v>
                </c:pt>
                <c:pt idx="278">
                  <c:v>0.18129973218000001</c:v>
                </c:pt>
                <c:pt idx="279">
                  <c:v>0.183080303299999</c:v>
                </c:pt>
                <c:pt idx="280">
                  <c:v>0.18485836945999901</c:v>
                </c:pt>
                <c:pt idx="281">
                  <c:v>0.18663363674</c:v>
                </c:pt>
                <c:pt idx="282">
                  <c:v>0.18840581279999999</c:v>
                </c:pt>
                <c:pt idx="283">
                  <c:v>0.190174606999999</c:v>
                </c:pt>
                <c:pt idx="284">
                  <c:v>0.19193973047999999</c:v>
                </c:pt>
                <c:pt idx="285">
                  <c:v>0.19370089645999999</c:v>
                </c:pt>
                <c:pt idx="286">
                  <c:v>0.19545782024</c:v>
                </c:pt>
                <c:pt idx="287">
                  <c:v>0.19721021942</c:v>
                </c:pt>
                <c:pt idx="288">
                  <c:v>0.19895781399999901</c:v>
                </c:pt>
                <c:pt idx="289">
                  <c:v>0.20070032660000001</c:v>
                </c:pt>
                <c:pt idx="290">
                  <c:v>0.20243748219999999</c:v>
                </c:pt>
                <c:pt idx="291">
                  <c:v>0.20416900899999901</c:v>
                </c:pt>
                <c:pt idx="292">
                  <c:v>0.2058946378</c:v>
                </c:pt>
                <c:pt idx="293">
                  <c:v>0.20761410259999999</c:v>
                </c:pt>
                <c:pt idx="294">
                  <c:v>0.2093271404</c:v>
                </c:pt>
                <c:pt idx="295">
                  <c:v>0.2110334914</c:v>
                </c:pt>
                <c:pt idx="296">
                  <c:v>0.21273289939999901</c:v>
                </c:pt>
                <c:pt idx="297">
                  <c:v>0.214425110999999</c:v>
                </c:pt>
                <c:pt idx="298">
                  <c:v>0.21610987700000001</c:v>
                </c:pt>
                <c:pt idx="299">
                  <c:v>0.2177869516</c:v>
                </c:pt>
                <c:pt idx="300">
                  <c:v>0.21945609219999901</c:v>
                </c:pt>
                <c:pt idx="301">
                  <c:v>0.22111706040000001</c:v>
                </c:pt>
                <c:pt idx="302">
                  <c:v>0.2227696216</c:v>
                </c:pt>
                <c:pt idx="303">
                  <c:v>0.22441354499999999</c:v>
                </c:pt>
                <c:pt idx="304">
                  <c:v>0.22604860359999901</c:v>
                </c:pt>
                <c:pt idx="305">
                  <c:v>0.2276745744</c:v>
                </c:pt>
                <c:pt idx="306">
                  <c:v>0.22929123879999999</c:v>
                </c:pt>
                <c:pt idx="307">
                  <c:v>0.23089838199999899</c:v>
                </c:pt>
                <c:pt idx="308">
                  <c:v>0.23249579339999901</c:v>
                </c:pt>
                <c:pt idx="309">
                  <c:v>0.23408326639999999</c:v>
                </c:pt>
                <c:pt idx="310">
                  <c:v>0.23566059879999901</c:v>
                </c:pt>
                <c:pt idx="311">
                  <c:v>0.237227592799999</c:v>
                </c:pt>
                <c:pt idx="312">
                  <c:v>0.2387840544</c:v>
                </c:pt>
                <c:pt idx="313">
                  <c:v>0.24032979459999901</c:v>
                </c:pt>
                <c:pt idx="314">
                  <c:v>0.24186462819999999</c:v>
                </c:pt>
                <c:pt idx="315">
                  <c:v>0.24338837419999901</c:v>
                </c:pt>
                <c:pt idx="316">
                  <c:v>0.24490085659999999</c:v>
                </c:pt>
                <c:pt idx="317">
                  <c:v>0.24640190319999999</c:v>
                </c:pt>
                <c:pt idx="318">
                  <c:v>0.24789134639999899</c:v>
                </c:pt>
                <c:pt idx="319">
                  <c:v>0.249369023</c:v>
                </c:pt>
                <c:pt idx="320">
                  <c:v>0.2508347742</c:v>
                </c:pt>
                <c:pt idx="321">
                  <c:v>0.25228844519999999</c:v>
                </c:pt>
                <c:pt idx="322">
                  <c:v>0.25372988639999999</c:v>
                </c:pt>
                <c:pt idx="323">
                  <c:v>0.25515895159999902</c:v>
                </c:pt>
                <c:pt idx="324">
                  <c:v>0.25657549959999998</c:v>
                </c:pt>
                <c:pt idx="325">
                  <c:v>0.25797939339999998</c:v>
                </c:pt>
                <c:pt idx="326">
                  <c:v>0.25937050039999998</c:v>
                </c:pt>
                <c:pt idx="327">
                  <c:v>0.260748692</c:v>
                </c:pt>
                <c:pt idx="328">
                  <c:v>0.26211384439999902</c:v>
                </c:pt>
                <c:pt idx="329">
                  <c:v>0.26346583759999997</c:v>
                </c:pt>
                <c:pt idx="330">
                  <c:v>0.26480455619999999</c:v>
                </c:pt>
                <c:pt idx="331">
                  <c:v>0.26612988899999901</c:v>
                </c:pt>
                <c:pt idx="332">
                  <c:v>0.2674417288</c:v>
                </c:pt>
                <c:pt idx="333">
                  <c:v>0.26873997259999999</c:v>
                </c:pt>
                <c:pt idx="334">
                  <c:v>0.27002452159999901</c:v>
                </c:pt>
                <c:pt idx="335">
                  <c:v>0.27129528139999998</c:v>
                </c:pt>
                <c:pt idx="336">
                  <c:v>0.27255216139999999</c:v>
                </c:pt>
                <c:pt idx="337">
                  <c:v>0.273795075</c:v>
                </c:pt>
                <c:pt idx="338">
                  <c:v>0.27502393959999999</c:v>
                </c:pt>
                <c:pt idx="339">
                  <c:v>0.27623867659999901</c:v>
                </c:pt>
                <c:pt idx="340">
                  <c:v>0.27743921160000001</c:v>
                </c:pt>
                <c:pt idx="341">
                  <c:v>0.27862547380000002</c:v>
                </c:pt>
                <c:pt idx="342">
                  <c:v>0.27979739640000001</c:v>
                </c:pt>
                <c:pt idx="343">
                  <c:v>0.28095491619999902</c:v>
                </c:pt>
                <c:pt idx="344">
                  <c:v>0.28209797379999901</c:v>
                </c:pt>
                <c:pt idx="345">
                  <c:v>0.28322651399999998</c:v>
                </c:pt>
                <c:pt idx="346">
                  <c:v>0.2843404846</c:v>
                </c:pt>
                <c:pt idx="347">
                  <c:v>0.28543983740000001</c:v>
                </c:pt>
                <c:pt idx="348">
                  <c:v>0.28652452759999902</c:v>
                </c:pt>
                <c:pt idx="349">
                  <c:v>0.28759451419999998</c:v>
                </c:pt>
                <c:pt idx="350">
                  <c:v>0.28864975939999998</c:v>
                </c:pt>
                <c:pt idx="351">
                  <c:v>0.2896902288</c:v>
                </c:pt>
                <c:pt idx="352">
                  <c:v>0.29071589199999998</c:v>
                </c:pt>
                <c:pt idx="353">
                  <c:v>0.29172672119999998</c:v>
                </c:pt>
                <c:pt idx="354">
                  <c:v>0.29272269199999901</c:v>
                </c:pt>
                <c:pt idx="355">
                  <c:v>0.29370378359999999</c:v>
                </c:pt>
                <c:pt idx="356">
                  <c:v>0.29466997819999902</c:v>
                </c:pt>
                <c:pt idx="357">
                  <c:v>0.29562126119999999</c:v>
                </c:pt>
                <c:pt idx="358">
                  <c:v>0.29655762079999998</c:v>
                </c:pt>
                <c:pt idx="359">
                  <c:v>0.29747904859999902</c:v>
                </c:pt>
                <c:pt idx="360">
                  <c:v>0.29838553899999998</c:v>
                </c:pt>
                <c:pt idx="361">
                  <c:v>0.29927708920000001</c:v>
                </c:pt>
                <c:pt idx="362">
                  <c:v>0.30015369959999999</c:v>
                </c:pt>
                <c:pt idx="363">
                  <c:v>0.30101537299999997</c:v>
                </c:pt>
                <c:pt idx="364">
                  <c:v>0.30186211559999998</c:v>
                </c:pt>
                <c:pt idx="365">
                  <c:v>0.30269393579999998</c:v>
                </c:pt>
                <c:pt idx="366">
                  <c:v>0.30351084479999901</c:v>
                </c:pt>
                <c:pt idx="367">
                  <c:v>0.3043128564</c:v>
                </c:pt>
                <c:pt idx="368">
                  <c:v>0.30509998699999902</c:v>
                </c:pt>
                <c:pt idx="369">
                  <c:v>0.30587225559999998</c:v>
                </c:pt>
                <c:pt idx="370">
                  <c:v>0.30662968359999998</c:v>
                </c:pt>
                <c:pt idx="371">
                  <c:v>0.3073722948</c:v>
                </c:pt>
                <c:pt idx="372">
                  <c:v>0.30810011519999903</c:v>
                </c:pt>
                <c:pt idx="373">
                  <c:v>0.30881317339999997</c:v>
                </c:pt>
                <c:pt idx="374">
                  <c:v>0.30951150039999997</c:v>
                </c:pt>
                <c:pt idx="375">
                  <c:v>0.31019512859999998</c:v>
                </c:pt>
                <c:pt idx="376">
                  <c:v>0.3108640936</c:v>
                </c:pt>
                <c:pt idx="377">
                  <c:v>0.31151843259999901</c:v>
                </c:pt>
                <c:pt idx="378">
                  <c:v>0.3121581846</c:v>
                </c:pt>
                <c:pt idx="379">
                  <c:v>0.31278339119999998</c:v>
                </c:pt>
                <c:pt idx="380">
                  <c:v>0.31339409559999998</c:v>
                </c:pt>
                <c:pt idx="381">
                  <c:v>0.31399034300000001</c:v>
                </c:pt>
                <c:pt idx="382">
                  <c:v>0.31457218059999997</c:v>
                </c:pt>
                <c:pt idx="383">
                  <c:v>0.31513965719999998</c:v>
                </c:pt>
                <c:pt idx="384">
                  <c:v>0.31569282339999899</c:v>
                </c:pt>
                <c:pt idx="385">
                  <c:v>0.31623173179999903</c:v>
                </c:pt>
                <c:pt idx="386">
                  <c:v>0.31675643660000002</c:v>
                </c:pt>
                <c:pt idx="387">
                  <c:v>0.31726699359999999</c:v>
                </c:pt>
                <c:pt idx="388">
                  <c:v>0.31776345979999998</c:v>
                </c:pt>
                <c:pt idx="389">
                  <c:v>0.31824589459999902</c:v>
                </c:pt>
                <c:pt idx="390">
                  <c:v>0.31871435819999999</c:v>
                </c:pt>
                <c:pt idx="391">
                  <c:v>0.31916891259999902</c:v>
                </c:pt>
                <c:pt idx="392">
                  <c:v>0.31960962099999901</c:v>
                </c:pt>
                <c:pt idx="393">
                  <c:v>0.32003654819999899</c:v>
                </c:pt>
                <c:pt idx="394">
                  <c:v>0.32044976039999901</c:v>
                </c:pt>
                <c:pt idx="395">
                  <c:v>0.32084932500000002</c:v>
                </c:pt>
                <c:pt idx="396">
                  <c:v>0.32123531059999999</c:v>
                </c:pt>
                <c:pt idx="397">
                  <c:v>0.32160778680000002</c:v>
                </c:pt>
                <c:pt idx="398">
                  <c:v>0.32196682519999997</c:v>
                </c:pt>
                <c:pt idx="399">
                  <c:v>0.32231249740000001</c:v>
                </c:pt>
                <c:pt idx="400">
                  <c:v>0.32264487719999901</c:v>
                </c:pt>
                <c:pt idx="401">
                  <c:v>0.32296403879999902</c:v>
                </c:pt>
                <c:pt idx="402">
                  <c:v>0.32327005780000001</c:v>
                </c:pt>
                <c:pt idx="403">
                  <c:v>0.323563010199999</c:v>
                </c:pt>
                <c:pt idx="404">
                  <c:v>0.32384297359999997</c:v>
                </c:pt>
                <c:pt idx="405">
                  <c:v>0.32411002659999999</c:v>
                </c:pt>
                <c:pt idx="406">
                  <c:v>0.32436424780000001</c:v>
                </c:pt>
                <c:pt idx="407">
                  <c:v>0.32460571780000003</c:v>
                </c:pt>
                <c:pt idx="408">
                  <c:v>0.32483451720000001</c:v>
                </c:pt>
                <c:pt idx="409">
                  <c:v>0.325050727799999</c:v>
                </c:pt>
                <c:pt idx="410">
                  <c:v>0.32525443180000002</c:v>
                </c:pt>
                <c:pt idx="411">
                  <c:v>0.32544571259999999</c:v>
                </c:pt>
                <c:pt idx="412">
                  <c:v>0.3256246538</c:v>
                </c:pt>
                <c:pt idx="413">
                  <c:v>0.32579133999999998</c:v>
                </c:pt>
                <c:pt idx="414">
                  <c:v>0.32594585659999997</c:v>
                </c:pt>
                <c:pt idx="415">
                  <c:v>0.32608828880000001</c:v>
                </c:pt>
                <c:pt idx="416">
                  <c:v>0.32621872339999902</c:v>
                </c:pt>
                <c:pt idx="417">
                  <c:v>0.326337246999999</c:v>
                </c:pt>
                <c:pt idx="418">
                  <c:v>0.32644394700000001</c:v>
                </c:pt>
                <c:pt idx="419">
                  <c:v>0.3265389112</c:v>
                </c:pt>
                <c:pt idx="420">
                  <c:v>0.32662222819999998</c:v>
                </c:pt>
                <c:pt idx="421">
                  <c:v>0.32669398619999901</c:v>
                </c:pt>
                <c:pt idx="422">
                  <c:v>0.32675427479999902</c:v>
                </c:pt>
                <c:pt idx="423">
                  <c:v>0.32680318359999999</c:v>
                </c:pt>
                <c:pt idx="424">
                  <c:v>0.32684080199999999</c:v>
                </c:pt>
                <c:pt idx="425">
                  <c:v>0.32686722059999901</c:v>
                </c:pt>
                <c:pt idx="426">
                  <c:v>0.32688252979999999</c:v>
                </c:pt>
                <c:pt idx="427">
                  <c:v>0.32688682060000002</c:v>
                </c:pt>
                <c:pt idx="428">
                  <c:v>0.32688018359999998</c:v>
                </c:pt>
                <c:pt idx="429">
                  <c:v>0.32686271059999999</c:v>
                </c:pt>
                <c:pt idx="430">
                  <c:v>0.32683449279999999</c:v>
                </c:pt>
                <c:pt idx="431">
                  <c:v>0.32679562199999901</c:v>
                </c:pt>
                <c:pt idx="432">
                  <c:v>0.32674619019999901</c:v>
                </c:pt>
                <c:pt idx="433">
                  <c:v>0.32668628919999998</c:v>
                </c:pt>
                <c:pt idx="434">
                  <c:v>0.3266160112</c:v>
                </c:pt>
                <c:pt idx="435">
                  <c:v>0.3265354486</c:v>
                </c:pt>
                <c:pt idx="436">
                  <c:v>0.326444693599999</c:v>
                </c:pt>
                <c:pt idx="437">
                  <c:v>0.32634383859999899</c:v>
                </c:pt>
                <c:pt idx="438">
                  <c:v>0.32623297599999901</c:v>
                </c:pt>
                <c:pt idx="439">
                  <c:v>0.32611219859999901</c:v>
                </c:pt>
                <c:pt idx="440">
                  <c:v>0.325981598799999</c:v>
                </c:pt>
                <c:pt idx="441">
                  <c:v>0.32584126879999997</c:v>
                </c:pt>
                <c:pt idx="442">
                  <c:v>0.32569130159999998</c:v>
                </c:pt>
                <c:pt idx="443">
                  <c:v>0.32553178919999998</c:v>
                </c:pt>
                <c:pt idx="444">
                  <c:v>0.32536282419999901</c:v>
                </c:pt>
                <c:pt idx="445">
                  <c:v>0.3251844988</c:v>
                </c:pt>
                <c:pt idx="446">
                  <c:v>0.32499690539999998</c:v>
                </c:pt>
                <c:pt idx="447">
                  <c:v>0.32480013600000002</c:v>
                </c:pt>
                <c:pt idx="448">
                  <c:v>0.32459428279999902</c:v>
                </c:pt>
                <c:pt idx="449">
                  <c:v>0.32437943740000003</c:v>
                </c:pt>
                <c:pt idx="450">
                  <c:v>0.32415569179999998</c:v>
                </c:pt>
                <c:pt idx="451">
                  <c:v>0.32392313739999901</c:v>
                </c:pt>
                <c:pt idx="452">
                  <c:v>0.32368186599999998</c:v>
                </c:pt>
                <c:pt idx="453">
                  <c:v>0.32343196819999998</c:v>
                </c:pt>
                <c:pt idx="454">
                  <c:v>0.32317353559999901</c:v>
                </c:pt>
                <c:pt idx="455">
                  <c:v>0.32290665879999902</c:v>
                </c:pt>
                <c:pt idx="456">
                  <c:v>0.32263142839999998</c:v>
                </c:pt>
                <c:pt idx="457">
                  <c:v>0.32234793480000001</c:v>
                </c:pt>
                <c:pt idx="458">
                  <c:v>0.32205626799999998</c:v>
                </c:pt>
                <c:pt idx="459">
                  <c:v>0.32175651799999999</c:v>
                </c:pt>
                <c:pt idx="460">
                  <c:v>0.32144877459999999</c:v>
                </c:pt>
                <c:pt idx="461">
                  <c:v>0.32113312659999899</c:v>
                </c:pt>
                <c:pt idx="462">
                  <c:v>0.32080966359999902</c:v>
                </c:pt>
                <c:pt idx="463">
                  <c:v>0.32047847400000001</c:v>
                </c:pt>
                <c:pt idx="464">
                  <c:v>0.32013964639999998</c:v>
                </c:pt>
                <c:pt idx="465">
                  <c:v>0.31979326879999997</c:v>
                </c:pt>
                <c:pt idx="466">
                  <c:v>0.31943942920000001</c:v>
                </c:pt>
                <c:pt idx="467">
                  <c:v>0.31907821479999998</c:v>
                </c:pt>
                <c:pt idx="468">
                  <c:v>0.31870971279999999</c:v>
                </c:pt>
                <c:pt idx="469">
                  <c:v>0.318334009999999</c:v>
                </c:pt>
                <c:pt idx="470">
                  <c:v>0.31795119299999902</c:v>
                </c:pt>
                <c:pt idx="471">
                  <c:v>0.31756134759999999</c:v>
                </c:pt>
                <c:pt idx="472">
                  <c:v>0.31716455960000001</c:v>
                </c:pt>
                <c:pt idx="473">
                  <c:v>0.31676091419999902</c:v>
                </c:pt>
                <c:pt idx="474">
                  <c:v>0.31635049659999998</c:v>
                </c:pt>
                <c:pt idx="475">
                  <c:v>0.31593339079999899</c:v>
                </c:pt>
                <c:pt idx="476">
                  <c:v>0.31550968140000002</c:v>
                </c:pt>
                <c:pt idx="477">
                  <c:v>0.31507945199999998</c:v>
                </c:pt>
                <c:pt idx="478">
                  <c:v>0.31464278559999997</c:v>
                </c:pt>
                <c:pt idx="479">
                  <c:v>0.31419976559999901</c:v>
                </c:pt>
                <c:pt idx="480">
                  <c:v>0.313750474</c:v>
                </c:pt>
                <c:pt idx="481">
                  <c:v>0.31329499299999902</c:v>
                </c:pt>
                <c:pt idx="482">
                  <c:v>0.31283340440000001</c:v>
                </c:pt>
                <c:pt idx="483">
                  <c:v>0.31236578899999901</c:v>
                </c:pt>
                <c:pt idx="484">
                  <c:v>0.31189222779999998</c:v>
                </c:pt>
                <c:pt idx="485">
                  <c:v>0.3114128008</c:v>
                </c:pt>
                <c:pt idx="486">
                  <c:v>0.31092758819999999</c:v>
                </c:pt>
                <c:pt idx="487">
                  <c:v>0.310436669</c:v>
                </c:pt>
                <c:pt idx="488">
                  <c:v>0.30994012239999902</c:v>
                </c:pt>
                <c:pt idx="489">
                  <c:v>0.30943802659999903</c:v>
                </c:pt>
                <c:pt idx="490">
                  <c:v>0.30893045959999998</c:v>
                </c:pt>
                <c:pt idx="491">
                  <c:v>0.3084174992</c:v>
                </c:pt>
                <c:pt idx="492">
                  <c:v>0.30789922199999997</c:v>
                </c:pt>
                <c:pt idx="493">
                  <c:v>0.30737570479999998</c:v>
                </c:pt>
                <c:pt idx="494">
                  <c:v>0.30684702380000001</c:v>
                </c:pt>
                <c:pt idx="495">
                  <c:v>0.3063132542</c:v>
                </c:pt>
                <c:pt idx="496">
                  <c:v>0.30577447139999903</c:v>
                </c:pt>
                <c:pt idx="497">
                  <c:v>0.30523075</c:v>
                </c:pt>
                <c:pt idx="498">
                  <c:v>0.30468216419999999</c:v>
                </c:pt>
                <c:pt idx="499">
                  <c:v>0.30412878739999999</c:v>
                </c:pt>
                <c:pt idx="500">
                  <c:v>0.30357069279999999</c:v>
                </c:pt>
                <c:pt idx="501">
                  <c:v>0.30300795320000001</c:v>
                </c:pt>
                <c:pt idx="502">
                  <c:v>0.30244064059999998</c:v>
                </c:pt>
                <c:pt idx="503">
                  <c:v>0.30186882679999999</c:v>
                </c:pt>
                <c:pt idx="504">
                  <c:v>0.30129258279999999</c:v>
                </c:pt>
                <c:pt idx="505">
                  <c:v>0.3007119794</c:v>
                </c:pt>
                <c:pt idx="506">
                  <c:v>0.30012708659999998</c:v>
                </c:pt>
                <c:pt idx="507">
                  <c:v>0.2995379742</c:v>
                </c:pt>
                <c:pt idx="508">
                  <c:v>0.29894471119999999</c:v>
                </c:pt>
                <c:pt idx="509">
                  <c:v>0.29834736619999902</c:v>
                </c:pt>
                <c:pt idx="510">
                  <c:v>0.29774600759999997</c:v>
                </c:pt>
                <c:pt idx="511">
                  <c:v>0.29714070279999999</c:v>
                </c:pt>
                <c:pt idx="512">
                  <c:v>0.29653151899999902</c:v>
                </c:pt>
                <c:pt idx="513">
                  <c:v>0.29591852259999901</c:v>
                </c:pt>
                <c:pt idx="514">
                  <c:v>0.29530178000000001</c:v>
                </c:pt>
                <c:pt idx="515">
                  <c:v>0.294681356599999</c:v>
                </c:pt>
                <c:pt idx="516">
                  <c:v>0.29405731759999998</c:v>
                </c:pt>
                <c:pt idx="517">
                  <c:v>0.29342972759999902</c:v>
                </c:pt>
                <c:pt idx="518">
                  <c:v>0.29279865039999903</c:v>
                </c:pt>
                <c:pt idx="519">
                  <c:v>0.29216414979999999</c:v>
                </c:pt>
                <c:pt idx="520">
                  <c:v>0.29152628879999998</c:v>
                </c:pt>
                <c:pt idx="521">
                  <c:v>0.29088512999999999</c:v>
                </c:pt>
                <c:pt idx="522">
                  <c:v>0.29024073540000001</c:v>
                </c:pt>
                <c:pt idx="523">
                  <c:v>0.28959316639999999</c:v>
                </c:pt>
                <c:pt idx="524">
                  <c:v>0.288942484</c:v>
                </c:pt>
                <c:pt idx="525">
                  <c:v>0.28828874899999901</c:v>
                </c:pt>
                <c:pt idx="526">
                  <c:v>0.28763202139999999</c:v>
                </c:pt>
                <c:pt idx="527">
                  <c:v>0.28697236040000002</c:v>
                </c:pt>
                <c:pt idx="528">
                  <c:v>0.28630982499999902</c:v>
                </c:pt>
                <c:pt idx="529">
                  <c:v>0.2856444742</c:v>
                </c:pt>
                <c:pt idx="530">
                  <c:v>0.2849763656</c:v>
                </c:pt>
                <c:pt idx="531">
                  <c:v>0.28430555659999901</c:v>
                </c:pt>
                <c:pt idx="532">
                  <c:v>0.28363210459999999</c:v>
                </c:pt>
                <c:pt idx="533">
                  <c:v>0.28295606579999999</c:v>
                </c:pt>
                <c:pt idx="534">
                  <c:v>0.28227749639999999</c:v>
                </c:pt>
                <c:pt idx="535">
                  <c:v>0.28159645179999998</c:v>
                </c:pt>
                <c:pt idx="536">
                  <c:v>0.28091298720000002</c:v>
                </c:pt>
                <c:pt idx="537">
                  <c:v>0.28022715679999999</c:v>
                </c:pt>
                <c:pt idx="538">
                  <c:v>0.279539015</c:v>
                </c:pt>
                <c:pt idx="539">
                  <c:v>0.27884861519999998</c:v>
                </c:pt>
                <c:pt idx="540">
                  <c:v>0.27815601039999999</c:v>
                </c:pt>
                <c:pt idx="541">
                  <c:v>0.27746125319999998</c:v>
                </c:pt>
                <c:pt idx="542">
                  <c:v>0.27676439600000002</c:v>
                </c:pt>
                <c:pt idx="543">
                  <c:v>0.27606548999999903</c:v>
                </c:pt>
                <c:pt idx="544">
                  <c:v>0.27536458659999902</c:v>
                </c:pt>
                <c:pt idx="545">
                  <c:v>0.27466173619999901</c:v>
                </c:pt>
                <c:pt idx="546">
                  <c:v>0.27395698940000002</c:v>
                </c:pt>
                <c:pt idx="547">
                  <c:v>0.27325039559999997</c:v>
                </c:pt>
                <c:pt idx="548">
                  <c:v>0.272542004</c:v>
                </c:pt>
                <c:pt idx="549">
                  <c:v>0.27183186339999998</c:v>
                </c:pt>
                <c:pt idx="550">
                  <c:v>0.27112002239999999</c:v>
                </c:pt>
                <c:pt idx="551">
                  <c:v>0.27040652839999901</c:v>
                </c:pt>
                <c:pt idx="552">
                  <c:v>0.26969142899999998</c:v>
                </c:pt>
                <c:pt idx="553">
                  <c:v>0.26897477119999902</c:v>
                </c:pt>
                <c:pt idx="554">
                  <c:v>0.2682566012</c:v>
                </c:pt>
                <c:pt idx="555">
                  <c:v>0.26753696499999902</c:v>
                </c:pt>
                <c:pt idx="556">
                  <c:v>0.26681590820000001</c:v>
                </c:pt>
                <c:pt idx="557">
                  <c:v>0.266093476</c:v>
                </c:pt>
                <c:pt idx="558">
                  <c:v>0.26536971300000001</c:v>
                </c:pt>
                <c:pt idx="559">
                  <c:v>0.26464466320000002</c:v>
                </c:pt>
                <c:pt idx="560">
                  <c:v>0.26391837039999999</c:v>
                </c:pt>
                <c:pt idx="561">
                  <c:v>0.2631908778</c:v>
                </c:pt>
                <c:pt idx="562">
                  <c:v>0.2624622284</c:v>
                </c:pt>
                <c:pt idx="563">
                  <c:v>0.26173246459999999</c:v>
                </c:pt>
                <c:pt idx="564">
                  <c:v>0.2610016282</c:v>
                </c:pt>
                <c:pt idx="565">
                  <c:v>0.26026976079999897</c:v>
                </c:pt>
                <c:pt idx="566">
                  <c:v>0.25953690359999998</c:v>
                </c:pt>
                <c:pt idx="567">
                  <c:v>0.2588030972</c:v>
                </c:pt>
                <c:pt idx="568">
                  <c:v>0.25806838179999902</c:v>
                </c:pt>
                <c:pt idx="569">
                  <c:v>0.25733279739999998</c:v>
                </c:pt>
                <c:pt idx="570">
                  <c:v>0.25659638299999998</c:v>
                </c:pt>
                <c:pt idx="571">
                  <c:v>0.25585917799999902</c:v>
                </c:pt>
                <c:pt idx="572">
                  <c:v>0.25512122059999998</c:v>
                </c:pt>
                <c:pt idx="573">
                  <c:v>0.25438254899999901</c:v>
                </c:pt>
                <c:pt idx="574">
                  <c:v>0.253643201199999</c:v>
                </c:pt>
                <c:pt idx="575">
                  <c:v>0.2529032142</c:v>
                </c:pt>
                <c:pt idx="576">
                  <c:v>0.25216262519999999</c:v>
                </c:pt>
                <c:pt idx="577">
                  <c:v>0.25142147039999901</c:v>
                </c:pt>
                <c:pt idx="578">
                  <c:v>0.25067978599999902</c:v>
                </c:pt>
                <c:pt idx="579">
                  <c:v>0.24993760779999999</c:v>
                </c:pt>
                <c:pt idx="580">
                  <c:v>0.24919497099999999</c:v>
                </c:pt>
                <c:pt idx="581">
                  <c:v>0.248451910399999</c:v>
                </c:pt>
                <c:pt idx="582">
                  <c:v>0.247708460799999</c:v>
                </c:pt>
                <c:pt idx="583">
                  <c:v>0.24696465619999999</c:v>
                </c:pt>
                <c:pt idx="584">
                  <c:v>0.24622053019999901</c:v>
                </c:pt>
                <c:pt idx="585">
                  <c:v>0.2454761164</c:v>
                </c:pt>
                <c:pt idx="586">
                  <c:v>0.24473144759999901</c:v>
                </c:pt>
                <c:pt idx="587">
                  <c:v>0.243986556399999</c:v>
                </c:pt>
                <c:pt idx="588">
                  <c:v>0.243241475199999</c:v>
                </c:pt>
                <c:pt idx="589">
                  <c:v>0.24249623540000001</c:v>
                </c:pt>
                <c:pt idx="590">
                  <c:v>0.24175086899999901</c:v>
                </c:pt>
                <c:pt idx="591">
                  <c:v>0.24100540679999999</c:v>
                </c:pt>
                <c:pt idx="592">
                  <c:v>0.240259879599999</c:v>
                </c:pt>
                <c:pt idx="593">
                  <c:v>0.23951431779999999</c:v>
                </c:pt>
                <c:pt idx="594">
                  <c:v>0.23876875139999901</c:v>
                </c:pt>
                <c:pt idx="595">
                  <c:v>0.23802321000000001</c:v>
                </c:pt>
                <c:pt idx="596">
                  <c:v>0.237277723</c:v>
                </c:pt>
                <c:pt idx="597">
                  <c:v>0.2365323194</c:v>
                </c:pt>
                <c:pt idx="598">
                  <c:v>0.2357870276</c:v>
                </c:pt>
                <c:pt idx="599">
                  <c:v>0.23504187579999899</c:v>
                </c:pt>
                <c:pt idx="600">
                  <c:v>0.2342968922</c:v>
                </c:pt>
                <c:pt idx="601">
                  <c:v>0.2335521042</c:v>
                </c:pt>
                <c:pt idx="602">
                  <c:v>0.23280753899999901</c:v>
                </c:pt>
                <c:pt idx="603">
                  <c:v>0.23206322359999901</c:v>
                </c:pt>
                <c:pt idx="604">
                  <c:v>0.23131918439999999</c:v>
                </c:pt>
                <c:pt idx="605">
                  <c:v>0.23057544759999901</c:v>
                </c:pt>
                <c:pt idx="606">
                  <c:v>0.22983203939999899</c:v>
                </c:pt>
                <c:pt idx="607">
                  <c:v>0.22908898479999901</c:v>
                </c:pt>
                <c:pt idx="608">
                  <c:v>0.22834630959999999</c:v>
                </c:pt>
                <c:pt idx="609">
                  <c:v>0.2276040386</c:v>
                </c:pt>
                <c:pt idx="610">
                  <c:v>0.22686219599999999</c:v>
                </c:pt>
                <c:pt idx="611">
                  <c:v>0.226120806599999</c:v>
                </c:pt>
                <c:pt idx="612">
                  <c:v>0.225379894</c:v>
                </c:pt>
                <c:pt idx="613">
                  <c:v>0.224639482</c:v>
                </c:pt>
                <c:pt idx="614">
                  <c:v>0.22389959399999901</c:v>
                </c:pt>
                <c:pt idx="615">
                  <c:v>0.223160253</c:v>
                </c:pt>
                <c:pt idx="616">
                  <c:v>0.222421481599999</c:v>
                </c:pt>
                <c:pt idx="617">
                  <c:v>0.221683302399999</c:v>
                </c:pt>
                <c:pt idx="618">
                  <c:v>0.22094573740000001</c:v>
                </c:pt>
                <c:pt idx="619">
                  <c:v>0.2202088086</c:v>
                </c:pt>
                <c:pt idx="620">
                  <c:v>0.219472537399999</c:v>
                </c:pt>
                <c:pt idx="621">
                  <c:v>0.2187369452</c:v>
                </c:pt>
                <c:pt idx="622">
                  <c:v>0.21800205279999901</c:v>
                </c:pt>
                <c:pt idx="623">
                  <c:v>0.21726788079999901</c:v>
                </c:pt>
                <c:pt idx="624">
                  <c:v>0.21653444999999999</c:v>
                </c:pt>
                <c:pt idx="625">
                  <c:v>0.215801779999999</c:v>
                </c:pt>
                <c:pt idx="626">
                  <c:v>0.2150698912</c:v>
                </c:pt>
                <c:pt idx="627">
                  <c:v>0.21433880259999999</c:v>
                </c:pt>
                <c:pt idx="628">
                  <c:v>0.213608533799999</c:v>
                </c:pt>
                <c:pt idx="629">
                  <c:v>0.21287910359999901</c:v>
                </c:pt>
                <c:pt idx="630">
                  <c:v>0.212150530999999</c:v>
                </c:pt>
                <c:pt idx="631">
                  <c:v>0.21142283439999901</c:v>
                </c:pt>
                <c:pt idx="632">
                  <c:v>0.21069603179999999</c:v>
                </c:pt>
                <c:pt idx="633">
                  <c:v>0.20997014119999999</c:v>
                </c:pt>
                <c:pt idx="634">
                  <c:v>0.2092451806</c:v>
                </c:pt>
                <c:pt idx="635">
                  <c:v>0.20852116699999901</c:v>
                </c:pt>
                <c:pt idx="636">
                  <c:v>0.20779811779999999</c:v>
                </c:pt>
                <c:pt idx="637">
                  <c:v>0.207076049799999</c:v>
                </c:pt>
                <c:pt idx="638">
                  <c:v>0.20635497999999899</c:v>
                </c:pt>
                <c:pt idx="639">
                  <c:v>0.20563492419999899</c:v>
                </c:pt>
                <c:pt idx="640">
                  <c:v>0.2049158992</c:v>
                </c:pt>
                <c:pt idx="641">
                  <c:v>0.20419792039999901</c:v>
                </c:pt>
                <c:pt idx="642">
                  <c:v>0.20348100399999999</c:v>
                </c:pt>
                <c:pt idx="643">
                  <c:v>0.202765165</c:v>
                </c:pt>
                <c:pt idx="644">
                  <c:v>0.202050418599999</c:v>
                </c:pt>
                <c:pt idx="645">
                  <c:v>0.20133678019999901</c:v>
                </c:pt>
                <c:pt idx="646">
                  <c:v>0.20062426420000001</c:v>
                </c:pt>
                <c:pt idx="647">
                  <c:v>0.19991288505999999</c:v>
                </c:pt>
                <c:pt idx="648">
                  <c:v>0.199202657239999</c:v>
                </c:pt>
                <c:pt idx="649">
                  <c:v>0.198493594719999</c:v>
                </c:pt>
                <c:pt idx="650">
                  <c:v>0.197785711299999</c:v>
                </c:pt>
                <c:pt idx="651">
                  <c:v>0.19707902059999999</c:v>
                </c:pt>
                <c:pt idx="652">
                  <c:v>0.19637353599999999</c:v>
                </c:pt>
                <c:pt idx="653">
                  <c:v>0.19566927065999901</c:v>
                </c:pt>
                <c:pt idx="654">
                  <c:v>0.19496623752</c:v>
                </c:pt>
                <c:pt idx="655">
                  <c:v>0.19426444931999901</c:v>
                </c:pt>
                <c:pt idx="656">
                  <c:v>0.19356391855999999</c:v>
                </c:pt>
                <c:pt idx="657">
                  <c:v>0.19286465756000001</c:v>
                </c:pt>
                <c:pt idx="658">
                  <c:v>0.19216667843999999</c:v>
                </c:pt>
                <c:pt idx="659">
                  <c:v>0.19146999306000001</c:v>
                </c:pt>
                <c:pt idx="660">
                  <c:v>0.19077461311999999</c:v>
                </c:pt>
                <c:pt idx="661">
                  <c:v>0.19008055012</c:v>
                </c:pt>
                <c:pt idx="662">
                  <c:v>0.18938781533999999</c:v>
                </c:pt>
                <c:pt idx="663">
                  <c:v>0.18869641987999999</c:v>
                </c:pt>
                <c:pt idx="664">
                  <c:v>0.188006374619999</c:v>
                </c:pt>
                <c:pt idx="665">
                  <c:v>0.187317690259999</c:v>
                </c:pt>
                <c:pt idx="666">
                  <c:v>0.18663037731999901</c:v>
                </c:pt>
                <c:pt idx="667">
                  <c:v>0.18594444609999999</c:v>
                </c:pt>
                <c:pt idx="668">
                  <c:v>0.18525990674000001</c:v>
                </c:pt>
                <c:pt idx="669">
                  <c:v>0.18457676919999999</c:v>
                </c:pt>
                <c:pt idx="670">
                  <c:v>0.1838950432</c:v>
                </c:pt>
                <c:pt idx="671">
                  <c:v>0.18321473833999999</c:v>
                </c:pt>
                <c:pt idx="672">
                  <c:v>0.18253586399999999</c:v>
                </c:pt>
                <c:pt idx="673">
                  <c:v>0.18185842939999899</c:v>
                </c:pt>
                <c:pt idx="674">
                  <c:v>0.18118244357999999</c:v>
                </c:pt>
                <c:pt idx="675">
                  <c:v>0.1805079154</c:v>
                </c:pt>
                <c:pt idx="676">
                  <c:v>0.17983485356000001</c:v>
                </c:pt>
                <c:pt idx="677">
                  <c:v>0.17916326653999901</c:v>
                </c:pt>
                <c:pt idx="678">
                  <c:v>0.17849316271999999</c:v>
                </c:pt>
                <c:pt idx="679">
                  <c:v>0.17782455025999999</c:v>
                </c:pt>
                <c:pt idx="680">
                  <c:v>0.17715743717999999</c:v>
                </c:pt>
                <c:pt idx="681">
                  <c:v>0.17649183133999999</c:v>
                </c:pt>
                <c:pt idx="682">
                  <c:v>0.17582774038000001</c:v>
                </c:pt>
                <c:pt idx="683">
                  <c:v>0.175165171859999</c:v>
                </c:pt>
                <c:pt idx="684">
                  <c:v>0.17450413313999999</c:v>
                </c:pt>
                <c:pt idx="685">
                  <c:v>0.1738446314</c:v>
                </c:pt>
                <c:pt idx="686">
                  <c:v>0.17318667369999999</c:v>
                </c:pt>
                <c:pt idx="687">
                  <c:v>0.17253026694000001</c:v>
                </c:pt>
                <c:pt idx="688">
                  <c:v>0.17187541783999999</c:v>
                </c:pt>
                <c:pt idx="689">
                  <c:v>0.171222133019999</c:v>
                </c:pt>
                <c:pt idx="690">
                  <c:v>0.17057041887999899</c:v>
                </c:pt>
                <c:pt idx="691">
                  <c:v>0.16992028174000001</c:v>
                </c:pt>
                <c:pt idx="692">
                  <c:v>0.16927172771999999</c:v>
                </c:pt>
                <c:pt idx="693">
                  <c:v>0.168624762839999</c:v>
                </c:pt>
                <c:pt idx="694">
                  <c:v>0.167979392939999</c:v>
                </c:pt>
                <c:pt idx="695">
                  <c:v>0.16733562373999999</c:v>
                </c:pt>
                <c:pt idx="696">
                  <c:v>0.166693460819999</c:v>
                </c:pt>
                <c:pt idx="697">
                  <c:v>0.16605290959999999</c:v>
                </c:pt>
                <c:pt idx="698">
                  <c:v>0.16541397535999999</c:v>
                </c:pt>
                <c:pt idx="699">
                  <c:v>0.16477666329999999</c:v>
                </c:pt>
                <c:pt idx="700">
                  <c:v>0.16414097844</c:v>
                </c:pt>
                <c:pt idx="701">
                  <c:v>0.16350692563999999</c:v>
                </c:pt>
                <c:pt idx="702">
                  <c:v>0.162874509699999</c:v>
                </c:pt>
                <c:pt idx="703">
                  <c:v>0.16224373521999999</c:v>
                </c:pt>
                <c:pt idx="704">
                  <c:v>0.16161460674</c:v>
                </c:pt>
                <c:pt idx="705">
                  <c:v>0.160987128599999</c:v>
                </c:pt>
                <c:pt idx="706">
                  <c:v>0.16036130507999999</c:v>
                </c:pt>
                <c:pt idx="707">
                  <c:v>0.159737140299999</c:v>
                </c:pt>
                <c:pt idx="708">
                  <c:v>0.15911463826</c:v>
                </c:pt>
                <c:pt idx="709">
                  <c:v>0.15849380284</c:v>
                </c:pt>
                <c:pt idx="710">
                  <c:v>0.15787463782</c:v>
                </c:pt>
                <c:pt idx="711">
                  <c:v>0.15725714682</c:v>
                </c:pt>
                <c:pt idx="712">
                  <c:v>0.15664133338</c:v>
                </c:pt>
                <c:pt idx="713">
                  <c:v>0.15602720092</c:v>
                </c:pt>
                <c:pt idx="714">
                  <c:v>0.15541475274</c:v>
                </c:pt>
                <c:pt idx="715">
                  <c:v>0.154803992</c:v>
                </c:pt>
                <c:pt idx="716">
                  <c:v>0.1541949218</c:v>
                </c:pt>
                <c:pt idx="717">
                  <c:v>0.15358754508</c:v>
                </c:pt>
                <c:pt idx="718">
                  <c:v>0.1529818647</c:v>
                </c:pt>
                <c:pt idx="719">
                  <c:v>0.15237788342</c:v>
                </c:pt>
                <c:pt idx="720">
                  <c:v>0.15177560384</c:v>
                </c:pt>
                <c:pt idx="721">
                  <c:v>0.15117502854000001</c:v>
                </c:pt>
                <c:pt idx="722">
                  <c:v>0.15057615990000001</c:v>
                </c:pt>
                <c:pt idx="723">
                  <c:v>0.14997900028</c:v>
                </c:pt>
                <c:pt idx="724">
                  <c:v>0.14938355189999999</c:v>
                </c:pt>
                <c:pt idx="725">
                  <c:v>0.14878981685999901</c:v>
                </c:pt>
                <c:pt idx="726">
                  <c:v>0.14819779717999901</c:v>
                </c:pt>
                <c:pt idx="727">
                  <c:v>0.14760749481999999</c:v>
                </c:pt>
                <c:pt idx="728">
                  <c:v>0.1470189116</c:v>
                </c:pt>
                <c:pt idx="729">
                  <c:v>0.14643204922</c:v>
                </c:pt>
                <c:pt idx="730">
                  <c:v>0.14584690936</c:v>
                </c:pt>
                <c:pt idx="731">
                  <c:v>0.14526349351999901</c:v>
                </c:pt>
                <c:pt idx="732">
                  <c:v>0.14468180317999901</c:v>
                </c:pt>
                <c:pt idx="733">
                  <c:v>0.14410183969999901</c:v>
                </c:pt>
                <c:pt idx="734">
                  <c:v>0.14352360434</c:v>
                </c:pt>
                <c:pt idx="735">
                  <c:v>0.14294709829999999</c:v>
                </c:pt>
                <c:pt idx="736">
                  <c:v>0.14237232263999999</c:v>
                </c:pt>
                <c:pt idx="737">
                  <c:v>0.14179927840000001</c:v>
                </c:pt>
                <c:pt idx="738">
                  <c:v>0.14122796647999999</c:v>
                </c:pt>
                <c:pt idx="739">
                  <c:v>0.140658387719999</c:v>
                </c:pt>
                <c:pt idx="740">
                  <c:v>0.14009054288</c:v>
                </c:pt>
                <c:pt idx="741">
                  <c:v>0.13952443262</c:v>
                </c:pt>
                <c:pt idx="742">
                  <c:v>0.13896005753999999</c:v>
                </c:pt>
                <c:pt idx="743">
                  <c:v>0.13839741814000001</c:v>
                </c:pt>
                <c:pt idx="744">
                  <c:v>0.13783651484000001</c:v>
                </c:pt>
                <c:pt idx="745">
                  <c:v>0.13727734802</c:v>
                </c:pt>
                <c:pt idx="746">
                  <c:v>0.13671991791999999</c:v>
                </c:pt>
                <c:pt idx="747">
                  <c:v>0.13616422474000001</c:v>
                </c:pt>
                <c:pt idx="748">
                  <c:v>0.135610268619999</c:v>
                </c:pt>
                <c:pt idx="749">
                  <c:v>0.13505804959999901</c:v>
                </c:pt>
                <c:pt idx="750">
                  <c:v>0.13450756765999999</c:v>
                </c:pt>
                <c:pt idx="751">
                  <c:v>0.13395882268000001</c:v>
                </c:pt>
                <c:pt idx="752">
                  <c:v>0.13341181448</c:v>
                </c:pt>
                <c:pt idx="753">
                  <c:v>0.13286654285999999</c:v>
                </c:pt>
                <c:pt idx="754">
                  <c:v>0.13232300747999901</c:v>
                </c:pt>
                <c:pt idx="755">
                  <c:v>0.13178120795999901</c:v>
                </c:pt>
                <c:pt idx="756">
                  <c:v>0.13124114385999999</c:v>
                </c:pt>
                <c:pt idx="757">
                  <c:v>0.13070281466</c:v>
                </c:pt>
                <c:pt idx="758">
                  <c:v>0.13016621979999901</c:v>
                </c:pt>
                <c:pt idx="759">
                  <c:v>0.12963135857999999</c:v>
                </c:pt>
                <c:pt idx="760">
                  <c:v>0.12909823033999901</c:v>
                </c:pt>
                <c:pt idx="761">
                  <c:v>0.12856683429999999</c:v>
                </c:pt>
                <c:pt idx="762">
                  <c:v>0.12803716958</c:v>
                </c:pt>
                <c:pt idx="763">
                  <c:v>0.12750923534</c:v>
                </c:pt>
                <c:pt idx="764">
                  <c:v>0.12698303057999999</c:v>
                </c:pt>
                <c:pt idx="765">
                  <c:v>0.1264585543</c:v>
                </c:pt>
                <c:pt idx="766">
                  <c:v>0.12593580541999999</c:v>
                </c:pt>
                <c:pt idx="767">
                  <c:v>0.12541478279999899</c:v>
                </c:pt>
                <c:pt idx="768">
                  <c:v>0.12489548523999899</c:v>
                </c:pt>
                <c:pt idx="769">
                  <c:v>0.12437791147999901</c:v>
                </c:pt>
                <c:pt idx="770">
                  <c:v>0.12386206024</c:v>
                </c:pt>
                <c:pt idx="771">
                  <c:v>0.12334793013999901</c:v>
                </c:pt>
                <c:pt idx="772">
                  <c:v>0.12283551976</c:v>
                </c:pt>
                <c:pt idx="773">
                  <c:v>0.12232482763999999</c:v>
                </c:pt>
                <c:pt idx="774">
                  <c:v>0.12181585223999999</c:v>
                </c:pt>
                <c:pt idx="775">
                  <c:v>0.12130859201999999</c:v>
                </c:pt>
                <c:pt idx="776">
                  <c:v>0.12080304532</c:v>
                </c:pt>
                <c:pt idx="777">
                  <c:v>0.120299210459999</c:v>
                </c:pt>
                <c:pt idx="778">
                  <c:v>0.11979708574</c:v>
                </c:pt>
                <c:pt idx="779">
                  <c:v>0.11929666936</c:v>
                </c:pt>
                <c:pt idx="780">
                  <c:v>0.11879795952</c:v>
                </c:pt>
                <c:pt idx="781">
                  <c:v>0.11830095432</c:v>
                </c:pt>
                <c:pt idx="782">
                  <c:v>0.11780565184</c:v>
                </c:pt>
                <c:pt idx="783">
                  <c:v>0.11731205014</c:v>
                </c:pt>
                <c:pt idx="784">
                  <c:v>0.116820147199999</c:v>
                </c:pt>
                <c:pt idx="785">
                  <c:v>0.11632994096</c:v>
                </c:pt>
                <c:pt idx="786">
                  <c:v>0.11584142929999899</c:v>
                </c:pt>
                <c:pt idx="787">
                  <c:v>0.11535461011999899</c:v>
                </c:pt>
                <c:pt idx="788">
                  <c:v>0.1148694812</c:v>
                </c:pt>
                <c:pt idx="789">
                  <c:v>0.11438604031999999</c:v>
                </c:pt>
                <c:pt idx="790">
                  <c:v>0.1139042852</c:v>
                </c:pt>
                <c:pt idx="791">
                  <c:v>0.113424213539999</c:v>
                </c:pt>
                <c:pt idx="792">
                  <c:v>0.112945822999999</c:v>
                </c:pt>
                <c:pt idx="793">
                  <c:v>0.11246911116</c:v>
                </c:pt>
                <c:pt idx="794">
                  <c:v>0.11199407559999899</c:v>
                </c:pt>
                <c:pt idx="795">
                  <c:v>0.11152071388</c:v>
                </c:pt>
                <c:pt idx="796">
                  <c:v>0.11104902343999901</c:v>
                </c:pt>
                <c:pt idx="797">
                  <c:v>0.11057900177999901</c:v>
                </c:pt>
                <c:pt idx="798">
                  <c:v>0.110110646299999</c:v>
                </c:pt>
                <c:pt idx="799">
                  <c:v>0.10964395439999999</c:v>
                </c:pt>
                <c:pt idx="800">
                  <c:v>0.109178923419999</c:v>
                </c:pt>
                <c:pt idx="801">
                  <c:v>0.10871555065999999</c:v>
                </c:pt>
                <c:pt idx="802">
                  <c:v>0.108253833399999</c:v>
                </c:pt>
                <c:pt idx="803">
                  <c:v>0.10779376891999901</c:v>
                </c:pt>
                <c:pt idx="804">
                  <c:v>0.1073353544</c:v>
                </c:pt>
                <c:pt idx="805">
                  <c:v>0.106878587019999</c:v>
                </c:pt>
                <c:pt idx="806">
                  <c:v>0.10642346393999901</c:v>
                </c:pt>
                <c:pt idx="807">
                  <c:v>0.10596998228</c:v>
                </c:pt>
                <c:pt idx="808">
                  <c:v>0.10551813910000001</c:v>
                </c:pt>
                <c:pt idx="809">
                  <c:v>0.1050679315</c:v>
                </c:pt>
                <c:pt idx="810">
                  <c:v>0.10461935645999999</c:v>
                </c:pt>
                <c:pt idx="811">
                  <c:v>0.10417241099999899</c:v>
                </c:pt>
                <c:pt idx="812">
                  <c:v>0.1037270921</c:v>
                </c:pt>
                <c:pt idx="813">
                  <c:v>0.10328339666</c:v>
                </c:pt>
                <c:pt idx="814">
                  <c:v>0.10284132164</c:v>
                </c:pt>
                <c:pt idx="815">
                  <c:v>0.10240086388</c:v>
                </c:pt>
                <c:pt idx="816">
                  <c:v>0.10196202025999999</c:v>
                </c:pt>
                <c:pt idx="817">
                  <c:v>0.1015247876</c:v>
                </c:pt>
                <c:pt idx="818">
                  <c:v>0.101089162719999</c:v>
                </c:pt>
                <c:pt idx="819">
                  <c:v>0.10065514239999999</c:v>
                </c:pt>
                <c:pt idx="820">
                  <c:v>0.100222723379999</c:v>
                </c:pt>
                <c:pt idx="821">
                  <c:v>9.9791902380000005E-2</c:v>
                </c:pt>
                <c:pt idx="822">
                  <c:v>9.9362676139999995E-2</c:v>
                </c:pt>
                <c:pt idx="823">
                  <c:v>9.8935041339999905E-2</c:v>
                </c:pt>
                <c:pt idx="824">
                  <c:v>9.8508994619999998E-2</c:v>
                </c:pt>
                <c:pt idx="825">
                  <c:v>9.8084532619999998E-2</c:v>
                </c:pt>
                <c:pt idx="826">
                  <c:v>9.7661651959999901E-2</c:v>
                </c:pt>
                <c:pt idx="827">
                  <c:v>9.7240349259999997E-2</c:v>
                </c:pt>
                <c:pt idx="828">
                  <c:v>9.6820621039999902E-2</c:v>
                </c:pt>
                <c:pt idx="829">
                  <c:v>9.6402463899999902E-2</c:v>
                </c:pt>
                <c:pt idx="830">
                  <c:v>9.5985874339999902E-2</c:v>
                </c:pt>
                <c:pt idx="831">
                  <c:v>9.5570848899999894E-2</c:v>
                </c:pt>
                <c:pt idx="832">
                  <c:v>9.5157384060000003E-2</c:v>
                </c:pt>
                <c:pt idx="833">
                  <c:v>9.4745476259999906E-2</c:v>
                </c:pt>
                <c:pt idx="834">
                  <c:v>9.4335122019999995E-2</c:v>
                </c:pt>
                <c:pt idx="835">
                  <c:v>9.3926317719999999E-2</c:v>
                </c:pt>
                <c:pt idx="836">
                  <c:v>9.3519059799999998E-2</c:v>
                </c:pt>
                <c:pt idx="837">
                  <c:v>9.311334466E-2</c:v>
                </c:pt>
                <c:pt idx="838">
                  <c:v>9.2709168699999997E-2</c:v>
                </c:pt>
                <c:pt idx="839">
                  <c:v>9.2306528259999895E-2</c:v>
                </c:pt>
                <c:pt idx="840">
                  <c:v>9.1905419679999906E-2</c:v>
                </c:pt>
                <c:pt idx="841">
                  <c:v>9.1505839339999895E-2</c:v>
                </c:pt>
                <c:pt idx="842">
                  <c:v>9.1107783519999999E-2</c:v>
                </c:pt>
                <c:pt idx="843">
                  <c:v>9.0711248539999997E-2</c:v>
                </c:pt>
                <c:pt idx="844">
                  <c:v>9.0316230699999903E-2</c:v>
                </c:pt>
                <c:pt idx="845">
                  <c:v>8.992272624E-2</c:v>
                </c:pt>
                <c:pt idx="846">
                  <c:v>8.9530731439999997E-2</c:v>
                </c:pt>
                <c:pt idx="847">
                  <c:v>8.9140242559999999E-2</c:v>
                </c:pt>
                <c:pt idx="848">
                  <c:v>8.8751255799999998E-2</c:v>
                </c:pt>
                <c:pt idx="849">
                  <c:v>8.8363767419999906E-2</c:v>
                </c:pt>
                <c:pt idx="850">
                  <c:v>8.7977773580000002E-2</c:v>
                </c:pt>
                <c:pt idx="851">
                  <c:v>8.7593270520000002E-2</c:v>
                </c:pt>
                <c:pt idx="852">
                  <c:v>8.7210254379999894E-2</c:v>
                </c:pt>
                <c:pt idx="853">
                  <c:v>8.682872136E-2</c:v>
                </c:pt>
                <c:pt idx="854">
                  <c:v>8.6448667620000003E-2</c:v>
                </c:pt>
                <c:pt idx="855">
                  <c:v>8.6070089279999998E-2</c:v>
                </c:pt>
                <c:pt idx="856">
                  <c:v>8.5692982499999903E-2</c:v>
                </c:pt>
                <c:pt idx="857">
                  <c:v>8.5317343399999995E-2</c:v>
                </c:pt>
                <c:pt idx="858">
                  <c:v>8.4943168099999994E-2</c:v>
                </c:pt>
                <c:pt idx="859">
                  <c:v>8.4570452680000005E-2</c:v>
                </c:pt>
                <c:pt idx="860">
                  <c:v>8.4199193280000001E-2</c:v>
                </c:pt>
                <c:pt idx="861">
                  <c:v>8.3829385960000002E-2</c:v>
                </c:pt>
                <c:pt idx="862">
                  <c:v>8.3461026799999893E-2</c:v>
                </c:pt>
                <c:pt idx="863">
                  <c:v>8.3094111859999903E-2</c:v>
                </c:pt>
                <c:pt idx="864">
                  <c:v>8.272863724E-2</c:v>
                </c:pt>
                <c:pt idx="865">
                  <c:v>8.2364598940000006E-2</c:v>
                </c:pt>
                <c:pt idx="866">
                  <c:v>8.2001993039999999E-2</c:v>
                </c:pt>
                <c:pt idx="867">
                  <c:v>8.1640815559999996E-2</c:v>
                </c:pt>
                <c:pt idx="868">
                  <c:v>8.1281062539999893E-2</c:v>
                </c:pt>
                <c:pt idx="869">
                  <c:v>8.0922729999999998E-2</c:v>
                </c:pt>
                <c:pt idx="870">
                  <c:v>8.0565813959999996E-2</c:v>
                </c:pt>
                <c:pt idx="871">
                  <c:v>8.0210310399999901E-2</c:v>
                </c:pt>
                <c:pt idx="872">
                  <c:v>7.9856215359999996E-2</c:v>
                </c:pt>
                <c:pt idx="873">
                  <c:v>7.9503524840000006E-2</c:v>
                </c:pt>
                <c:pt idx="874">
                  <c:v>7.9152234779999997E-2</c:v>
                </c:pt>
                <c:pt idx="875">
                  <c:v>7.8802341220000002E-2</c:v>
                </c:pt>
                <c:pt idx="876">
                  <c:v>7.8453840119999896E-2</c:v>
                </c:pt>
                <c:pt idx="877">
                  <c:v>7.8106727439999996E-2</c:v>
                </c:pt>
                <c:pt idx="878">
                  <c:v>7.7760999179999998E-2</c:v>
                </c:pt>
                <c:pt idx="879">
                  <c:v>7.7416651279999998E-2</c:v>
                </c:pt>
                <c:pt idx="880">
                  <c:v>7.7073679719999996E-2</c:v>
                </c:pt>
                <c:pt idx="881">
                  <c:v>7.6732080459999893E-2</c:v>
                </c:pt>
                <c:pt idx="882">
                  <c:v>7.6391849419999894E-2</c:v>
                </c:pt>
                <c:pt idx="883">
                  <c:v>7.6052982579999998E-2</c:v>
                </c:pt>
                <c:pt idx="884">
                  <c:v>7.5715475879999994E-2</c:v>
                </c:pt>
                <c:pt idx="885">
                  <c:v>7.5379325260000005E-2</c:v>
                </c:pt>
                <c:pt idx="886">
                  <c:v>7.5044526659999999E-2</c:v>
                </c:pt>
                <c:pt idx="887">
                  <c:v>7.4711076019999906E-2</c:v>
                </c:pt>
                <c:pt idx="888">
                  <c:v>7.4378969259999997E-2</c:v>
                </c:pt>
                <c:pt idx="889">
                  <c:v>7.4048202339999994E-2</c:v>
                </c:pt>
                <c:pt idx="890">
                  <c:v>7.3718771180000003E-2</c:v>
                </c:pt>
                <c:pt idx="891">
                  <c:v>7.3390671699999993E-2</c:v>
                </c:pt>
                <c:pt idx="892">
                  <c:v>7.306389982E-2</c:v>
                </c:pt>
                <c:pt idx="893">
                  <c:v>7.2738451479999994E-2</c:v>
                </c:pt>
                <c:pt idx="894">
                  <c:v>7.2414322599999997E-2</c:v>
                </c:pt>
                <c:pt idx="895">
                  <c:v>7.2091509099999895E-2</c:v>
                </c:pt>
                <c:pt idx="896">
                  <c:v>7.1770006919999907E-2</c:v>
                </c:pt>
                <c:pt idx="897">
                  <c:v>7.1449811939999996E-2</c:v>
                </c:pt>
                <c:pt idx="898">
                  <c:v>7.1130920119999996E-2</c:v>
                </c:pt>
                <c:pt idx="899">
                  <c:v>7.0813327359999997E-2</c:v>
                </c:pt>
                <c:pt idx="900">
                  <c:v>7.0497029579999995E-2</c:v>
                </c:pt>
                <c:pt idx="901">
                  <c:v>7.0182022699999999E-2</c:v>
                </c:pt>
                <c:pt idx="902">
                  <c:v>6.9868302659999895E-2</c:v>
                </c:pt>
                <c:pt idx="903">
                  <c:v>6.9555865339999995E-2</c:v>
                </c:pt>
                <c:pt idx="904">
                  <c:v>6.9244706699999894E-2</c:v>
                </c:pt>
                <c:pt idx="905">
                  <c:v>6.8934822620000002E-2</c:v>
                </c:pt>
                <c:pt idx="906">
                  <c:v>6.8626209059999999E-2</c:v>
                </c:pt>
                <c:pt idx="907">
                  <c:v>6.8318861939999906E-2</c:v>
                </c:pt>
                <c:pt idx="908">
                  <c:v>6.8012777159999996E-2</c:v>
                </c:pt>
                <c:pt idx="909">
                  <c:v>6.770795064E-2</c:v>
                </c:pt>
                <c:pt idx="910">
                  <c:v>6.7404378340000001E-2</c:v>
                </c:pt>
                <c:pt idx="911">
                  <c:v>6.7102056179999994E-2</c:v>
                </c:pt>
                <c:pt idx="912">
                  <c:v>6.6800980059999904E-2</c:v>
                </c:pt>
                <c:pt idx="913">
                  <c:v>6.6501145939999895E-2</c:v>
                </c:pt>
                <c:pt idx="914">
                  <c:v>6.6202549759999896E-2</c:v>
                </c:pt>
                <c:pt idx="915">
                  <c:v>6.5905187439999999E-2</c:v>
                </c:pt>
                <c:pt idx="916">
                  <c:v>6.5609054900000005E-2</c:v>
                </c:pt>
                <c:pt idx="917">
                  <c:v>6.5314148119999998E-2</c:v>
                </c:pt>
                <c:pt idx="918">
                  <c:v>6.5020463019999905E-2</c:v>
                </c:pt>
                <c:pt idx="919">
                  <c:v>6.4727995560000001E-2</c:v>
                </c:pt>
                <c:pt idx="920">
                  <c:v>6.4436741679999895E-2</c:v>
                </c:pt>
                <c:pt idx="921">
                  <c:v>6.4146697340000003E-2</c:v>
                </c:pt>
                <c:pt idx="922">
                  <c:v>6.3857858479999904E-2</c:v>
                </c:pt>
                <c:pt idx="923">
                  <c:v>6.3570221060000001E-2</c:v>
                </c:pt>
                <c:pt idx="924">
                  <c:v>6.3283781060000002E-2</c:v>
                </c:pt>
                <c:pt idx="925">
                  <c:v>6.2998534440000004E-2</c:v>
                </c:pt>
                <c:pt idx="926">
                  <c:v>6.2714477159999907E-2</c:v>
                </c:pt>
                <c:pt idx="927">
                  <c:v>6.2431605199999997E-2</c:v>
                </c:pt>
                <c:pt idx="928">
                  <c:v>6.2149914520000002E-2</c:v>
                </c:pt>
                <c:pt idx="929">
                  <c:v>6.1869401139999898E-2</c:v>
                </c:pt>
                <c:pt idx="930">
                  <c:v>6.1590061020000003E-2</c:v>
                </c:pt>
                <c:pt idx="931">
                  <c:v>6.1311890139999999E-2</c:v>
                </c:pt>
                <c:pt idx="932">
                  <c:v>6.1034884519999902E-2</c:v>
                </c:pt>
                <c:pt idx="933">
                  <c:v>6.0759040139999998E-2</c:v>
                </c:pt>
                <c:pt idx="934">
                  <c:v>6.0484352999999998E-2</c:v>
                </c:pt>
                <c:pt idx="935">
                  <c:v>6.0210819119999898E-2</c:v>
                </c:pt>
                <c:pt idx="936">
                  <c:v>5.993843452E-2</c:v>
                </c:pt>
                <c:pt idx="937">
                  <c:v>5.9667195200000002E-2</c:v>
                </c:pt>
                <c:pt idx="938">
                  <c:v>5.9397097179999997E-2</c:v>
                </c:pt>
                <c:pt idx="939">
                  <c:v>5.9128136519999999E-2</c:v>
                </c:pt>
                <c:pt idx="940">
                  <c:v>5.8860309200000002E-2</c:v>
                </c:pt>
                <c:pt idx="941">
                  <c:v>5.8593611319999898E-2</c:v>
                </c:pt>
                <c:pt idx="942">
                  <c:v>5.8328038879999898E-2</c:v>
                </c:pt>
                <c:pt idx="943">
                  <c:v>5.8063587939999897E-2</c:v>
                </c:pt>
                <c:pt idx="944">
                  <c:v>5.780025456E-2</c:v>
                </c:pt>
                <c:pt idx="945">
                  <c:v>5.7538034779999997E-2</c:v>
                </c:pt>
                <c:pt idx="946">
                  <c:v>5.7276924719999997E-2</c:v>
                </c:pt>
                <c:pt idx="947">
                  <c:v>5.7016920399999997E-2</c:v>
                </c:pt>
                <c:pt idx="948">
                  <c:v>5.6758017919999897E-2</c:v>
                </c:pt>
                <c:pt idx="949">
                  <c:v>5.6500213340000001E-2</c:v>
                </c:pt>
                <c:pt idx="950">
                  <c:v>5.6243502799999998E-2</c:v>
                </c:pt>
                <c:pt idx="951">
                  <c:v>5.5987882359999998E-2</c:v>
                </c:pt>
                <c:pt idx="952">
                  <c:v>5.573334814E-2</c:v>
                </c:pt>
                <c:pt idx="953">
                  <c:v>5.5479896239999903E-2</c:v>
                </c:pt>
                <c:pt idx="954">
                  <c:v>5.5227522780000003E-2</c:v>
                </c:pt>
                <c:pt idx="955">
                  <c:v>5.4976223879999897E-2</c:v>
                </c:pt>
                <c:pt idx="956">
                  <c:v>5.4725995659999999E-2</c:v>
                </c:pt>
                <c:pt idx="957">
                  <c:v>5.4476834279999997E-2</c:v>
                </c:pt>
                <c:pt idx="958">
                  <c:v>5.4228735879999997E-2</c:v>
                </c:pt>
                <c:pt idx="959">
                  <c:v>5.3981696580000002E-2</c:v>
                </c:pt>
                <c:pt idx="960">
                  <c:v>5.3735712579999997E-2</c:v>
                </c:pt>
                <c:pt idx="961">
                  <c:v>5.3490780019999899E-2</c:v>
                </c:pt>
                <c:pt idx="962">
                  <c:v>5.3246895080000002E-2</c:v>
                </c:pt>
                <c:pt idx="963">
                  <c:v>5.3004053920000002E-2</c:v>
                </c:pt>
                <c:pt idx="964">
                  <c:v>5.2762252739999897E-2</c:v>
                </c:pt>
                <c:pt idx="965">
                  <c:v>5.2521487739999997E-2</c:v>
                </c:pt>
                <c:pt idx="966">
                  <c:v>5.2281755100000001E-2</c:v>
                </c:pt>
                <c:pt idx="967">
                  <c:v>5.2043051039999899E-2</c:v>
                </c:pt>
                <c:pt idx="968">
                  <c:v>5.18053718E-2</c:v>
                </c:pt>
                <c:pt idx="969">
                  <c:v>5.1568713559999903E-2</c:v>
                </c:pt>
                <c:pt idx="970">
                  <c:v>5.1333072559999998E-2</c:v>
                </c:pt>
                <c:pt idx="971">
                  <c:v>5.1098445040000003E-2</c:v>
                </c:pt>
                <c:pt idx="972">
                  <c:v>5.0864827279999997E-2</c:v>
                </c:pt>
                <c:pt idx="973">
                  <c:v>5.0632215479999999E-2</c:v>
                </c:pt>
                <c:pt idx="974">
                  <c:v>5.0400605939999898E-2</c:v>
                </c:pt>
                <c:pt idx="975">
                  <c:v>5.0169994919999898E-2</c:v>
                </c:pt>
                <c:pt idx="976">
                  <c:v>4.9940378679999897E-2</c:v>
                </c:pt>
                <c:pt idx="977">
                  <c:v>4.9711753519999999E-2</c:v>
                </c:pt>
                <c:pt idx="978">
                  <c:v>4.9484115740000001E-2</c:v>
                </c:pt>
                <c:pt idx="979">
                  <c:v>4.925746164E-2</c:v>
                </c:pt>
                <c:pt idx="980">
                  <c:v>4.9031787499999903E-2</c:v>
                </c:pt>
                <c:pt idx="981">
                  <c:v>4.8807089679999902E-2</c:v>
                </c:pt>
                <c:pt idx="982">
                  <c:v>4.8583364480000002E-2</c:v>
                </c:pt>
                <c:pt idx="983">
                  <c:v>4.8360608239999998E-2</c:v>
                </c:pt>
                <c:pt idx="984">
                  <c:v>4.81388172999999E-2</c:v>
                </c:pt>
                <c:pt idx="985">
                  <c:v>4.7917988019999899E-2</c:v>
                </c:pt>
                <c:pt idx="986">
                  <c:v>4.76981167399999E-2</c:v>
                </c:pt>
                <c:pt idx="987">
                  <c:v>4.7479199860000001E-2</c:v>
                </c:pt>
                <c:pt idx="988">
                  <c:v>4.7261233739999998E-2</c:v>
                </c:pt>
                <c:pt idx="989">
                  <c:v>4.704421474E-2</c:v>
                </c:pt>
                <c:pt idx="990">
                  <c:v>4.6828139299999898E-2</c:v>
                </c:pt>
                <c:pt idx="991">
                  <c:v>4.6613003799999997E-2</c:v>
                </c:pt>
                <c:pt idx="992">
                  <c:v>4.6398804639999902E-2</c:v>
                </c:pt>
                <c:pt idx="993">
                  <c:v>4.6185538239999997E-2</c:v>
                </c:pt>
                <c:pt idx="994">
                  <c:v>4.5973201039999897E-2</c:v>
                </c:pt>
                <c:pt idx="995">
                  <c:v>4.5761789479999898E-2</c:v>
                </c:pt>
                <c:pt idx="996">
                  <c:v>4.5551299999999899E-2</c:v>
                </c:pt>
                <c:pt idx="997">
                  <c:v>4.5341729060000002E-2</c:v>
                </c:pt>
                <c:pt idx="998">
                  <c:v>4.5133073119999999E-2</c:v>
                </c:pt>
                <c:pt idx="999">
                  <c:v>4.4925328639999901E-2</c:v>
                </c:pt>
                <c:pt idx="1000">
                  <c:v>4.4718492119999897E-2</c:v>
                </c:pt>
                <c:pt idx="1001">
                  <c:v>4.4512560039999899E-2</c:v>
                </c:pt>
                <c:pt idx="1002">
                  <c:v>4.4307528899999997E-2</c:v>
                </c:pt>
                <c:pt idx="1003">
                  <c:v>4.4103395219999897E-2</c:v>
                </c:pt>
                <c:pt idx="1004">
                  <c:v>4.3900155499999899E-2</c:v>
                </c:pt>
                <c:pt idx="1005">
                  <c:v>4.3697806259999999E-2</c:v>
                </c:pt>
                <c:pt idx="1006">
                  <c:v>4.3496344059999997E-2</c:v>
                </c:pt>
                <c:pt idx="1007">
                  <c:v>4.3295765440000002E-2</c:v>
                </c:pt>
                <c:pt idx="1008">
                  <c:v>4.3096066959999998E-2</c:v>
                </c:pt>
                <c:pt idx="1009">
                  <c:v>4.2897245139999901E-2</c:v>
                </c:pt>
                <c:pt idx="1010">
                  <c:v>4.2699296599999999E-2</c:v>
                </c:pt>
                <c:pt idx="1011">
                  <c:v>4.2502217919999898E-2</c:v>
                </c:pt>
                <c:pt idx="1012">
                  <c:v>4.2306005659999903E-2</c:v>
                </c:pt>
                <c:pt idx="1013">
                  <c:v>4.2110656419999899E-2</c:v>
                </c:pt>
                <c:pt idx="1014">
                  <c:v>4.1916166839999998E-2</c:v>
                </c:pt>
                <c:pt idx="1015">
                  <c:v>4.1722533540000002E-2</c:v>
                </c:pt>
                <c:pt idx="1016">
                  <c:v>4.1529753099999997E-2</c:v>
                </c:pt>
                <c:pt idx="1017">
                  <c:v>4.1337822199999999E-2</c:v>
                </c:pt>
                <c:pt idx="1018">
                  <c:v>4.1146737479999897E-2</c:v>
                </c:pt>
                <c:pt idx="1019">
                  <c:v>4.0956495599999997E-2</c:v>
                </c:pt>
                <c:pt idx="1020">
                  <c:v>4.07670932E-2</c:v>
                </c:pt>
                <c:pt idx="1021">
                  <c:v>4.0578526979999897E-2</c:v>
                </c:pt>
                <c:pt idx="1022">
                  <c:v>4.0390793600000002E-2</c:v>
                </c:pt>
                <c:pt idx="1023">
                  <c:v>4.0203889780000002E-2</c:v>
                </c:pt>
                <c:pt idx="1024">
                  <c:v>4.0017812219999997E-2</c:v>
                </c:pt>
                <c:pt idx="1025">
                  <c:v>3.9832557599999999E-2</c:v>
                </c:pt>
                <c:pt idx="1026">
                  <c:v>3.9648122679999898E-2</c:v>
                </c:pt>
                <c:pt idx="1027">
                  <c:v>3.9464504179999998E-2</c:v>
                </c:pt>
                <c:pt idx="1028">
                  <c:v>3.9281698839999997E-2</c:v>
                </c:pt>
                <c:pt idx="1029">
                  <c:v>3.9099703399999998E-2</c:v>
                </c:pt>
                <c:pt idx="1030">
                  <c:v>3.8918514619999997E-2</c:v>
                </c:pt>
                <c:pt idx="1031">
                  <c:v>3.87381293E-2</c:v>
                </c:pt>
                <c:pt idx="1032">
                  <c:v>3.8558544180000001E-2</c:v>
                </c:pt>
                <c:pt idx="1033">
                  <c:v>3.8379756080000001E-2</c:v>
                </c:pt>
                <c:pt idx="1034">
                  <c:v>3.8201761759999897E-2</c:v>
                </c:pt>
                <c:pt idx="1035">
                  <c:v>3.802455808E-2</c:v>
                </c:pt>
                <c:pt idx="1036">
                  <c:v>3.7848141799999999E-2</c:v>
                </c:pt>
                <c:pt idx="1037">
                  <c:v>3.7672509799999997E-2</c:v>
                </c:pt>
                <c:pt idx="1038">
                  <c:v>3.749765888E-2</c:v>
                </c:pt>
                <c:pt idx="1039">
                  <c:v>3.7323585899999998E-2</c:v>
                </c:pt>
                <c:pt idx="1040">
                  <c:v>3.7150287719999897E-2</c:v>
                </c:pt>
                <c:pt idx="1041">
                  <c:v>3.6977761199999903E-2</c:v>
                </c:pt>
                <c:pt idx="1042">
                  <c:v>3.68060032E-2</c:v>
                </c:pt>
                <c:pt idx="1043">
                  <c:v>3.6635010619999998E-2</c:v>
                </c:pt>
                <c:pt idx="1044">
                  <c:v>3.6464780359999997E-2</c:v>
                </c:pt>
                <c:pt idx="1045">
                  <c:v>3.6295309319999997E-2</c:v>
                </c:pt>
                <c:pt idx="1046">
                  <c:v>3.6126594399999899E-2</c:v>
                </c:pt>
                <c:pt idx="1047">
                  <c:v>3.595863254E-2</c:v>
                </c:pt>
                <c:pt idx="1048">
                  <c:v>3.5791420659999899E-2</c:v>
                </c:pt>
                <c:pt idx="1049">
                  <c:v>3.5624955699999898E-2</c:v>
                </c:pt>
                <c:pt idx="1050">
                  <c:v>3.5459234620000002E-2</c:v>
                </c:pt>
                <c:pt idx="1051">
                  <c:v>3.5294254399999898E-2</c:v>
                </c:pt>
                <c:pt idx="1052">
                  <c:v>3.5130011959999999E-2</c:v>
                </c:pt>
                <c:pt idx="1053">
                  <c:v>3.4966504339999899E-2</c:v>
                </c:pt>
                <c:pt idx="1054">
                  <c:v>3.4803728479999997E-2</c:v>
                </c:pt>
                <c:pt idx="1055">
                  <c:v>3.4641681420000001E-2</c:v>
                </c:pt>
                <c:pt idx="1056">
                  <c:v>3.4480360139999999E-2</c:v>
                </c:pt>
                <c:pt idx="1057">
                  <c:v>3.4319761659999899E-2</c:v>
                </c:pt>
                <c:pt idx="1058">
                  <c:v>3.4159883039999998E-2</c:v>
                </c:pt>
                <c:pt idx="1059">
                  <c:v>3.400072128E-2</c:v>
                </c:pt>
                <c:pt idx="1060">
                  <c:v>3.3842273459999898E-2</c:v>
                </c:pt>
                <c:pt idx="1061">
                  <c:v>3.3684536599999898E-2</c:v>
                </c:pt>
                <c:pt idx="1062">
                  <c:v>3.3527507819999899E-2</c:v>
                </c:pt>
                <c:pt idx="1063">
                  <c:v>3.3371184139999899E-2</c:v>
                </c:pt>
                <c:pt idx="1064">
                  <c:v>3.3215562679999998E-2</c:v>
                </c:pt>
                <c:pt idx="1065">
                  <c:v>3.3060640539999998E-2</c:v>
                </c:pt>
                <c:pt idx="1066">
                  <c:v>3.2906414799999999E-2</c:v>
                </c:pt>
                <c:pt idx="1067">
                  <c:v>3.2752882599999998E-2</c:v>
                </c:pt>
                <c:pt idx="1068">
                  <c:v>3.260004104E-2</c:v>
                </c:pt>
                <c:pt idx="1069">
                  <c:v>3.2447887279999997E-2</c:v>
                </c:pt>
                <c:pt idx="1070">
                  <c:v>3.2296418440000002E-2</c:v>
                </c:pt>
                <c:pt idx="1071">
                  <c:v>3.2145631699999899E-2</c:v>
                </c:pt>
                <c:pt idx="1072">
                  <c:v>3.19955242E-2</c:v>
                </c:pt>
                <c:pt idx="1073">
                  <c:v>3.18460931E-2</c:v>
                </c:pt>
                <c:pt idx="1074">
                  <c:v>3.1697335619999899E-2</c:v>
                </c:pt>
                <c:pt idx="1075">
                  <c:v>3.1549248939999899E-2</c:v>
                </c:pt>
                <c:pt idx="1076">
                  <c:v>3.1401830239999998E-2</c:v>
                </c:pt>
                <c:pt idx="1077">
                  <c:v>3.1255076739999998E-2</c:v>
                </c:pt>
                <c:pt idx="1078">
                  <c:v>3.1108985679999899E-2</c:v>
                </c:pt>
                <c:pt idx="1079">
                  <c:v>3.0963554259999901E-2</c:v>
                </c:pt>
                <c:pt idx="1080">
                  <c:v>3.0818779739999899E-2</c:v>
                </c:pt>
                <c:pt idx="1081">
                  <c:v>3.0674659359999999E-2</c:v>
                </c:pt>
                <c:pt idx="1082">
                  <c:v>3.0531190359999998E-2</c:v>
                </c:pt>
                <c:pt idx="1083">
                  <c:v>3.0388370039999901E-2</c:v>
                </c:pt>
                <c:pt idx="1084">
                  <c:v>3.0246195659999999E-2</c:v>
                </c:pt>
                <c:pt idx="1085">
                  <c:v>3.0104664499999999E-2</c:v>
                </c:pt>
                <c:pt idx="1086">
                  <c:v>2.9963773879999999E-2</c:v>
                </c:pt>
                <c:pt idx="1087">
                  <c:v>2.982352106E-2</c:v>
                </c:pt>
                <c:pt idx="1088">
                  <c:v>2.9683903399999999E-2</c:v>
                </c:pt>
                <c:pt idx="1089">
                  <c:v>2.9544918199999898E-2</c:v>
                </c:pt>
                <c:pt idx="1090">
                  <c:v>2.94065627999999E-2</c:v>
                </c:pt>
                <c:pt idx="1091">
                  <c:v>2.9268834519999998E-2</c:v>
                </c:pt>
                <c:pt idx="1092">
                  <c:v>2.9131730759999998E-2</c:v>
                </c:pt>
                <c:pt idx="1093">
                  <c:v>2.899524882E-2</c:v>
                </c:pt>
                <c:pt idx="1094">
                  <c:v>2.88593861199999E-2</c:v>
                </c:pt>
                <c:pt idx="1095">
                  <c:v>2.872414002E-2</c:v>
                </c:pt>
                <c:pt idx="1096">
                  <c:v>2.8589507900000002E-2</c:v>
                </c:pt>
                <c:pt idx="1097">
                  <c:v>2.8455487179999999E-2</c:v>
                </c:pt>
                <c:pt idx="1098">
                  <c:v>2.8322075259999899E-2</c:v>
                </c:pt>
                <c:pt idx="1099">
                  <c:v>2.81892695199999E-2</c:v>
                </c:pt>
                <c:pt idx="1100">
                  <c:v>2.8057067439999899E-2</c:v>
                </c:pt>
                <c:pt idx="1101">
                  <c:v>2.7925466439999901E-2</c:v>
                </c:pt>
                <c:pt idx="1102">
                  <c:v>2.7794463939999899E-2</c:v>
                </c:pt>
                <c:pt idx="1103">
                  <c:v>2.7664057400000001E-2</c:v>
                </c:pt>
                <c:pt idx="1104">
                  <c:v>2.75342443E-2</c:v>
                </c:pt>
                <c:pt idx="1105">
                  <c:v>2.7405022099999999E-2</c:v>
                </c:pt>
                <c:pt idx="1106">
                  <c:v>2.72763882799999E-2</c:v>
                </c:pt>
                <c:pt idx="1107">
                  <c:v>2.714834034E-2</c:v>
                </c:pt>
                <c:pt idx="1108">
                  <c:v>2.702087576E-2</c:v>
                </c:pt>
                <c:pt idx="1109">
                  <c:v>2.6893992059999899E-2</c:v>
                </c:pt>
                <c:pt idx="1110">
                  <c:v>2.6767686759999899E-2</c:v>
                </c:pt>
                <c:pt idx="1111">
                  <c:v>2.66419573799999E-2</c:v>
                </c:pt>
                <c:pt idx="1112">
                  <c:v>2.6516801459999899E-2</c:v>
                </c:pt>
                <c:pt idx="1113">
                  <c:v>2.6392216520000001E-2</c:v>
                </c:pt>
                <c:pt idx="1114">
                  <c:v>2.6268200160000001E-2</c:v>
                </c:pt>
                <c:pt idx="1115">
                  <c:v>2.6144749899999899E-2</c:v>
                </c:pt>
                <c:pt idx="1116">
                  <c:v>2.6021863319999901E-2</c:v>
                </c:pt>
                <c:pt idx="1117">
                  <c:v>2.5899538020000001E-2</c:v>
                </c:pt>
                <c:pt idx="1118">
                  <c:v>2.5777771559999999E-2</c:v>
                </c:pt>
                <c:pt idx="1119">
                  <c:v>2.5656561559999999E-2</c:v>
                </c:pt>
                <c:pt idx="1120">
                  <c:v>2.5535905599999999E-2</c:v>
                </c:pt>
                <c:pt idx="1121">
                  <c:v>2.5415801339999999E-2</c:v>
                </c:pt>
                <c:pt idx="1122">
                  <c:v>2.5296246359999899E-2</c:v>
                </c:pt>
                <c:pt idx="1123">
                  <c:v>2.517723832E-2</c:v>
                </c:pt>
                <c:pt idx="1124">
                  <c:v>2.5058774839999999E-2</c:v>
                </c:pt>
                <c:pt idx="1125">
                  <c:v>2.4940853599999899E-2</c:v>
                </c:pt>
                <c:pt idx="1126">
                  <c:v>2.482347222E-2</c:v>
                </c:pt>
                <c:pt idx="1127">
                  <c:v>2.4706628399999899E-2</c:v>
                </c:pt>
                <c:pt idx="1128">
                  <c:v>2.4590319819999901E-2</c:v>
                </c:pt>
                <c:pt idx="1129">
                  <c:v>2.4474544139999999E-2</c:v>
                </c:pt>
                <c:pt idx="1130">
                  <c:v>2.4359299080000001E-2</c:v>
                </c:pt>
                <c:pt idx="1131">
                  <c:v>2.4244582319999999E-2</c:v>
                </c:pt>
                <c:pt idx="1132">
                  <c:v>2.41303915799999E-2</c:v>
                </c:pt>
                <c:pt idx="1133">
                  <c:v>2.4016724579999999E-2</c:v>
                </c:pt>
                <c:pt idx="1134">
                  <c:v>2.39035790399999E-2</c:v>
                </c:pt>
                <c:pt idx="1135">
                  <c:v>2.3790952739999999E-2</c:v>
                </c:pt>
                <c:pt idx="1136">
                  <c:v>2.367884336E-2</c:v>
                </c:pt>
                <c:pt idx="1137">
                  <c:v>2.356724872E-2</c:v>
                </c:pt>
                <c:pt idx="1138">
                  <c:v>2.345616654E-2</c:v>
                </c:pt>
                <c:pt idx="1139">
                  <c:v>2.3345594599999998E-2</c:v>
                </c:pt>
                <c:pt idx="1140">
                  <c:v>2.3235530679999901E-2</c:v>
                </c:pt>
                <c:pt idx="1141">
                  <c:v>2.31259725799999E-2</c:v>
                </c:pt>
                <c:pt idx="1142">
                  <c:v>2.301691808E-2</c:v>
                </c:pt>
                <c:pt idx="1143">
                  <c:v>2.2908364999999899E-2</c:v>
                </c:pt>
                <c:pt idx="1144">
                  <c:v>2.280031116E-2</c:v>
                </c:pt>
                <c:pt idx="1145">
                  <c:v>2.26927543599999E-2</c:v>
                </c:pt>
                <c:pt idx="1146">
                  <c:v>2.2585692439999999E-2</c:v>
                </c:pt>
                <c:pt idx="1147">
                  <c:v>2.24791232599999E-2</c:v>
                </c:pt>
                <c:pt idx="1148">
                  <c:v>2.2373044639999999E-2</c:v>
                </c:pt>
                <c:pt idx="1149">
                  <c:v>2.22674544399999E-2</c:v>
                </c:pt>
                <c:pt idx="1150">
                  <c:v>2.2162350519999902E-2</c:v>
                </c:pt>
                <c:pt idx="1151">
                  <c:v>2.2057730759999901E-2</c:v>
                </c:pt>
                <c:pt idx="1152">
                  <c:v>2.1953593059999998E-2</c:v>
                </c:pt>
                <c:pt idx="1153">
                  <c:v>2.184993528E-2</c:v>
                </c:pt>
                <c:pt idx="1154">
                  <c:v>2.1746755319999998E-2</c:v>
                </c:pt>
                <c:pt idx="1155">
                  <c:v>2.1644051099999999E-2</c:v>
                </c:pt>
                <c:pt idx="1156">
                  <c:v>2.15418205199999E-2</c:v>
                </c:pt>
                <c:pt idx="1157">
                  <c:v>2.1440061520000001E-2</c:v>
                </c:pt>
                <c:pt idx="1158">
                  <c:v>2.1338771999999898E-2</c:v>
                </c:pt>
                <c:pt idx="1159">
                  <c:v>2.1237949919999999E-2</c:v>
                </c:pt>
                <c:pt idx="1160">
                  <c:v>2.11375932199999E-2</c:v>
                </c:pt>
                <c:pt idx="1161">
                  <c:v>2.1037699859999998E-2</c:v>
                </c:pt>
                <c:pt idx="1162">
                  <c:v>2.0938267779999999E-2</c:v>
                </c:pt>
                <c:pt idx="1163">
                  <c:v>2.0839294979999999E-2</c:v>
                </c:pt>
                <c:pt idx="1164">
                  <c:v>2.0740779399999899E-2</c:v>
                </c:pt>
                <c:pt idx="1165">
                  <c:v>2.0642719059999998E-2</c:v>
                </c:pt>
                <c:pt idx="1166">
                  <c:v>2.05451119599999E-2</c:v>
                </c:pt>
                <c:pt idx="1167">
                  <c:v>2.0447956059999901E-2</c:v>
                </c:pt>
                <c:pt idx="1168">
                  <c:v>2.03512493999999E-2</c:v>
                </c:pt>
                <c:pt idx="1169">
                  <c:v>2.025499E-2</c:v>
                </c:pt>
                <c:pt idx="1170">
                  <c:v>2.015917586E-2</c:v>
                </c:pt>
                <c:pt idx="1171">
                  <c:v>2.006380504E-2</c:v>
                </c:pt>
                <c:pt idx="1172">
                  <c:v>1.9968875571999899E-2</c:v>
                </c:pt>
                <c:pt idx="1173">
                  <c:v>1.9874385498E-2</c:v>
                </c:pt>
                <c:pt idx="1174">
                  <c:v>1.9780332879999901E-2</c:v>
                </c:pt>
                <c:pt idx="1175">
                  <c:v>1.9686715779999898E-2</c:v>
                </c:pt>
                <c:pt idx="1176">
                  <c:v>1.9593532269999998E-2</c:v>
                </c:pt>
                <c:pt idx="1177">
                  <c:v>1.9500780432000001E-2</c:v>
                </c:pt>
                <c:pt idx="1178">
                  <c:v>1.9408458351999999E-2</c:v>
                </c:pt>
                <c:pt idx="1179">
                  <c:v>1.9316564123999999E-2</c:v>
                </c:pt>
                <c:pt idx="1180">
                  <c:v>1.9225095851999999E-2</c:v>
                </c:pt>
                <c:pt idx="1181">
                  <c:v>1.9134051645999999E-2</c:v>
                </c:pt>
                <c:pt idx="1182">
                  <c:v>1.9043429622000001E-2</c:v>
                </c:pt>
                <c:pt idx="1183">
                  <c:v>1.8953227907999901E-2</c:v>
                </c:pt>
                <c:pt idx="1184">
                  <c:v>1.8863444633999998E-2</c:v>
                </c:pt>
                <c:pt idx="1185">
                  <c:v>1.8774077944E-2</c:v>
                </c:pt>
                <c:pt idx="1186">
                  <c:v>1.8685125981999999E-2</c:v>
                </c:pt>
                <c:pt idx="1187">
                  <c:v>1.8596586905999999E-2</c:v>
                </c:pt>
                <c:pt idx="1188">
                  <c:v>1.8508458876E-2</c:v>
                </c:pt>
                <c:pt idx="1189">
                  <c:v>1.8420740065999999E-2</c:v>
                </c:pt>
                <c:pt idx="1190">
                  <c:v>1.8333428651999901E-2</c:v>
                </c:pt>
                <c:pt idx="1191">
                  <c:v>1.8246522817999999E-2</c:v>
                </c:pt>
                <c:pt idx="1192">
                  <c:v>1.8160020755999901E-2</c:v>
                </c:pt>
                <c:pt idx="1193">
                  <c:v>1.8073920667999999E-2</c:v>
                </c:pt>
                <c:pt idx="1194">
                  <c:v>1.798822076E-2</c:v>
                </c:pt>
                <c:pt idx="1195">
                  <c:v>1.7902919245999901E-2</c:v>
                </c:pt>
                <c:pt idx="1196">
                  <c:v>1.7818014348E-2</c:v>
                </c:pt>
                <c:pt idx="1197">
                  <c:v>1.7733504293999999E-2</c:v>
                </c:pt>
                <c:pt idx="1198">
                  <c:v>1.7649387320000001E-2</c:v>
                </c:pt>
                <c:pt idx="1199">
                  <c:v>1.756566167E-2</c:v>
                </c:pt>
                <c:pt idx="1200">
                  <c:v>1.7482325595999999E-2</c:v>
                </c:pt>
                <c:pt idx="1201">
                  <c:v>1.7399377351999999E-2</c:v>
                </c:pt>
                <c:pt idx="1202">
                  <c:v>1.7316815204E-2</c:v>
                </c:pt>
                <c:pt idx="1203">
                  <c:v>1.7234637426E-2</c:v>
                </c:pt>
                <c:pt idx="1204">
                  <c:v>1.7152842293999999E-2</c:v>
                </c:pt>
                <c:pt idx="1205">
                  <c:v>1.7071428095999999E-2</c:v>
                </c:pt>
                <c:pt idx="1206">
                  <c:v>1.6990393124000001E-2</c:v>
                </c:pt>
                <c:pt idx="1207">
                  <c:v>1.6909735677999999E-2</c:v>
                </c:pt>
                <c:pt idx="1208">
                  <c:v>1.68294540639999E-2</c:v>
                </c:pt>
                <c:pt idx="1209">
                  <c:v>1.67495465979999E-2</c:v>
                </c:pt>
                <c:pt idx="1210">
                  <c:v>1.66700116019999E-2</c:v>
                </c:pt>
                <c:pt idx="1211">
                  <c:v>1.65908473999999E-2</c:v>
                </c:pt>
                <c:pt idx="1212">
                  <c:v>1.6512052329999999E-2</c:v>
                </c:pt>
                <c:pt idx="1213">
                  <c:v>1.6433624732E-2</c:v>
                </c:pt>
                <c:pt idx="1214">
                  <c:v>1.6355562954000001E-2</c:v>
                </c:pt>
                <c:pt idx="1215">
                  <c:v>1.6277865353999998E-2</c:v>
                </c:pt>
                <c:pt idx="1216">
                  <c:v>1.6200530290000001E-2</c:v>
                </c:pt>
                <c:pt idx="1217">
                  <c:v>1.6123556136E-2</c:v>
                </c:pt>
                <c:pt idx="1218">
                  <c:v>1.6046941264000001E-2</c:v>
                </c:pt>
                <c:pt idx="1219">
                  <c:v>1.5970684058E-2</c:v>
                </c:pt>
                <c:pt idx="1220">
                  <c:v>1.5894782907999901E-2</c:v>
                </c:pt>
                <c:pt idx="1221">
                  <c:v>1.5819236205999999E-2</c:v>
                </c:pt>
                <c:pt idx="1222">
                  <c:v>1.5744042359999998E-2</c:v>
                </c:pt>
                <c:pt idx="1223">
                  <c:v>1.5669199775999999E-2</c:v>
                </c:pt>
                <c:pt idx="1224">
                  <c:v>1.55947068699999E-2</c:v>
                </c:pt>
                <c:pt idx="1225">
                  <c:v>1.5520562064E-2</c:v>
                </c:pt>
                <c:pt idx="1226">
                  <c:v>1.544676379E-2</c:v>
                </c:pt>
                <c:pt idx="1227">
                  <c:v>1.5373310479999999E-2</c:v>
                </c:pt>
                <c:pt idx="1228">
                  <c:v>1.5300200579999999E-2</c:v>
                </c:pt>
                <c:pt idx="1229">
                  <c:v>1.5227432534E-2</c:v>
                </c:pt>
                <c:pt idx="1230">
                  <c:v>1.51550048019999E-2</c:v>
                </c:pt>
                <c:pt idx="1231">
                  <c:v>1.5082915841999899E-2</c:v>
                </c:pt>
                <c:pt idx="1232">
                  <c:v>1.5011164124E-2</c:v>
                </c:pt>
                <c:pt idx="1233">
                  <c:v>1.4939748122E-2</c:v>
                </c:pt>
                <c:pt idx="1234">
                  <c:v>1.48686663179999E-2</c:v>
                </c:pt>
                <c:pt idx="1235">
                  <c:v>1.47979171979999E-2</c:v>
                </c:pt>
                <c:pt idx="1236">
                  <c:v>1.4727499256000001E-2</c:v>
                </c:pt>
                <c:pt idx="1237">
                  <c:v>1.46574109919999E-2</c:v>
                </c:pt>
                <c:pt idx="1238">
                  <c:v>1.4587650914E-2</c:v>
                </c:pt>
                <c:pt idx="1239">
                  <c:v>1.4518217532E-2</c:v>
                </c:pt>
                <c:pt idx="1240">
                  <c:v>1.44491093679999E-2</c:v>
                </c:pt>
                <c:pt idx="1241">
                  <c:v>1.4380324944E-2</c:v>
                </c:pt>
                <c:pt idx="1242">
                  <c:v>1.4311862793999999E-2</c:v>
                </c:pt>
                <c:pt idx="1243">
                  <c:v>1.4243721453999899E-2</c:v>
                </c:pt>
                <c:pt idx="1244">
                  <c:v>1.4175899469999999E-2</c:v>
                </c:pt>
                <c:pt idx="1245">
                  <c:v>1.41083953899999E-2</c:v>
                </c:pt>
                <c:pt idx="1246">
                  <c:v>1.40412077719999E-2</c:v>
                </c:pt>
                <c:pt idx="1247">
                  <c:v>1.39743351759999E-2</c:v>
                </c:pt>
                <c:pt idx="1248">
                  <c:v>1.3907776171999999E-2</c:v>
                </c:pt>
                <c:pt idx="1249">
                  <c:v>1.3841529333999901E-2</c:v>
                </c:pt>
                <c:pt idx="1250">
                  <c:v>1.3775593243999899E-2</c:v>
                </c:pt>
                <c:pt idx="1251">
                  <c:v>1.3709966485999999E-2</c:v>
                </c:pt>
                <c:pt idx="1252">
                  <c:v>1.3644647653999999E-2</c:v>
                </c:pt>
                <c:pt idx="1253">
                  <c:v>1.3579635348E-2</c:v>
                </c:pt>
                <c:pt idx="1254">
                  <c:v>1.3514928169999999E-2</c:v>
                </c:pt>
                <c:pt idx="1255">
                  <c:v>1.345052473E-2</c:v>
                </c:pt>
                <c:pt idx="1256">
                  <c:v>1.33864236479999E-2</c:v>
                </c:pt>
                <c:pt idx="1257">
                  <c:v>1.3322623544E-2</c:v>
                </c:pt>
                <c:pt idx="1258">
                  <c:v>1.3259123046E-2</c:v>
                </c:pt>
                <c:pt idx="1259">
                  <c:v>1.3195920789999999E-2</c:v>
                </c:pt>
                <c:pt idx="1260">
                  <c:v>1.31330154139999E-2</c:v>
                </c:pt>
                <c:pt idx="1261">
                  <c:v>1.30704055659999E-2</c:v>
                </c:pt>
                <c:pt idx="1262">
                  <c:v>1.3008089893999999E-2</c:v>
                </c:pt>
                <c:pt idx="1263">
                  <c:v>1.2946067057999999E-2</c:v>
                </c:pt>
                <c:pt idx="1264">
                  <c:v>1.2884335721999899E-2</c:v>
                </c:pt>
                <c:pt idx="1265">
                  <c:v>1.2822894551999999E-2</c:v>
                </c:pt>
                <c:pt idx="1266">
                  <c:v>1.2761742224E-2</c:v>
                </c:pt>
                <c:pt idx="1267">
                  <c:v>1.27008774199999E-2</c:v>
                </c:pt>
                <c:pt idx="1268">
                  <c:v>1.26402988219999E-2</c:v>
                </c:pt>
                <c:pt idx="1269">
                  <c:v>1.25800051259999E-2</c:v>
                </c:pt>
                <c:pt idx="1270">
                  <c:v>1.2519995026E-2</c:v>
                </c:pt>
                <c:pt idx="1271">
                  <c:v>1.24602672259999E-2</c:v>
                </c:pt>
                <c:pt idx="1272">
                  <c:v>1.24008204339999E-2</c:v>
                </c:pt>
                <c:pt idx="1273">
                  <c:v>1.2341653364E-2</c:v>
                </c:pt>
                <c:pt idx="1274">
                  <c:v>1.2282764737999999E-2</c:v>
                </c:pt>
                <c:pt idx="1275">
                  <c:v>1.22241532759999E-2</c:v>
                </c:pt>
                <c:pt idx="1276">
                  <c:v>1.2165817714E-2</c:v>
                </c:pt>
                <c:pt idx="1277">
                  <c:v>1.21077567839999E-2</c:v>
                </c:pt>
                <c:pt idx="1278">
                  <c:v>1.2049969230000001E-2</c:v>
                </c:pt>
                <c:pt idx="1279">
                  <c:v>1.1992453798E-2</c:v>
                </c:pt>
                <c:pt idx="1280">
                  <c:v>1.19352092419999E-2</c:v>
                </c:pt>
                <c:pt idx="1281">
                  <c:v>1.1878234316E-2</c:v>
                </c:pt>
                <c:pt idx="1282">
                  <c:v>1.1821527785999901E-2</c:v>
                </c:pt>
                <c:pt idx="1283">
                  <c:v>1.17650884219999E-2</c:v>
                </c:pt>
                <c:pt idx="1284">
                  <c:v>1.1708914993999999E-2</c:v>
                </c:pt>
                <c:pt idx="1285">
                  <c:v>1.1653006283999999E-2</c:v>
                </c:pt>
                <c:pt idx="1286">
                  <c:v>1.1597361076E-2</c:v>
                </c:pt>
                <c:pt idx="1287">
                  <c:v>1.15419781599999E-2</c:v>
                </c:pt>
                <c:pt idx="1288">
                  <c:v>1.14868563319999E-2</c:v>
                </c:pt>
                <c:pt idx="1289">
                  <c:v>1.1431994387999999E-2</c:v>
                </c:pt>
                <c:pt idx="1290">
                  <c:v>1.1377391137999999E-2</c:v>
                </c:pt>
                <c:pt idx="1291">
                  <c:v>1.13230453919999E-2</c:v>
                </c:pt>
                <c:pt idx="1292">
                  <c:v>1.1268955964E-2</c:v>
                </c:pt>
                <c:pt idx="1293">
                  <c:v>1.1215121678E-2</c:v>
                </c:pt>
                <c:pt idx="1294">
                  <c:v>1.1161541358E-2</c:v>
                </c:pt>
                <c:pt idx="1295">
                  <c:v>1.11082138359999E-2</c:v>
                </c:pt>
                <c:pt idx="1296">
                  <c:v>1.1055137947999999E-2</c:v>
                </c:pt>
                <c:pt idx="1297">
                  <c:v>1.1002312536E-2</c:v>
                </c:pt>
                <c:pt idx="1298">
                  <c:v>1.0949736446000001E-2</c:v>
                </c:pt>
                <c:pt idx="1299">
                  <c:v>1.0897408532E-2</c:v>
                </c:pt>
                <c:pt idx="1300">
                  <c:v>1.0845327647999999E-2</c:v>
                </c:pt>
                <c:pt idx="1301">
                  <c:v>1.07934926559999E-2</c:v>
                </c:pt>
                <c:pt idx="1302">
                  <c:v>1.0741902423999999E-2</c:v>
                </c:pt>
                <c:pt idx="1303">
                  <c:v>1.0690555823999999E-2</c:v>
                </c:pt>
                <c:pt idx="1304">
                  <c:v>1.06394517299999E-2</c:v>
                </c:pt>
                <c:pt idx="1305">
                  <c:v>1.0588589025999901E-2</c:v>
                </c:pt>
                <c:pt idx="1306">
                  <c:v>1.0537966598E-2</c:v>
                </c:pt>
                <c:pt idx="1307">
                  <c:v>1.04875833359999E-2</c:v>
                </c:pt>
                <c:pt idx="1308">
                  <c:v>1.04374381379999E-2</c:v>
                </c:pt>
                <c:pt idx="1309">
                  <c:v>1.03875299019999E-2</c:v>
                </c:pt>
                <c:pt idx="1310">
                  <c:v>1.0337857537999999E-2</c:v>
                </c:pt>
                <c:pt idx="1311">
                  <c:v>1.02884199539999E-2</c:v>
                </c:pt>
                <c:pt idx="1312">
                  <c:v>1.0239216066E-2</c:v>
                </c:pt>
                <c:pt idx="1313">
                  <c:v>1.0190244794000001E-2</c:v>
                </c:pt>
                <c:pt idx="1314">
                  <c:v>1.0141505063999899E-2</c:v>
                </c:pt>
                <c:pt idx="1315">
                  <c:v>1.00929958039999E-2</c:v>
                </c:pt>
                <c:pt idx="1316">
                  <c:v>1.00447159519999E-2</c:v>
                </c:pt>
                <c:pt idx="1317">
                  <c:v>9.9966644440000006E-3</c:v>
                </c:pt>
                <c:pt idx="1318">
                  <c:v>9.9488402239999996E-3</c:v>
                </c:pt>
                <c:pt idx="1319">
                  <c:v>9.9012422399999897E-3</c:v>
                </c:pt>
                <c:pt idx="1320">
                  <c:v>9.8538694479999994E-3</c:v>
                </c:pt>
                <c:pt idx="1321">
                  <c:v>9.8067208039999895E-3</c:v>
                </c:pt>
                <c:pt idx="1322">
                  <c:v>9.7597952719999902E-3</c:v>
                </c:pt>
                <c:pt idx="1323">
                  <c:v>9.7130918159999899E-3</c:v>
                </c:pt>
                <c:pt idx="1324">
                  <c:v>9.6666094079999997E-3</c:v>
                </c:pt>
                <c:pt idx="1325">
                  <c:v>9.6203470279999995E-3</c:v>
                </c:pt>
                <c:pt idx="1326">
                  <c:v>9.5743036520000002E-3</c:v>
                </c:pt>
                <c:pt idx="1327">
                  <c:v>9.5284782680000006E-3</c:v>
                </c:pt>
                <c:pt idx="1328">
                  <c:v>9.4828698639999997E-3</c:v>
                </c:pt>
                <c:pt idx="1329">
                  <c:v>9.4374774359999997E-3</c:v>
                </c:pt>
                <c:pt idx="1330">
                  <c:v>9.3922999799999993E-3</c:v>
                </c:pt>
                <c:pt idx="1331">
                  <c:v>9.3473365020000001E-3</c:v>
                </c:pt>
                <c:pt idx="1332">
                  <c:v>9.3025860079999998E-3</c:v>
                </c:pt>
                <c:pt idx="1333">
                  <c:v>9.2580475079999999E-3</c:v>
                </c:pt>
                <c:pt idx="1334">
                  <c:v>9.2137200219999903E-3</c:v>
                </c:pt>
                <c:pt idx="1335">
                  <c:v>9.1696025699999992E-3</c:v>
                </c:pt>
                <c:pt idx="1336">
                  <c:v>9.1256941739999899E-3</c:v>
                </c:pt>
                <c:pt idx="1337">
                  <c:v>9.0819938659999992E-3</c:v>
                </c:pt>
                <c:pt idx="1338">
                  <c:v>9.0385006800000004E-3</c:v>
                </c:pt>
                <c:pt idx="1339">
                  <c:v>8.9952136519999993E-3</c:v>
                </c:pt>
                <c:pt idx="1340">
                  <c:v>8.9521318259999996E-3</c:v>
                </c:pt>
                <c:pt idx="1341">
                  <c:v>8.909254246E-3</c:v>
                </c:pt>
                <c:pt idx="1342">
                  <c:v>8.8665799659999999E-3</c:v>
                </c:pt>
                <c:pt idx="1343">
                  <c:v>8.8241080399999901E-3</c:v>
                </c:pt>
                <c:pt idx="1344">
                  <c:v>8.7818375259999994E-3</c:v>
                </c:pt>
                <c:pt idx="1345">
                  <c:v>8.7397674899999996E-3</c:v>
                </c:pt>
                <c:pt idx="1346">
                  <c:v>8.6978969959999996E-3</c:v>
                </c:pt>
                <c:pt idx="1347">
                  <c:v>8.6562251199999996E-3</c:v>
                </c:pt>
                <c:pt idx="1348">
                  <c:v>8.6147509339999997E-3</c:v>
                </c:pt>
                <c:pt idx="1349">
                  <c:v>8.5734735199999995E-3</c:v>
                </c:pt>
                <c:pt idx="1350">
                  <c:v>8.5323919619999904E-3</c:v>
                </c:pt>
                <c:pt idx="1351">
                  <c:v>8.4915053479999898E-3</c:v>
                </c:pt>
                <c:pt idx="1352">
                  <c:v>8.4508127699999998E-3</c:v>
                </c:pt>
                <c:pt idx="1353">
                  <c:v>8.4103133279999995E-3</c:v>
                </c:pt>
                <c:pt idx="1354">
                  <c:v>8.3700061159999901E-3</c:v>
                </c:pt>
                <c:pt idx="1355">
                  <c:v>8.3298902440000003E-3</c:v>
                </c:pt>
                <c:pt idx="1356">
                  <c:v>8.2899648179999997E-3</c:v>
                </c:pt>
                <c:pt idx="1357">
                  <c:v>8.2502289519999997E-3</c:v>
                </c:pt>
                <c:pt idx="1358">
                  <c:v>8.2106817619999901E-3</c:v>
                </c:pt>
                <c:pt idx="1359">
                  <c:v>8.1713223659999994E-3</c:v>
                </c:pt>
                <c:pt idx="1360">
                  <c:v>8.1321498919999999E-3</c:v>
                </c:pt>
                <c:pt idx="1361">
                  <c:v>8.0931634679999899E-3</c:v>
                </c:pt>
                <c:pt idx="1362">
                  <c:v>8.0543622239999998E-3</c:v>
                </c:pt>
                <c:pt idx="1363">
                  <c:v>8.015745296E-3</c:v>
                </c:pt>
                <c:pt idx="1364">
                  <c:v>7.9773118279999992E-3</c:v>
                </c:pt>
                <c:pt idx="1365">
                  <c:v>7.9390609599999992E-3</c:v>
                </c:pt>
                <c:pt idx="1366">
                  <c:v>7.9009918399999997E-3</c:v>
                </c:pt>
                <c:pt idx="1367">
                  <c:v>7.8631036219999999E-3</c:v>
                </c:pt>
                <c:pt idx="1368">
                  <c:v>7.8253954600000005E-3</c:v>
                </c:pt>
                <c:pt idx="1369">
                  <c:v>7.7878665139999997E-3</c:v>
                </c:pt>
                <c:pt idx="1370">
                  <c:v>7.750515946E-3</c:v>
                </c:pt>
                <c:pt idx="1371">
                  <c:v>7.71334292199999E-3</c:v>
                </c:pt>
                <c:pt idx="1372">
                  <c:v>7.6763466159999998E-3</c:v>
                </c:pt>
                <c:pt idx="1373">
                  <c:v>7.6395261979999999E-3</c:v>
                </c:pt>
                <c:pt idx="1374">
                  <c:v>7.6028808499999899E-3</c:v>
                </c:pt>
                <c:pt idx="1375">
                  <c:v>7.5664097500000001E-3</c:v>
                </c:pt>
                <c:pt idx="1376">
                  <c:v>7.5301120859999904E-3</c:v>
                </c:pt>
                <c:pt idx="1377">
                  <c:v>7.49398704799999E-3</c:v>
                </c:pt>
                <c:pt idx="1378">
                  <c:v>7.4580338260000004E-3</c:v>
                </c:pt>
                <c:pt idx="1379">
                  <c:v>7.4222516159999996E-3</c:v>
                </c:pt>
                <c:pt idx="1380">
                  <c:v>7.3866396219999996E-3</c:v>
                </c:pt>
                <c:pt idx="1381">
                  <c:v>7.3511970440000001E-3</c:v>
                </c:pt>
                <c:pt idx="1382">
                  <c:v>7.3159230899999999E-3</c:v>
                </c:pt>
                <c:pt idx="1383">
                  <c:v>7.2808169719999899E-3</c:v>
                </c:pt>
                <c:pt idx="1384">
                  <c:v>7.2458779039999898E-3</c:v>
                </c:pt>
                <c:pt idx="1385">
                  <c:v>7.2111051039999898E-3</c:v>
                </c:pt>
                <c:pt idx="1386">
                  <c:v>7.1764977919999999E-3</c:v>
                </c:pt>
                <c:pt idx="1387">
                  <c:v>7.1420551959999997E-3</c:v>
                </c:pt>
                <c:pt idx="1388">
                  <c:v>7.1077765419999897E-3</c:v>
                </c:pt>
                <c:pt idx="1389">
                  <c:v>7.0736610639999999E-3</c:v>
                </c:pt>
                <c:pt idx="1390">
                  <c:v>7.0397079959999996E-3</c:v>
                </c:pt>
                <c:pt idx="1391">
                  <c:v>7.0059165779999899E-3</c:v>
                </c:pt>
                <c:pt idx="1392">
                  <c:v>6.9722860519999897E-3</c:v>
                </c:pt>
                <c:pt idx="1393">
                  <c:v>6.938815662E-3</c:v>
                </c:pt>
                <c:pt idx="1394">
                  <c:v>6.9055046619999998E-3</c:v>
                </c:pt>
                <c:pt idx="1395">
                  <c:v>6.8723522999999996E-3</c:v>
                </c:pt>
                <c:pt idx="1396">
                  <c:v>6.8393578359999896E-3</c:v>
                </c:pt>
                <c:pt idx="1397">
                  <c:v>6.80652052599999E-3</c:v>
                </c:pt>
                <c:pt idx="1398">
                  <c:v>6.7738396359999899E-3</c:v>
                </c:pt>
                <c:pt idx="1399">
                  <c:v>6.7413144299999896E-3</c:v>
                </c:pt>
                <c:pt idx="1400">
                  <c:v>6.7089441799999903E-3</c:v>
                </c:pt>
                <c:pt idx="1401">
                  <c:v>6.6767281559999897E-3</c:v>
                </c:pt>
                <c:pt idx="1402">
                  <c:v>6.6446656359999898E-3</c:v>
                </c:pt>
                <c:pt idx="1403">
                  <c:v>6.61275589799999E-3</c:v>
                </c:pt>
                <c:pt idx="1404">
                  <c:v>6.5809982260000002E-3</c:v>
                </c:pt>
                <c:pt idx="1405">
                  <c:v>6.5493919079999997E-3</c:v>
                </c:pt>
                <c:pt idx="1406">
                  <c:v>6.5179362279999898E-3</c:v>
                </c:pt>
                <c:pt idx="1407">
                  <c:v>6.486630484E-3</c:v>
                </c:pt>
                <c:pt idx="1408">
                  <c:v>6.4554739679999898E-3</c:v>
                </c:pt>
                <c:pt idx="1409">
                  <c:v>6.4244659820000003E-3</c:v>
                </c:pt>
                <c:pt idx="1410">
                  <c:v>6.3936058259999899E-3</c:v>
                </c:pt>
                <c:pt idx="1411">
                  <c:v>6.3628928059999996E-3</c:v>
                </c:pt>
                <c:pt idx="1412">
                  <c:v>6.3323262299999896E-3</c:v>
                </c:pt>
                <c:pt idx="1413">
                  <c:v>6.3019054099999897E-3</c:v>
                </c:pt>
                <c:pt idx="1414">
                  <c:v>6.2716296619999999E-3</c:v>
                </c:pt>
                <c:pt idx="1415">
                  <c:v>6.2414983039999899E-3</c:v>
                </c:pt>
                <c:pt idx="1416">
                  <c:v>6.2115106539999999E-3</c:v>
                </c:pt>
                <c:pt idx="1417">
                  <c:v>6.1816660400000004E-3</c:v>
                </c:pt>
                <c:pt idx="1418">
                  <c:v>6.1519637860000002E-3</c:v>
                </c:pt>
                <c:pt idx="1419">
                  <c:v>6.1224032240000002E-3</c:v>
                </c:pt>
                <c:pt idx="1420">
                  <c:v>6.0929836899999996E-3</c:v>
                </c:pt>
                <c:pt idx="1421">
                  <c:v>6.0637045140000002E-3</c:v>
                </c:pt>
                <c:pt idx="1422">
                  <c:v>6.0345650420000002E-3</c:v>
                </c:pt>
                <c:pt idx="1423">
                  <c:v>6.0055646139999998E-3</c:v>
                </c:pt>
                <c:pt idx="1424">
                  <c:v>5.9767025739999998E-3</c:v>
                </c:pt>
                <c:pt idx="1425">
                  <c:v>5.9479782719999898E-3</c:v>
                </c:pt>
                <c:pt idx="1426">
                  <c:v>5.9193910599999898E-3</c:v>
                </c:pt>
                <c:pt idx="1427">
                  <c:v>5.8909402919999996E-3</c:v>
                </c:pt>
                <c:pt idx="1428">
                  <c:v>5.8626253259999898E-3</c:v>
                </c:pt>
                <c:pt idx="1429">
                  <c:v>5.8344455199999899E-3</c:v>
                </c:pt>
                <c:pt idx="1430">
                  <c:v>5.8064002399999997E-3</c:v>
                </c:pt>
                <c:pt idx="1431">
                  <c:v>5.7784888520000001E-3</c:v>
                </c:pt>
                <c:pt idx="1432">
                  <c:v>5.7507107239999997E-3</c:v>
                </c:pt>
                <c:pt idx="1433">
                  <c:v>5.7230652279999898E-3</c:v>
                </c:pt>
                <c:pt idx="1434">
                  <c:v>5.6955517419999997E-3</c:v>
                </c:pt>
                <c:pt idx="1435">
                  <c:v>5.6681696379999999E-3</c:v>
                </c:pt>
                <c:pt idx="1436">
                  <c:v>5.6409183019999996E-3</c:v>
                </c:pt>
                <c:pt idx="1437">
                  <c:v>5.6137971159999998E-3</c:v>
                </c:pt>
                <c:pt idx="1438">
                  <c:v>5.5868054639999897E-3</c:v>
                </c:pt>
                <c:pt idx="1439">
                  <c:v>5.5599427379999997E-3</c:v>
                </c:pt>
                <c:pt idx="1440">
                  <c:v>5.533208328E-3</c:v>
                </c:pt>
                <c:pt idx="1441">
                  <c:v>5.5066016319999904E-3</c:v>
                </c:pt>
                <c:pt idx="1442">
                  <c:v>5.4801220440000003E-3</c:v>
                </c:pt>
                <c:pt idx="1443">
                  <c:v>5.4537689639999999E-3</c:v>
                </c:pt>
                <c:pt idx="1444">
                  <c:v>5.42754179799999E-3</c:v>
                </c:pt>
                <c:pt idx="1445">
                  <c:v>5.4014399519999997E-3</c:v>
                </c:pt>
                <c:pt idx="1446">
                  <c:v>5.3754628319999899E-3</c:v>
                </c:pt>
                <c:pt idx="1447">
                  <c:v>5.3496098499999896E-3</c:v>
                </c:pt>
                <c:pt idx="1448">
                  <c:v>5.3238804199999996E-3</c:v>
                </c:pt>
                <c:pt idx="1449">
                  <c:v>5.2982739599999997E-3</c:v>
                </c:pt>
                <c:pt idx="1450">
                  <c:v>5.2727898879999999E-3</c:v>
                </c:pt>
                <c:pt idx="1451">
                  <c:v>5.2474276279999904E-3</c:v>
                </c:pt>
                <c:pt idx="1452">
                  <c:v>5.22218660199999E-3</c:v>
                </c:pt>
                <c:pt idx="1453">
                  <c:v>5.1970662380000001E-3</c:v>
                </c:pt>
                <c:pt idx="1454">
                  <c:v>5.1720659679999996E-3</c:v>
                </c:pt>
                <c:pt idx="1455">
                  <c:v>5.1471852219999899E-3</c:v>
                </c:pt>
                <c:pt idx="1456">
                  <c:v>5.1224234379999897E-3</c:v>
                </c:pt>
                <c:pt idx="1457">
                  <c:v>5.0977800519999899E-3</c:v>
                </c:pt>
                <c:pt idx="1458">
                  <c:v>5.0732545059999998E-3</c:v>
                </c:pt>
                <c:pt idx="1459">
                  <c:v>5.04884624E-3</c:v>
                </c:pt>
                <c:pt idx="1460">
                  <c:v>5.0245547040000003E-3</c:v>
                </c:pt>
                <c:pt idx="1461">
                  <c:v>5.0003793419999996E-3</c:v>
                </c:pt>
                <c:pt idx="1462">
                  <c:v>4.9763196080000001E-3</c:v>
                </c:pt>
                <c:pt idx="1463">
                  <c:v>4.95237495199999E-3</c:v>
                </c:pt>
                <c:pt idx="1464">
                  <c:v>4.9285448339999897E-3</c:v>
                </c:pt>
                <c:pt idx="1465">
                  <c:v>4.9048287079999997E-3</c:v>
                </c:pt>
                <c:pt idx="1466">
                  <c:v>4.8812260379999996E-3</c:v>
                </c:pt>
                <c:pt idx="1467">
                  <c:v>4.8577362860000002E-3</c:v>
                </c:pt>
                <c:pt idx="1468">
                  <c:v>4.8343589179999898E-3</c:v>
                </c:pt>
                <c:pt idx="1469">
                  <c:v>4.8110934019999999E-3</c:v>
                </c:pt>
                <c:pt idx="1470">
                  <c:v>4.7879392099999998E-3</c:v>
                </c:pt>
                <c:pt idx="1471">
                  <c:v>4.7648958140000001E-3</c:v>
                </c:pt>
                <c:pt idx="1472">
                  <c:v>4.7419626879999996E-3</c:v>
                </c:pt>
                <c:pt idx="1473">
                  <c:v>4.7191393139999899E-3</c:v>
                </c:pt>
                <c:pt idx="1474">
                  <c:v>4.6964251699999999E-3</c:v>
                </c:pt>
                <c:pt idx="1475">
                  <c:v>4.6738197379999997E-3</c:v>
                </c:pt>
                <c:pt idx="1476">
                  <c:v>4.651322506E-3</c:v>
                </c:pt>
                <c:pt idx="1477">
                  <c:v>4.6289329599999898E-3</c:v>
                </c:pt>
                <c:pt idx="1478">
                  <c:v>4.6066505879999997E-3</c:v>
                </c:pt>
                <c:pt idx="1479">
                  <c:v>4.5844748879999998E-3</c:v>
                </c:pt>
                <c:pt idx="1480">
                  <c:v>4.5624053479999998E-3</c:v>
                </c:pt>
                <c:pt idx="1481">
                  <c:v>4.5404414719999999E-3</c:v>
                </c:pt>
                <c:pt idx="1482">
                  <c:v>4.5185827539999997E-3</c:v>
                </c:pt>
                <c:pt idx="1483">
                  <c:v>4.4968286959999899E-3</c:v>
                </c:pt>
                <c:pt idx="1484">
                  <c:v>4.475178806E-3</c:v>
                </c:pt>
                <c:pt idx="1485">
                  <c:v>4.4536325879999897E-3</c:v>
                </c:pt>
                <c:pt idx="1486">
                  <c:v>4.4321895499999896E-3</c:v>
                </c:pt>
                <c:pt idx="1487">
                  <c:v>4.4108492039999997E-3</c:v>
                </c:pt>
                <c:pt idx="1488">
                  <c:v>4.3896110639999996E-3</c:v>
                </c:pt>
                <c:pt idx="1489">
                  <c:v>4.3684746439999998E-3</c:v>
                </c:pt>
                <c:pt idx="1490">
                  <c:v>4.3474394599999997E-3</c:v>
                </c:pt>
                <c:pt idx="1491">
                  <c:v>4.3265050359999899E-3</c:v>
                </c:pt>
                <c:pt idx="1492">
                  <c:v>4.3056708920000001E-3</c:v>
                </c:pt>
                <c:pt idx="1493">
                  <c:v>4.284936554E-3</c:v>
                </c:pt>
                <c:pt idx="1494">
                  <c:v>4.2643015459999899E-3</c:v>
                </c:pt>
                <c:pt idx="1495">
                  <c:v>4.2437653980000002E-3</c:v>
                </c:pt>
                <c:pt idx="1496">
                  <c:v>4.2233276419999998E-3</c:v>
                </c:pt>
                <c:pt idx="1497">
                  <c:v>4.2029878100000003E-3</c:v>
                </c:pt>
                <c:pt idx="1498">
                  <c:v>4.1827454399999998E-3</c:v>
                </c:pt>
                <c:pt idx="1499">
                  <c:v>4.16260006399999E-3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0A-4219-B4F8-BE3453833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029024"/>
        <c:axId val="260506416"/>
      </c:scatterChart>
      <c:valAx>
        <c:axId val="134029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60506416"/>
        <c:crosses val="autoZero"/>
        <c:crossBetween val="midCat"/>
      </c:valAx>
      <c:valAx>
        <c:axId val="26050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34029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50222</xdr:colOff>
      <xdr:row>29</xdr:row>
      <xdr:rowOff>83992</xdr:rowOff>
    </xdr:from>
    <xdr:to>
      <xdr:col>3</xdr:col>
      <xdr:colOff>1155122</xdr:colOff>
      <xdr:row>34</xdr:row>
      <xdr:rowOff>6927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D1DE48A-2212-421A-9425-68088AEF6D03}"/>
            </a:ext>
          </a:extLst>
        </xdr:cNvPr>
        <xdr:cNvSpPr txBox="1"/>
      </xdr:nvSpPr>
      <xdr:spPr>
        <a:xfrm>
          <a:off x="983672" y="4856017"/>
          <a:ext cx="152400" cy="923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600" b="1"/>
            <a:t>Dist</a:t>
          </a:r>
        </a:p>
        <a:p>
          <a:pPr algn="ctr"/>
          <a:r>
            <a:rPr lang="pt-BR" sz="1600" b="1"/>
            <a:t>x</a:t>
          </a:r>
        </a:p>
        <a:p>
          <a:pPr algn="ctr"/>
          <a:r>
            <a:rPr lang="pt-BR" sz="1600" b="1"/>
            <a:t>Time</a:t>
          </a:r>
          <a:endParaRPr lang="LID4096" sz="1600" b="1"/>
        </a:p>
      </xdr:txBody>
    </xdr:sp>
    <xdr:clientData/>
  </xdr:twoCellAnchor>
  <xdr:twoCellAnchor>
    <xdr:from>
      <xdr:col>31</xdr:col>
      <xdr:colOff>57150</xdr:colOff>
      <xdr:row>1</xdr:row>
      <xdr:rowOff>112568</xdr:rowOff>
    </xdr:from>
    <xdr:to>
      <xdr:col>32</xdr:col>
      <xdr:colOff>346364</xdr:colOff>
      <xdr:row>3</xdr:row>
      <xdr:rowOff>43296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3926A59B-D5DF-462D-B281-712642FFACB0}"/>
            </a:ext>
          </a:extLst>
        </xdr:cNvPr>
        <xdr:cNvSpPr/>
      </xdr:nvSpPr>
      <xdr:spPr>
        <a:xfrm>
          <a:off x="12801600" y="350693"/>
          <a:ext cx="441614" cy="426028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twoCellAnchor>
    <xdr:from>
      <xdr:col>25</xdr:col>
      <xdr:colOff>8661</xdr:colOff>
      <xdr:row>0</xdr:row>
      <xdr:rowOff>121227</xdr:rowOff>
    </xdr:from>
    <xdr:to>
      <xdr:col>26</xdr:col>
      <xdr:colOff>8661</xdr:colOff>
      <xdr:row>106</xdr:row>
      <xdr:rowOff>25977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23FD11A-6495-48A4-87C8-2417FD1A3C33}"/>
            </a:ext>
          </a:extLst>
        </xdr:cNvPr>
        <xdr:cNvSpPr/>
      </xdr:nvSpPr>
      <xdr:spPr>
        <a:xfrm>
          <a:off x="10797888" y="121227"/>
          <a:ext cx="476250" cy="20011159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twoCellAnchor>
    <xdr:from>
      <xdr:col>7</xdr:col>
      <xdr:colOff>86591</xdr:colOff>
      <xdr:row>7</xdr:row>
      <xdr:rowOff>86590</xdr:rowOff>
    </xdr:from>
    <xdr:to>
      <xdr:col>24</xdr:col>
      <xdr:colOff>344589</xdr:colOff>
      <xdr:row>21</xdr:row>
      <xdr:rowOff>40148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C461A7C-BD2F-415E-A952-68EBA34C87BD}"/>
            </a:ext>
          </a:extLst>
        </xdr:cNvPr>
        <xdr:cNvGrpSpPr>
          <a:grpSpLocks noChangeAspect="1"/>
        </xdr:cNvGrpSpPr>
      </xdr:nvGrpSpPr>
      <xdr:grpSpPr>
        <a:xfrm>
          <a:off x="2303318" y="1515340"/>
          <a:ext cx="8354248" cy="2499331"/>
          <a:chOff x="3437659" y="1619249"/>
          <a:chExt cx="8735248" cy="2613314"/>
        </a:xfrm>
      </xdr:grpSpPr>
      <xdr:grpSp>
        <xdr:nvGrpSpPr>
          <xdr:cNvPr id="6" name="Group 5">
            <a:extLst>
              <a:ext uri="{FF2B5EF4-FFF2-40B4-BE49-F238E27FC236}">
                <a16:creationId xmlns:a16="http://schemas.microsoft.com/office/drawing/2014/main" id="{F117F872-B8B1-E1A7-E149-A67364501BD3}"/>
              </a:ext>
            </a:extLst>
          </xdr:cNvPr>
          <xdr:cNvGrpSpPr/>
        </xdr:nvGrpSpPr>
        <xdr:grpSpPr>
          <a:xfrm>
            <a:off x="3437659" y="1619249"/>
            <a:ext cx="8735248" cy="2613314"/>
            <a:chOff x="3777095" y="1484168"/>
            <a:chExt cx="8735248" cy="2613314"/>
          </a:xfrm>
        </xdr:grpSpPr>
        <xdr:grpSp>
          <xdr:nvGrpSpPr>
            <xdr:cNvPr id="8" name="Group 7">
              <a:extLst>
                <a:ext uri="{FF2B5EF4-FFF2-40B4-BE49-F238E27FC236}">
                  <a16:creationId xmlns:a16="http://schemas.microsoft.com/office/drawing/2014/main" id="{86D0188B-BA41-B105-CF54-52264680A557}"/>
                </a:ext>
              </a:extLst>
            </xdr:cNvPr>
            <xdr:cNvGrpSpPr>
              <a:grpSpLocks noChangeAspect="1"/>
            </xdr:cNvGrpSpPr>
          </xdr:nvGrpSpPr>
          <xdr:grpSpPr>
            <a:xfrm>
              <a:off x="3777095" y="1484168"/>
              <a:ext cx="8735248" cy="2613314"/>
              <a:chOff x="3762375" y="1514475"/>
              <a:chExt cx="8499356" cy="2743200"/>
            </a:xfrm>
          </xdr:grpSpPr>
          <xdr:grpSp>
            <xdr:nvGrpSpPr>
              <xdr:cNvPr id="11" name="Group 10">
                <a:extLst>
                  <a:ext uri="{FF2B5EF4-FFF2-40B4-BE49-F238E27FC236}">
                    <a16:creationId xmlns:a16="http://schemas.microsoft.com/office/drawing/2014/main" id="{8E7B28CF-4F4A-32D4-FC4D-A489BCDEF59E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3762375" y="1514475"/>
                <a:ext cx="8499356" cy="2743200"/>
                <a:chOff x="3762375" y="1428750"/>
                <a:chExt cx="8499356" cy="2743200"/>
              </a:xfrm>
            </xdr:grpSpPr>
            <xdr:grpSp>
              <xdr:nvGrpSpPr>
                <xdr:cNvPr id="18" name="Group 17">
                  <a:extLst>
                    <a:ext uri="{FF2B5EF4-FFF2-40B4-BE49-F238E27FC236}">
                      <a16:creationId xmlns:a16="http://schemas.microsoft.com/office/drawing/2014/main" id="{10B13269-0943-48B0-A7A2-6123178F245C}"/>
                    </a:ext>
                  </a:extLst>
                </xdr:cNvPr>
                <xdr:cNvGrpSpPr/>
              </xdr:nvGrpSpPr>
              <xdr:grpSpPr>
                <a:xfrm>
                  <a:off x="3762375" y="1428750"/>
                  <a:ext cx="5659378" cy="2743200"/>
                  <a:chOff x="3038475" y="1133475"/>
                  <a:chExt cx="5915829" cy="2743200"/>
                </a:xfrm>
              </xdr:grpSpPr>
              <xdr:graphicFrame macro="">
                <xdr:nvGraphicFramePr>
                  <xdr:cNvPr id="20" name="Chart 19">
                    <a:extLst>
                      <a:ext uri="{FF2B5EF4-FFF2-40B4-BE49-F238E27FC236}">
                        <a16:creationId xmlns:a16="http://schemas.microsoft.com/office/drawing/2014/main" id="{609F5B61-5A6B-E014-FAB3-6AE744E1F263}"/>
                      </a:ext>
                    </a:extLst>
                  </xdr:cNvPr>
                  <xdr:cNvGraphicFramePr>
                    <a:graphicFrameLocks/>
                  </xdr:cNvGraphicFramePr>
                </xdr:nvGraphicFramePr>
                <xdr:xfrm>
                  <a:off x="3038475" y="1133475"/>
                  <a:ext cx="2934653" cy="2743200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1"/>
                  </a:graphicData>
                </a:graphic>
              </xdr:graphicFrame>
              <xdr:graphicFrame macro="">
                <xdr:nvGraphicFramePr>
                  <xdr:cNvPr id="21" name="Chart 20">
                    <a:extLst>
                      <a:ext uri="{FF2B5EF4-FFF2-40B4-BE49-F238E27FC236}">
                        <a16:creationId xmlns:a16="http://schemas.microsoft.com/office/drawing/2014/main" id="{A41C0E1E-60D1-03C4-E37D-AAB5FF08A8CC}"/>
                      </a:ext>
                    </a:extLst>
                  </xdr:cNvPr>
                  <xdr:cNvGraphicFramePr>
                    <a:graphicFrameLocks/>
                  </xdr:cNvGraphicFramePr>
                </xdr:nvGraphicFramePr>
                <xdr:xfrm>
                  <a:off x="6019651" y="1133475"/>
                  <a:ext cx="2934653" cy="2743200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2"/>
                  </a:graphicData>
                </a:graphic>
              </xdr:graphicFrame>
            </xdr:grpSp>
            <xdr:graphicFrame macro="">
              <xdr:nvGraphicFramePr>
                <xdr:cNvPr id="19" name="Chart 18">
                  <a:extLst>
                    <a:ext uri="{FF2B5EF4-FFF2-40B4-BE49-F238E27FC236}">
                      <a16:creationId xmlns:a16="http://schemas.microsoft.com/office/drawing/2014/main" id="{603F7F1D-7F49-D303-DCE0-66F2ED3756E5}"/>
                    </a:ext>
                  </a:extLst>
                </xdr:cNvPr>
                <xdr:cNvGraphicFramePr>
                  <a:graphicFrameLocks/>
                </xdr:cNvGraphicFramePr>
              </xdr:nvGraphicFramePr>
              <xdr:xfrm>
                <a:off x="9454295" y="1428750"/>
                <a:ext cx="2807436" cy="274320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3"/>
                </a:graphicData>
              </a:graphic>
            </xdr:graphicFrame>
          </xdr:grpSp>
          <xdr:sp macro="" textlink="">
            <xdr:nvSpPr>
              <xdr:cNvPr id="12" name="TextBox 11">
                <a:extLst>
                  <a:ext uri="{FF2B5EF4-FFF2-40B4-BE49-F238E27FC236}">
                    <a16:creationId xmlns:a16="http://schemas.microsoft.com/office/drawing/2014/main" id="{6D8EF907-C44D-FEDB-A511-86536DC80765}"/>
                  </a:ext>
                </a:extLst>
              </xdr:cNvPr>
              <xdr:cNvSpPr txBox="1"/>
            </xdr:nvSpPr>
            <xdr:spPr>
              <a:xfrm>
                <a:off x="6973336" y="3403538"/>
                <a:ext cx="685800" cy="3524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0" bIns="0" rtlCol="0" anchor="ctr" anchorCtr="0"/>
              <a:lstStyle/>
              <a:p>
                <a:pPr algn="ctr"/>
                <a:r>
                  <a:rPr lang="pt-BR" sz="1800" b="1"/>
                  <a:t>x→</a:t>
                </a:r>
                <a:endParaRPr lang="LID4096" sz="1800" b="1"/>
              </a:p>
            </xdr:txBody>
          </xdr:sp>
          <xdr:sp macro="" textlink="">
            <xdr:nvSpPr>
              <xdr:cNvPr id="13" name="TextBox 12">
                <a:extLst>
                  <a:ext uri="{FF2B5EF4-FFF2-40B4-BE49-F238E27FC236}">
                    <a16:creationId xmlns:a16="http://schemas.microsoft.com/office/drawing/2014/main" id="{AC30D1FF-CFB9-0C85-41DF-C4D2D17E48B6}"/>
                  </a:ext>
                </a:extLst>
              </xdr:cNvPr>
              <xdr:cNvSpPr txBox="1"/>
            </xdr:nvSpPr>
            <xdr:spPr>
              <a:xfrm>
                <a:off x="6669927" y="1891896"/>
                <a:ext cx="685800" cy="3524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0" bIns="0" rtlCol="0" anchor="ctr" anchorCtr="0"/>
              <a:lstStyle/>
              <a:p>
                <a:pPr algn="l"/>
                <a:r>
                  <a:rPr lang="pt-BR" sz="1900" b="1"/>
                  <a:t>[c]</a:t>
                </a:r>
                <a:endParaRPr lang="LID4096" sz="1900" b="1"/>
              </a:p>
            </xdr:txBody>
          </xdr:sp>
          <xdr:sp macro="" textlink="">
            <xdr:nvSpPr>
              <xdr:cNvPr id="14" name="TextBox 13">
                <a:extLst>
                  <a:ext uri="{FF2B5EF4-FFF2-40B4-BE49-F238E27FC236}">
                    <a16:creationId xmlns:a16="http://schemas.microsoft.com/office/drawing/2014/main" id="{E9D77119-7D06-DA3B-37C9-5147AB8A0F0A}"/>
                  </a:ext>
                </a:extLst>
              </xdr:cNvPr>
              <xdr:cNvSpPr txBox="1"/>
            </xdr:nvSpPr>
            <xdr:spPr>
              <a:xfrm>
                <a:off x="11511698" y="3514725"/>
                <a:ext cx="685800" cy="3524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0" bIns="0" rtlCol="0" anchor="ctr" anchorCtr="0"/>
              <a:lstStyle/>
              <a:p>
                <a:pPr algn="ctr"/>
                <a:r>
                  <a:rPr lang="pt-BR" sz="1600" b="1">
                    <a:solidFill>
                      <a:srgbClr val="0000FF"/>
                    </a:solidFill>
                  </a:rPr>
                  <a:t>t→</a:t>
                </a:r>
                <a:endParaRPr lang="LID4096" sz="1600" b="1">
                  <a:solidFill>
                    <a:srgbClr val="0000FF"/>
                  </a:solidFill>
                </a:endParaRPr>
              </a:p>
            </xdr:txBody>
          </xdr:sp>
          <xdr:sp macro="" textlink="">
            <xdr:nvSpPr>
              <xdr:cNvPr id="15" name="TextBox 14">
                <a:extLst>
                  <a:ext uri="{FF2B5EF4-FFF2-40B4-BE49-F238E27FC236}">
                    <a16:creationId xmlns:a16="http://schemas.microsoft.com/office/drawing/2014/main" id="{913C8F9D-C1BA-37D6-B724-DF376BACE4C5}"/>
                  </a:ext>
                </a:extLst>
              </xdr:cNvPr>
              <xdr:cNvSpPr txBox="1"/>
            </xdr:nvSpPr>
            <xdr:spPr>
              <a:xfrm>
                <a:off x="9486515" y="1906701"/>
                <a:ext cx="685800" cy="3524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0" bIns="0" rtlCol="0" anchor="ctr" anchorCtr="0"/>
              <a:lstStyle/>
              <a:p>
                <a:pPr algn="l"/>
                <a:r>
                  <a:rPr lang="pt-BR" sz="1900" b="1"/>
                  <a:t>[c]</a:t>
                </a:r>
                <a:endParaRPr lang="LID4096" sz="1900" b="1"/>
              </a:p>
            </xdr:txBody>
          </xdr:sp>
          <xdr:sp macro="" textlink="">
            <xdr:nvSpPr>
              <xdr:cNvPr id="16" name="TextBox 15">
                <a:extLst>
                  <a:ext uri="{FF2B5EF4-FFF2-40B4-BE49-F238E27FC236}">
                    <a16:creationId xmlns:a16="http://schemas.microsoft.com/office/drawing/2014/main" id="{854D6D4E-C9F7-B72B-EBAB-5F2A548294C2}"/>
                  </a:ext>
                </a:extLst>
              </xdr:cNvPr>
              <xdr:cNvSpPr txBox="1"/>
            </xdr:nvSpPr>
            <xdr:spPr>
              <a:xfrm>
                <a:off x="3876675" y="1638300"/>
                <a:ext cx="685800" cy="3524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0" bIns="0" rtlCol="0" anchor="ctr" anchorCtr="0"/>
              <a:lstStyle/>
              <a:p>
                <a:pPr algn="ctr"/>
                <a:r>
                  <a:rPr lang="pt-BR" sz="2200" b="1"/>
                  <a:t>∆H</a:t>
                </a:r>
                <a:endParaRPr lang="LID4096" sz="2200" b="1"/>
              </a:p>
            </xdr:txBody>
          </xdr:sp>
          <xdr:sp macro="" textlink="">
            <xdr:nvSpPr>
              <xdr:cNvPr id="17" name="TextBox 16">
                <a:extLst>
                  <a:ext uri="{FF2B5EF4-FFF2-40B4-BE49-F238E27FC236}">
                    <a16:creationId xmlns:a16="http://schemas.microsoft.com/office/drawing/2014/main" id="{4EA0B29A-B9E7-0D98-EB5E-B31EF9CB9830}"/>
                  </a:ext>
                </a:extLst>
              </xdr:cNvPr>
              <xdr:cNvSpPr txBox="1"/>
            </xdr:nvSpPr>
            <xdr:spPr>
              <a:xfrm>
                <a:off x="5915025" y="3267075"/>
                <a:ext cx="685800" cy="3524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0" bIns="0" rtlCol="0" anchor="ctr" anchorCtr="0"/>
              <a:lstStyle/>
              <a:p>
                <a:pPr algn="ctr"/>
                <a:r>
                  <a:rPr lang="pt-BR" sz="1600" b="1"/>
                  <a:t>x→</a:t>
                </a:r>
                <a:endParaRPr lang="LID4096" sz="1600" b="1"/>
              </a:p>
            </xdr:txBody>
          </xdr:sp>
        </xdr:grpSp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10B2C5F3-DD17-E181-FE67-CBA34CD1E200}"/>
                </a:ext>
              </a:extLst>
            </xdr:cNvPr>
            <xdr:cNvSpPr txBox="1"/>
          </xdr:nvSpPr>
          <xdr:spPr>
            <a:xfrm>
              <a:off x="10963591" y="3372079"/>
              <a:ext cx="1092476" cy="32351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 anchorCtr="0"/>
            <a:lstStyle/>
            <a:p>
              <a:pPr marL="0" indent="0" algn="ctr"/>
              <a:r>
                <a:rPr lang="pt-BR" sz="1800" b="1">
                  <a:solidFill>
                    <a:srgbClr val="0000FF"/>
                  </a:solidFill>
                  <a:latin typeface="+mn-lt"/>
                  <a:ea typeface="+mn-ea"/>
                  <a:cs typeface="+mn-cs"/>
                </a:rPr>
                <a:t>Tempo</a:t>
              </a:r>
              <a:endParaRPr lang="LID4096" sz="1800" b="1">
                <a:solidFill>
                  <a:srgbClr val="0000FF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FEC5899C-AD69-021B-912D-8F05902A1C9B}"/>
                </a:ext>
              </a:extLst>
            </xdr:cNvPr>
            <xdr:cNvSpPr txBox="1"/>
          </xdr:nvSpPr>
          <xdr:spPr>
            <a:xfrm>
              <a:off x="7115780" y="3684289"/>
              <a:ext cx="934800" cy="218808"/>
            </a:xfrm>
            <a:prstGeom prst="rect">
              <a:avLst/>
            </a:prstGeom>
            <a:solidFill>
              <a:schemeClr val="bg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 anchorCtr="0"/>
            <a:lstStyle/>
            <a:p>
              <a:pPr marL="0" indent="0" algn="ctr"/>
              <a:r>
                <a:rPr lang="pt-BR" sz="1800" b="1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Distância</a:t>
              </a:r>
              <a:endParaRPr lang="LID4096" sz="1800" b="1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pic>
        <xdr:nvPicPr>
          <xdr:cNvPr id="7" name="Picture 6">
            <a:extLst>
              <a:ext uri="{FF2B5EF4-FFF2-40B4-BE49-F238E27FC236}">
                <a16:creationId xmlns:a16="http://schemas.microsoft.com/office/drawing/2014/main" id="{E493C8DB-A709-BE27-FC17-F39DBBCFB7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3528087" y="1715365"/>
            <a:ext cx="2652772" cy="2512085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233797</xdr:colOff>
      <xdr:row>27</xdr:row>
      <xdr:rowOff>19675</xdr:rowOff>
    </xdr:from>
    <xdr:to>
      <xdr:col>25</xdr:col>
      <xdr:colOff>277092</xdr:colOff>
      <xdr:row>28</xdr:row>
      <xdr:rowOff>8658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BF799354-F838-4EA0-B79B-D767D392F043}"/>
            </a:ext>
          </a:extLst>
        </xdr:cNvPr>
        <xdr:cNvSpPr/>
      </xdr:nvSpPr>
      <xdr:spPr>
        <a:xfrm rot="16200000">
          <a:off x="5512691" y="-972969"/>
          <a:ext cx="274733" cy="10832522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90237</xdr:colOff>
      <xdr:row>5</xdr:row>
      <xdr:rowOff>19345</xdr:rowOff>
    </xdr:from>
    <xdr:to>
      <xdr:col>44</xdr:col>
      <xdr:colOff>75198</xdr:colOff>
      <xdr:row>11</xdr:row>
      <xdr:rowOff>20053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D4A6D32F-1913-EDE7-8A06-755C99E9D946}"/>
            </a:ext>
          </a:extLst>
        </xdr:cNvPr>
        <xdr:cNvGrpSpPr>
          <a:grpSpLocks noChangeAspect="1"/>
        </xdr:cNvGrpSpPr>
      </xdr:nvGrpSpPr>
      <xdr:grpSpPr>
        <a:xfrm>
          <a:off x="6266448" y="350213"/>
          <a:ext cx="2115553" cy="632366"/>
          <a:chOff x="5805237" y="350213"/>
          <a:chExt cx="2115553" cy="632366"/>
        </a:xfrm>
      </xdr:grpSpPr>
      <xdr:grpSp>
        <xdr:nvGrpSpPr>
          <xdr:cNvPr id="8" name="Group 7">
            <a:extLst>
              <a:ext uri="{FF2B5EF4-FFF2-40B4-BE49-F238E27FC236}">
                <a16:creationId xmlns:a16="http://schemas.microsoft.com/office/drawing/2014/main" id="{2998A0D3-3980-62CA-C164-7535541466F6}"/>
              </a:ext>
            </a:extLst>
          </xdr:cNvPr>
          <xdr:cNvGrpSpPr>
            <a:grpSpLocks noChangeAspect="1"/>
          </xdr:cNvGrpSpPr>
        </xdr:nvGrpSpPr>
        <xdr:grpSpPr>
          <a:xfrm>
            <a:off x="5805237" y="350213"/>
            <a:ext cx="2115553" cy="632366"/>
            <a:chOff x="4612105" y="1218198"/>
            <a:chExt cx="2767263" cy="827171"/>
          </a:xfrm>
        </xdr:grpSpPr>
        <xdr:sp macro="" textlink="">
          <xdr:nvSpPr>
            <xdr:cNvPr id="7" name="Rectangle 6">
              <a:extLst>
                <a:ext uri="{FF2B5EF4-FFF2-40B4-BE49-F238E27FC236}">
                  <a16:creationId xmlns:a16="http://schemas.microsoft.com/office/drawing/2014/main" id="{961E0E09-CF2D-856C-794A-5FC3F4905A04}"/>
                </a:ext>
              </a:extLst>
            </xdr:cNvPr>
            <xdr:cNvSpPr/>
          </xdr:nvSpPr>
          <xdr:spPr>
            <a:xfrm>
              <a:off x="4612105" y="1218198"/>
              <a:ext cx="2767263" cy="827171"/>
            </a:xfrm>
            <a:prstGeom prst="rect">
              <a:avLst/>
            </a:prstGeom>
            <a:solidFill>
              <a:schemeClr val="bg1"/>
            </a:solidFill>
            <a:ln w="6350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LID4096" sz="1100"/>
            </a:p>
          </xdr:txBody>
        </xdr:sp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7338FC68-2167-E973-3021-0965A35B237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4627145" y="1285362"/>
              <a:ext cx="2712877" cy="708045"/>
            </a:xfrm>
            <a:prstGeom prst="rect">
              <a:avLst/>
            </a:prstGeom>
          </xdr:spPr>
        </xdr:pic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341BB03A-AF71-4126-A06F-AE0A7B6FA06A}"/>
                </a:ext>
              </a:extLst>
            </xdr:cNvPr>
            <xdr:cNvSpPr txBox="1"/>
          </xdr:nvSpPr>
          <xdr:spPr>
            <a:xfrm>
              <a:off x="6918157" y="1292391"/>
              <a:ext cx="446172" cy="205539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 anchorCtr="0"/>
            <a:lstStyle/>
            <a:p>
              <a:pPr algn="r"/>
              <a:endParaRPr lang="LID4096" sz="1100"/>
            </a:p>
          </xdr:txBody>
        </xdr:sp>
      </xdr:grp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CB1A0B31-FE52-478C-B619-ED8D4C4307AC}"/>
              </a:ext>
            </a:extLst>
          </xdr:cNvPr>
          <xdr:cNvSpPr txBox="1"/>
        </xdr:nvSpPr>
        <xdr:spPr>
          <a:xfrm>
            <a:off x="5840329" y="590845"/>
            <a:ext cx="2070434" cy="15713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r"/>
            <a:endParaRPr lang="LID4096" sz="1100"/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D40926A3-0CC9-4691-A15F-A6DB6937C19B}"/>
              </a:ext>
            </a:extLst>
          </xdr:cNvPr>
          <xdr:cNvSpPr txBox="1"/>
        </xdr:nvSpPr>
        <xdr:spPr>
          <a:xfrm>
            <a:off x="5875421" y="578813"/>
            <a:ext cx="1933608" cy="15713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l"/>
            <a:r>
              <a:rPr lang="en-US" sz="1100" b="0" i="0" u="none" strike="noStrike" baseline="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Freundlich sorption</a:t>
            </a:r>
            <a:endParaRPr lang="LID4096" sz="1100">
              <a:solidFill>
                <a:srgbClr val="FF0000"/>
              </a:solidFill>
            </a:endParaRPr>
          </a:p>
        </xdr:txBody>
      </xdr: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2005E57C-FB9D-4028-BB91-2CFCBF02C011}"/>
              </a:ext>
            </a:extLst>
          </xdr:cNvPr>
          <xdr:cNvSpPr txBox="1"/>
        </xdr:nvSpPr>
        <xdr:spPr>
          <a:xfrm>
            <a:off x="5965658" y="576513"/>
            <a:ext cx="1741427" cy="15713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r"/>
            <a:r>
              <a:rPr lang="en-US" sz="1100" b="0" i="0" u="none" strike="noStrike" baseline="0">
                <a:solidFill>
                  <a:srgbClr val="0000FF"/>
                </a:solidFill>
                <a:latin typeface="+mn-lt"/>
                <a:ea typeface="+mn-ea"/>
                <a:cs typeface="+mn-cs"/>
              </a:rPr>
              <a:t>langmuir</a:t>
            </a:r>
            <a:endParaRPr lang="LID4096" sz="1100">
              <a:solidFill>
                <a:srgbClr val="0000FF"/>
              </a:solidFill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83</xdr:col>
      <xdr:colOff>533400</xdr:colOff>
      <xdr:row>12</xdr:row>
      <xdr:rowOff>176212</xdr:rowOff>
    </xdr:from>
    <xdr:to>
      <xdr:col>91</xdr:col>
      <xdr:colOff>228600</xdr:colOff>
      <xdr:row>27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627032-3220-619B-02DC-B5A4567186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76</xdr:col>
      <xdr:colOff>19050</xdr:colOff>
      <xdr:row>13</xdr:row>
      <xdr:rowOff>0</xdr:rowOff>
    </xdr:from>
    <xdr:to>
      <xdr:col>83</xdr:col>
      <xdr:colOff>323850</xdr:colOff>
      <xdr:row>27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4F43F7-44B6-4CE1-90A1-1ECDA92005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55</xdr:col>
      <xdr:colOff>228600</xdr:colOff>
      <xdr:row>5</xdr:row>
      <xdr:rowOff>0</xdr:rowOff>
    </xdr:from>
    <xdr:to>
      <xdr:col>108</xdr:col>
      <xdr:colOff>533400</xdr:colOff>
      <xdr:row>19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4CEE92-1C07-4098-B898-461F99814E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217713</xdr:colOff>
      <xdr:row>24</xdr:row>
      <xdr:rowOff>95249</xdr:rowOff>
    </xdr:from>
    <xdr:to>
      <xdr:col>4</xdr:col>
      <xdr:colOff>394606</xdr:colOff>
      <xdr:row>37</xdr:row>
      <xdr:rowOff>20410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ACC6EDFE-75CB-8663-4359-23F536B3034A}"/>
            </a:ext>
          </a:extLst>
        </xdr:cNvPr>
        <xdr:cNvGrpSpPr/>
      </xdr:nvGrpSpPr>
      <xdr:grpSpPr>
        <a:xfrm>
          <a:off x="306159" y="2544535"/>
          <a:ext cx="1462768" cy="1163411"/>
          <a:chOff x="306160" y="1510393"/>
          <a:chExt cx="1435553" cy="1183821"/>
        </a:xfrm>
      </xdr:grpSpPr>
      <xdr:sp macro="" textlink="">
        <xdr:nvSpPr>
          <xdr:cNvPr id="2" name="Cube 1">
            <a:extLst>
              <a:ext uri="{FF2B5EF4-FFF2-40B4-BE49-F238E27FC236}">
                <a16:creationId xmlns:a16="http://schemas.microsoft.com/office/drawing/2014/main" id="{5C56732C-3AF8-4F4B-A83B-E7B42E7F5B8D}"/>
              </a:ext>
            </a:extLst>
          </xdr:cNvPr>
          <xdr:cNvSpPr/>
        </xdr:nvSpPr>
        <xdr:spPr>
          <a:xfrm flipH="1">
            <a:off x="306160" y="1521032"/>
            <a:ext cx="1435553" cy="1173182"/>
          </a:xfrm>
          <a:prstGeom prst="cube">
            <a:avLst>
              <a:gd name="adj" fmla="val 34928"/>
            </a:avLst>
          </a:prstGeom>
          <a:solidFill>
            <a:schemeClr val="accent4">
              <a:lumMod val="75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ID4096" sz="900"/>
          </a:p>
        </xdr:txBody>
      </xdr:sp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D526FC9D-50D9-4FEB-942E-4263728AD925}"/>
              </a:ext>
            </a:extLst>
          </xdr:cNvPr>
          <xdr:cNvSpPr txBox="1"/>
        </xdr:nvSpPr>
        <xdr:spPr>
          <a:xfrm>
            <a:off x="1002734" y="1510393"/>
            <a:ext cx="333598" cy="1904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lang="pt-BR" sz="900" b="1">
                <a:solidFill>
                  <a:schemeClr val="bg1"/>
                </a:solidFill>
              </a:rPr>
              <a:t>→40x</a:t>
            </a:r>
            <a:endParaRPr lang="LID4096" sz="900" b="1">
              <a:solidFill>
                <a:schemeClr val="bg1"/>
              </a:solidFill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9F14B654-5BA4-44C2-ACC5-D697D8E0BC92}"/>
              </a:ext>
            </a:extLst>
          </xdr:cNvPr>
          <xdr:cNvSpPr txBox="1"/>
        </xdr:nvSpPr>
        <xdr:spPr>
          <a:xfrm>
            <a:off x="682113" y="1732809"/>
            <a:ext cx="266224" cy="1904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lang="pt-BR" sz="900" b="1">
                <a:solidFill>
                  <a:schemeClr val="bg1"/>
                </a:solidFill>
              </a:rPr>
              <a:t>↘20y</a:t>
            </a:r>
            <a:endParaRPr lang="LID4096" sz="900" b="1">
              <a:solidFill>
                <a:schemeClr val="bg1"/>
              </a:solidFill>
            </a:endParaRP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1AA3B02E-1461-481A-A923-DDAC1251A0FC}"/>
              </a:ext>
            </a:extLst>
          </xdr:cNvPr>
          <xdr:cNvSpPr txBox="1"/>
        </xdr:nvSpPr>
        <xdr:spPr>
          <a:xfrm>
            <a:off x="733312" y="2001613"/>
            <a:ext cx="266224" cy="35794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lang="pt-BR" sz="900" b="1">
                <a:solidFill>
                  <a:sysClr val="windowText" lastClr="000000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↕01</a:t>
            </a:r>
          </a:p>
          <a:p>
            <a:pPr algn="ctr"/>
            <a:r>
              <a:rPr lang="pt-BR" sz="900" b="1">
                <a:solidFill>
                  <a:sysClr val="windowText" lastClr="000000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(un)</a:t>
            </a:r>
            <a:endParaRPr lang="LID4096" sz="900" b="1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07CAC-7FE2-4F0C-8430-E0A4D4DDDAEC}">
  <dimension ref="A1:AJ110"/>
  <sheetViews>
    <sheetView topLeftCell="B1" zoomScale="110" zoomScaleNormal="110" workbookViewId="0">
      <pane ySplit="10275" topLeftCell="A104"/>
      <selection activeCell="AD12" sqref="AD12"/>
      <selection pane="bottomLeft" activeCell="AG108" sqref="AG108"/>
    </sheetView>
  </sheetViews>
  <sheetFormatPr defaultRowHeight="15.75" x14ac:dyDescent="0.25"/>
  <cols>
    <col min="1" max="1" width="2.28515625" style="81" hidden="1" customWidth="1"/>
    <col min="2" max="2" width="7" style="49" customWidth="1"/>
    <col min="3" max="3" width="7" style="82" customWidth="1"/>
    <col min="4" max="4" width="3" style="49" customWidth="1"/>
    <col min="5" max="5" width="3.140625" style="49" customWidth="1"/>
    <col min="6" max="6" width="4" style="49" customWidth="1"/>
    <col min="7" max="7" width="9.140625" style="49"/>
    <col min="8" max="26" width="7.140625" style="49" customWidth="1"/>
    <col min="27" max="27" width="1.85546875" style="49" customWidth="1"/>
    <col min="28" max="28" width="8.140625" style="49" customWidth="1"/>
    <col min="29" max="29" width="1.85546875" style="49" customWidth="1"/>
    <col min="30" max="31" width="5.140625" style="49" customWidth="1"/>
    <col min="32" max="32" width="2.28515625" style="49" customWidth="1"/>
    <col min="33" max="34" width="6.42578125" style="49" customWidth="1"/>
    <col min="35" max="37" width="5.42578125" style="49" customWidth="1"/>
    <col min="38" max="16384" width="9.140625" style="49"/>
  </cols>
  <sheetData>
    <row r="1" spans="1:36" ht="18.75" x14ac:dyDescent="0.25">
      <c r="A1" s="54"/>
      <c r="B1" s="55"/>
      <c r="C1" s="55"/>
      <c r="D1" s="56" t="s">
        <v>107</v>
      </c>
      <c r="E1" s="57"/>
      <c r="F1" s="58">
        <v>1</v>
      </c>
      <c r="G1" s="58">
        <f>F1+1</f>
        <v>2</v>
      </c>
      <c r="H1" s="58">
        <f t="shared" ref="H1:Z1" si="0">G1+1</f>
        <v>3</v>
      </c>
      <c r="I1" s="58">
        <f t="shared" si="0"/>
        <v>4</v>
      </c>
      <c r="J1" s="58">
        <f t="shared" si="0"/>
        <v>5</v>
      </c>
      <c r="K1" s="58">
        <f t="shared" si="0"/>
        <v>6</v>
      </c>
      <c r="L1" s="58">
        <f t="shared" si="0"/>
        <v>7</v>
      </c>
      <c r="M1" s="58">
        <f t="shared" si="0"/>
        <v>8</v>
      </c>
      <c r="N1" s="58">
        <f t="shared" si="0"/>
        <v>9</v>
      </c>
      <c r="O1" s="58">
        <f t="shared" si="0"/>
        <v>10</v>
      </c>
      <c r="P1" s="58">
        <f t="shared" si="0"/>
        <v>11</v>
      </c>
      <c r="Q1" s="58">
        <f t="shared" si="0"/>
        <v>12</v>
      </c>
      <c r="R1" s="58">
        <f t="shared" si="0"/>
        <v>13</v>
      </c>
      <c r="S1" s="58">
        <f t="shared" si="0"/>
        <v>14</v>
      </c>
      <c r="T1" s="58">
        <f t="shared" si="0"/>
        <v>15</v>
      </c>
      <c r="U1" s="58">
        <f t="shared" si="0"/>
        <v>16</v>
      </c>
      <c r="V1" s="58">
        <f t="shared" si="0"/>
        <v>17</v>
      </c>
      <c r="W1" s="58">
        <f t="shared" si="0"/>
        <v>18</v>
      </c>
      <c r="X1" s="58">
        <f t="shared" si="0"/>
        <v>19</v>
      </c>
      <c r="Y1" s="58">
        <f t="shared" si="0"/>
        <v>20</v>
      </c>
      <c r="Z1" s="58">
        <f t="shared" si="0"/>
        <v>21</v>
      </c>
      <c r="AA1" s="59"/>
      <c r="AB1" s="59"/>
      <c r="AC1" s="59"/>
      <c r="AD1" s="59"/>
      <c r="AE1" s="59"/>
      <c r="AF1" s="59"/>
      <c r="AG1" s="60"/>
      <c r="AH1" s="60"/>
      <c r="AI1" s="59"/>
      <c r="AJ1" s="59"/>
    </row>
    <row r="2" spans="1:36" x14ac:dyDescent="0.25">
      <c r="A2" s="54"/>
      <c r="B2" s="61" t="s">
        <v>108</v>
      </c>
      <c r="C2" s="55"/>
      <c r="D2" s="57"/>
      <c r="E2" s="57"/>
      <c r="F2" s="57">
        <v>4.2000000000000003E-2</v>
      </c>
      <c r="G2" s="57">
        <v>3.9899999999999998E-2</v>
      </c>
      <c r="H2" s="57">
        <v>3.78E-2</v>
      </c>
      <c r="I2" s="57">
        <v>3.5700000000000003E-2</v>
      </c>
      <c r="J2" s="57">
        <v>3.3599999999999998E-2</v>
      </c>
      <c r="K2" s="57">
        <v>3.15E-2</v>
      </c>
      <c r="L2" s="57">
        <v>2.9399999999999999E-2</v>
      </c>
      <c r="M2" s="57">
        <v>2.7300000000000001E-2</v>
      </c>
      <c r="N2" s="57">
        <v>2.52E-2</v>
      </c>
      <c r="O2" s="57">
        <v>2.3099999999999999E-2</v>
      </c>
      <c r="P2" s="57">
        <v>2.1000000000000001E-2</v>
      </c>
      <c r="Q2" s="57">
        <v>1.89E-2</v>
      </c>
      <c r="R2" s="57">
        <v>1.6799999999999999E-2</v>
      </c>
      <c r="S2" s="57">
        <v>1.47E-2</v>
      </c>
      <c r="T2" s="57">
        <v>1.26E-2</v>
      </c>
      <c r="U2" s="57">
        <v>1.0500000000000001E-2</v>
      </c>
      <c r="V2" s="57">
        <v>8.3999999999999995E-3</v>
      </c>
      <c r="W2" s="57">
        <v>6.3E-3</v>
      </c>
      <c r="X2" s="57">
        <v>4.1999999999999997E-3</v>
      </c>
      <c r="Y2" s="57">
        <v>2.0999999999999999E-3</v>
      </c>
      <c r="Z2" s="57">
        <v>0</v>
      </c>
      <c r="AA2" s="59"/>
      <c r="AB2" s="59"/>
      <c r="AC2" s="59"/>
      <c r="AD2" s="59"/>
      <c r="AE2" s="59"/>
      <c r="AF2" s="59"/>
      <c r="AG2" s="60"/>
      <c r="AH2" s="60"/>
      <c r="AI2" s="59"/>
      <c r="AJ2" s="59"/>
    </row>
    <row r="3" spans="1:36" ht="23.25" customHeight="1" x14ac:dyDescent="0.25">
      <c r="A3" s="54">
        <v>714</v>
      </c>
      <c r="B3" s="62" t="s">
        <v>109</v>
      </c>
      <c r="C3" s="55"/>
      <c r="D3" s="63" t="s">
        <v>110</v>
      </c>
      <c r="E3" s="64"/>
      <c r="F3" s="65">
        <f t="array" ref="F3:Z3">TRANSPOSE(AH6:AH26)</f>
        <v>0.25</v>
      </c>
      <c r="G3" s="65">
        <v>0.75</v>
      </c>
      <c r="H3" s="65">
        <v>1.25</v>
      </c>
      <c r="I3" s="65">
        <v>1.75</v>
      </c>
      <c r="J3" s="65">
        <v>2.25</v>
      </c>
      <c r="K3" s="65">
        <v>2.75</v>
      </c>
      <c r="L3" s="65">
        <v>3.25</v>
      </c>
      <c r="M3" s="65">
        <v>3.75</v>
      </c>
      <c r="N3" s="65">
        <v>4.25</v>
      </c>
      <c r="O3" s="65">
        <v>4.75</v>
      </c>
      <c r="P3" s="65">
        <v>5.25</v>
      </c>
      <c r="Q3" s="65">
        <v>5.75</v>
      </c>
      <c r="R3" s="65">
        <v>6.25</v>
      </c>
      <c r="S3" s="65">
        <v>6.75</v>
      </c>
      <c r="T3" s="65">
        <v>7.25</v>
      </c>
      <c r="U3" s="65">
        <v>7.75</v>
      </c>
      <c r="V3" s="65">
        <v>8.25</v>
      </c>
      <c r="W3" s="65">
        <v>8.75</v>
      </c>
      <c r="X3" s="65">
        <v>9.25</v>
      </c>
      <c r="Y3" s="65">
        <v>9.75</v>
      </c>
      <c r="Z3" s="65">
        <v>10.25</v>
      </c>
      <c r="AA3" s="59"/>
      <c r="AB3" s="66" t="s">
        <v>111</v>
      </c>
      <c r="AC3" s="59"/>
      <c r="AD3" s="59"/>
      <c r="AE3" s="59"/>
      <c r="AF3" s="59"/>
      <c r="AG3" s="60"/>
      <c r="AH3" s="64" t="s">
        <v>112</v>
      </c>
      <c r="AI3" s="59"/>
      <c r="AJ3" s="59"/>
    </row>
    <row r="4" spans="1:36" ht="13.5" customHeight="1" x14ac:dyDescent="0.25">
      <c r="A4" s="55">
        <f>MAX(B6:B106)</f>
        <v>1800</v>
      </c>
      <c r="B4" s="67" t="s">
        <v>113</v>
      </c>
      <c r="C4" s="68">
        <v>60</v>
      </c>
      <c r="D4" s="59"/>
      <c r="E4" s="59"/>
      <c r="F4" s="69" t="str">
        <f t="shared" ref="F4:X4" si="1">_xlfn.CONCAT(ROUND(F3,0)," x (m)")</f>
        <v>0 x (m)</v>
      </c>
      <c r="G4" s="69" t="str">
        <f t="shared" si="1"/>
        <v>1 x (m)</v>
      </c>
      <c r="H4" s="69" t="str">
        <f t="shared" si="1"/>
        <v>1 x (m)</v>
      </c>
      <c r="I4" s="69" t="str">
        <f t="shared" si="1"/>
        <v>2 x (m)</v>
      </c>
      <c r="J4" s="69" t="str">
        <f t="shared" si="1"/>
        <v>2 x (m)</v>
      </c>
      <c r="K4" s="69" t="str">
        <f t="shared" si="1"/>
        <v>3 x (m)</v>
      </c>
      <c r="L4" s="69" t="str">
        <f t="shared" si="1"/>
        <v>3 x (m)</v>
      </c>
      <c r="M4" s="69" t="str">
        <f t="shared" si="1"/>
        <v>4 x (m)</v>
      </c>
      <c r="N4" s="69" t="str">
        <f t="shared" si="1"/>
        <v>4 x (m)</v>
      </c>
      <c r="O4" s="69" t="str">
        <f t="shared" si="1"/>
        <v>5 x (m)</v>
      </c>
      <c r="P4" s="69" t="str">
        <f t="shared" si="1"/>
        <v>5 x (m)</v>
      </c>
      <c r="Q4" s="69" t="str">
        <f t="shared" si="1"/>
        <v>6 x (m)</v>
      </c>
      <c r="R4" s="69" t="str">
        <f t="shared" si="1"/>
        <v>6 x (m)</v>
      </c>
      <c r="S4" s="69" t="str">
        <f t="shared" si="1"/>
        <v>7 x (m)</v>
      </c>
      <c r="T4" s="69" t="str">
        <f t="shared" si="1"/>
        <v>7 x (m)</v>
      </c>
      <c r="U4" s="69" t="str">
        <f t="shared" si="1"/>
        <v>8 x (m)</v>
      </c>
      <c r="V4" s="69" t="str">
        <f t="shared" si="1"/>
        <v>8 x (m)</v>
      </c>
      <c r="W4" s="69" t="str">
        <f t="shared" si="1"/>
        <v>9 x (m)</v>
      </c>
      <c r="X4" s="69" t="str">
        <f t="shared" si="1"/>
        <v>9 x (m)</v>
      </c>
      <c r="Y4" s="69" t="str">
        <f>_xlfn.CONCAT(ROUND(Y3,0)," x (m)")</f>
        <v>10 x (m)</v>
      </c>
      <c r="Z4" s="70" t="s">
        <v>114</v>
      </c>
      <c r="AA4" s="70"/>
      <c r="AB4" s="70"/>
      <c r="AC4" s="70"/>
      <c r="AD4" s="70"/>
      <c r="AE4" s="71" t="str">
        <f>_xlfn.CONCAT(ROUND(Z3,0),"x (m)"," B_through(C)")</f>
        <v>10x (m) B_through(C)</v>
      </c>
      <c r="AF4" s="70"/>
      <c r="AG4" s="60"/>
      <c r="AH4" s="60"/>
      <c r="AI4" s="59"/>
      <c r="AJ4" s="59"/>
    </row>
    <row r="5" spans="1:36" ht="16.5" customHeight="1" x14ac:dyDescent="0.25">
      <c r="A5" s="72"/>
      <c r="B5" s="73"/>
      <c r="C5" s="74"/>
      <c r="D5" s="75" t="s">
        <v>115</v>
      </c>
      <c r="E5" s="76"/>
      <c r="F5" s="76">
        <v>0</v>
      </c>
      <c r="G5" s="76">
        <v>1</v>
      </c>
      <c r="H5" s="76">
        <v>2</v>
      </c>
      <c r="I5" s="76">
        <v>3</v>
      </c>
      <c r="J5" s="76">
        <v>4</v>
      </c>
      <c r="K5" s="76">
        <v>5</v>
      </c>
      <c r="L5" s="76">
        <v>6</v>
      </c>
      <c r="M5" s="76">
        <v>7</v>
      </c>
      <c r="N5" s="76">
        <v>8</v>
      </c>
      <c r="O5" s="76">
        <v>9</v>
      </c>
      <c r="P5" s="76">
        <v>10</v>
      </c>
      <c r="Q5" s="76">
        <v>11</v>
      </c>
      <c r="R5" s="76">
        <v>12</v>
      </c>
      <c r="S5" s="76">
        <v>13</v>
      </c>
      <c r="T5" s="76">
        <v>14</v>
      </c>
      <c r="U5" s="76">
        <v>15</v>
      </c>
      <c r="V5" s="76">
        <v>16</v>
      </c>
      <c r="W5" s="76">
        <v>17</v>
      </c>
      <c r="X5" s="76">
        <v>18</v>
      </c>
      <c r="Y5" s="76">
        <v>19</v>
      </c>
      <c r="Z5" s="76">
        <v>20</v>
      </c>
      <c r="AA5" s="77"/>
      <c r="AB5" s="77"/>
      <c r="AC5" s="77"/>
      <c r="AD5" s="77"/>
      <c r="AE5" s="77"/>
      <c r="AF5" s="59"/>
      <c r="AG5" s="60"/>
      <c r="AH5" s="60"/>
      <c r="AI5" s="59"/>
      <c r="AJ5" s="59"/>
    </row>
    <row r="6" spans="1:36" ht="10.5" customHeight="1" x14ac:dyDescent="0.25">
      <c r="A6" s="72">
        <v>0</v>
      </c>
      <c r="B6" s="73">
        <v>0</v>
      </c>
      <c r="C6" s="74" t="str">
        <f t="shared" ref="C6" si="2">_xlfn.CONCAT(B6/$C$4," min")</f>
        <v>0 min</v>
      </c>
      <c r="D6" s="76"/>
      <c r="E6" s="76">
        <v>0</v>
      </c>
      <c r="F6" s="76">
        <v>1</v>
      </c>
      <c r="G6" s="76">
        <v>0</v>
      </c>
      <c r="H6" s="76">
        <v>0</v>
      </c>
      <c r="I6" s="76">
        <v>0</v>
      </c>
      <c r="J6" s="76">
        <v>0</v>
      </c>
      <c r="K6" s="76">
        <v>0</v>
      </c>
      <c r="L6" s="76">
        <v>0</v>
      </c>
      <c r="M6" s="76">
        <v>0</v>
      </c>
      <c r="N6" s="76">
        <v>0</v>
      </c>
      <c r="O6" s="76">
        <v>0</v>
      </c>
      <c r="P6" s="76">
        <v>0</v>
      </c>
      <c r="Q6" s="76">
        <v>0</v>
      </c>
      <c r="R6" s="76">
        <v>0</v>
      </c>
      <c r="S6" s="76">
        <v>0</v>
      </c>
      <c r="T6" s="76">
        <v>0</v>
      </c>
      <c r="U6" s="76">
        <v>0</v>
      </c>
      <c r="V6" s="76">
        <v>0</v>
      </c>
      <c r="W6" s="76">
        <v>0</v>
      </c>
      <c r="X6" s="76">
        <v>0</v>
      </c>
      <c r="Y6" s="76">
        <v>0</v>
      </c>
      <c r="Z6" s="76">
        <v>0</v>
      </c>
      <c r="AA6" s="77"/>
      <c r="AB6" s="77">
        <v>0</v>
      </c>
      <c r="AC6" s="77"/>
      <c r="AD6" s="77"/>
      <c r="AE6" s="77"/>
      <c r="AF6" s="59"/>
      <c r="AG6" s="60">
        <v>0</v>
      </c>
      <c r="AH6" s="65">
        <v>0.25</v>
      </c>
      <c r="AI6" s="59"/>
      <c r="AJ6" s="59"/>
    </row>
    <row r="7" spans="1:36" ht="14.25" customHeight="1" x14ac:dyDescent="0.25">
      <c r="A7" s="72">
        <v>1</v>
      </c>
      <c r="B7" s="73">
        <v>18</v>
      </c>
      <c r="C7" s="74" t="str">
        <f>_xlfn.CONCAT(B7/$C$4," min")</f>
        <v>0.3 min</v>
      </c>
      <c r="D7" s="76"/>
      <c r="E7" s="76">
        <v>1</v>
      </c>
      <c r="F7" s="76">
        <v>1</v>
      </c>
      <c r="G7" s="78">
        <v>0.5218756</v>
      </c>
      <c r="H7" s="78">
        <v>0.1029137</v>
      </c>
      <c r="I7" s="78">
        <v>1.9875919999999998E-2</v>
      </c>
      <c r="J7" s="78">
        <v>3.8675044E-3</v>
      </c>
      <c r="K7" s="78">
        <v>7.5261760000000001E-4</v>
      </c>
      <c r="L7" s="78">
        <v>1.4645977E-4</v>
      </c>
      <c r="M7" s="78">
        <v>2.8501160000000001E-5</v>
      </c>
      <c r="N7" s="78">
        <v>5.5463419999999996E-6</v>
      </c>
      <c r="O7" s="78">
        <v>1.0793213999999999E-6</v>
      </c>
      <c r="P7" s="78">
        <v>2.1003653000000001E-7</v>
      </c>
      <c r="Q7" s="78">
        <v>4.0873229999999999E-8</v>
      </c>
      <c r="R7" s="78">
        <v>7.9539539999999998E-9</v>
      </c>
      <c r="S7" s="78">
        <v>1.5478441E-9</v>
      </c>
      <c r="T7" s="78">
        <v>3.0121133000000002E-10</v>
      </c>
      <c r="U7" s="78">
        <v>5.8615899999999999E-11</v>
      </c>
      <c r="V7" s="78">
        <v>1.1406683000000001E-11</v>
      </c>
      <c r="W7" s="78">
        <v>2.2197303E-12</v>
      </c>
      <c r="X7" s="78">
        <v>4.3187405000000002E-13</v>
      </c>
      <c r="Y7" s="78">
        <v>8.359743E-14</v>
      </c>
      <c r="Z7" s="78">
        <v>1.3942047000000001E-14</v>
      </c>
      <c r="AA7" s="77"/>
      <c r="AB7" s="77">
        <v>1.3942047000000001E-14</v>
      </c>
      <c r="AC7" s="79"/>
      <c r="AD7" s="77">
        <f>AVERAGE(G7:Z7)</f>
        <v>3.2473359468947069E-2</v>
      </c>
      <c r="AE7" s="77">
        <f>G7/MAX($G$7:$G$106)</f>
        <v>0.5218753912498435</v>
      </c>
      <c r="AF7" s="59"/>
      <c r="AG7" s="60">
        <v>1</v>
      </c>
      <c r="AH7" s="65">
        <v>0.75</v>
      </c>
      <c r="AI7" s="59"/>
      <c r="AJ7" s="59"/>
    </row>
    <row r="8" spans="1:36" ht="14.25" customHeight="1" x14ac:dyDescent="0.25">
      <c r="A8" s="72">
        <v>2</v>
      </c>
      <c r="B8" s="73">
        <v>36</v>
      </c>
      <c r="C8" s="74" t="str">
        <f t="shared" ref="C8:C71" si="3">_xlfn.CONCAT(B8/$C$4," min")</f>
        <v>0.6 min</v>
      </c>
      <c r="D8" s="76"/>
      <c r="E8" s="76">
        <v>2</v>
      </c>
      <c r="F8" s="76">
        <v>1</v>
      </c>
      <c r="G8" s="78">
        <v>0.76303529999999997</v>
      </c>
      <c r="H8" s="78">
        <v>0.34161085000000002</v>
      </c>
      <c r="I8" s="78">
        <v>9.1556299999999993E-2</v>
      </c>
      <c r="J8" s="78">
        <v>2.245403E-2</v>
      </c>
      <c r="K8" s="78">
        <v>5.2848966000000001E-3</v>
      </c>
      <c r="L8" s="78">
        <v>1.2072315E-3</v>
      </c>
      <c r="M8" s="78">
        <v>2.6972166999999998E-4</v>
      </c>
      <c r="N8" s="78">
        <v>5.9258870000000001E-5</v>
      </c>
      <c r="O8" s="78">
        <v>1.2849433E-5</v>
      </c>
      <c r="P8" s="78">
        <v>2.7569159999999998E-6</v>
      </c>
      <c r="Q8" s="78">
        <v>5.8639479999999999E-7</v>
      </c>
      <c r="R8" s="78">
        <v>1.2382284000000001E-7</v>
      </c>
      <c r="S8" s="78">
        <v>2.5985583000000001E-8</v>
      </c>
      <c r="T8" s="78">
        <v>5.4245235000000001E-9</v>
      </c>
      <c r="U8" s="78">
        <v>1.1271729E-9</v>
      </c>
      <c r="V8" s="78">
        <v>2.3327349999999999E-10</v>
      </c>
      <c r="W8" s="78">
        <v>4.8104545000000001E-11</v>
      </c>
      <c r="X8" s="78">
        <v>9.8862529999999995E-12</v>
      </c>
      <c r="Y8" s="78">
        <v>2.0150067E-12</v>
      </c>
      <c r="Z8" s="78">
        <v>3.5268369999999998E-13</v>
      </c>
      <c r="AA8" s="77"/>
      <c r="AB8" s="77">
        <v>3.5268369999999998E-13</v>
      </c>
      <c r="AC8" s="79"/>
      <c r="AD8" s="77">
        <f t="shared" ref="AD8:AD71" si="4">AVERAGE(G8:Z8)</f>
        <v>6.1274696901877569E-2</v>
      </c>
      <c r="AE8" s="77">
        <f t="shared" ref="AE8:AE71" si="5">G8/MAX($G$7:$G$106)</f>
        <v>0.76303499478600201</v>
      </c>
      <c r="AF8" s="59"/>
      <c r="AG8" s="60">
        <v>2</v>
      </c>
      <c r="AH8" s="65">
        <v>1.25</v>
      </c>
      <c r="AI8" s="59"/>
      <c r="AJ8" s="59"/>
    </row>
    <row r="9" spans="1:36" ht="14.25" customHeight="1" x14ac:dyDescent="0.25">
      <c r="A9" s="72">
        <v>3</v>
      </c>
      <c r="B9" s="73">
        <v>54</v>
      </c>
      <c r="C9" s="74" t="str">
        <f t="shared" si="3"/>
        <v>0.9 min</v>
      </c>
      <c r="D9" s="76"/>
      <c r="E9" s="76">
        <v>3</v>
      </c>
      <c r="F9" s="76">
        <v>1</v>
      </c>
      <c r="G9" s="78">
        <v>0.86851674000000001</v>
      </c>
      <c r="H9" s="78">
        <v>0.5547337</v>
      </c>
      <c r="I9" s="78">
        <v>0.24091482</v>
      </c>
      <c r="J9" s="78">
        <v>7.6113040000000007E-2</v>
      </c>
      <c r="K9" s="78">
        <v>2.1520419999999998E-2</v>
      </c>
      <c r="L9" s="78">
        <v>5.7144889999999997E-3</v>
      </c>
      <c r="M9" s="78">
        <v>1.451686E-3</v>
      </c>
      <c r="N9" s="78">
        <v>3.5683452999999999E-4</v>
      </c>
      <c r="O9" s="78">
        <v>8.5510369999999998E-5</v>
      </c>
      <c r="P9" s="78">
        <v>2.0083864000000001E-5</v>
      </c>
      <c r="Q9" s="78">
        <v>4.6393597999999999E-6</v>
      </c>
      <c r="R9" s="78">
        <v>1.0569344000000001E-6</v>
      </c>
      <c r="S9" s="78">
        <v>2.3797724999999999E-7</v>
      </c>
      <c r="T9" s="78">
        <v>5.304445E-8</v>
      </c>
      <c r="U9" s="78">
        <v>1.1720265E-8</v>
      </c>
      <c r="V9" s="78">
        <v>2.5697787999999998E-9</v>
      </c>
      <c r="W9" s="78">
        <v>5.5962380000000005E-10</v>
      </c>
      <c r="X9" s="78">
        <v>1.2110422000000001E-10</v>
      </c>
      <c r="Y9" s="78">
        <v>2.5915825E-11</v>
      </c>
      <c r="Z9" s="78">
        <v>4.7509526999999996E-12</v>
      </c>
      <c r="AA9" s="77"/>
      <c r="AB9" s="77">
        <v>4.7509526999999996E-12</v>
      </c>
      <c r="AC9" s="79"/>
      <c r="AD9" s="77">
        <f t="shared" si="4"/>
        <v>8.8471666304066929E-2</v>
      </c>
      <c r="AE9" s="77">
        <f t="shared" si="5"/>
        <v>0.86851639259344293</v>
      </c>
      <c r="AF9" s="59"/>
      <c r="AG9" s="60">
        <v>3</v>
      </c>
      <c r="AH9" s="65">
        <v>1.75</v>
      </c>
      <c r="AI9" s="59"/>
      <c r="AJ9" s="59"/>
    </row>
    <row r="10" spans="1:36" ht="14.25" customHeight="1" x14ac:dyDescent="0.25">
      <c r="A10" s="72">
        <v>4</v>
      </c>
      <c r="B10" s="73">
        <v>72</v>
      </c>
      <c r="C10" s="74" t="str">
        <f t="shared" si="3"/>
        <v>1.2 min</v>
      </c>
      <c r="D10" s="76"/>
      <c r="E10" s="76">
        <v>4</v>
      </c>
      <c r="F10" s="76">
        <v>1</v>
      </c>
      <c r="G10" s="78">
        <v>0.92053545000000003</v>
      </c>
      <c r="H10" s="78">
        <v>0.70170175999999995</v>
      </c>
      <c r="I10" s="78">
        <v>0.40867057000000001</v>
      </c>
      <c r="J10" s="78">
        <v>0.17785074000000001</v>
      </c>
      <c r="K10" s="78">
        <v>6.1894513999999998E-2</v>
      </c>
      <c r="L10" s="78">
        <v>1.9252268999999999E-2</v>
      </c>
      <c r="M10" s="78">
        <v>5.5769877999999997E-3</v>
      </c>
      <c r="N10" s="78">
        <v>1.5347353000000001E-3</v>
      </c>
      <c r="O10" s="78">
        <v>4.062084E-4</v>
      </c>
      <c r="P10" s="78">
        <v>1.04267776E-4</v>
      </c>
      <c r="Q10" s="78">
        <v>2.6108728E-5</v>
      </c>
      <c r="R10" s="78">
        <v>6.4043456000000001E-6</v>
      </c>
      <c r="S10" s="78">
        <v>1.5440245000000001E-6</v>
      </c>
      <c r="T10" s="78">
        <v>3.6678687999999998E-7</v>
      </c>
      <c r="U10" s="78">
        <v>8.6015620000000005E-8</v>
      </c>
      <c r="V10" s="78">
        <v>1.9945355999999999E-8</v>
      </c>
      <c r="W10" s="78">
        <v>4.5790433999999998E-9</v>
      </c>
      <c r="X10" s="78">
        <v>1.0416927E-9</v>
      </c>
      <c r="Y10" s="78">
        <v>2.3368393E-10</v>
      </c>
      <c r="Z10" s="78">
        <v>4.4824629999999997E-11</v>
      </c>
      <c r="AA10" s="77"/>
      <c r="AB10" s="77">
        <v>4.4824629999999997E-11</v>
      </c>
      <c r="AC10" s="79"/>
      <c r="AD10" s="77">
        <f t="shared" si="4"/>
        <v>0.11487810190105999</v>
      </c>
      <c r="AE10" s="77">
        <f t="shared" si="5"/>
        <v>0.92053508178596732</v>
      </c>
      <c r="AF10" s="59"/>
      <c r="AG10" s="60">
        <v>4</v>
      </c>
      <c r="AH10" s="65">
        <v>2.25</v>
      </c>
      <c r="AI10" s="59"/>
      <c r="AJ10" s="59"/>
    </row>
    <row r="11" spans="1:36" ht="14.25" customHeight="1" x14ac:dyDescent="0.25">
      <c r="A11" s="72">
        <v>5</v>
      </c>
      <c r="B11" s="73">
        <v>90</v>
      </c>
      <c r="C11" s="74" t="str">
        <f t="shared" si="3"/>
        <v>1.5 min</v>
      </c>
      <c r="D11" s="76"/>
      <c r="E11" s="76">
        <v>5</v>
      </c>
      <c r="F11" s="76">
        <v>1</v>
      </c>
      <c r="G11" s="78">
        <v>0.94897467000000002</v>
      </c>
      <c r="H11" s="78">
        <v>0.79767239999999995</v>
      </c>
      <c r="I11" s="78">
        <v>0.55520879999999995</v>
      </c>
      <c r="J11" s="78">
        <v>0.30651270000000003</v>
      </c>
      <c r="K11" s="78">
        <v>0.13486667999999999</v>
      </c>
      <c r="L11" s="78">
        <v>4.9946089999999999E-2</v>
      </c>
      <c r="M11" s="78">
        <v>1.6632885E-2</v>
      </c>
      <c r="N11" s="78">
        <v>5.1485230000000003E-3</v>
      </c>
      <c r="O11" s="78">
        <v>1.5092472000000001E-3</v>
      </c>
      <c r="P11" s="78">
        <v>4.2410335000000001E-4</v>
      </c>
      <c r="Q11" s="78">
        <v>1.1520263E-4</v>
      </c>
      <c r="R11" s="78">
        <v>3.0434300000000001E-5</v>
      </c>
      <c r="S11" s="78">
        <v>7.854702E-6</v>
      </c>
      <c r="T11" s="78">
        <v>1.9873696000000001E-6</v>
      </c>
      <c r="U11" s="78">
        <v>4.9430559999999996E-7</v>
      </c>
      <c r="V11" s="78">
        <v>1.2111805000000001E-7</v>
      </c>
      <c r="W11" s="78">
        <v>2.9291520000000001E-8</v>
      </c>
      <c r="X11" s="78">
        <v>6.9995710000000004E-9</v>
      </c>
      <c r="Y11" s="78">
        <v>1.6447633E-9</v>
      </c>
      <c r="Z11" s="78">
        <v>3.2998676000000001E-10</v>
      </c>
      <c r="AA11" s="77"/>
      <c r="AB11" s="77">
        <v>3.2998676000000001E-10</v>
      </c>
      <c r="AC11" s="79"/>
      <c r="AD11" s="77">
        <f t="shared" si="4"/>
        <v>0.14085261156205453</v>
      </c>
      <c r="AE11" s="77">
        <f t="shared" si="5"/>
        <v>0.94897429041028381</v>
      </c>
      <c r="AF11" s="59"/>
      <c r="AG11" s="60">
        <v>5</v>
      </c>
      <c r="AH11" s="65">
        <v>2.75</v>
      </c>
      <c r="AI11" s="59"/>
      <c r="AJ11" s="59"/>
    </row>
    <row r="12" spans="1:36" ht="14.25" customHeight="1" x14ac:dyDescent="0.25">
      <c r="A12" s="72">
        <v>6</v>
      </c>
      <c r="B12" s="73">
        <v>108</v>
      </c>
      <c r="C12" s="74" t="str">
        <f t="shared" si="3"/>
        <v>1.8 min</v>
      </c>
      <c r="D12" s="76"/>
      <c r="E12" s="76">
        <v>6</v>
      </c>
      <c r="F12" s="76">
        <v>1</v>
      </c>
      <c r="G12" s="78">
        <v>0.96581899999999998</v>
      </c>
      <c r="H12" s="78">
        <v>0.86028355000000001</v>
      </c>
      <c r="I12" s="78">
        <v>0.6702707</v>
      </c>
      <c r="J12" s="78">
        <v>0.43666561999999998</v>
      </c>
      <c r="K12" s="78">
        <v>0.2334907</v>
      </c>
      <c r="L12" s="78">
        <v>0.1039972</v>
      </c>
      <c r="M12" s="78">
        <v>4.0210962000000003E-2</v>
      </c>
      <c r="N12" s="78">
        <v>1.4092335500000001E-2</v>
      </c>
      <c r="O12" s="78">
        <v>4.5959455999999999E-3</v>
      </c>
      <c r="P12" s="78">
        <v>1.4182381999999999E-3</v>
      </c>
      <c r="Q12" s="78">
        <v>4.1883235000000002E-4</v>
      </c>
      <c r="R12" s="78">
        <v>1.1933681E-4</v>
      </c>
      <c r="S12" s="78">
        <v>3.3003543999999997E-5</v>
      </c>
      <c r="T12" s="78">
        <v>8.8998629999999997E-6</v>
      </c>
      <c r="U12" s="78">
        <v>2.3485253999999999E-6</v>
      </c>
      <c r="V12" s="78">
        <v>6.0817547000000002E-7</v>
      </c>
      <c r="W12" s="78">
        <v>1.5490841999999999E-7</v>
      </c>
      <c r="X12" s="78">
        <v>3.8871466000000001E-8</v>
      </c>
      <c r="Y12" s="78">
        <v>9.5636129999999995E-9</v>
      </c>
      <c r="Z12" s="78">
        <v>2.00753E-9</v>
      </c>
      <c r="AA12" s="77"/>
      <c r="AB12" s="77">
        <v>2.00753E-9</v>
      </c>
      <c r="AC12" s="79"/>
      <c r="AD12" s="77">
        <f t="shared" si="4"/>
        <v>0.16657137429594493</v>
      </c>
      <c r="AE12" s="77">
        <f t="shared" si="5"/>
        <v>0.9658186136725545</v>
      </c>
      <c r="AF12" s="59"/>
      <c r="AG12" s="60">
        <v>6</v>
      </c>
      <c r="AH12" s="65">
        <v>3.25</v>
      </c>
      <c r="AI12" s="59"/>
      <c r="AJ12" s="59"/>
    </row>
    <row r="13" spans="1:36" ht="14.25" customHeight="1" x14ac:dyDescent="0.25">
      <c r="A13" s="72">
        <v>7</v>
      </c>
      <c r="B13" s="73">
        <v>126</v>
      </c>
      <c r="C13" s="74" t="str">
        <f t="shared" si="3"/>
        <v>2.1 min</v>
      </c>
      <c r="D13" s="76"/>
      <c r="E13" s="76">
        <v>7</v>
      </c>
      <c r="F13" s="76">
        <v>1</v>
      </c>
      <c r="G13" s="78">
        <v>0.97640157000000005</v>
      </c>
      <c r="H13" s="78">
        <v>0.9017944</v>
      </c>
      <c r="I13" s="78">
        <v>0.75648093000000005</v>
      </c>
      <c r="J13" s="78">
        <v>0.55324180000000001</v>
      </c>
      <c r="K13" s="78">
        <v>0.3434584</v>
      </c>
      <c r="L13" s="78">
        <v>0.18007203999999999</v>
      </c>
      <c r="M13" s="78">
        <v>8.1100099999999994E-2</v>
      </c>
      <c r="N13" s="78">
        <v>3.2368670000000002E-2</v>
      </c>
      <c r="O13" s="78">
        <v>1.1801664E-2</v>
      </c>
      <c r="P13" s="78">
        <v>4.01447E-3</v>
      </c>
      <c r="Q13" s="78">
        <v>1.2926420999999999E-3</v>
      </c>
      <c r="R13" s="78">
        <v>3.9810597000000002E-4</v>
      </c>
      <c r="S13" s="78">
        <v>1.1817196E-4</v>
      </c>
      <c r="T13" s="78">
        <v>3.4005275999999999E-5</v>
      </c>
      <c r="U13" s="78">
        <v>9.5290619999999993E-6</v>
      </c>
      <c r="V13" s="78">
        <v>2.6096104E-6</v>
      </c>
      <c r="W13" s="78">
        <v>7.0042835999999996E-7</v>
      </c>
      <c r="X13" s="78">
        <v>1.8462323000000001E-7</v>
      </c>
      <c r="Y13" s="78">
        <v>4.7570275E-8</v>
      </c>
      <c r="Z13" s="78">
        <v>1.044984E-8</v>
      </c>
      <c r="AA13" s="77"/>
      <c r="AB13" s="77">
        <v>1.044984E-8</v>
      </c>
      <c r="AC13" s="79"/>
      <c r="AD13" s="77">
        <f t="shared" si="4"/>
        <v>0.19212950255250527</v>
      </c>
      <c r="AE13" s="77">
        <f t="shared" si="5"/>
        <v>0.97640117943952831</v>
      </c>
      <c r="AF13" s="59"/>
      <c r="AG13" s="60">
        <v>7</v>
      </c>
      <c r="AH13" s="65">
        <v>3.75</v>
      </c>
      <c r="AI13" s="59"/>
      <c r="AJ13" s="59"/>
    </row>
    <row r="14" spans="1:36" ht="14.25" customHeight="1" x14ac:dyDescent="0.25">
      <c r="A14" s="72">
        <v>8</v>
      </c>
      <c r="B14" s="73">
        <v>144</v>
      </c>
      <c r="C14" s="74" t="str">
        <f t="shared" si="3"/>
        <v>2.4 min</v>
      </c>
      <c r="D14" s="76"/>
      <c r="E14" s="76">
        <v>8</v>
      </c>
      <c r="F14" s="76">
        <v>1</v>
      </c>
      <c r="G14" s="78">
        <v>0.98334109999999997</v>
      </c>
      <c r="H14" s="78">
        <v>0.92987883000000005</v>
      </c>
      <c r="I14" s="78">
        <v>0.81985399999999997</v>
      </c>
      <c r="J14" s="78">
        <v>0.65073323000000005</v>
      </c>
      <c r="K14" s="78">
        <v>0.45201587999999998</v>
      </c>
      <c r="L14" s="78">
        <v>0.27082627999999997</v>
      </c>
      <c r="M14" s="78">
        <v>0.14021575</v>
      </c>
      <c r="N14" s="78">
        <v>6.3756495999999996E-2</v>
      </c>
      <c r="O14" s="78">
        <v>2.6075569999999999E-2</v>
      </c>
      <c r="P14" s="78">
        <v>9.8117210000000007E-3</v>
      </c>
      <c r="Q14" s="78">
        <v>3.4552321E-3</v>
      </c>
      <c r="R14" s="78">
        <v>1.1531239999999999E-3</v>
      </c>
      <c r="S14" s="78">
        <v>3.6813090000000002E-4</v>
      </c>
      <c r="T14" s="78">
        <v>1.1322546000000001E-4</v>
      </c>
      <c r="U14" s="78">
        <v>3.3736272999999997E-5</v>
      </c>
      <c r="V14" s="78">
        <v>9.7803250000000002E-6</v>
      </c>
      <c r="W14" s="78">
        <v>2.7683744999999999E-6</v>
      </c>
      <c r="X14" s="78">
        <v>7.6698683E-7</v>
      </c>
      <c r="Y14" s="78">
        <v>2.0706365999999999E-7</v>
      </c>
      <c r="Z14" s="78">
        <v>4.7632167000000003E-8</v>
      </c>
      <c r="AA14" s="77"/>
      <c r="AB14" s="77">
        <v>4.7632167000000003E-8</v>
      </c>
      <c r="AC14" s="79"/>
      <c r="AD14" s="77">
        <f t="shared" si="4"/>
        <v>0.21758229380575783</v>
      </c>
      <c r="AE14" s="77">
        <f t="shared" si="5"/>
        <v>0.98334070666371731</v>
      </c>
      <c r="AF14" s="59"/>
      <c r="AG14" s="60">
        <v>8</v>
      </c>
      <c r="AH14" s="65">
        <v>4.25</v>
      </c>
      <c r="AI14" s="59"/>
      <c r="AJ14" s="59"/>
    </row>
    <row r="15" spans="1:36" ht="14.25" customHeight="1" x14ac:dyDescent="0.25">
      <c r="A15" s="72">
        <v>9</v>
      </c>
      <c r="B15" s="73">
        <v>162</v>
      </c>
      <c r="C15" s="74" t="str">
        <f t="shared" si="3"/>
        <v>2.7 min</v>
      </c>
      <c r="D15" s="76"/>
      <c r="E15" s="76">
        <v>9</v>
      </c>
      <c r="F15" s="76">
        <v>1</v>
      </c>
      <c r="G15" s="78">
        <v>0.98803823999999996</v>
      </c>
      <c r="H15" s="78">
        <v>0.94925576</v>
      </c>
      <c r="I15" s="78">
        <v>0.86618406000000003</v>
      </c>
      <c r="J15" s="78">
        <v>0.72911744999999994</v>
      </c>
      <c r="K15" s="78">
        <v>0.55113745000000003</v>
      </c>
      <c r="L15" s="78">
        <v>0.36725485000000002</v>
      </c>
      <c r="M15" s="78">
        <v>0.21426340999999999</v>
      </c>
      <c r="N15" s="78">
        <v>0.11000701</v>
      </c>
      <c r="O15" s="78">
        <v>5.0428300000000002E-2</v>
      </c>
      <c r="P15" s="78">
        <v>2.1029424000000001E-2</v>
      </c>
      <c r="Q15" s="78">
        <v>8.1191140000000002E-3</v>
      </c>
      <c r="R15" s="78">
        <v>2.9432146999999998E-3</v>
      </c>
      <c r="S15" s="78">
        <v>1.0126879000000001E-3</v>
      </c>
      <c r="T15" s="78">
        <v>3.3350938000000001E-4</v>
      </c>
      <c r="U15" s="78">
        <v>1.0581852E-4</v>
      </c>
      <c r="V15" s="78">
        <v>3.2515323E-5</v>
      </c>
      <c r="W15" s="78">
        <v>9.7159740000000004E-6</v>
      </c>
      <c r="X15" s="78">
        <v>2.8317271999999999E-6</v>
      </c>
      <c r="Y15" s="78">
        <v>8.0155270000000003E-7</v>
      </c>
      <c r="Z15" s="78">
        <v>1.9325425E-7</v>
      </c>
      <c r="AA15" s="77"/>
      <c r="AB15" s="77">
        <v>1.9325425E-7</v>
      </c>
      <c r="AC15" s="79"/>
      <c r="AD15" s="77">
        <f t="shared" si="4"/>
        <v>0.24296381781655754</v>
      </c>
      <c r="AE15" s="77">
        <f t="shared" si="5"/>
        <v>0.98803784478486201</v>
      </c>
      <c r="AF15" s="59"/>
      <c r="AG15" s="60">
        <v>9</v>
      </c>
      <c r="AH15" s="65">
        <v>4.75</v>
      </c>
      <c r="AI15" s="59"/>
      <c r="AJ15" s="59"/>
    </row>
    <row r="16" spans="1:36" ht="14.25" customHeight="1" x14ac:dyDescent="0.25">
      <c r="A16" s="72">
        <v>10</v>
      </c>
      <c r="B16" s="73">
        <v>180</v>
      </c>
      <c r="C16" s="74" t="str">
        <f t="shared" si="3"/>
        <v>3 min</v>
      </c>
      <c r="D16" s="76"/>
      <c r="E16" s="76">
        <v>10</v>
      </c>
      <c r="F16" s="76">
        <v>1</v>
      </c>
      <c r="G16" s="78">
        <v>0.99129469999999997</v>
      </c>
      <c r="H16" s="78">
        <v>0.96285944999999995</v>
      </c>
      <c r="I16" s="78">
        <v>0.900092</v>
      </c>
      <c r="J16" s="78">
        <v>0.79073649999999995</v>
      </c>
      <c r="K16" s="78">
        <v>0.63715670000000002</v>
      </c>
      <c r="L16" s="78">
        <v>0.4617597</v>
      </c>
      <c r="M16" s="78">
        <v>0.29753864000000002</v>
      </c>
      <c r="N16" s="78">
        <v>0.17009270000000001</v>
      </c>
      <c r="O16" s="78">
        <v>8.6826109999999998E-2</v>
      </c>
      <c r="P16" s="78">
        <v>4.0077846E-2</v>
      </c>
      <c r="Q16" s="78">
        <v>1.6980752000000002E-2</v>
      </c>
      <c r="R16" s="78">
        <v>6.6977080000000001E-3</v>
      </c>
      <c r="S16" s="78">
        <v>2.4883302E-3</v>
      </c>
      <c r="T16" s="78">
        <v>8.7899650000000001E-4</v>
      </c>
      <c r="U16" s="78">
        <v>2.9745203000000001E-4</v>
      </c>
      <c r="V16" s="78">
        <v>9.70064E-5</v>
      </c>
      <c r="W16" s="78">
        <v>3.0635724999999997E-5</v>
      </c>
      <c r="X16" s="78">
        <v>9.4020099999999998E-6</v>
      </c>
      <c r="Y16" s="78">
        <v>2.7927119999999999E-6</v>
      </c>
      <c r="Z16" s="78">
        <v>7.0642557000000003E-7</v>
      </c>
      <c r="AA16" s="77"/>
      <c r="AB16" s="77">
        <v>7.0642557000000003E-7</v>
      </c>
      <c r="AC16" s="79"/>
      <c r="AD16" s="77">
        <f t="shared" si="4"/>
        <v>0.26829590640012846</v>
      </c>
      <c r="AE16" s="77">
        <f t="shared" si="5"/>
        <v>0.99129430348227854</v>
      </c>
      <c r="AF16" s="59"/>
      <c r="AG16" s="60">
        <v>10</v>
      </c>
      <c r="AH16" s="65">
        <v>5.25</v>
      </c>
      <c r="AI16" s="59"/>
      <c r="AJ16" s="59"/>
    </row>
    <row r="17" spans="1:36" ht="14.25" customHeight="1" x14ac:dyDescent="0.25">
      <c r="A17" s="72">
        <v>11</v>
      </c>
      <c r="B17" s="73">
        <v>198</v>
      </c>
      <c r="C17" s="74" t="str">
        <f t="shared" si="3"/>
        <v>3.3 min</v>
      </c>
      <c r="D17" s="76"/>
      <c r="E17" s="76">
        <v>11</v>
      </c>
      <c r="F17" s="76">
        <v>1</v>
      </c>
      <c r="G17" s="78">
        <v>0.99359494000000004</v>
      </c>
      <c r="H17" s="78">
        <v>0.97255415000000001</v>
      </c>
      <c r="I17" s="78">
        <v>0.92501235000000004</v>
      </c>
      <c r="J17" s="78">
        <v>0.83857197000000006</v>
      </c>
      <c r="K17" s="78">
        <v>0.70934324999999998</v>
      </c>
      <c r="L17" s="78">
        <v>0.5492572</v>
      </c>
      <c r="M17" s="78">
        <v>0.38398826000000003</v>
      </c>
      <c r="N17" s="78">
        <v>0.24075708000000001</v>
      </c>
      <c r="O17" s="78">
        <v>0.13546242999999999</v>
      </c>
      <c r="P17" s="78">
        <v>6.8864140000000004E-2</v>
      </c>
      <c r="Q17" s="78">
        <v>3.1975582000000002E-2</v>
      </c>
      <c r="R17" s="78">
        <v>1.3728588999999999E-2</v>
      </c>
      <c r="S17" s="78">
        <v>5.5137019999999997E-3</v>
      </c>
      <c r="T17" s="78">
        <v>2.0920996999999998E-3</v>
      </c>
      <c r="U17" s="78">
        <v>7.5614599999999997E-4</v>
      </c>
      <c r="V17" s="78">
        <v>2.6207333000000002E-4</v>
      </c>
      <c r="W17" s="78">
        <v>8.7578779999999994E-5</v>
      </c>
      <c r="X17" s="78">
        <v>2.8331879000000001E-5</v>
      </c>
      <c r="Y17" s="78">
        <v>8.8390425000000008E-6</v>
      </c>
      <c r="Z17" s="78">
        <v>2.3484229999999998E-6</v>
      </c>
      <c r="AA17" s="77"/>
      <c r="AB17" s="77">
        <v>2.3484229999999998E-6</v>
      </c>
      <c r="AC17" s="79"/>
      <c r="AD17" s="77">
        <f t="shared" si="4"/>
        <v>0.29359305300772498</v>
      </c>
      <c r="AE17" s="77">
        <f t="shared" si="5"/>
        <v>0.99359454256218305</v>
      </c>
      <c r="AF17" s="59"/>
      <c r="AG17" s="60">
        <v>11</v>
      </c>
      <c r="AH17" s="65">
        <v>5.75</v>
      </c>
      <c r="AI17" s="59"/>
      <c r="AJ17" s="59"/>
    </row>
    <row r="18" spans="1:36" ht="14.25" customHeight="1" x14ac:dyDescent="0.25">
      <c r="A18" s="72">
        <v>12</v>
      </c>
      <c r="B18" s="73">
        <v>216</v>
      </c>
      <c r="C18" s="74" t="str">
        <f t="shared" si="3"/>
        <v>3.6 min</v>
      </c>
      <c r="D18" s="76"/>
      <c r="E18" s="76">
        <v>12</v>
      </c>
      <c r="F18" s="76">
        <v>1</v>
      </c>
      <c r="G18" s="78">
        <v>0.99524440000000003</v>
      </c>
      <c r="H18" s="78">
        <v>0.97955130000000001</v>
      </c>
      <c r="I18" s="78">
        <v>0.94342744000000001</v>
      </c>
      <c r="J18" s="78">
        <v>0.87546365999999998</v>
      </c>
      <c r="K18" s="78">
        <v>0.76858470000000001</v>
      </c>
      <c r="L18" s="78">
        <v>0.62705310000000003</v>
      </c>
      <c r="M18" s="78">
        <v>0.46854477999999999</v>
      </c>
      <c r="N18" s="78">
        <v>0.31766808000000002</v>
      </c>
      <c r="O18" s="78">
        <v>0.19475190000000001</v>
      </c>
      <c r="P18" s="78">
        <v>0.10819843</v>
      </c>
      <c r="Q18" s="78">
        <v>5.4837617999999998E-2</v>
      </c>
      <c r="R18" s="78">
        <v>2.5593386999999999E-2</v>
      </c>
      <c r="S18" s="78">
        <v>1.1112604E-2</v>
      </c>
      <c r="T18" s="78">
        <v>4.5326799999999999E-3</v>
      </c>
      <c r="U18" s="78">
        <v>1.7516138E-3</v>
      </c>
      <c r="V18" s="78">
        <v>6.4593606000000003E-4</v>
      </c>
      <c r="W18" s="78">
        <v>2.2866606000000001E-4</v>
      </c>
      <c r="X18" s="78">
        <v>7.8057430000000005E-5</v>
      </c>
      <c r="Y18" s="78">
        <v>2.5602383000000001E-5</v>
      </c>
      <c r="Z18" s="78">
        <v>7.1531159999999998E-6</v>
      </c>
      <c r="AA18" s="77"/>
      <c r="AB18" s="77">
        <v>7.1531159999999998E-6</v>
      </c>
      <c r="AC18" s="79"/>
      <c r="AD18" s="77">
        <f t="shared" si="4"/>
        <v>0.31886505539244997</v>
      </c>
      <c r="AE18" s="77">
        <f t="shared" si="5"/>
        <v>0.99524400190239926</v>
      </c>
      <c r="AF18" s="59"/>
      <c r="AG18" s="60">
        <v>12</v>
      </c>
      <c r="AH18" s="65">
        <v>6.25</v>
      </c>
      <c r="AI18" s="59"/>
      <c r="AJ18" s="59"/>
    </row>
    <row r="19" spans="1:36" ht="14.25" customHeight="1" x14ac:dyDescent="0.25">
      <c r="A19" s="72">
        <v>13</v>
      </c>
      <c r="B19" s="73">
        <v>234</v>
      </c>
      <c r="C19" s="74" t="str">
        <f t="shared" si="3"/>
        <v>3.9 min</v>
      </c>
      <c r="D19" s="76"/>
      <c r="E19" s="76">
        <v>13</v>
      </c>
      <c r="F19" s="76">
        <v>1</v>
      </c>
      <c r="G19" s="78">
        <v>0.99644169999999999</v>
      </c>
      <c r="H19" s="78">
        <v>0.98465674999999997</v>
      </c>
      <c r="I19" s="78">
        <v>0.95711446</v>
      </c>
      <c r="J19" s="78">
        <v>0.90383106000000002</v>
      </c>
      <c r="K19" s="78">
        <v>0.81648445000000003</v>
      </c>
      <c r="L19" s="78">
        <v>0.69423880000000004</v>
      </c>
      <c r="M19" s="78">
        <v>0.54764089999999999</v>
      </c>
      <c r="N19" s="78">
        <v>0.39649233</v>
      </c>
      <c r="O19" s="78">
        <v>0.26186755</v>
      </c>
      <c r="P19" s="78">
        <v>0.1575744</v>
      </c>
      <c r="Q19" s="78">
        <v>8.6648256000000007E-2</v>
      </c>
      <c r="R19" s="78">
        <v>4.3815170000000001E-2</v>
      </c>
      <c r="S19" s="78">
        <v>2.0540659999999999E-2</v>
      </c>
      <c r="T19" s="78">
        <v>9.0053110000000002E-3</v>
      </c>
      <c r="U19" s="78">
        <v>3.722735E-3</v>
      </c>
      <c r="V19" s="78">
        <v>1.4618408999999999E-3</v>
      </c>
      <c r="W19" s="78">
        <v>5.4872099999999995E-4</v>
      </c>
      <c r="X19" s="78">
        <v>1.9783754999999999E-4</v>
      </c>
      <c r="Y19" s="78">
        <v>6.8282059999999999E-5</v>
      </c>
      <c r="Z19" s="78">
        <v>2.0085368000000002E-5</v>
      </c>
      <c r="AA19" s="77"/>
      <c r="AB19" s="77">
        <v>2.0085368000000002E-5</v>
      </c>
      <c r="AC19" s="79"/>
      <c r="AD19" s="77">
        <f t="shared" si="4"/>
        <v>0.34411856494390003</v>
      </c>
      <c r="AE19" s="77">
        <f t="shared" si="5"/>
        <v>0.99644130142347942</v>
      </c>
      <c r="AF19" s="59"/>
      <c r="AG19" s="60">
        <v>13</v>
      </c>
      <c r="AH19" s="65">
        <v>6.75</v>
      </c>
      <c r="AI19" s="59"/>
      <c r="AJ19" s="59"/>
    </row>
    <row r="20" spans="1:36" ht="14.25" customHeight="1" x14ac:dyDescent="0.25">
      <c r="A20" s="72">
        <v>14</v>
      </c>
      <c r="B20" s="73">
        <v>252</v>
      </c>
      <c r="C20" s="74" t="str">
        <f t="shared" si="3"/>
        <v>4.2 min</v>
      </c>
      <c r="D20" s="73"/>
      <c r="E20" s="76">
        <v>14</v>
      </c>
      <c r="F20" s="76">
        <v>1</v>
      </c>
      <c r="G20" s="78">
        <v>0.99731999999999998</v>
      </c>
      <c r="H20" s="78">
        <v>0.98841679999999998</v>
      </c>
      <c r="I20" s="78">
        <v>0.96734476000000003</v>
      </c>
      <c r="J20" s="78">
        <v>0.92562619999999995</v>
      </c>
      <c r="K20" s="78">
        <v>0.85483253000000003</v>
      </c>
      <c r="L20" s="78">
        <v>0.7510502</v>
      </c>
      <c r="M20" s="78">
        <v>0.61917840000000002</v>
      </c>
      <c r="N20" s="78">
        <v>0.47358202999999999</v>
      </c>
      <c r="O20" s="78">
        <v>0.33345675000000002</v>
      </c>
      <c r="P20" s="78">
        <v>0.21534169</v>
      </c>
      <c r="Q20" s="78">
        <v>0.12756245999999999</v>
      </c>
      <c r="R20" s="78">
        <v>6.9552329999999996E-2</v>
      </c>
      <c r="S20" s="78">
        <v>3.5108424999999999E-2</v>
      </c>
      <c r="T20" s="78">
        <v>1.6523779999999998E-2</v>
      </c>
      <c r="U20" s="78">
        <v>7.3053850000000002E-3</v>
      </c>
      <c r="V20" s="78">
        <v>3.0556365000000002E-3</v>
      </c>
      <c r="W20" s="78">
        <v>1.2169039E-3</v>
      </c>
      <c r="X20" s="78">
        <v>4.6374609999999999E-4</v>
      </c>
      <c r="Y20" s="78">
        <v>1.6856090000000001E-4</v>
      </c>
      <c r="Z20" s="78">
        <v>5.2261169999999998E-5</v>
      </c>
      <c r="AA20" s="77"/>
      <c r="AB20" s="77">
        <v>5.2261169999999998E-5</v>
      </c>
      <c r="AC20" s="79"/>
      <c r="AD20" s="77">
        <f t="shared" si="4"/>
        <v>0.36935794242849995</v>
      </c>
      <c r="AE20" s="77">
        <f t="shared" si="5"/>
        <v>0.99731960107215956</v>
      </c>
      <c r="AF20" s="59"/>
      <c r="AG20" s="60">
        <v>14</v>
      </c>
      <c r="AH20" s="65">
        <v>7.25</v>
      </c>
      <c r="AI20" s="59"/>
      <c r="AJ20" s="59"/>
    </row>
    <row r="21" spans="1:36" ht="14.25" customHeight="1" x14ac:dyDescent="0.25">
      <c r="A21" s="72">
        <v>15</v>
      </c>
      <c r="B21" s="73">
        <v>270</v>
      </c>
      <c r="C21" s="74" t="str">
        <f t="shared" si="3"/>
        <v>4.5 min</v>
      </c>
      <c r="D21" s="73"/>
      <c r="E21" s="76">
        <v>15</v>
      </c>
      <c r="F21" s="76">
        <v>1</v>
      </c>
      <c r="G21" s="78">
        <v>0.99796989999999997</v>
      </c>
      <c r="H21" s="78">
        <v>0.99120814000000002</v>
      </c>
      <c r="I21" s="78">
        <v>0.97503309999999999</v>
      </c>
      <c r="J21" s="78">
        <v>0.94238029999999995</v>
      </c>
      <c r="K21" s="78">
        <v>0.8853335</v>
      </c>
      <c r="L21" s="78">
        <v>0.79835486</v>
      </c>
      <c r="M21" s="78">
        <v>0.68224156000000002</v>
      </c>
      <c r="N21" s="78">
        <v>0.54626189999999997</v>
      </c>
      <c r="O21" s="78">
        <v>0.40625830000000002</v>
      </c>
      <c r="P21" s="78">
        <v>0.27911475000000002</v>
      </c>
      <c r="Q21" s="78">
        <v>0.17678779999999999</v>
      </c>
      <c r="R21" s="78">
        <v>0.10333898</v>
      </c>
      <c r="S21" s="78">
        <v>5.5945594000000001E-2</v>
      </c>
      <c r="T21" s="78">
        <v>2.8201070000000002E-2</v>
      </c>
      <c r="U21" s="78">
        <v>1.331921E-2</v>
      </c>
      <c r="V21" s="78">
        <v>5.9321894999999998E-3</v>
      </c>
      <c r="W21" s="78">
        <v>2.5069413E-3</v>
      </c>
      <c r="X21" s="78">
        <v>1.0102481999999999E-3</v>
      </c>
      <c r="Y21" s="78">
        <v>3.8694386999999999E-4</v>
      </c>
      <c r="Z21" s="78">
        <v>1.2657788000000001E-4</v>
      </c>
      <c r="AA21" s="77"/>
      <c r="AB21" s="77">
        <v>1.2657788000000001E-4</v>
      </c>
      <c r="AC21" s="79"/>
      <c r="AD21" s="77">
        <f t="shared" si="4"/>
        <v>0.39458559323749998</v>
      </c>
      <c r="AE21" s="77">
        <f t="shared" si="5"/>
        <v>0.99796950081219959</v>
      </c>
      <c r="AF21" s="59"/>
      <c r="AG21" s="60">
        <v>15</v>
      </c>
      <c r="AH21" s="65">
        <v>7.75</v>
      </c>
      <c r="AI21" s="59"/>
      <c r="AJ21" s="59"/>
    </row>
    <row r="22" spans="1:36" ht="14.25" customHeight="1" x14ac:dyDescent="0.25">
      <c r="A22" s="72">
        <v>16</v>
      </c>
      <c r="B22" s="73">
        <v>288</v>
      </c>
      <c r="C22" s="74" t="str">
        <f t="shared" si="3"/>
        <v>4.8 min</v>
      </c>
      <c r="D22" s="73"/>
      <c r="E22" s="76">
        <v>16</v>
      </c>
      <c r="F22" s="76">
        <v>1</v>
      </c>
      <c r="G22" s="78">
        <v>0.99845450000000002</v>
      </c>
      <c r="H22" s="78">
        <v>0.99329500000000004</v>
      </c>
      <c r="I22" s="78">
        <v>0.98083984999999996</v>
      </c>
      <c r="J22" s="78">
        <v>0.95527554000000003</v>
      </c>
      <c r="K22" s="78">
        <v>0.90949080000000004</v>
      </c>
      <c r="L22" s="78">
        <v>0.83730084000000005</v>
      </c>
      <c r="M22" s="78">
        <v>0.73675184999999999</v>
      </c>
      <c r="N22" s="78">
        <v>0.61283416000000002</v>
      </c>
      <c r="O22" s="78">
        <v>0.4775008</v>
      </c>
      <c r="P22" s="78">
        <v>0.34623334</v>
      </c>
      <c r="Q22" s="78">
        <v>0.23277340999999999</v>
      </c>
      <c r="R22" s="78">
        <v>0.14497487000000001</v>
      </c>
      <c r="S22" s="78">
        <v>8.3780653999999996E-2</v>
      </c>
      <c r="T22" s="78">
        <v>4.5084340000000001E-2</v>
      </c>
      <c r="U22" s="78">
        <v>2.2701124E-2</v>
      </c>
      <c r="V22" s="78">
        <v>1.0754992999999999E-2</v>
      </c>
      <c r="W22" s="78">
        <v>4.8211670000000003E-3</v>
      </c>
      <c r="X22" s="78">
        <v>2.0545697999999999E-3</v>
      </c>
      <c r="Y22" s="78">
        <v>8.2953200000000001E-4</v>
      </c>
      <c r="Z22" s="78">
        <v>2.8654072E-4</v>
      </c>
      <c r="AA22" s="77"/>
      <c r="AB22" s="77">
        <v>2.8654072E-4</v>
      </c>
      <c r="AC22" s="79"/>
      <c r="AD22" s="77">
        <f t="shared" si="4"/>
        <v>0.41980189402599999</v>
      </c>
      <c r="AE22" s="77">
        <f t="shared" si="5"/>
        <v>0.99845410061835982</v>
      </c>
      <c r="AF22" s="59"/>
      <c r="AG22" s="60">
        <v>16</v>
      </c>
      <c r="AH22" s="65">
        <v>8.25</v>
      </c>
      <c r="AI22" s="59"/>
      <c r="AJ22" s="59"/>
    </row>
    <row r="23" spans="1:36" ht="2.25" customHeight="1" x14ac:dyDescent="0.25">
      <c r="A23" s="72">
        <v>17</v>
      </c>
      <c r="B23" s="73">
        <v>306</v>
      </c>
      <c r="C23" s="74" t="str">
        <f t="shared" si="3"/>
        <v>5.1 min</v>
      </c>
      <c r="D23" s="73"/>
      <c r="E23" s="76">
        <v>17</v>
      </c>
      <c r="F23" s="76">
        <v>1</v>
      </c>
      <c r="G23" s="78">
        <v>0.99881830000000005</v>
      </c>
      <c r="H23" s="78">
        <v>0.99486494000000003</v>
      </c>
      <c r="I23" s="78">
        <v>0.9852457</v>
      </c>
      <c r="J23" s="78">
        <v>0.96521752999999999</v>
      </c>
      <c r="K23" s="78">
        <v>0.92857336999999995</v>
      </c>
      <c r="L23" s="78">
        <v>0.86909879999999995</v>
      </c>
      <c r="M23" s="78">
        <v>0.78315939999999995</v>
      </c>
      <c r="N23" s="78">
        <v>0.67243209999999998</v>
      </c>
      <c r="O23" s="78">
        <v>0.54508334000000003</v>
      </c>
      <c r="P23" s="78">
        <v>0.4141455</v>
      </c>
      <c r="Q23" s="78">
        <v>0.29350864999999998</v>
      </c>
      <c r="R23" s="78">
        <v>0.19357431</v>
      </c>
      <c r="S23" s="78">
        <v>0.11880062</v>
      </c>
      <c r="T23" s="78">
        <v>6.7978860000000002E-2</v>
      </c>
      <c r="U23" s="78">
        <v>3.6392090000000002E-2</v>
      </c>
      <c r="V23" s="78">
        <v>1.8307924E-2</v>
      </c>
      <c r="W23" s="78">
        <v>8.6971819999999995E-3</v>
      </c>
      <c r="X23" s="78">
        <v>3.9179595000000001E-3</v>
      </c>
      <c r="Y23" s="78">
        <v>1.6675139999999999E-3</v>
      </c>
      <c r="Z23" s="78">
        <v>6.0856780000000002E-4</v>
      </c>
      <c r="AA23" s="77"/>
      <c r="AB23" s="77">
        <v>6.0856780000000002E-4</v>
      </c>
      <c r="AC23" s="79"/>
      <c r="AD23" s="77">
        <f t="shared" si="4"/>
        <v>0.44500463286500003</v>
      </c>
      <c r="AE23" s="77">
        <f t="shared" si="5"/>
        <v>0.9988179004728398</v>
      </c>
      <c r="AF23" s="59"/>
      <c r="AG23" s="60">
        <v>17</v>
      </c>
      <c r="AH23" s="65">
        <v>8.75</v>
      </c>
      <c r="AI23" s="59"/>
      <c r="AJ23" s="59"/>
    </row>
    <row r="24" spans="1:36" ht="2.25" customHeight="1" x14ac:dyDescent="0.25">
      <c r="A24" s="72">
        <v>18</v>
      </c>
      <c r="B24" s="73">
        <v>324</v>
      </c>
      <c r="C24" s="74" t="str">
        <f t="shared" si="3"/>
        <v>5.4 min</v>
      </c>
      <c r="D24" s="73"/>
      <c r="E24" s="76">
        <v>18</v>
      </c>
      <c r="F24" s="76">
        <v>1</v>
      </c>
      <c r="G24" s="78">
        <v>0.99909289999999995</v>
      </c>
      <c r="H24" s="78">
        <v>0.99605255999999998</v>
      </c>
      <c r="I24" s="78">
        <v>0.98860289999999995</v>
      </c>
      <c r="J24" s="78">
        <v>0.97289764999999995</v>
      </c>
      <c r="K24" s="78">
        <v>0.94362420000000002</v>
      </c>
      <c r="L24" s="78">
        <v>0.89490115999999997</v>
      </c>
      <c r="M24" s="78">
        <v>0.82220495000000005</v>
      </c>
      <c r="N24" s="78">
        <v>0.7248211</v>
      </c>
      <c r="O24" s="78">
        <v>0.60759350000000001</v>
      </c>
      <c r="P24" s="78">
        <v>0.48066031999999997</v>
      </c>
      <c r="Q24" s="78">
        <v>0.35683176</v>
      </c>
      <c r="R24" s="78">
        <v>0.24773120000000001</v>
      </c>
      <c r="S24" s="78">
        <v>0.16061954000000001</v>
      </c>
      <c r="T24" s="78">
        <v>9.7308430000000001E-2</v>
      </c>
      <c r="U24" s="78">
        <v>5.5201859999999998E-2</v>
      </c>
      <c r="V24" s="78">
        <v>2.9419287999999998E-2</v>
      </c>
      <c r="W24" s="78">
        <v>1.478783E-2</v>
      </c>
      <c r="X24" s="78">
        <v>7.035838E-3</v>
      </c>
      <c r="Y24" s="78">
        <v>3.1554587000000001E-3</v>
      </c>
      <c r="Z24" s="78">
        <v>1.2170054999999999E-3</v>
      </c>
      <c r="AA24" s="77"/>
      <c r="AB24" s="77">
        <v>1.2170054999999999E-3</v>
      </c>
      <c r="AC24" s="79"/>
      <c r="AD24" s="77">
        <f t="shared" si="4"/>
        <v>0.47018797251000005</v>
      </c>
      <c r="AE24" s="77">
        <f t="shared" si="5"/>
        <v>0.99909250036299979</v>
      </c>
      <c r="AF24" s="59"/>
      <c r="AG24" s="60">
        <v>18</v>
      </c>
      <c r="AH24" s="65">
        <v>9.25</v>
      </c>
      <c r="AI24" s="59"/>
      <c r="AJ24" s="59"/>
    </row>
    <row r="25" spans="1:36" ht="2.25" customHeight="1" x14ac:dyDescent="0.25">
      <c r="A25" s="72">
        <v>19</v>
      </c>
      <c r="B25" s="73">
        <v>342</v>
      </c>
      <c r="C25" s="74" t="str">
        <f t="shared" si="3"/>
        <v>5.7 min</v>
      </c>
      <c r="D25" s="73"/>
      <c r="E25" s="76">
        <v>19</v>
      </c>
      <c r="F25" s="76">
        <v>1</v>
      </c>
      <c r="G25" s="78">
        <v>0.99930096000000002</v>
      </c>
      <c r="H25" s="78">
        <v>0.99695500000000004</v>
      </c>
      <c r="I25" s="78">
        <v>0.99117080000000002</v>
      </c>
      <c r="J25" s="78">
        <v>0.97884243999999998</v>
      </c>
      <c r="K25" s="78">
        <v>0.95548569999999999</v>
      </c>
      <c r="L25" s="78">
        <v>0.91574359999999999</v>
      </c>
      <c r="M25" s="78">
        <v>0.85475489999999998</v>
      </c>
      <c r="N25" s="78">
        <v>0.77020299999999997</v>
      </c>
      <c r="O25" s="78">
        <v>0.66423016999999995</v>
      </c>
      <c r="P25" s="78">
        <v>0.54407139999999998</v>
      </c>
      <c r="Q25" s="78">
        <v>0.42068377000000001</v>
      </c>
      <c r="R25" s="78">
        <v>0.30573788000000002</v>
      </c>
      <c r="S25" s="78">
        <v>0.20834707999999999</v>
      </c>
      <c r="T25" s="78">
        <v>0.13304393</v>
      </c>
      <c r="U25" s="78">
        <v>7.9684469999999993E-2</v>
      </c>
      <c r="V25" s="78">
        <v>4.4861034000000001E-2</v>
      </c>
      <c r="W25" s="78">
        <v>2.3811674000000001E-2</v>
      </c>
      <c r="X25" s="78">
        <v>1.1949322E-2</v>
      </c>
      <c r="Y25" s="78">
        <v>5.6427834000000003E-3</v>
      </c>
      <c r="Z25" s="78">
        <v>2.2996378E-3</v>
      </c>
      <c r="AA25" s="77"/>
      <c r="AB25" s="77">
        <v>2.2996378E-3</v>
      </c>
      <c r="AC25" s="79"/>
      <c r="AD25" s="77">
        <f t="shared" si="4"/>
        <v>0.4953409775599999</v>
      </c>
      <c r="AE25" s="77">
        <f t="shared" si="5"/>
        <v>0.99930056027977587</v>
      </c>
      <c r="AF25" s="59"/>
      <c r="AG25" s="60">
        <v>19</v>
      </c>
      <c r="AH25" s="65">
        <v>9.75</v>
      </c>
      <c r="AI25" s="59"/>
      <c r="AJ25" s="59"/>
    </row>
    <row r="26" spans="1:36" ht="2.25" customHeight="1" x14ac:dyDescent="0.25">
      <c r="A26" s="72">
        <v>20</v>
      </c>
      <c r="B26" s="73">
        <v>360</v>
      </c>
      <c r="C26" s="74" t="str">
        <f t="shared" si="3"/>
        <v>6 min</v>
      </c>
      <c r="D26" s="73"/>
      <c r="E26" s="76">
        <v>20</v>
      </c>
      <c r="F26" s="76">
        <v>1</v>
      </c>
      <c r="G26" s="78">
        <v>0.99945974000000004</v>
      </c>
      <c r="H26" s="78">
        <v>0.99764370000000002</v>
      </c>
      <c r="I26" s="78">
        <v>0.99314210000000003</v>
      </c>
      <c r="J26" s="78">
        <v>0.98345315</v>
      </c>
      <c r="K26" s="78">
        <v>0.96483152999999999</v>
      </c>
      <c r="L26" s="78">
        <v>0.93252310000000005</v>
      </c>
      <c r="M26" s="78">
        <v>0.88169419999999998</v>
      </c>
      <c r="N26" s="78">
        <v>0.80905300000000002</v>
      </c>
      <c r="O26" s="78">
        <v>0.71468180000000003</v>
      </c>
      <c r="P26" s="78">
        <v>0.60317940000000003</v>
      </c>
      <c r="Q26" s="78">
        <v>0.48327967999999999</v>
      </c>
      <c r="R26" s="78">
        <v>0.36580104000000002</v>
      </c>
      <c r="S26" s="78">
        <v>0.26072420000000002</v>
      </c>
      <c r="T26" s="78">
        <v>0.17470847</v>
      </c>
      <c r="U26" s="78">
        <v>0.110052265</v>
      </c>
      <c r="V26" s="78">
        <v>6.5244460000000004E-2</v>
      </c>
      <c r="W26" s="78">
        <v>3.6479875000000002E-2</v>
      </c>
      <c r="X26" s="78">
        <v>1.927425E-2</v>
      </c>
      <c r="Y26" s="78">
        <v>9.5725729999999992E-3</v>
      </c>
      <c r="Z26" s="78">
        <v>4.120098E-3</v>
      </c>
      <c r="AA26" s="77"/>
      <c r="AB26" s="77">
        <v>4.120098E-3</v>
      </c>
      <c r="AC26" s="79"/>
      <c r="AD26" s="77">
        <f t="shared" si="4"/>
        <v>0.52044593155000007</v>
      </c>
      <c r="AE26" s="77">
        <f t="shared" si="5"/>
        <v>0.99945934021626393</v>
      </c>
      <c r="AF26" s="59"/>
      <c r="AG26" s="60">
        <v>20</v>
      </c>
      <c r="AH26" s="65">
        <v>10.25</v>
      </c>
      <c r="AI26" s="59"/>
      <c r="AJ26" s="59"/>
    </row>
    <row r="27" spans="1:36" ht="2.25" customHeight="1" x14ac:dyDescent="0.25">
      <c r="A27" s="72">
        <v>21</v>
      </c>
      <c r="B27" s="73">
        <v>378</v>
      </c>
      <c r="C27" s="74" t="str">
        <f t="shared" si="3"/>
        <v>6.3 min</v>
      </c>
      <c r="D27" s="73"/>
      <c r="E27" s="76">
        <v>21</v>
      </c>
      <c r="F27" s="76">
        <v>1</v>
      </c>
      <c r="G27" s="78">
        <v>0.99958130000000001</v>
      </c>
      <c r="H27" s="78">
        <v>0.99817157000000001</v>
      </c>
      <c r="I27" s="78">
        <v>0.9946604</v>
      </c>
      <c r="J27" s="78">
        <v>0.98703700000000005</v>
      </c>
      <c r="K27" s="78">
        <v>0.97219599999999995</v>
      </c>
      <c r="L27" s="78">
        <v>0.94599854999999999</v>
      </c>
      <c r="M27" s="78">
        <v>0.90386253999999999</v>
      </c>
      <c r="N27" s="78">
        <v>0.84199329999999994</v>
      </c>
      <c r="O27" s="78">
        <v>0.75899863000000001</v>
      </c>
      <c r="P27" s="78">
        <v>0.65724950000000004</v>
      </c>
      <c r="Q27" s="78">
        <v>0.54319775000000003</v>
      </c>
      <c r="R27" s="78">
        <v>0.42621818</v>
      </c>
      <c r="S27" s="78">
        <v>0.3162857</v>
      </c>
      <c r="T27" s="78">
        <v>0.22144663000000001</v>
      </c>
      <c r="U27" s="78">
        <v>0.14614344000000001</v>
      </c>
      <c r="V27" s="78">
        <v>9.0934425999999999E-2</v>
      </c>
      <c r="W27" s="78">
        <v>5.3412569999999999E-2</v>
      </c>
      <c r="X27" s="78">
        <v>2.9649592999999998E-2</v>
      </c>
      <c r="Y27" s="78">
        <v>1.5463806E-2</v>
      </c>
      <c r="Z27" s="78">
        <v>7.0229139999999999E-3</v>
      </c>
      <c r="AA27" s="77"/>
      <c r="AB27" s="77">
        <v>7.0229139999999999E-3</v>
      </c>
      <c r="AC27" s="79"/>
      <c r="AD27" s="77">
        <f t="shared" si="4"/>
        <v>0.54547618995000013</v>
      </c>
      <c r="AE27" s="77">
        <f t="shared" si="5"/>
        <v>0.9995809001676399</v>
      </c>
      <c r="AF27" s="59"/>
      <c r="AG27" s="59"/>
      <c r="AH27" s="59"/>
      <c r="AI27" s="59"/>
      <c r="AJ27" s="59"/>
    </row>
    <row r="28" spans="1:36" ht="22.5" x14ac:dyDescent="0.25">
      <c r="A28" s="72">
        <v>22</v>
      </c>
      <c r="B28" s="73">
        <v>396</v>
      </c>
      <c r="C28" s="74" t="str">
        <f t="shared" si="3"/>
        <v>6.6 min</v>
      </c>
      <c r="D28" s="80" t="s">
        <v>116</v>
      </c>
      <c r="E28" s="76">
        <v>22</v>
      </c>
      <c r="F28" s="76">
        <v>1</v>
      </c>
      <c r="G28" s="78">
        <v>0.99967455999999999</v>
      </c>
      <c r="H28" s="78">
        <v>0.99857759999999995</v>
      </c>
      <c r="I28" s="78">
        <v>0.99583303999999995</v>
      </c>
      <c r="J28" s="78">
        <v>0.98982775000000001</v>
      </c>
      <c r="K28" s="78">
        <v>0.97800200000000004</v>
      </c>
      <c r="L28" s="78">
        <v>0.95680134999999999</v>
      </c>
      <c r="M28" s="78">
        <v>0.92202264</v>
      </c>
      <c r="N28" s="78">
        <v>0.8697047</v>
      </c>
      <c r="O28" s="78">
        <v>0.79747659999999998</v>
      </c>
      <c r="P28" s="78">
        <v>0.70593565999999996</v>
      </c>
      <c r="Q28" s="78">
        <v>0.59940254999999998</v>
      </c>
      <c r="R28" s="78">
        <v>0.48550053999999998</v>
      </c>
      <c r="S28" s="78">
        <v>0.37351725000000002</v>
      </c>
      <c r="T28" s="78">
        <v>0.27213377</v>
      </c>
      <c r="U28" s="78">
        <v>0.18744314000000001</v>
      </c>
      <c r="V28" s="78">
        <v>0.12199782000000001</v>
      </c>
      <c r="W28" s="78">
        <v>7.50609E-2</v>
      </c>
      <c r="X28" s="78">
        <v>4.3672767000000001E-2</v>
      </c>
      <c r="Y28" s="78">
        <v>2.3876689999999999E-2</v>
      </c>
      <c r="Z28" s="78">
        <v>1.1427451999999999E-2</v>
      </c>
      <c r="AA28" s="77"/>
      <c r="AB28" s="77">
        <v>1.1427451999999999E-2</v>
      </c>
      <c r="AC28" s="79"/>
      <c r="AD28" s="77">
        <f t="shared" si="4"/>
        <v>0.57039443894999997</v>
      </c>
      <c r="AE28" s="77">
        <f t="shared" si="5"/>
        <v>0.99967416013033594</v>
      </c>
      <c r="AF28" s="59"/>
      <c r="AG28" s="59"/>
      <c r="AH28" s="59"/>
      <c r="AI28" s="59"/>
      <c r="AJ28" s="59"/>
    </row>
    <row r="29" spans="1:36" x14ac:dyDescent="0.25">
      <c r="A29" s="72">
        <v>23</v>
      </c>
      <c r="B29" s="73">
        <v>414</v>
      </c>
      <c r="C29" s="74" t="str">
        <f t="shared" si="3"/>
        <v>6.9 min</v>
      </c>
      <c r="D29" s="73"/>
      <c r="E29" s="76">
        <v>23</v>
      </c>
      <c r="F29" s="76">
        <v>1</v>
      </c>
      <c r="G29" s="78">
        <v>0.99974626</v>
      </c>
      <c r="H29" s="78">
        <v>0.99889064000000005</v>
      </c>
      <c r="I29" s="78">
        <v>0.99674123999999997</v>
      </c>
      <c r="J29" s="78">
        <v>0.99200500000000003</v>
      </c>
      <c r="K29" s="78">
        <v>0.98258155999999996</v>
      </c>
      <c r="L29" s="78">
        <v>0.96545075999999996</v>
      </c>
      <c r="M29" s="78">
        <v>0.93684595999999998</v>
      </c>
      <c r="N29" s="78">
        <v>0.89286849999999995</v>
      </c>
      <c r="O29" s="78">
        <v>0.83056264999999996</v>
      </c>
      <c r="P29" s="78">
        <v>0.749193</v>
      </c>
      <c r="Q29" s="78">
        <v>0.65122192999999995</v>
      </c>
      <c r="R29" s="78">
        <v>0.54243969999999997</v>
      </c>
      <c r="S29" s="78">
        <v>0.43098340000000002</v>
      </c>
      <c r="T29" s="78">
        <v>0.32549994999999998</v>
      </c>
      <c r="U29" s="78">
        <v>0.23314678999999999</v>
      </c>
      <c r="V29" s="78">
        <v>0.15819289</v>
      </c>
      <c r="W29" s="78">
        <v>0.10164883</v>
      </c>
      <c r="X29" s="78">
        <v>6.1832986999999999E-2</v>
      </c>
      <c r="Y29" s="78">
        <v>3.5364877000000003E-2</v>
      </c>
      <c r="Z29" s="78">
        <v>1.7808892E-2</v>
      </c>
      <c r="AA29" s="77"/>
      <c r="AB29" s="77">
        <v>1.7808892E-2</v>
      </c>
      <c r="AC29" s="79"/>
      <c r="AD29" s="77">
        <f t="shared" si="4"/>
        <v>0.59515129079999984</v>
      </c>
      <c r="AE29" s="77">
        <f t="shared" si="5"/>
        <v>0.99974586010165589</v>
      </c>
      <c r="AF29" s="59"/>
      <c r="AG29" s="59"/>
      <c r="AH29" s="59"/>
      <c r="AI29" s="59"/>
      <c r="AJ29" s="59"/>
    </row>
    <row r="30" spans="1:36" x14ac:dyDescent="0.25">
      <c r="A30" s="72">
        <v>24</v>
      </c>
      <c r="B30" s="73">
        <v>432</v>
      </c>
      <c r="C30" s="74" t="str">
        <f t="shared" si="3"/>
        <v>7.2 min</v>
      </c>
      <c r="D30" s="73"/>
      <c r="E30" s="76">
        <v>24</v>
      </c>
      <c r="F30" s="76">
        <v>1</v>
      </c>
      <c r="G30" s="78">
        <v>0.99980175000000004</v>
      </c>
      <c r="H30" s="78">
        <v>0.99913293000000003</v>
      </c>
      <c r="I30" s="78">
        <v>0.99744659999999996</v>
      </c>
      <c r="J30" s="78">
        <v>0.9937068</v>
      </c>
      <c r="K30" s="78">
        <v>0.98619630000000003</v>
      </c>
      <c r="L30" s="78">
        <v>0.97237030000000002</v>
      </c>
      <c r="M30" s="78">
        <v>0.9489109</v>
      </c>
      <c r="N30" s="78">
        <v>0.91212870000000001</v>
      </c>
      <c r="O30" s="78">
        <v>0.85878264999999998</v>
      </c>
      <c r="P30" s="78">
        <v>0.78719497000000005</v>
      </c>
      <c r="Q30" s="78">
        <v>0.69829739999999996</v>
      </c>
      <c r="R30" s="78">
        <v>0.59612960000000004</v>
      </c>
      <c r="S30" s="78">
        <v>0.48741823000000001</v>
      </c>
      <c r="T30" s="78">
        <v>0.38024676000000002</v>
      </c>
      <c r="U30" s="78">
        <v>0.2822481</v>
      </c>
      <c r="V30" s="78">
        <v>0.19899648</v>
      </c>
      <c r="W30" s="78">
        <v>0.13314361999999999</v>
      </c>
      <c r="X30" s="78">
        <v>8.4454169999999995E-2</v>
      </c>
      <c r="Y30" s="78">
        <v>5.0421674E-2</v>
      </c>
      <c r="Z30" s="78">
        <v>2.6666942999999999E-2</v>
      </c>
      <c r="AA30" s="77"/>
      <c r="AB30" s="77">
        <v>2.6666942999999999E-2</v>
      </c>
      <c r="AC30" s="79"/>
      <c r="AD30" s="77">
        <f t="shared" si="4"/>
        <v>0.61968474385000005</v>
      </c>
      <c r="AE30" s="77">
        <f t="shared" si="5"/>
        <v>0.99980135007946003</v>
      </c>
      <c r="AF30" s="59"/>
      <c r="AG30" s="59"/>
      <c r="AH30" s="59"/>
      <c r="AI30" s="59"/>
      <c r="AJ30" s="59"/>
    </row>
    <row r="31" spans="1:36" x14ac:dyDescent="0.25">
      <c r="A31" s="72">
        <v>25</v>
      </c>
      <c r="B31" s="73">
        <v>450</v>
      </c>
      <c r="C31" s="74" t="str">
        <f t="shared" si="3"/>
        <v>7.5 min</v>
      </c>
      <c r="D31" s="73"/>
      <c r="E31" s="76">
        <v>25</v>
      </c>
      <c r="F31" s="76">
        <v>1</v>
      </c>
      <c r="G31" s="78">
        <v>0.99984485000000001</v>
      </c>
      <c r="H31" s="78">
        <v>0.99932103999999999</v>
      </c>
      <c r="I31" s="78">
        <v>0.99799572999999997</v>
      </c>
      <c r="J31" s="78">
        <v>0.99503960000000002</v>
      </c>
      <c r="K31" s="78">
        <v>0.98905164000000001</v>
      </c>
      <c r="L31" s="78">
        <v>0.97790279999999996</v>
      </c>
      <c r="M31" s="78">
        <v>0.95870893999999995</v>
      </c>
      <c r="N31" s="78">
        <v>0.92807335000000002</v>
      </c>
      <c r="O31" s="78">
        <v>0.88268829999999998</v>
      </c>
      <c r="P31" s="78">
        <v>0.8202604</v>
      </c>
      <c r="Q31" s="78">
        <v>0.74052452999999996</v>
      </c>
      <c r="R31" s="78">
        <v>0.64595442999999997</v>
      </c>
      <c r="S31" s="78">
        <v>0.54177850000000005</v>
      </c>
      <c r="T31" s="78">
        <v>0.43514397999999999</v>
      </c>
      <c r="U31" s="78">
        <v>0.33363530000000002</v>
      </c>
      <c r="V31" s="78">
        <v>0.24365932000000001</v>
      </c>
      <c r="W31" s="78">
        <v>0.16925709</v>
      </c>
      <c r="X31" s="78">
        <v>0.11165621000000001</v>
      </c>
      <c r="Y31" s="78">
        <v>6.9428669999999998E-2</v>
      </c>
      <c r="Z31" s="78">
        <v>3.8485795000000003E-2</v>
      </c>
      <c r="AA31" s="77"/>
      <c r="AB31" s="77">
        <v>3.8485795000000003E-2</v>
      </c>
      <c r="AC31" s="79"/>
      <c r="AD31" s="77">
        <f t="shared" si="4"/>
        <v>0.64392052374999997</v>
      </c>
      <c r="AE31" s="77">
        <f t="shared" si="5"/>
        <v>0.99984445006222</v>
      </c>
      <c r="AF31" s="59"/>
      <c r="AG31" s="59"/>
      <c r="AH31" s="59"/>
      <c r="AI31" s="59"/>
      <c r="AJ31" s="59"/>
    </row>
    <row r="32" spans="1:36" x14ac:dyDescent="0.25">
      <c r="A32" s="72">
        <v>26</v>
      </c>
      <c r="B32" s="73">
        <v>468</v>
      </c>
      <c r="C32" s="74" t="str">
        <f t="shared" si="3"/>
        <v>7.8 min</v>
      </c>
      <c r="D32" s="73"/>
      <c r="E32" s="76">
        <v>26</v>
      </c>
      <c r="F32" s="76">
        <v>1</v>
      </c>
      <c r="G32" s="78">
        <v>0.99987846999999996</v>
      </c>
      <c r="H32" s="78">
        <v>0.99946725000000003</v>
      </c>
      <c r="I32" s="78">
        <v>0.99842430000000004</v>
      </c>
      <c r="J32" s="78">
        <v>0.99608474999999996</v>
      </c>
      <c r="K32" s="78">
        <v>0.99130929999999995</v>
      </c>
      <c r="L32" s="78">
        <v>0.98232470000000005</v>
      </c>
      <c r="M32" s="78">
        <v>0.96665113999999996</v>
      </c>
      <c r="N32" s="78">
        <v>0.94122550000000005</v>
      </c>
      <c r="O32" s="78">
        <v>0.90282260000000003</v>
      </c>
      <c r="P32" s="78">
        <v>0.84879530000000003</v>
      </c>
      <c r="Q32" s="78">
        <v>0.77799119999999999</v>
      </c>
      <c r="R32" s="78">
        <v>0.69155692999999996</v>
      </c>
      <c r="S32" s="78">
        <v>0.59326219999999996</v>
      </c>
      <c r="T32" s="78">
        <v>0.4890989</v>
      </c>
      <c r="U32" s="78">
        <v>0.38618089999999999</v>
      </c>
      <c r="V32" s="78">
        <v>0.29127774000000001</v>
      </c>
      <c r="W32" s="78">
        <v>0.20947404</v>
      </c>
      <c r="X32" s="78">
        <v>0.14333935</v>
      </c>
      <c r="Y32" s="78">
        <v>9.2614639999999998E-2</v>
      </c>
      <c r="Z32" s="78">
        <v>5.3690679999999998E-2</v>
      </c>
      <c r="AA32" s="77"/>
      <c r="AB32" s="77">
        <v>5.3690679999999998E-2</v>
      </c>
      <c r="AC32" s="79"/>
      <c r="AD32" s="77">
        <f t="shared" si="4"/>
        <v>0.66777349450000001</v>
      </c>
      <c r="AE32" s="77">
        <f t="shared" si="5"/>
        <v>0.99987807004877194</v>
      </c>
      <c r="AF32" s="59"/>
      <c r="AG32" s="59"/>
      <c r="AH32" s="59"/>
      <c r="AI32" s="59"/>
      <c r="AJ32" s="59"/>
    </row>
    <row r="33" spans="1:36" x14ac:dyDescent="0.25">
      <c r="A33" s="72">
        <v>27</v>
      </c>
      <c r="B33" s="73">
        <v>486</v>
      </c>
      <c r="C33" s="74" t="str">
        <f t="shared" si="3"/>
        <v>8.1 min</v>
      </c>
      <c r="D33" s="73"/>
      <c r="E33" s="76">
        <v>27</v>
      </c>
      <c r="F33" s="76">
        <v>1</v>
      </c>
      <c r="G33" s="78">
        <v>0.99990460000000003</v>
      </c>
      <c r="H33" s="78">
        <v>0.99958139999999995</v>
      </c>
      <c r="I33" s="78">
        <v>0.99875915000000004</v>
      </c>
      <c r="J33" s="78">
        <v>0.99690579999999995</v>
      </c>
      <c r="K33" s="78">
        <v>0.99309559999999997</v>
      </c>
      <c r="L33" s="78">
        <v>0.98585856000000005</v>
      </c>
      <c r="M33" s="78">
        <v>0.97308019999999995</v>
      </c>
      <c r="N33" s="78">
        <v>0.95204144999999996</v>
      </c>
      <c r="O33" s="78">
        <v>0.91969805999999998</v>
      </c>
      <c r="P33" s="78">
        <v>0.87324740000000001</v>
      </c>
      <c r="Q33" s="78">
        <v>0.81092143000000005</v>
      </c>
      <c r="R33" s="78">
        <v>0.73279470000000002</v>
      </c>
      <c r="S33" s="78">
        <v>0.6413044</v>
      </c>
      <c r="T33" s="78">
        <v>0.54119830000000002</v>
      </c>
      <c r="U33" s="78">
        <v>0.43881613000000003</v>
      </c>
      <c r="V33" s="78">
        <v>0.34086971999999999</v>
      </c>
      <c r="W33" s="78">
        <v>0.25310016000000002</v>
      </c>
      <c r="X33" s="78">
        <v>0.17919192</v>
      </c>
      <c r="Y33" s="78">
        <v>0.120030046</v>
      </c>
      <c r="Z33" s="78">
        <v>7.2607119999999997E-2</v>
      </c>
      <c r="AA33" s="77"/>
      <c r="AB33" s="77">
        <v>7.2607119999999997E-2</v>
      </c>
      <c r="AC33" s="79"/>
      <c r="AD33" s="77">
        <f t="shared" si="4"/>
        <v>0.69115030729999993</v>
      </c>
      <c r="AE33" s="77">
        <f t="shared" si="5"/>
        <v>0.99990420003832003</v>
      </c>
      <c r="AF33" s="59"/>
      <c r="AG33" s="59"/>
      <c r="AH33" s="59"/>
      <c r="AI33" s="59"/>
      <c r="AJ33" s="59"/>
    </row>
    <row r="34" spans="1:36" x14ac:dyDescent="0.25">
      <c r="A34" s="72">
        <v>28</v>
      </c>
      <c r="B34" s="73">
        <v>504</v>
      </c>
      <c r="C34" s="74" t="str">
        <f t="shared" si="3"/>
        <v>8.4 min</v>
      </c>
      <c r="D34" s="73"/>
      <c r="E34" s="76">
        <v>28</v>
      </c>
      <c r="F34" s="76">
        <v>1</v>
      </c>
      <c r="G34" s="78">
        <v>0.99992495999999997</v>
      </c>
      <c r="H34" s="78">
        <v>0.99967070000000002</v>
      </c>
      <c r="I34" s="78">
        <v>0.99902122999999998</v>
      </c>
      <c r="J34" s="78">
        <v>0.99755174000000002</v>
      </c>
      <c r="K34" s="78">
        <v>0.99451029999999996</v>
      </c>
      <c r="L34" s="78">
        <v>0.98868275000000005</v>
      </c>
      <c r="M34" s="78">
        <v>0.97827839999999999</v>
      </c>
      <c r="N34" s="78">
        <v>0.96091395999999996</v>
      </c>
      <c r="O34" s="78">
        <v>0.93378293999999995</v>
      </c>
      <c r="P34" s="78">
        <v>0.89407413999999996</v>
      </c>
      <c r="Q34" s="78">
        <v>0.83962804000000002</v>
      </c>
      <c r="R34" s="78">
        <v>0.76969509999999997</v>
      </c>
      <c r="S34" s="78">
        <v>0.68555520000000003</v>
      </c>
      <c r="T34" s="78">
        <v>0.59072610000000003</v>
      </c>
      <c r="U34" s="78">
        <v>0.49058544999999998</v>
      </c>
      <c r="V34" s="78">
        <v>0.39144537000000001</v>
      </c>
      <c r="W34" s="78">
        <v>0.29932093999999998</v>
      </c>
      <c r="X34" s="78">
        <v>0.21871769999999999</v>
      </c>
      <c r="Y34" s="78">
        <v>0.15153966999999999</v>
      </c>
      <c r="Z34" s="78">
        <v>9.542842E-2</v>
      </c>
      <c r="AA34" s="77"/>
      <c r="AB34" s="77">
        <v>9.542842E-2</v>
      </c>
      <c r="AC34" s="79"/>
      <c r="AD34" s="77">
        <f t="shared" si="4"/>
        <v>0.71395265549999976</v>
      </c>
      <c r="AE34" s="77">
        <f t="shared" si="5"/>
        <v>0.99992456003017594</v>
      </c>
      <c r="AF34" s="59"/>
      <c r="AG34" s="59"/>
      <c r="AH34" s="59"/>
      <c r="AI34" s="59"/>
      <c r="AJ34" s="59"/>
    </row>
    <row r="35" spans="1:36" x14ac:dyDescent="0.25">
      <c r="A35" s="72">
        <v>29</v>
      </c>
      <c r="B35" s="73">
        <v>522</v>
      </c>
      <c r="C35" s="74" t="str">
        <f t="shared" si="3"/>
        <v>8.7 min</v>
      </c>
      <c r="D35" s="73"/>
      <c r="E35" s="76">
        <v>29</v>
      </c>
      <c r="F35" s="76">
        <v>1</v>
      </c>
      <c r="G35" s="78">
        <v>0.99994110000000003</v>
      </c>
      <c r="H35" s="78">
        <v>0.99974050000000003</v>
      </c>
      <c r="I35" s="78">
        <v>0.99922717000000005</v>
      </c>
      <c r="J35" s="78">
        <v>0.99806050000000002</v>
      </c>
      <c r="K35" s="78">
        <v>0.99563159999999995</v>
      </c>
      <c r="L35" s="78">
        <v>0.99094020000000005</v>
      </c>
      <c r="M35" s="78">
        <v>0.98247790000000002</v>
      </c>
      <c r="N35" s="78">
        <v>0.96817710000000001</v>
      </c>
      <c r="O35" s="78">
        <v>0.94549715999999995</v>
      </c>
      <c r="P35" s="78">
        <v>0.91172039999999999</v>
      </c>
      <c r="Q35" s="78">
        <v>0.86447483000000003</v>
      </c>
      <c r="R35" s="78">
        <v>0.80241114000000002</v>
      </c>
      <c r="S35" s="78">
        <v>0.72584945000000001</v>
      </c>
      <c r="T35" s="78">
        <v>0.63716245000000005</v>
      </c>
      <c r="U35" s="78">
        <v>0.54068099999999997</v>
      </c>
      <c r="V35" s="78">
        <v>0.44206566000000003</v>
      </c>
      <c r="W35" s="78">
        <v>0.34726262000000002</v>
      </c>
      <c r="X35" s="78">
        <v>0.26127707999999999</v>
      </c>
      <c r="Y35" s="78">
        <v>0.18683259999999999</v>
      </c>
      <c r="Z35" s="78">
        <v>0.12219525000000001</v>
      </c>
      <c r="AA35" s="77"/>
      <c r="AB35" s="77">
        <v>0.12219525000000001</v>
      </c>
      <c r="AC35" s="79"/>
      <c r="AD35" s="77">
        <f t="shared" si="4"/>
        <v>0.73608128550000018</v>
      </c>
      <c r="AE35" s="77">
        <f t="shared" si="5"/>
        <v>0.99994070002372004</v>
      </c>
      <c r="AF35" s="59"/>
      <c r="AG35" s="59"/>
      <c r="AH35" s="59"/>
      <c r="AI35" s="59"/>
      <c r="AJ35" s="59"/>
    </row>
    <row r="36" spans="1:36" x14ac:dyDescent="0.25">
      <c r="A36" s="72">
        <v>30</v>
      </c>
      <c r="B36" s="73">
        <v>540</v>
      </c>
      <c r="C36" s="74" t="str">
        <f t="shared" si="3"/>
        <v>9 min</v>
      </c>
      <c r="D36" s="73"/>
      <c r="E36" s="76">
        <v>30</v>
      </c>
      <c r="F36" s="76">
        <v>1</v>
      </c>
      <c r="G36" s="78">
        <v>0.99995356999999996</v>
      </c>
      <c r="H36" s="78">
        <v>0.99979510000000005</v>
      </c>
      <c r="I36" s="78">
        <v>0.99938890000000002</v>
      </c>
      <c r="J36" s="78">
        <v>0.99846214</v>
      </c>
      <c r="K36" s="78">
        <v>0.99652123000000004</v>
      </c>
      <c r="L36" s="78">
        <v>0.99274474000000001</v>
      </c>
      <c r="M36" s="78">
        <v>0.98586815999999999</v>
      </c>
      <c r="N36" s="78">
        <v>0.97411219999999998</v>
      </c>
      <c r="O36" s="78">
        <v>0.95521020000000001</v>
      </c>
      <c r="P36" s="78">
        <v>0.92660390000000004</v>
      </c>
      <c r="Q36" s="78">
        <v>0.8858473</v>
      </c>
      <c r="R36" s="78">
        <v>0.83118283999999998</v>
      </c>
      <c r="S36" s="78">
        <v>0.76217069999999998</v>
      </c>
      <c r="T36" s="78">
        <v>0.68016880000000002</v>
      </c>
      <c r="U36" s="78">
        <v>0.58845809999999998</v>
      </c>
      <c r="V36" s="78">
        <v>0.49188609999999999</v>
      </c>
      <c r="W36" s="78">
        <v>0.39604824999999999</v>
      </c>
      <c r="X36" s="78">
        <v>0.3061353</v>
      </c>
      <c r="Y36" s="78">
        <v>0.22544648</v>
      </c>
      <c r="Z36" s="78">
        <v>0.15278891999999999</v>
      </c>
      <c r="AA36" s="77"/>
      <c r="AB36" s="77">
        <v>0.15278891999999999</v>
      </c>
      <c r="AC36" s="79"/>
      <c r="AD36" s="77">
        <f t="shared" si="4"/>
        <v>0.75743964650000017</v>
      </c>
      <c r="AE36" s="77">
        <f t="shared" si="5"/>
        <v>0.99995317001873196</v>
      </c>
      <c r="AF36" s="59"/>
      <c r="AG36" s="59"/>
      <c r="AH36" s="59"/>
      <c r="AI36" s="59"/>
      <c r="AJ36" s="59"/>
    </row>
    <row r="37" spans="1:36" x14ac:dyDescent="0.25">
      <c r="A37" s="72">
        <v>31</v>
      </c>
      <c r="B37" s="73">
        <v>558</v>
      </c>
      <c r="C37" s="74" t="str">
        <f t="shared" si="3"/>
        <v>9.3 min</v>
      </c>
      <c r="D37" s="73"/>
      <c r="E37" s="76">
        <v>31</v>
      </c>
      <c r="F37" s="76">
        <v>1</v>
      </c>
      <c r="G37" s="78">
        <v>0.99996346000000003</v>
      </c>
      <c r="H37" s="78">
        <v>0.99983829999999996</v>
      </c>
      <c r="I37" s="78">
        <v>0.99951624999999999</v>
      </c>
      <c r="J37" s="78">
        <v>0.99877906000000005</v>
      </c>
      <c r="K37" s="78">
        <v>0.99722767000000001</v>
      </c>
      <c r="L37" s="78">
        <v>0.99418764999999998</v>
      </c>
      <c r="M37" s="78">
        <v>0.98860382999999996</v>
      </c>
      <c r="N37" s="78">
        <v>0.97895529999999997</v>
      </c>
      <c r="O37" s="78">
        <v>0.96324279999999995</v>
      </c>
      <c r="P37" s="78">
        <v>0.93910800000000005</v>
      </c>
      <c r="Q37" s="78">
        <v>0.90413100000000002</v>
      </c>
      <c r="R37" s="78">
        <v>0.85630609999999996</v>
      </c>
      <c r="S37" s="78">
        <v>0.79461824999999997</v>
      </c>
      <c r="T37" s="78">
        <v>0.71956562999999996</v>
      </c>
      <c r="U37" s="78">
        <v>0.63343669999999996</v>
      </c>
      <c r="V37" s="78">
        <v>0.54018544999999996</v>
      </c>
      <c r="W37" s="78">
        <v>0.44484560000000001</v>
      </c>
      <c r="X37" s="78">
        <v>0.35251188</v>
      </c>
      <c r="Y37" s="78">
        <v>0.26680169999999997</v>
      </c>
      <c r="Z37" s="78">
        <v>0.18693857</v>
      </c>
      <c r="AA37" s="77"/>
      <c r="AB37" s="77">
        <v>0.18693857</v>
      </c>
      <c r="AC37" s="79"/>
      <c r="AD37" s="77">
        <f t="shared" si="4"/>
        <v>0.77793815999999993</v>
      </c>
      <c r="AE37" s="77">
        <f t="shared" si="5"/>
        <v>0.99996306001477597</v>
      </c>
      <c r="AF37" s="59"/>
      <c r="AG37" s="59"/>
      <c r="AH37" s="59"/>
      <c r="AI37" s="59"/>
      <c r="AJ37" s="59"/>
    </row>
    <row r="38" spans="1:36" x14ac:dyDescent="0.25">
      <c r="A38" s="72">
        <v>32</v>
      </c>
      <c r="B38" s="73">
        <v>576</v>
      </c>
      <c r="C38" s="74" t="str">
        <f t="shared" si="3"/>
        <v>9.6 min</v>
      </c>
      <c r="D38" s="73"/>
      <c r="E38" s="76">
        <v>32</v>
      </c>
      <c r="F38" s="76">
        <v>1</v>
      </c>
      <c r="G38" s="78">
        <v>0.9999711</v>
      </c>
      <c r="H38" s="78">
        <v>0.99987219999999999</v>
      </c>
      <c r="I38" s="78">
        <v>0.99961674</v>
      </c>
      <c r="J38" s="78">
        <v>0.99903005</v>
      </c>
      <c r="K38" s="78">
        <v>0.99778909999999998</v>
      </c>
      <c r="L38" s="78">
        <v>0.9953419</v>
      </c>
      <c r="M38" s="78">
        <v>0.99081039999999998</v>
      </c>
      <c r="N38" s="78">
        <v>0.98290219999999995</v>
      </c>
      <c r="O38" s="78">
        <v>0.96987100000000004</v>
      </c>
      <c r="P38" s="78">
        <v>0.94957685000000003</v>
      </c>
      <c r="Q38" s="78">
        <v>0.91969710000000005</v>
      </c>
      <c r="R38" s="78">
        <v>0.87810516000000005</v>
      </c>
      <c r="S38" s="78">
        <v>0.82337519999999997</v>
      </c>
      <c r="T38" s="78">
        <v>0.75530607000000005</v>
      </c>
      <c r="U38" s="78">
        <v>0.67529159999999999</v>
      </c>
      <c r="V38" s="78">
        <v>0.5863794</v>
      </c>
      <c r="W38" s="78">
        <v>0.49290215999999998</v>
      </c>
      <c r="X38" s="78">
        <v>0.39962658000000001</v>
      </c>
      <c r="Y38" s="78">
        <v>0.31024079999999998</v>
      </c>
      <c r="Z38" s="78">
        <v>0.22423977</v>
      </c>
      <c r="AA38" s="77"/>
      <c r="AB38" s="77">
        <v>0.22423977</v>
      </c>
      <c r="AC38" s="79"/>
      <c r="AD38" s="77">
        <f t="shared" si="4"/>
        <v>0.79749726899999995</v>
      </c>
      <c r="AE38" s="77">
        <f t="shared" si="5"/>
        <v>0.99997070001171995</v>
      </c>
      <c r="AF38" s="59"/>
      <c r="AG38" s="59"/>
      <c r="AH38" s="59"/>
      <c r="AI38" s="59"/>
      <c r="AJ38" s="59"/>
    </row>
    <row r="39" spans="1:36" x14ac:dyDescent="0.25">
      <c r="A39" s="72">
        <v>33</v>
      </c>
      <c r="B39" s="73">
        <v>594</v>
      </c>
      <c r="C39" s="74" t="str">
        <f t="shared" si="3"/>
        <v>9.9 min</v>
      </c>
      <c r="D39" s="73"/>
      <c r="E39" s="76">
        <v>33</v>
      </c>
      <c r="F39" s="76">
        <v>1</v>
      </c>
      <c r="G39" s="78">
        <v>0.99997705000000003</v>
      </c>
      <c r="H39" s="78">
        <v>0.99989885000000001</v>
      </c>
      <c r="I39" s="78">
        <v>0.99969609999999998</v>
      </c>
      <c r="J39" s="78">
        <v>0.99922860000000002</v>
      </c>
      <c r="K39" s="78">
        <v>0.99823550000000005</v>
      </c>
      <c r="L39" s="78">
        <v>0.99626530000000002</v>
      </c>
      <c r="M39" s="78">
        <v>0.99258964999999999</v>
      </c>
      <c r="N39" s="78">
        <v>0.98611546000000005</v>
      </c>
      <c r="O39" s="78">
        <v>0.97532960000000002</v>
      </c>
      <c r="P39" s="78">
        <v>0.95831555000000002</v>
      </c>
      <c r="Q39" s="78">
        <v>0.93289420000000001</v>
      </c>
      <c r="R39" s="78">
        <v>0.89691419999999999</v>
      </c>
      <c r="S39" s="78">
        <v>0.84868115</v>
      </c>
      <c r="T39" s="78">
        <v>0.78744840000000005</v>
      </c>
      <c r="U39" s="78">
        <v>0.71383609999999997</v>
      </c>
      <c r="V39" s="78">
        <v>0.63002389999999997</v>
      </c>
      <c r="W39" s="78">
        <v>0.53956956</v>
      </c>
      <c r="X39" s="78">
        <v>0.44673738000000002</v>
      </c>
      <c r="Y39" s="78">
        <v>0.35506860000000001</v>
      </c>
      <c r="Z39" s="78">
        <v>0.26418143999999999</v>
      </c>
      <c r="AA39" s="77"/>
      <c r="AB39" s="77">
        <v>0.26418143999999999</v>
      </c>
      <c r="AC39" s="79"/>
      <c r="AD39" s="77">
        <f t="shared" si="4"/>
        <v>0.8160503295</v>
      </c>
      <c r="AE39" s="77">
        <f t="shared" si="5"/>
        <v>0.99997665000934</v>
      </c>
      <c r="AF39" s="59"/>
      <c r="AG39" s="59"/>
      <c r="AH39" s="59"/>
      <c r="AI39" s="59"/>
      <c r="AJ39" s="59"/>
    </row>
    <row r="40" spans="1:36" x14ac:dyDescent="0.25">
      <c r="A40" s="72">
        <v>34</v>
      </c>
      <c r="B40" s="73">
        <v>612</v>
      </c>
      <c r="C40" s="74" t="str">
        <f t="shared" si="3"/>
        <v>10.2 min</v>
      </c>
      <c r="D40" s="73"/>
      <c r="E40" s="76">
        <v>34</v>
      </c>
      <c r="F40" s="76">
        <v>1</v>
      </c>
      <c r="G40" s="78">
        <v>0.99998200000000004</v>
      </c>
      <c r="H40" s="78">
        <v>0.99991969999999997</v>
      </c>
      <c r="I40" s="78">
        <v>0.9997587</v>
      </c>
      <c r="J40" s="78">
        <v>0.999386</v>
      </c>
      <c r="K40" s="78">
        <v>0.99859094999999998</v>
      </c>
      <c r="L40" s="78">
        <v>0.99700475</v>
      </c>
      <c r="M40" s="78">
        <v>0.99402404</v>
      </c>
      <c r="N40" s="78">
        <v>0.98872936</v>
      </c>
      <c r="O40" s="78">
        <v>0.9798173</v>
      </c>
      <c r="P40" s="78">
        <v>0.96559070000000002</v>
      </c>
      <c r="Q40" s="78">
        <v>0.94404065999999998</v>
      </c>
      <c r="R40" s="78">
        <v>0.91306319999999996</v>
      </c>
      <c r="S40" s="78">
        <v>0.87080979999999997</v>
      </c>
      <c r="T40" s="78">
        <v>0.81613000000000002</v>
      </c>
      <c r="U40" s="78">
        <v>0.74900096999999999</v>
      </c>
      <c r="V40" s="78">
        <v>0.67080784000000004</v>
      </c>
      <c r="W40" s="78">
        <v>0.5843159</v>
      </c>
      <c r="X40" s="78">
        <v>0.49317</v>
      </c>
      <c r="Y40" s="78">
        <v>0.40058893000000001</v>
      </c>
      <c r="Z40" s="78">
        <v>0.30617805999999997</v>
      </c>
      <c r="AA40" s="77"/>
      <c r="AB40" s="77">
        <v>0.30617805999999997</v>
      </c>
      <c r="AC40" s="79"/>
      <c r="AD40" s="77">
        <f t="shared" si="4"/>
        <v>0.833545443</v>
      </c>
      <c r="AE40" s="77">
        <f t="shared" si="5"/>
        <v>0.99998160000736003</v>
      </c>
      <c r="AF40" s="59"/>
      <c r="AG40" s="59"/>
      <c r="AH40" s="59"/>
      <c r="AI40" s="59"/>
      <c r="AJ40" s="59"/>
    </row>
    <row r="41" spans="1:36" x14ac:dyDescent="0.25">
      <c r="A41" s="72">
        <v>35</v>
      </c>
      <c r="B41" s="73">
        <v>630</v>
      </c>
      <c r="C41" s="74" t="str">
        <f t="shared" si="3"/>
        <v>10.5 min</v>
      </c>
      <c r="D41" s="73"/>
      <c r="E41" s="76">
        <v>35</v>
      </c>
      <c r="F41" s="76">
        <v>1</v>
      </c>
      <c r="G41" s="78">
        <v>0.99998575000000001</v>
      </c>
      <c r="H41" s="78">
        <v>0.99993639999999995</v>
      </c>
      <c r="I41" s="78">
        <v>0.99980824999999995</v>
      </c>
      <c r="J41" s="78">
        <v>0.99951120000000004</v>
      </c>
      <c r="K41" s="78">
        <v>0.99887420000000005</v>
      </c>
      <c r="L41" s="78">
        <v>0.9975967</v>
      </c>
      <c r="M41" s="78">
        <v>0.99518066999999999</v>
      </c>
      <c r="N41" s="78">
        <v>0.99085396999999997</v>
      </c>
      <c r="O41" s="78">
        <v>0.98350172999999996</v>
      </c>
      <c r="P41" s="78">
        <v>0.97163330000000003</v>
      </c>
      <c r="Q41" s="78">
        <v>0.95342400000000005</v>
      </c>
      <c r="R41" s="78">
        <v>0.926867</v>
      </c>
      <c r="S41" s="78">
        <v>0.89005089999999998</v>
      </c>
      <c r="T41" s="78">
        <v>0.84154505000000002</v>
      </c>
      <c r="U41" s="78">
        <v>0.78081290000000003</v>
      </c>
      <c r="V41" s="78">
        <v>0.70854139999999999</v>
      </c>
      <c r="W41" s="78">
        <v>0.62672870000000003</v>
      </c>
      <c r="X41" s="78">
        <v>0.53833850000000005</v>
      </c>
      <c r="Y41" s="78">
        <v>0.44613659999999999</v>
      </c>
      <c r="Z41" s="78">
        <v>0.34960272999999997</v>
      </c>
      <c r="AA41" s="77"/>
      <c r="AB41" s="77">
        <v>0.34960272999999997</v>
      </c>
      <c r="AC41" s="79"/>
      <c r="AD41" s="77">
        <f t="shared" si="4"/>
        <v>0.84994649750000006</v>
      </c>
      <c r="AE41" s="77">
        <f t="shared" si="5"/>
        <v>0.99998535000585997</v>
      </c>
      <c r="AF41" s="59"/>
      <c r="AG41" s="59"/>
      <c r="AH41" s="59"/>
      <c r="AI41" s="59"/>
      <c r="AJ41" s="59"/>
    </row>
    <row r="42" spans="1:36" x14ac:dyDescent="0.25">
      <c r="A42" s="72">
        <v>36</v>
      </c>
      <c r="B42" s="73">
        <v>648</v>
      </c>
      <c r="C42" s="74" t="str">
        <f t="shared" si="3"/>
        <v>10.8 min</v>
      </c>
      <c r="D42" s="73"/>
      <c r="E42" s="76">
        <v>36</v>
      </c>
      <c r="F42" s="76">
        <v>1</v>
      </c>
      <c r="G42" s="78">
        <v>0.99998880000000001</v>
      </c>
      <c r="H42" s="78">
        <v>0.99994945999999996</v>
      </c>
      <c r="I42" s="78">
        <v>0.99984770000000001</v>
      </c>
      <c r="J42" s="78">
        <v>0.99961049999999996</v>
      </c>
      <c r="K42" s="78">
        <v>0.99909990000000004</v>
      </c>
      <c r="L42" s="78">
        <v>0.99807109999999999</v>
      </c>
      <c r="M42" s="78">
        <v>0.99611293999999995</v>
      </c>
      <c r="N42" s="78">
        <v>0.99257980000000001</v>
      </c>
      <c r="O42" s="78">
        <v>0.98652260000000003</v>
      </c>
      <c r="P42" s="78">
        <v>0.97664209999999996</v>
      </c>
      <c r="Q42" s="78">
        <v>0.96129995999999995</v>
      </c>
      <c r="R42" s="78">
        <v>0.93861925999999996</v>
      </c>
      <c r="S42" s="78">
        <v>0.90669630000000001</v>
      </c>
      <c r="T42" s="78">
        <v>0.86392385000000005</v>
      </c>
      <c r="U42" s="78">
        <v>0.80937329999999996</v>
      </c>
      <c r="V42" s="78">
        <v>0.74313980000000002</v>
      </c>
      <c r="W42" s="78">
        <v>0.66651183000000003</v>
      </c>
      <c r="X42" s="78">
        <v>0.58175575999999996</v>
      </c>
      <c r="Y42" s="78">
        <v>0.49110219999999999</v>
      </c>
      <c r="Z42" s="78">
        <v>0.39381945000000002</v>
      </c>
      <c r="AA42" s="77"/>
      <c r="AB42" s="77">
        <v>0.39381945000000002</v>
      </c>
      <c r="AC42" s="79"/>
      <c r="AD42" s="77">
        <f t="shared" si="4"/>
        <v>0.86523333049999995</v>
      </c>
      <c r="AE42" s="77">
        <f t="shared" si="5"/>
        <v>0.99998840000463995</v>
      </c>
      <c r="AF42" s="59"/>
      <c r="AG42" s="59"/>
      <c r="AH42" s="59"/>
      <c r="AI42" s="59"/>
      <c r="AJ42" s="59"/>
    </row>
    <row r="43" spans="1:36" x14ac:dyDescent="0.25">
      <c r="A43" s="72">
        <v>37</v>
      </c>
      <c r="B43" s="73">
        <v>666</v>
      </c>
      <c r="C43" s="74" t="str">
        <f t="shared" si="3"/>
        <v>11.1 min</v>
      </c>
      <c r="D43" s="73"/>
      <c r="E43" s="76">
        <v>37</v>
      </c>
      <c r="F43" s="76">
        <v>1</v>
      </c>
      <c r="G43" s="78">
        <v>0.99999099999999996</v>
      </c>
      <c r="H43" s="78">
        <v>0.99995979999999995</v>
      </c>
      <c r="I43" s="78">
        <v>0.99987879999999996</v>
      </c>
      <c r="J43" s="78">
        <v>0.9996893</v>
      </c>
      <c r="K43" s="78">
        <v>0.9992801</v>
      </c>
      <c r="L43" s="78">
        <v>0.99845110000000004</v>
      </c>
      <c r="M43" s="78">
        <v>0.99686474000000003</v>
      </c>
      <c r="N43" s="78">
        <v>0.99398140000000001</v>
      </c>
      <c r="O43" s="78">
        <v>0.98899685999999998</v>
      </c>
      <c r="P43" s="78">
        <v>0.9807863</v>
      </c>
      <c r="Q43" s="78">
        <v>0.96789349999999996</v>
      </c>
      <c r="R43" s="78">
        <v>0.94858986000000001</v>
      </c>
      <c r="S43" s="78">
        <v>0.92103060000000003</v>
      </c>
      <c r="T43" s="78">
        <v>0.88351769999999996</v>
      </c>
      <c r="U43" s="78">
        <v>0.83483832999999996</v>
      </c>
      <c r="V43" s="78">
        <v>0.7746054</v>
      </c>
      <c r="W43" s="78">
        <v>0.70347535999999999</v>
      </c>
      <c r="X43" s="78">
        <v>0.62303790000000003</v>
      </c>
      <c r="Y43" s="78">
        <v>0.53494929999999996</v>
      </c>
      <c r="Z43" s="78">
        <v>0.43821125999999999</v>
      </c>
      <c r="AA43" s="77"/>
      <c r="AB43" s="77">
        <v>0.43821125999999999</v>
      </c>
      <c r="AC43" s="79"/>
      <c r="AD43" s="77">
        <f t="shared" si="4"/>
        <v>0.8794014305000003</v>
      </c>
      <c r="AE43" s="77">
        <f t="shared" si="5"/>
        <v>0.99999060000375994</v>
      </c>
      <c r="AF43" s="59"/>
      <c r="AG43" s="59"/>
      <c r="AH43" s="59"/>
      <c r="AI43" s="59"/>
      <c r="AJ43" s="59"/>
    </row>
    <row r="44" spans="1:36" x14ac:dyDescent="0.25">
      <c r="A44" s="72">
        <v>38</v>
      </c>
      <c r="B44" s="73">
        <v>684</v>
      </c>
      <c r="C44" s="74" t="str">
        <f t="shared" si="3"/>
        <v>11.4 min</v>
      </c>
      <c r="D44" s="73"/>
      <c r="E44" s="76">
        <v>38</v>
      </c>
      <c r="F44" s="76">
        <v>1</v>
      </c>
      <c r="G44" s="78">
        <v>0.99999300000000002</v>
      </c>
      <c r="H44" s="78">
        <v>0.99996805</v>
      </c>
      <c r="I44" s="78">
        <v>0.99990343999999998</v>
      </c>
      <c r="J44" s="78">
        <v>0.99975203999999995</v>
      </c>
      <c r="K44" s="78">
        <v>0.99942379999999997</v>
      </c>
      <c r="L44" s="78">
        <v>0.99875592999999996</v>
      </c>
      <c r="M44" s="78">
        <v>0.99747059999999999</v>
      </c>
      <c r="N44" s="78">
        <v>0.99511930000000004</v>
      </c>
      <c r="O44" s="78">
        <v>0.99102159999999995</v>
      </c>
      <c r="P44" s="78">
        <v>0.98421013000000002</v>
      </c>
      <c r="Q44" s="78">
        <v>0.97340059999999995</v>
      </c>
      <c r="R44" s="78">
        <v>0.95702220000000005</v>
      </c>
      <c r="S44" s="78">
        <v>0.93332409999999999</v>
      </c>
      <c r="T44" s="78">
        <v>0.90058530000000003</v>
      </c>
      <c r="U44" s="78">
        <v>0.85740227000000002</v>
      </c>
      <c r="V44" s="78">
        <v>0.80301016999999997</v>
      </c>
      <c r="W44" s="78">
        <v>0.73752300000000004</v>
      </c>
      <c r="X44" s="78">
        <v>0.66190179999999998</v>
      </c>
      <c r="Y44" s="78">
        <v>0.57722560000000001</v>
      </c>
      <c r="Z44" s="78">
        <v>0.48220312999999998</v>
      </c>
      <c r="AA44" s="77"/>
      <c r="AB44" s="77">
        <v>0.48220312999999998</v>
      </c>
      <c r="AC44" s="79"/>
      <c r="AD44" s="77">
        <f t="shared" si="4"/>
        <v>0.89246080299999986</v>
      </c>
      <c r="AE44" s="77">
        <f t="shared" si="5"/>
        <v>0.99999260000295997</v>
      </c>
      <c r="AF44" s="59"/>
      <c r="AG44" s="59"/>
      <c r="AH44" s="59"/>
      <c r="AI44" s="59"/>
      <c r="AJ44" s="59"/>
    </row>
    <row r="45" spans="1:36" x14ac:dyDescent="0.25">
      <c r="A45" s="72">
        <v>39</v>
      </c>
      <c r="B45" s="73">
        <v>702</v>
      </c>
      <c r="C45" s="74" t="str">
        <f t="shared" si="3"/>
        <v>11.7 min</v>
      </c>
      <c r="D45" s="73"/>
      <c r="E45" s="76">
        <v>39</v>
      </c>
      <c r="F45" s="76">
        <v>1</v>
      </c>
      <c r="G45" s="78">
        <v>0.99999439999999995</v>
      </c>
      <c r="H45" s="78">
        <v>0.99997466999999995</v>
      </c>
      <c r="I45" s="78">
        <v>0.99992292999999999</v>
      </c>
      <c r="J45" s="78">
        <v>0.99980210000000003</v>
      </c>
      <c r="K45" s="78">
        <v>0.99953853999999998</v>
      </c>
      <c r="L45" s="78">
        <v>0.99900029999999995</v>
      </c>
      <c r="M45" s="78">
        <v>0.99795913999999997</v>
      </c>
      <c r="N45" s="78">
        <v>0.99604239999999999</v>
      </c>
      <c r="O45" s="78">
        <v>0.99267715000000001</v>
      </c>
      <c r="P45" s="78">
        <v>0.98703450000000004</v>
      </c>
      <c r="Q45" s="78">
        <v>0.97799086999999996</v>
      </c>
      <c r="R45" s="78">
        <v>0.96413300000000002</v>
      </c>
      <c r="S45" s="78">
        <v>0.94382845999999998</v>
      </c>
      <c r="T45" s="78">
        <v>0.91538304000000004</v>
      </c>
      <c r="U45" s="78">
        <v>0.87728249999999997</v>
      </c>
      <c r="V45" s="78">
        <v>0.82847904999999999</v>
      </c>
      <c r="W45" s="78">
        <v>0.76863800000000004</v>
      </c>
      <c r="X45" s="78">
        <v>0.69815799999999995</v>
      </c>
      <c r="Y45" s="78">
        <v>0.61756694000000001</v>
      </c>
      <c r="Z45" s="78">
        <v>0.52527990000000002</v>
      </c>
      <c r="AA45" s="77"/>
      <c r="AB45" s="77">
        <v>0.52527990000000002</v>
      </c>
      <c r="AC45" s="79"/>
      <c r="AD45" s="77">
        <f t="shared" si="4"/>
        <v>0.90443429450000001</v>
      </c>
      <c r="AE45" s="77">
        <f t="shared" si="5"/>
        <v>0.99999400000239991</v>
      </c>
      <c r="AF45" s="59"/>
      <c r="AG45" s="59"/>
      <c r="AH45" s="59"/>
      <c r="AI45" s="59"/>
      <c r="AJ45" s="59"/>
    </row>
    <row r="46" spans="1:36" x14ac:dyDescent="0.25">
      <c r="A46" s="72">
        <v>40</v>
      </c>
      <c r="B46" s="73">
        <v>720</v>
      </c>
      <c r="C46" s="74" t="str">
        <f t="shared" si="3"/>
        <v>12 min</v>
      </c>
      <c r="D46" s="73"/>
      <c r="E46" s="76">
        <v>40</v>
      </c>
      <c r="F46" s="76">
        <v>1</v>
      </c>
      <c r="G46" s="78">
        <v>0.99999570000000004</v>
      </c>
      <c r="H46" s="78">
        <v>0.99997985</v>
      </c>
      <c r="I46" s="78">
        <v>0.99993867000000003</v>
      </c>
      <c r="J46" s="78">
        <v>0.99984170000000006</v>
      </c>
      <c r="K46" s="78">
        <v>0.99963040000000003</v>
      </c>
      <c r="L46" s="78">
        <v>0.99919639999999998</v>
      </c>
      <c r="M46" s="78">
        <v>0.99835309999999999</v>
      </c>
      <c r="N46" s="78">
        <v>0.99679119999999999</v>
      </c>
      <c r="O46" s="78">
        <v>0.99402979999999996</v>
      </c>
      <c r="P46" s="78">
        <v>0.98936139999999995</v>
      </c>
      <c r="Q46" s="78">
        <v>0.98180944000000003</v>
      </c>
      <c r="R46" s="78">
        <v>0.97011409999999998</v>
      </c>
      <c r="S46" s="78">
        <v>0.95277369999999995</v>
      </c>
      <c r="T46" s="78">
        <v>0.92815910000000001</v>
      </c>
      <c r="U46" s="78">
        <v>0.89470833999999999</v>
      </c>
      <c r="V46" s="78">
        <v>0.85117580000000004</v>
      </c>
      <c r="W46" s="78">
        <v>0.79686840000000003</v>
      </c>
      <c r="X46" s="78">
        <v>0.73170100000000005</v>
      </c>
      <c r="Y46" s="78">
        <v>0.65569705</v>
      </c>
      <c r="Z46" s="78">
        <v>0.56699719999999998</v>
      </c>
      <c r="AA46" s="77"/>
      <c r="AB46" s="77">
        <v>0.56699719999999998</v>
      </c>
      <c r="AC46" s="79"/>
      <c r="AD46" s="77">
        <f t="shared" si="4"/>
        <v>0.91535611750000001</v>
      </c>
      <c r="AE46" s="77">
        <f t="shared" si="5"/>
        <v>0.99999530000188008</v>
      </c>
      <c r="AF46" s="59"/>
      <c r="AG46" s="59"/>
      <c r="AH46" s="59"/>
      <c r="AI46" s="59"/>
      <c r="AJ46" s="59"/>
    </row>
    <row r="47" spans="1:36" x14ac:dyDescent="0.25">
      <c r="A47" s="72">
        <v>41</v>
      </c>
      <c r="B47" s="73">
        <v>738</v>
      </c>
      <c r="C47" s="74" t="str">
        <f t="shared" si="3"/>
        <v>12.3 min</v>
      </c>
      <c r="D47" s="73"/>
      <c r="E47" s="76">
        <v>41</v>
      </c>
      <c r="F47" s="76">
        <v>1</v>
      </c>
      <c r="G47" s="78">
        <v>0.99999660000000001</v>
      </c>
      <c r="H47" s="78">
        <v>0.99998397000000006</v>
      </c>
      <c r="I47" s="78">
        <v>0.99995106</v>
      </c>
      <c r="J47" s="78">
        <v>0.99987349999999997</v>
      </c>
      <c r="K47" s="78">
        <v>0.99970376000000005</v>
      </c>
      <c r="L47" s="78">
        <v>0.99935399999999996</v>
      </c>
      <c r="M47" s="78">
        <v>0.99867090000000003</v>
      </c>
      <c r="N47" s="78">
        <v>0.99739849999999997</v>
      </c>
      <c r="O47" s="78">
        <v>0.99513419999999997</v>
      </c>
      <c r="P47" s="78">
        <v>0.9912765</v>
      </c>
      <c r="Q47" s="78">
        <v>0.98498090000000005</v>
      </c>
      <c r="R47" s="78">
        <v>0.97513335999999995</v>
      </c>
      <c r="S47" s="78">
        <v>0.96036849999999996</v>
      </c>
      <c r="T47" s="78">
        <v>0.93914752999999995</v>
      </c>
      <c r="U47" s="78">
        <v>0.90991109999999997</v>
      </c>
      <c r="V47" s="78">
        <v>0.87128854</v>
      </c>
      <c r="W47" s="78">
        <v>0.82231325</v>
      </c>
      <c r="X47" s="78">
        <v>0.76249754000000003</v>
      </c>
      <c r="Y47" s="78">
        <v>0.69142245999999996</v>
      </c>
      <c r="Z47" s="78">
        <v>0.60698825000000001</v>
      </c>
      <c r="AA47" s="77"/>
      <c r="AB47" s="77">
        <v>0.60698825000000001</v>
      </c>
      <c r="AC47" s="79"/>
      <c r="AD47" s="77">
        <f t="shared" si="4"/>
        <v>0.92526972099999971</v>
      </c>
      <c r="AE47" s="77">
        <f t="shared" si="5"/>
        <v>0.99999620000152001</v>
      </c>
      <c r="AF47" s="59"/>
      <c r="AG47" s="59"/>
      <c r="AH47" s="59"/>
      <c r="AI47" s="59"/>
      <c r="AJ47" s="59"/>
    </row>
    <row r="48" spans="1:36" x14ac:dyDescent="0.25">
      <c r="A48" s="72">
        <v>42</v>
      </c>
      <c r="B48" s="73">
        <v>756</v>
      </c>
      <c r="C48" s="74" t="str">
        <f t="shared" si="3"/>
        <v>12.6 min</v>
      </c>
      <c r="D48" s="73"/>
      <c r="E48" s="76">
        <v>42</v>
      </c>
      <c r="F48" s="76">
        <v>1</v>
      </c>
      <c r="G48" s="78">
        <v>0.99999720000000003</v>
      </c>
      <c r="H48" s="78">
        <v>0.99998730000000002</v>
      </c>
      <c r="I48" s="78">
        <v>0.99996090000000004</v>
      </c>
      <c r="J48" s="78">
        <v>0.99989885000000001</v>
      </c>
      <c r="K48" s="78">
        <v>0.99976240000000005</v>
      </c>
      <c r="L48" s="78">
        <v>0.99948037000000001</v>
      </c>
      <c r="M48" s="78">
        <v>0.99892705999999998</v>
      </c>
      <c r="N48" s="78">
        <v>0.99789090000000003</v>
      </c>
      <c r="O48" s="78">
        <v>0.99603569999999997</v>
      </c>
      <c r="P48" s="78">
        <v>0.99285126000000001</v>
      </c>
      <c r="Q48" s="78">
        <v>0.98761100000000002</v>
      </c>
      <c r="R48" s="78">
        <v>0.9793366</v>
      </c>
      <c r="S48" s="78">
        <v>0.96679853999999998</v>
      </c>
      <c r="T48" s="78">
        <v>0.94856560000000001</v>
      </c>
      <c r="U48" s="78">
        <v>0.92311763999999996</v>
      </c>
      <c r="V48" s="78">
        <v>0.88902000000000003</v>
      </c>
      <c r="W48" s="78">
        <v>0.84510874999999996</v>
      </c>
      <c r="X48" s="78">
        <v>0.79057469999999996</v>
      </c>
      <c r="Y48" s="78">
        <v>0.72462510000000002</v>
      </c>
      <c r="Z48" s="78">
        <v>0.64496500000000001</v>
      </c>
      <c r="AA48" s="77"/>
      <c r="AB48" s="77">
        <v>0.64496500000000001</v>
      </c>
      <c r="AC48" s="79"/>
      <c r="AD48" s="77">
        <f t="shared" si="4"/>
        <v>0.93422574349999987</v>
      </c>
      <c r="AE48" s="77">
        <f t="shared" si="5"/>
        <v>0.99999680000128</v>
      </c>
      <c r="AF48" s="59"/>
      <c r="AG48" s="59"/>
      <c r="AH48" s="59"/>
      <c r="AI48" s="59"/>
      <c r="AJ48" s="59"/>
    </row>
    <row r="49" spans="1:36" x14ac:dyDescent="0.25">
      <c r="A49" s="72">
        <v>43</v>
      </c>
      <c r="B49" s="73">
        <v>774</v>
      </c>
      <c r="C49" s="74" t="str">
        <f t="shared" si="3"/>
        <v>12.9 min</v>
      </c>
      <c r="D49" s="73"/>
      <c r="E49" s="76">
        <v>43</v>
      </c>
      <c r="F49" s="76">
        <v>1</v>
      </c>
      <c r="G49" s="78">
        <v>0.99999773999999997</v>
      </c>
      <c r="H49" s="78">
        <v>0.99998986999999995</v>
      </c>
      <c r="I49" s="78">
        <v>0.99996879999999999</v>
      </c>
      <c r="J49" s="78">
        <v>0.99991905999999997</v>
      </c>
      <c r="K49" s="78">
        <v>0.99980944000000005</v>
      </c>
      <c r="L49" s="78">
        <v>0.99958205</v>
      </c>
      <c r="M49" s="78">
        <v>0.99913379999999996</v>
      </c>
      <c r="N49" s="78">
        <v>0.99829024</v>
      </c>
      <c r="O49" s="78">
        <v>0.99677070000000001</v>
      </c>
      <c r="P49" s="78">
        <v>0.99414486000000002</v>
      </c>
      <c r="Q49" s="78">
        <v>0.98978907000000005</v>
      </c>
      <c r="R49" s="78">
        <v>0.98284996000000002</v>
      </c>
      <c r="S49" s="78">
        <v>0.97222920000000002</v>
      </c>
      <c r="T49" s="78">
        <v>0.95661169999999995</v>
      </c>
      <c r="U49" s="78">
        <v>0.93454539999999997</v>
      </c>
      <c r="V49" s="78">
        <v>0.90457849999999995</v>
      </c>
      <c r="W49" s="78">
        <v>0.86541765999999998</v>
      </c>
      <c r="X49" s="78">
        <v>0.81600779999999995</v>
      </c>
      <c r="Y49" s="78">
        <v>0.75525410000000004</v>
      </c>
      <c r="Z49" s="78">
        <v>0.68071570000000003</v>
      </c>
      <c r="AA49" s="77"/>
      <c r="AB49" s="77">
        <v>0.68071570000000003</v>
      </c>
      <c r="AC49" s="79"/>
      <c r="AD49" s="77">
        <f t="shared" si="4"/>
        <v>0.94228028249999995</v>
      </c>
      <c r="AE49" s="77">
        <f t="shared" si="5"/>
        <v>0.99999734000106399</v>
      </c>
      <c r="AF49" s="59"/>
      <c r="AG49" s="59"/>
      <c r="AH49" s="59"/>
      <c r="AI49" s="59"/>
      <c r="AJ49" s="59"/>
    </row>
    <row r="50" spans="1:36" x14ac:dyDescent="0.25">
      <c r="A50" s="72">
        <v>44</v>
      </c>
      <c r="B50" s="73">
        <v>792</v>
      </c>
      <c r="C50" s="74" t="str">
        <f t="shared" si="3"/>
        <v>13.2 min</v>
      </c>
      <c r="D50" s="73"/>
      <c r="E50" s="76">
        <v>44</v>
      </c>
      <c r="F50" s="76">
        <v>1</v>
      </c>
      <c r="G50" s="78">
        <v>0.99999839999999995</v>
      </c>
      <c r="H50" s="78">
        <v>0.9999922</v>
      </c>
      <c r="I50" s="78">
        <v>0.99997513999999998</v>
      </c>
      <c r="J50" s="78">
        <v>0.99993540000000003</v>
      </c>
      <c r="K50" s="78">
        <v>0.99984709999999999</v>
      </c>
      <c r="L50" s="78">
        <v>0.99966359999999999</v>
      </c>
      <c r="M50" s="78">
        <v>0.99930065999999995</v>
      </c>
      <c r="N50" s="78">
        <v>0.99861383000000004</v>
      </c>
      <c r="O50" s="78">
        <v>0.99737005999999995</v>
      </c>
      <c r="P50" s="78">
        <v>0.99520664999999997</v>
      </c>
      <c r="Q50" s="78">
        <v>0.99159074000000003</v>
      </c>
      <c r="R50" s="78">
        <v>0.98578140000000003</v>
      </c>
      <c r="S50" s="78">
        <v>0.97680509999999998</v>
      </c>
      <c r="T50" s="78">
        <v>0.96346609999999999</v>
      </c>
      <c r="U50" s="78">
        <v>0.94439846000000005</v>
      </c>
      <c r="V50" s="78">
        <v>0.91817159999999998</v>
      </c>
      <c r="W50" s="78">
        <v>0.88341904000000004</v>
      </c>
      <c r="X50" s="78">
        <v>0.8389086</v>
      </c>
      <c r="Y50" s="78">
        <v>0.78331439999999997</v>
      </c>
      <c r="Z50" s="78">
        <v>0.71410019999999996</v>
      </c>
      <c r="AA50" s="77"/>
      <c r="AB50" s="77">
        <v>0.71410019999999996</v>
      </c>
      <c r="AC50" s="79"/>
      <c r="AD50" s="77">
        <f t="shared" si="4"/>
        <v>0.9494929339999999</v>
      </c>
      <c r="AE50" s="77">
        <f t="shared" si="5"/>
        <v>0.99999800000079997</v>
      </c>
      <c r="AF50" s="59"/>
      <c r="AG50" s="59"/>
      <c r="AH50" s="59"/>
      <c r="AI50" s="59"/>
      <c r="AJ50" s="59"/>
    </row>
    <row r="51" spans="1:36" x14ac:dyDescent="0.25">
      <c r="A51" s="72">
        <v>45</v>
      </c>
      <c r="B51" s="73">
        <v>810</v>
      </c>
      <c r="C51" s="74" t="str">
        <f t="shared" si="3"/>
        <v>13.5 min</v>
      </c>
      <c r="D51" s="73"/>
      <c r="E51" s="76">
        <v>45</v>
      </c>
      <c r="F51" s="76">
        <v>1</v>
      </c>
      <c r="G51" s="78">
        <v>0.99999859999999996</v>
      </c>
      <c r="H51" s="78">
        <v>0.99999389999999999</v>
      </c>
      <c r="I51" s="78">
        <v>0.99998039999999999</v>
      </c>
      <c r="J51" s="78">
        <v>0.99994826000000003</v>
      </c>
      <c r="K51" s="78">
        <v>0.99987744999999995</v>
      </c>
      <c r="L51" s="78">
        <v>0.99972934000000002</v>
      </c>
      <c r="M51" s="78">
        <v>0.99943525</v>
      </c>
      <c r="N51" s="78">
        <v>0.9988764</v>
      </c>
      <c r="O51" s="78">
        <v>0.99785869999999999</v>
      </c>
      <c r="P51" s="78">
        <v>0.99607749999999995</v>
      </c>
      <c r="Q51" s="78">
        <v>0.9930793</v>
      </c>
      <c r="R51" s="78">
        <v>0.98822359999999998</v>
      </c>
      <c r="S51" s="78">
        <v>0.98065287000000001</v>
      </c>
      <c r="T51" s="78">
        <v>0.96928939999999997</v>
      </c>
      <c r="U51" s="78">
        <v>0.95286599999999999</v>
      </c>
      <c r="V51" s="78">
        <v>0.93000059999999996</v>
      </c>
      <c r="W51" s="78">
        <v>0.89930019999999999</v>
      </c>
      <c r="X51" s="78">
        <v>0.85941679999999998</v>
      </c>
      <c r="Y51" s="78">
        <v>0.80885810000000002</v>
      </c>
      <c r="Z51" s="78">
        <v>0.74504239999999999</v>
      </c>
      <c r="AA51" s="77"/>
      <c r="AB51" s="77">
        <v>0.74504239999999999</v>
      </c>
      <c r="AC51" s="79"/>
      <c r="AD51" s="77">
        <f t="shared" si="4"/>
        <v>0.95592525349999991</v>
      </c>
      <c r="AE51" s="77">
        <f t="shared" si="5"/>
        <v>0.99999820000071993</v>
      </c>
      <c r="AF51" s="59"/>
      <c r="AG51" s="59"/>
      <c r="AH51" s="59"/>
      <c r="AI51" s="59"/>
      <c r="AJ51" s="59"/>
    </row>
    <row r="52" spans="1:36" x14ac:dyDescent="0.25">
      <c r="A52" s="72">
        <v>46</v>
      </c>
      <c r="B52" s="73">
        <v>828</v>
      </c>
      <c r="C52" s="74" t="str">
        <f t="shared" si="3"/>
        <v>13.8 min</v>
      </c>
      <c r="D52" s="73"/>
      <c r="E52" s="76">
        <v>46</v>
      </c>
      <c r="F52" s="76">
        <v>1</v>
      </c>
      <c r="G52" s="78">
        <v>0.99999910000000003</v>
      </c>
      <c r="H52" s="78">
        <v>0.99999519999999997</v>
      </c>
      <c r="I52" s="78">
        <v>0.99998430000000005</v>
      </c>
      <c r="J52" s="78">
        <v>0.99995860000000003</v>
      </c>
      <c r="K52" s="78">
        <v>0.99990164999999998</v>
      </c>
      <c r="L52" s="78">
        <v>0.99978197000000002</v>
      </c>
      <c r="M52" s="78">
        <v>0.99954385000000001</v>
      </c>
      <c r="N52" s="78">
        <v>0.99908920000000001</v>
      </c>
      <c r="O52" s="78">
        <v>0.99825680000000006</v>
      </c>
      <c r="P52" s="78">
        <v>0.99679130000000005</v>
      </c>
      <c r="Q52" s="78">
        <v>0.99430805</v>
      </c>
      <c r="R52" s="78">
        <v>0.99025510000000005</v>
      </c>
      <c r="S52" s="78">
        <v>0.98388224999999996</v>
      </c>
      <c r="T52" s="78">
        <v>0.97422516000000003</v>
      </c>
      <c r="U52" s="78">
        <v>0.96012059999999999</v>
      </c>
      <c r="V52" s="78">
        <v>0.9402568</v>
      </c>
      <c r="W52" s="78">
        <v>0.91325009999999995</v>
      </c>
      <c r="X52" s="78">
        <v>0.8776891</v>
      </c>
      <c r="Y52" s="78">
        <v>0.83197379999999999</v>
      </c>
      <c r="Z52" s="78">
        <v>0.77352213999999997</v>
      </c>
      <c r="AA52" s="77"/>
      <c r="AB52" s="77">
        <v>0.77352213999999997</v>
      </c>
      <c r="AC52" s="79"/>
      <c r="AD52" s="77">
        <f t="shared" si="4"/>
        <v>0.96163925350000012</v>
      </c>
      <c r="AE52" s="77">
        <f t="shared" si="5"/>
        <v>0.99999870000052005</v>
      </c>
      <c r="AF52" s="59"/>
      <c r="AG52" s="59"/>
      <c r="AH52" s="59"/>
      <c r="AI52" s="59"/>
      <c r="AJ52" s="59"/>
    </row>
    <row r="53" spans="1:36" x14ac:dyDescent="0.25">
      <c r="A53" s="72">
        <v>47</v>
      </c>
      <c r="B53" s="73">
        <v>846</v>
      </c>
      <c r="C53" s="74" t="str">
        <f t="shared" si="3"/>
        <v>14.1 min</v>
      </c>
      <c r="D53" s="73"/>
      <c r="E53" s="76">
        <v>47</v>
      </c>
      <c r="F53" s="76">
        <v>1</v>
      </c>
      <c r="G53" s="78">
        <v>0.99999919999999998</v>
      </c>
      <c r="H53" s="78">
        <v>0.9999962</v>
      </c>
      <c r="I53" s="78">
        <v>0.99998765999999994</v>
      </c>
      <c r="J53" s="78">
        <v>0.99996704000000003</v>
      </c>
      <c r="K53" s="78">
        <v>0.99992095999999997</v>
      </c>
      <c r="L53" s="78">
        <v>0.99982459999999995</v>
      </c>
      <c r="M53" s="78">
        <v>0.99963139999999995</v>
      </c>
      <c r="N53" s="78">
        <v>0.99926170000000003</v>
      </c>
      <c r="O53" s="78">
        <v>0.99858130000000001</v>
      </c>
      <c r="P53" s="78">
        <v>0.99737640000000005</v>
      </c>
      <c r="Q53" s="78">
        <v>0.99532129999999996</v>
      </c>
      <c r="R53" s="78">
        <v>0.99194320000000002</v>
      </c>
      <c r="S53" s="78">
        <v>0.98658776000000004</v>
      </c>
      <c r="T53" s="78">
        <v>0.97839889999999996</v>
      </c>
      <c r="U53" s="78">
        <v>0.96631889999999998</v>
      </c>
      <c r="V53" s="78">
        <v>0.94911926999999996</v>
      </c>
      <c r="W53" s="78">
        <v>0.92545449999999996</v>
      </c>
      <c r="X53" s="78">
        <v>0.89389277</v>
      </c>
      <c r="Y53" s="78">
        <v>0.85277740000000002</v>
      </c>
      <c r="Z53" s="78">
        <v>0.79956674999999999</v>
      </c>
      <c r="AA53" s="77"/>
      <c r="AB53" s="77">
        <v>0.79956674999999999</v>
      </c>
      <c r="AC53" s="79"/>
      <c r="AD53" s="77">
        <f t="shared" si="4"/>
        <v>0.96669636050000007</v>
      </c>
      <c r="AE53" s="77">
        <f t="shared" si="5"/>
        <v>0.99999880000047991</v>
      </c>
      <c r="AF53" s="59"/>
      <c r="AG53" s="59"/>
      <c r="AH53" s="59"/>
      <c r="AI53" s="59"/>
      <c r="AJ53" s="59"/>
    </row>
    <row r="54" spans="1:36" x14ac:dyDescent="0.25">
      <c r="A54" s="72">
        <v>48</v>
      </c>
      <c r="B54" s="73">
        <v>864</v>
      </c>
      <c r="C54" s="74" t="str">
        <f t="shared" si="3"/>
        <v>14.4 min</v>
      </c>
      <c r="D54" s="73"/>
      <c r="E54" s="76">
        <v>48</v>
      </c>
      <c r="F54" s="76">
        <v>1</v>
      </c>
      <c r="G54" s="78">
        <v>0.99999939999999998</v>
      </c>
      <c r="H54" s="78">
        <v>0.99999713999999995</v>
      </c>
      <c r="I54" s="78">
        <v>0.99999033999999998</v>
      </c>
      <c r="J54" s="78">
        <v>0.99997369999999997</v>
      </c>
      <c r="K54" s="78">
        <v>0.99993664000000004</v>
      </c>
      <c r="L54" s="78">
        <v>0.99985869999999999</v>
      </c>
      <c r="M54" s="78">
        <v>0.99970232999999997</v>
      </c>
      <c r="N54" s="78">
        <v>0.99940150000000005</v>
      </c>
      <c r="O54" s="78">
        <v>0.99884534000000003</v>
      </c>
      <c r="P54" s="78">
        <v>0.99785524999999997</v>
      </c>
      <c r="Q54" s="78">
        <v>0.99615644999999997</v>
      </c>
      <c r="R54" s="78">
        <v>0.993344</v>
      </c>
      <c r="S54" s="78">
        <v>0.98885095000000001</v>
      </c>
      <c r="T54" s="78">
        <v>0.98192142999999998</v>
      </c>
      <c r="U54" s="78">
        <v>0.97160137000000002</v>
      </c>
      <c r="V54" s="78">
        <v>0.95675370000000004</v>
      </c>
      <c r="W54" s="78">
        <v>0.93609240000000005</v>
      </c>
      <c r="X54" s="78">
        <v>0.90819925000000001</v>
      </c>
      <c r="Y54" s="78">
        <v>0.87140519999999999</v>
      </c>
      <c r="Z54" s="78">
        <v>0.82324094000000003</v>
      </c>
      <c r="AA54" s="77"/>
      <c r="AB54" s="77">
        <v>0.82324094000000003</v>
      </c>
      <c r="AC54" s="79"/>
      <c r="AD54" s="77">
        <f t="shared" si="4"/>
        <v>0.97115630150000032</v>
      </c>
      <c r="AE54" s="77">
        <f t="shared" si="5"/>
        <v>0.99999900000039998</v>
      </c>
      <c r="AF54" s="59"/>
      <c r="AG54" s="59"/>
      <c r="AH54" s="59"/>
      <c r="AI54" s="59"/>
      <c r="AJ54" s="59"/>
    </row>
    <row r="55" spans="1:36" x14ac:dyDescent="0.25">
      <c r="A55" s="72">
        <v>49</v>
      </c>
      <c r="B55" s="73">
        <v>882</v>
      </c>
      <c r="C55" s="74" t="str">
        <f t="shared" si="3"/>
        <v>14.7 min</v>
      </c>
      <c r="D55" s="73"/>
      <c r="E55" s="76">
        <v>49</v>
      </c>
      <c r="F55" s="76">
        <v>1</v>
      </c>
      <c r="G55" s="78">
        <v>0.99999959999999999</v>
      </c>
      <c r="H55" s="78">
        <v>0.9999979</v>
      </c>
      <c r="I55" s="78">
        <v>0.9999924</v>
      </c>
      <c r="J55" s="78">
        <v>0.99997899999999995</v>
      </c>
      <c r="K55" s="78">
        <v>0.99994930000000004</v>
      </c>
      <c r="L55" s="78">
        <v>0.99988619999999995</v>
      </c>
      <c r="M55" s="78">
        <v>0.99975959999999997</v>
      </c>
      <c r="N55" s="78">
        <v>0.99951480000000004</v>
      </c>
      <c r="O55" s="78">
        <v>0.99906050000000002</v>
      </c>
      <c r="P55" s="78">
        <v>0.99824743999999999</v>
      </c>
      <c r="Q55" s="78">
        <v>0.9968439</v>
      </c>
      <c r="R55" s="78">
        <v>0.99450530000000004</v>
      </c>
      <c r="S55" s="78">
        <v>0.99074130000000005</v>
      </c>
      <c r="T55" s="78">
        <v>0.98488830000000005</v>
      </c>
      <c r="U55" s="78">
        <v>0.97609246000000005</v>
      </c>
      <c r="V55" s="78">
        <v>0.96331155000000002</v>
      </c>
      <c r="W55" s="78">
        <v>0.94533290000000003</v>
      </c>
      <c r="X55" s="78">
        <v>0.92078000000000004</v>
      </c>
      <c r="Y55" s="78">
        <v>0.88800539999999994</v>
      </c>
      <c r="Z55" s="78">
        <v>0.84464085</v>
      </c>
      <c r="AA55" s="77"/>
      <c r="AB55" s="77">
        <v>0.84464085</v>
      </c>
      <c r="AC55" s="79"/>
      <c r="AD55" s="77">
        <f t="shared" si="4"/>
        <v>0.97507643500000007</v>
      </c>
      <c r="AE55" s="77">
        <f t="shared" si="5"/>
        <v>0.99999920000031994</v>
      </c>
      <c r="AF55" s="59"/>
      <c r="AG55" s="59"/>
      <c r="AH55" s="59"/>
      <c r="AI55" s="59"/>
      <c r="AJ55" s="59"/>
    </row>
    <row r="56" spans="1:36" x14ac:dyDescent="0.25">
      <c r="A56" s="72">
        <v>50</v>
      </c>
      <c r="B56" s="73">
        <v>900</v>
      </c>
      <c r="C56" s="74" t="str">
        <f t="shared" si="3"/>
        <v>15 min</v>
      </c>
      <c r="D56" s="73"/>
      <c r="E56" s="76">
        <v>50</v>
      </c>
      <c r="F56" s="76">
        <v>1</v>
      </c>
      <c r="G56" s="78">
        <v>0.99999970000000005</v>
      </c>
      <c r="H56" s="78">
        <v>0.99999844999999998</v>
      </c>
      <c r="I56" s="78">
        <v>0.99999415999999997</v>
      </c>
      <c r="J56" s="78">
        <v>0.99998339999999997</v>
      </c>
      <c r="K56" s="78">
        <v>0.99995940000000005</v>
      </c>
      <c r="L56" s="78">
        <v>0.99990849999999998</v>
      </c>
      <c r="M56" s="78">
        <v>0.99980590000000003</v>
      </c>
      <c r="N56" s="78">
        <v>0.99960689999999996</v>
      </c>
      <c r="O56" s="78">
        <v>0.99923569999999995</v>
      </c>
      <c r="P56" s="78">
        <v>0.99856809999999996</v>
      </c>
      <c r="Q56" s="78">
        <v>0.99740963999999999</v>
      </c>
      <c r="R56" s="78">
        <v>0.99546670000000004</v>
      </c>
      <c r="S56" s="78">
        <v>0.99231809999999998</v>
      </c>
      <c r="T56" s="78">
        <v>0.98738309999999996</v>
      </c>
      <c r="U56" s="78">
        <v>0.97990250000000001</v>
      </c>
      <c r="V56" s="78">
        <v>0.96892929999999999</v>
      </c>
      <c r="W56" s="78">
        <v>0.95333429999999997</v>
      </c>
      <c r="X56" s="78">
        <v>0.93180125999999996</v>
      </c>
      <c r="Y56" s="78">
        <v>0.90273373999999995</v>
      </c>
      <c r="Z56" s="78">
        <v>0.86388359999999997</v>
      </c>
      <c r="AA56" s="77"/>
      <c r="AB56" s="77">
        <v>0.86388359999999997</v>
      </c>
      <c r="AC56" s="79"/>
      <c r="AD56" s="77">
        <f t="shared" si="4"/>
        <v>0.97851112250000016</v>
      </c>
      <c r="AE56" s="77">
        <f t="shared" si="5"/>
        <v>0.99999930000028003</v>
      </c>
      <c r="AF56" s="59"/>
      <c r="AG56" s="59"/>
      <c r="AH56" s="59"/>
      <c r="AI56" s="59"/>
      <c r="AJ56" s="59"/>
    </row>
    <row r="57" spans="1:36" x14ac:dyDescent="0.25">
      <c r="A57" s="72">
        <v>51</v>
      </c>
      <c r="B57" s="73">
        <v>918</v>
      </c>
      <c r="C57" s="74" t="str">
        <f t="shared" si="3"/>
        <v>15.3 min</v>
      </c>
      <c r="D57" s="73"/>
      <c r="E57" s="76">
        <v>51</v>
      </c>
      <c r="F57" s="76">
        <v>0.99999994000000003</v>
      </c>
      <c r="G57" s="78">
        <v>1</v>
      </c>
      <c r="H57" s="78">
        <v>0.99999890000000002</v>
      </c>
      <c r="I57" s="78">
        <v>0.99999550000000004</v>
      </c>
      <c r="J57" s="78">
        <v>0.99998699999999996</v>
      </c>
      <c r="K57" s="78">
        <v>0.99996763</v>
      </c>
      <c r="L57" s="78">
        <v>0.99992669999999995</v>
      </c>
      <c r="M57" s="78">
        <v>0.99984329999999999</v>
      </c>
      <c r="N57" s="78">
        <v>0.9996815</v>
      </c>
      <c r="O57" s="78">
        <v>0.9993784</v>
      </c>
      <c r="P57" s="78">
        <v>0.99883056000000003</v>
      </c>
      <c r="Q57" s="78">
        <v>0.99787486000000003</v>
      </c>
      <c r="R57" s="78">
        <v>0.99626254999999997</v>
      </c>
      <c r="S57" s="78">
        <v>0.99363166000000003</v>
      </c>
      <c r="T57" s="78">
        <v>0.98947746000000003</v>
      </c>
      <c r="U57" s="78">
        <v>0.98312829999999996</v>
      </c>
      <c r="V57" s="78">
        <v>0.97373027000000001</v>
      </c>
      <c r="W57" s="78">
        <v>0.96024209999999999</v>
      </c>
      <c r="X57" s="78">
        <v>0.94142294000000004</v>
      </c>
      <c r="Y57" s="78">
        <v>0.91574699999999998</v>
      </c>
      <c r="Z57" s="78">
        <v>0.88110299999999997</v>
      </c>
      <c r="AA57" s="77"/>
      <c r="AB57" s="77">
        <v>0.88110299999999997</v>
      </c>
      <c r="AC57" s="79"/>
      <c r="AD57" s="77">
        <f t="shared" si="4"/>
        <v>0.98151148149999989</v>
      </c>
      <c r="AE57" s="77">
        <f t="shared" si="5"/>
        <v>0.99999960000015997</v>
      </c>
      <c r="AF57" s="59"/>
      <c r="AG57" s="59"/>
      <c r="AH57" s="59"/>
      <c r="AI57" s="59"/>
      <c r="AJ57" s="59"/>
    </row>
    <row r="58" spans="1:36" x14ac:dyDescent="0.25">
      <c r="A58" s="72">
        <v>52</v>
      </c>
      <c r="B58" s="73">
        <v>936</v>
      </c>
      <c r="C58" s="74" t="str">
        <f t="shared" si="3"/>
        <v>15.6 min</v>
      </c>
      <c r="D58" s="73"/>
      <c r="E58" s="76">
        <v>52</v>
      </c>
      <c r="F58" s="76">
        <v>1</v>
      </c>
      <c r="G58" s="78">
        <v>1.0000001000000001</v>
      </c>
      <c r="H58" s="78">
        <v>0.99999917000000005</v>
      </c>
      <c r="I58" s="78">
        <v>0.99999660000000001</v>
      </c>
      <c r="J58" s="78">
        <v>0.99998956999999999</v>
      </c>
      <c r="K58" s="78">
        <v>0.99997424999999995</v>
      </c>
      <c r="L58" s="78">
        <v>0.99994092999999995</v>
      </c>
      <c r="M58" s="78">
        <v>0.99987349999999997</v>
      </c>
      <c r="N58" s="78">
        <v>0.99974202999999995</v>
      </c>
      <c r="O58" s="78">
        <v>0.99949443000000004</v>
      </c>
      <c r="P58" s="78">
        <v>0.99904530000000002</v>
      </c>
      <c r="Q58" s="78">
        <v>0.99825715999999998</v>
      </c>
      <c r="R58" s="78">
        <v>0.99692040000000004</v>
      </c>
      <c r="S58" s="78">
        <v>0.99472475000000005</v>
      </c>
      <c r="T58" s="78">
        <v>0.99123293000000001</v>
      </c>
      <c r="U58" s="78">
        <v>0.98585429999999996</v>
      </c>
      <c r="V58" s="78">
        <v>0.97782373</v>
      </c>
      <c r="W58" s="78">
        <v>0.96618974000000002</v>
      </c>
      <c r="X58" s="78">
        <v>0.9497951</v>
      </c>
      <c r="Y58" s="78">
        <v>0.9272011</v>
      </c>
      <c r="Z58" s="78">
        <v>0.8964413</v>
      </c>
      <c r="AA58" s="77"/>
      <c r="AB58" s="77">
        <v>0.8964413</v>
      </c>
      <c r="AC58" s="79"/>
      <c r="AD58" s="77">
        <f t="shared" si="4"/>
        <v>0.98412481950000008</v>
      </c>
      <c r="AE58" s="77">
        <f t="shared" si="5"/>
        <v>0.99999970000012006</v>
      </c>
      <c r="AF58" s="59"/>
      <c r="AG58" s="59"/>
      <c r="AH58" s="59"/>
      <c r="AI58" s="59"/>
      <c r="AJ58" s="59"/>
    </row>
    <row r="59" spans="1:36" x14ac:dyDescent="0.25">
      <c r="A59" s="72">
        <v>53</v>
      </c>
      <c r="B59" s="73">
        <v>954</v>
      </c>
      <c r="C59" s="74" t="str">
        <f t="shared" si="3"/>
        <v>15.9 min</v>
      </c>
      <c r="D59" s="73"/>
      <c r="E59" s="76">
        <v>53</v>
      </c>
      <c r="F59" s="76">
        <v>1</v>
      </c>
      <c r="G59" s="78">
        <v>1.0000001000000001</v>
      </c>
      <c r="H59" s="78">
        <v>0.99999959999999999</v>
      </c>
      <c r="I59" s="78">
        <v>0.99999726</v>
      </c>
      <c r="J59" s="78">
        <v>0.99999183000000003</v>
      </c>
      <c r="K59" s="78">
        <v>0.99997939999999996</v>
      </c>
      <c r="L59" s="78">
        <v>0.99995270000000003</v>
      </c>
      <c r="M59" s="78">
        <v>0.99989799999999995</v>
      </c>
      <c r="N59" s="78">
        <v>0.99979110000000004</v>
      </c>
      <c r="O59" s="78">
        <v>0.99958897000000002</v>
      </c>
      <c r="P59" s="78">
        <v>0.99922067000000003</v>
      </c>
      <c r="Q59" s="78">
        <v>0.9985716</v>
      </c>
      <c r="R59" s="78">
        <v>0.99746376000000003</v>
      </c>
      <c r="S59" s="78">
        <v>0.99563354000000004</v>
      </c>
      <c r="T59" s="78">
        <v>0.99270265999999996</v>
      </c>
      <c r="U59" s="78">
        <v>0.98815390000000003</v>
      </c>
      <c r="V59" s="78">
        <v>0.98130629999999996</v>
      </c>
      <c r="W59" s="78">
        <v>0.97129699999999997</v>
      </c>
      <c r="X59" s="78">
        <v>0.95705812999999995</v>
      </c>
      <c r="Y59" s="78">
        <v>0.93724626</v>
      </c>
      <c r="Z59" s="78">
        <v>0.91004600000000002</v>
      </c>
      <c r="AA59" s="77"/>
      <c r="AB59" s="77">
        <v>0.91004600000000002</v>
      </c>
      <c r="AC59" s="79"/>
      <c r="AD59" s="77">
        <f t="shared" si="4"/>
        <v>0.98639493899999997</v>
      </c>
      <c r="AE59" s="77">
        <f t="shared" si="5"/>
        <v>0.99999970000012006</v>
      </c>
      <c r="AF59" s="59"/>
      <c r="AG59" s="59"/>
      <c r="AH59" s="59"/>
      <c r="AI59" s="59"/>
      <c r="AJ59" s="59"/>
    </row>
    <row r="60" spans="1:36" x14ac:dyDescent="0.25">
      <c r="A60" s="72">
        <v>54</v>
      </c>
      <c r="B60" s="73">
        <v>972</v>
      </c>
      <c r="C60" s="74" t="str">
        <f t="shared" si="3"/>
        <v>16.2 min</v>
      </c>
      <c r="D60" s="73"/>
      <c r="E60" s="76">
        <v>54</v>
      </c>
      <c r="F60" s="76">
        <v>0.99999994000000003</v>
      </c>
      <c r="G60" s="78">
        <v>1.0000001999999999</v>
      </c>
      <c r="H60" s="78">
        <v>0.99999963999999997</v>
      </c>
      <c r="I60" s="78">
        <v>0.9999981</v>
      </c>
      <c r="J60" s="78">
        <v>0.99999369999999999</v>
      </c>
      <c r="K60" s="78">
        <v>0.99998370000000003</v>
      </c>
      <c r="L60" s="78">
        <v>0.99996200000000002</v>
      </c>
      <c r="M60" s="78">
        <v>0.99991799999999997</v>
      </c>
      <c r="N60" s="78">
        <v>0.99983089999999997</v>
      </c>
      <c r="O60" s="78">
        <v>0.9996659</v>
      </c>
      <c r="P60" s="78">
        <v>0.99936413999999996</v>
      </c>
      <c r="Q60" s="78">
        <v>0.99882950000000004</v>
      </c>
      <c r="R60" s="78">
        <v>0.99791249999999998</v>
      </c>
      <c r="S60" s="78">
        <v>0.99638819999999995</v>
      </c>
      <c r="T60" s="78">
        <v>0.99393149999999997</v>
      </c>
      <c r="U60" s="78">
        <v>0.99009066999999995</v>
      </c>
      <c r="V60" s="78">
        <v>0.98426336000000003</v>
      </c>
      <c r="W60" s="78">
        <v>0.97567250000000005</v>
      </c>
      <c r="X60" s="78">
        <v>0.96334063999999997</v>
      </c>
      <c r="Y60" s="78">
        <v>0.94602640000000005</v>
      </c>
      <c r="Z60" s="78">
        <v>0.92206465999999998</v>
      </c>
      <c r="AA60" s="77"/>
      <c r="AB60" s="77">
        <v>0.92206465999999998</v>
      </c>
      <c r="AC60" s="79"/>
      <c r="AD60" s="77">
        <f t="shared" si="4"/>
        <v>0.98836181050000005</v>
      </c>
      <c r="AE60" s="77">
        <f t="shared" si="5"/>
        <v>0.99999980000007993</v>
      </c>
      <c r="AF60" s="59"/>
      <c r="AG60" s="59"/>
      <c r="AH60" s="59"/>
      <c r="AI60" s="59"/>
      <c r="AJ60" s="59"/>
    </row>
    <row r="61" spans="1:36" x14ac:dyDescent="0.25">
      <c r="A61" s="72">
        <v>55</v>
      </c>
      <c r="B61" s="73">
        <v>990</v>
      </c>
      <c r="C61" s="74" t="str">
        <f t="shared" si="3"/>
        <v>16.5 min</v>
      </c>
      <c r="D61" s="73"/>
      <c r="E61" s="76">
        <v>55</v>
      </c>
      <c r="F61" s="76">
        <v>0.99999990000000005</v>
      </c>
      <c r="G61" s="78">
        <v>1.0000001999999999</v>
      </c>
      <c r="H61" s="78">
        <v>1</v>
      </c>
      <c r="I61" s="78">
        <v>0.99999870000000002</v>
      </c>
      <c r="J61" s="78">
        <v>0.99999523000000001</v>
      </c>
      <c r="K61" s="78">
        <v>0.99998724000000005</v>
      </c>
      <c r="L61" s="78">
        <v>0.99996969999999996</v>
      </c>
      <c r="M61" s="78">
        <v>0.99993383999999996</v>
      </c>
      <c r="N61" s="78">
        <v>0.99986326999999997</v>
      </c>
      <c r="O61" s="78">
        <v>0.99972855999999999</v>
      </c>
      <c r="P61" s="78">
        <v>0.99948119999999996</v>
      </c>
      <c r="Q61" s="78">
        <v>0.99904126000000004</v>
      </c>
      <c r="R61" s="78">
        <v>0.99828273000000001</v>
      </c>
      <c r="S61" s="78">
        <v>0.99701470000000003</v>
      </c>
      <c r="T61" s="78">
        <v>0.99495756999999996</v>
      </c>
      <c r="U61" s="78">
        <v>0.99171949999999998</v>
      </c>
      <c r="V61" s="78">
        <v>0.98676944</v>
      </c>
      <c r="W61" s="78">
        <v>0.97941270000000002</v>
      </c>
      <c r="X61" s="78">
        <v>0.96876090000000004</v>
      </c>
      <c r="Y61" s="78">
        <v>0.95367645999999995</v>
      </c>
      <c r="Z61" s="78">
        <v>0.93264294000000003</v>
      </c>
      <c r="AA61" s="77"/>
      <c r="AB61" s="77">
        <v>0.93264294000000003</v>
      </c>
      <c r="AC61" s="79"/>
      <c r="AD61" s="77">
        <f t="shared" si="4"/>
        <v>0.99006180700000002</v>
      </c>
      <c r="AE61" s="77">
        <f t="shared" si="5"/>
        <v>0.99999980000007993</v>
      </c>
      <c r="AF61" s="59"/>
      <c r="AG61" s="59"/>
      <c r="AH61" s="59"/>
      <c r="AI61" s="59"/>
      <c r="AJ61" s="59"/>
    </row>
    <row r="62" spans="1:36" x14ac:dyDescent="0.25">
      <c r="A62" s="72">
        <v>56</v>
      </c>
      <c r="B62" s="73">
        <v>1008</v>
      </c>
      <c r="C62" s="74" t="str">
        <f t="shared" si="3"/>
        <v>16.8 min</v>
      </c>
      <c r="D62" s="73"/>
      <c r="E62" s="76">
        <v>56</v>
      </c>
      <c r="F62" s="76">
        <v>0.99999990000000005</v>
      </c>
      <c r="G62" s="78">
        <v>1.0000001999999999</v>
      </c>
      <c r="H62" s="78">
        <v>1.0000001000000001</v>
      </c>
      <c r="I62" s="78">
        <v>0.99999905</v>
      </c>
      <c r="J62" s="78">
        <v>0.99999623999999998</v>
      </c>
      <c r="K62" s="78">
        <v>0.99999000000000005</v>
      </c>
      <c r="L62" s="78">
        <v>0.99997574</v>
      </c>
      <c r="M62" s="78">
        <v>0.99994680000000002</v>
      </c>
      <c r="N62" s="78">
        <v>0.99988940000000004</v>
      </c>
      <c r="O62" s="78">
        <v>0.99977963999999997</v>
      </c>
      <c r="P62" s="78">
        <v>0.99957689999999999</v>
      </c>
      <c r="Q62" s="78">
        <v>0.99921490000000002</v>
      </c>
      <c r="R62" s="78">
        <v>0.99858789999999997</v>
      </c>
      <c r="S62" s="78">
        <v>0.99753380000000003</v>
      </c>
      <c r="T62" s="78">
        <v>0.99581366999999998</v>
      </c>
      <c r="U62" s="78">
        <v>0.99308753000000005</v>
      </c>
      <c r="V62" s="78">
        <v>0.98889020000000005</v>
      </c>
      <c r="W62" s="78">
        <v>0.98260294999999998</v>
      </c>
      <c r="X62" s="78">
        <v>0.97342550000000005</v>
      </c>
      <c r="Y62" s="78">
        <v>0.96032183999999998</v>
      </c>
      <c r="Z62" s="78">
        <v>0.9419208</v>
      </c>
      <c r="AA62" s="77"/>
      <c r="AB62" s="77">
        <v>0.9419208</v>
      </c>
      <c r="AC62" s="79"/>
      <c r="AD62" s="77">
        <f t="shared" si="4"/>
        <v>0.99152765799999987</v>
      </c>
      <c r="AE62" s="77">
        <f t="shared" si="5"/>
        <v>0.99999980000007993</v>
      </c>
      <c r="AF62" s="59"/>
      <c r="AG62" s="59"/>
      <c r="AH62" s="59"/>
      <c r="AI62" s="59"/>
      <c r="AJ62" s="59"/>
    </row>
    <row r="63" spans="1:36" x14ac:dyDescent="0.25">
      <c r="A63" s="72">
        <v>57</v>
      </c>
      <c r="B63" s="73">
        <v>1026</v>
      </c>
      <c r="C63" s="74" t="str">
        <f t="shared" si="3"/>
        <v>17.1 min</v>
      </c>
      <c r="D63" s="73"/>
      <c r="E63" s="76">
        <v>57</v>
      </c>
      <c r="F63" s="76">
        <v>0.99999994000000003</v>
      </c>
      <c r="G63" s="78">
        <v>1.0000004</v>
      </c>
      <c r="H63" s="78">
        <v>1.0000004</v>
      </c>
      <c r="I63" s="78">
        <v>0.99999950000000004</v>
      </c>
      <c r="J63" s="78">
        <v>0.99999720000000003</v>
      </c>
      <c r="K63" s="78">
        <v>0.9999922</v>
      </c>
      <c r="L63" s="78">
        <v>0.99998074999999997</v>
      </c>
      <c r="M63" s="78">
        <v>0.99995714000000002</v>
      </c>
      <c r="N63" s="78">
        <v>0.99991059999999998</v>
      </c>
      <c r="O63" s="78">
        <v>0.99982106999999998</v>
      </c>
      <c r="P63" s="78">
        <v>0.99965519999999997</v>
      </c>
      <c r="Q63" s="78">
        <v>0.99935733999999998</v>
      </c>
      <c r="R63" s="78">
        <v>0.99883913999999996</v>
      </c>
      <c r="S63" s="78">
        <v>0.99796384999999999</v>
      </c>
      <c r="T63" s="78">
        <v>0.99652669999999999</v>
      </c>
      <c r="U63" s="78">
        <v>0.99423499999999998</v>
      </c>
      <c r="V63" s="78">
        <v>0.99068146999999995</v>
      </c>
      <c r="W63" s="78">
        <v>0.98531899999999994</v>
      </c>
      <c r="X63" s="78">
        <v>0.97743009999999997</v>
      </c>
      <c r="Y63" s="78">
        <v>0.96607894000000005</v>
      </c>
      <c r="Z63" s="78">
        <v>0.95003110000000002</v>
      </c>
      <c r="AA63" s="77"/>
      <c r="AB63" s="77">
        <v>0.95003110000000002</v>
      </c>
      <c r="AC63" s="79"/>
      <c r="AD63" s="77">
        <f t="shared" si="4"/>
        <v>0.99278885499999991</v>
      </c>
      <c r="AE63" s="77">
        <f t="shared" si="5"/>
        <v>1</v>
      </c>
      <c r="AF63" s="59"/>
      <c r="AG63" s="59"/>
      <c r="AH63" s="59"/>
      <c r="AI63" s="59"/>
      <c r="AJ63" s="59"/>
    </row>
    <row r="64" spans="1:36" x14ac:dyDescent="0.25">
      <c r="A64" s="72">
        <v>58</v>
      </c>
      <c r="B64" s="73">
        <v>1044</v>
      </c>
      <c r="C64" s="74" t="str">
        <f t="shared" si="3"/>
        <v>17.4 min</v>
      </c>
      <c r="D64" s="73"/>
      <c r="E64" s="76">
        <v>58</v>
      </c>
      <c r="F64" s="76">
        <v>0.99999994000000003</v>
      </c>
      <c r="G64" s="78">
        <v>1.0000001999999999</v>
      </c>
      <c r="H64" s="78">
        <v>1.0000005000000001</v>
      </c>
      <c r="I64" s="78">
        <v>0.99999979999999999</v>
      </c>
      <c r="J64" s="78">
        <v>0.99999802999999998</v>
      </c>
      <c r="K64" s="78">
        <v>0.99999386000000001</v>
      </c>
      <c r="L64" s="78">
        <v>0.99998480000000001</v>
      </c>
      <c r="M64" s="78">
        <v>0.99996569999999996</v>
      </c>
      <c r="N64" s="78">
        <v>0.99992760000000003</v>
      </c>
      <c r="O64" s="78">
        <v>0.99985469999999999</v>
      </c>
      <c r="P64" s="78">
        <v>0.99971909999999997</v>
      </c>
      <c r="Q64" s="78">
        <v>0.99947417000000005</v>
      </c>
      <c r="R64" s="78">
        <v>0.99904630000000005</v>
      </c>
      <c r="S64" s="78">
        <v>0.99831959999999997</v>
      </c>
      <c r="T64" s="78">
        <v>0.99712040000000002</v>
      </c>
      <c r="U64" s="78">
        <v>0.99519599999999997</v>
      </c>
      <c r="V64" s="78">
        <v>0.99219226999999999</v>
      </c>
      <c r="W64" s="78">
        <v>0.98762696999999999</v>
      </c>
      <c r="X64" s="78">
        <v>0.98086079999999998</v>
      </c>
      <c r="Y64" s="78">
        <v>0.97105293999999998</v>
      </c>
      <c r="Z64" s="78">
        <v>0.95709869999999997</v>
      </c>
      <c r="AA64" s="77"/>
      <c r="AB64" s="77">
        <v>0.95709869999999997</v>
      </c>
      <c r="AC64" s="79"/>
      <c r="AD64" s="77">
        <f t="shared" si="4"/>
        <v>0.99387162199999979</v>
      </c>
      <c r="AE64" s="77">
        <f t="shared" si="5"/>
        <v>0.99999980000007993</v>
      </c>
      <c r="AF64" s="59"/>
      <c r="AG64" s="59"/>
      <c r="AH64" s="59"/>
      <c r="AI64" s="59"/>
      <c r="AJ64" s="59"/>
    </row>
    <row r="65" spans="1:36" x14ac:dyDescent="0.25">
      <c r="A65" s="72">
        <v>59</v>
      </c>
      <c r="B65" s="73">
        <v>1062</v>
      </c>
      <c r="C65" s="74" t="str">
        <f t="shared" si="3"/>
        <v>17.7 min</v>
      </c>
      <c r="D65" s="73"/>
      <c r="E65" s="76">
        <v>59</v>
      </c>
      <c r="F65" s="76">
        <v>0.99999994000000003</v>
      </c>
      <c r="G65" s="78">
        <v>1.0000001999999999</v>
      </c>
      <c r="H65" s="78">
        <v>1.0000001999999999</v>
      </c>
      <c r="I65" s="78">
        <v>0.99999994000000003</v>
      </c>
      <c r="J65" s="78">
        <v>0.99999859999999996</v>
      </c>
      <c r="K65" s="78">
        <v>0.99999530000000003</v>
      </c>
      <c r="L65" s="78">
        <v>0.99998796000000001</v>
      </c>
      <c r="M65" s="78">
        <v>0.99997239999999998</v>
      </c>
      <c r="N65" s="78">
        <v>0.99994170000000004</v>
      </c>
      <c r="O65" s="78">
        <v>0.99988204000000003</v>
      </c>
      <c r="P65" s="78">
        <v>0.99977110000000002</v>
      </c>
      <c r="Q65" s="78">
        <v>0.99956995000000004</v>
      </c>
      <c r="R65" s="78">
        <v>0.99921669999999996</v>
      </c>
      <c r="S65" s="78">
        <v>0.99861409999999995</v>
      </c>
      <c r="T65" s="78">
        <v>0.99761414999999998</v>
      </c>
      <c r="U65" s="78">
        <v>0.9960002</v>
      </c>
      <c r="V65" s="78">
        <v>0.99346464999999995</v>
      </c>
      <c r="W65" s="78">
        <v>0.98958500000000005</v>
      </c>
      <c r="X65" s="78">
        <v>0.98379369999999999</v>
      </c>
      <c r="Y65" s="78">
        <v>0.97534007</v>
      </c>
      <c r="Z65" s="78">
        <v>0.96324030000000005</v>
      </c>
      <c r="AA65" s="77"/>
      <c r="AB65" s="77">
        <v>0.96324030000000005</v>
      </c>
      <c r="AC65" s="79"/>
      <c r="AD65" s="77">
        <f t="shared" si="4"/>
        <v>0.99479941299999997</v>
      </c>
      <c r="AE65" s="77">
        <f t="shared" si="5"/>
        <v>0.99999980000007993</v>
      </c>
      <c r="AF65" s="59"/>
      <c r="AG65" s="59"/>
      <c r="AH65" s="59"/>
      <c r="AI65" s="59"/>
      <c r="AJ65" s="59"/>
    </row>
    <row r="66" spans="1:36" x14ac:dyDescent="0.25">
      <c r="A66" s="72">
        <v>60</v>
      </c>
      <c r="B66" s="73">
        <v>1080</v>
      </c>
      <c r="C66" s="74" t="str">
        <f t="shared" si="3"/>
        <v>18 min</v>
      </c>
      <c r="D66" s="73"/>
      <c r="E66" s="76">
        <v>60</v>
      </c>
      <c r="F66" s="76">
        <v>0.99999990000000005</v>
      </c>
      <c r="G66" s="78">
        <v>1.0000001999999999</v>
      </c>
      <c r="H66" s="78">
        <v>1.0000001999999999</v>
      </c>
      <c r="I66" s="78">
        <v>1.0000001000000001</v>
      </c>
      <c r="J66" s="78">
        <v>0.99999905</v>
      </c>
      <c r="K66" s="78">
        <v>0.99999623999999998</v>
      </c>
      <c r="L66" s="78">
        <v>0.99999046000000003</v>
      </c>
      <c r="M66" s="78">
        <v>0.99997789999999998</v>
      </c>
      <c r="N66" s="78">
        <v>0.99995279999999998</v>
      </c>
      <c r="O66" s="78">
        <v>0.99990433000000001</v>
      </c>
      <c r="P66" s="78">
        <v>0.99981359999999997</v>
      </c>
      <c r="Q66" s="78">
        <v>0.99964845000000002</v>
      </c>
      <c r="R66" s="78">
        <v>0.99935689999999999</v>
      </c>
      <c r="S66" s="78">
        <v>0.99885743999999999</v>
      </c>
      <c r="T66" s="78">
        <v>0.99802433999999995</v>
      </c>
      <c r="U66" s="78">
        <v>0.99667240000000001</v>
      </c>
      <c r="V66" s="78">
        <v>0.99453510000000001</v>
      </c>
      <c r="W66" s="78">
        <v>0.9912434</v>
      </c>
      <c r="X66" s="78">
        <v>0.98629624000000005</v>
      </c>
      <c r="Y66" s="78">
        <v>0.97902659999999997</v>
      </c>
      <c r="Z66" s="78">
        <v>0.96856235999999996</v>
      </c>
      <c r="AA66" s="77"/>
      <c r="AB66" s="77">
        <v>0.96856235999999996</v>
      </c>
      <c r="AC66" s="79"/>
      <c r="AD66" s="77">
        <f t="shared" si="4"/>
        <v>0.99559290550000024</v>
      </c>
      <c r="AE66" s="77">
        <f t="shared" si="5"/>
        <v>0.99999980000007993</v>
      </c>
      <c r="AF66" s="59"/>
      <c r="AG66" s="59"/>
      <c r="AH66" s="59"/>
      <c r="AI66" s="59"/>
      <c r="AJ66" s="59"/>
    </row>
    <row r="67" spans="1:36" x14ac:dyDescent="0.25">
      <c r="A67" s="72">
        <v>61</v>
      </c>
      <c r="B67" s="73">
        <v>1098</v>
      </c>
      <c r="C67" s="74" t="str">
        <f t="shared" si="3"/>
        <v>18.3 min</v>
      </c>
      <c r="D67" s="73"/>
      <c r="E67" s="76">
        <v>61</v>
      </c>
      <c r="F67" s="76">
        <v>0.99999990000000005</v>
      </c>
      <c r="G67" s="78">
        <v>1.0000001999999999</v>
      </c>
      <c r="H67" s="78">
        <v>1.0000001999999999</v>
      </c>
      <c r="I67" s="78">
        <v>1.0000001000000001</v>
      </c>
      <c r="J67" s="78">
        <v>0.99999934000000001</v>
      </c>
      <c r="K67" s="78">
        <v>0.99999713999999995</v>
      </c>
      <c r="L67" s="78">
        <v>0.99999225000000003</v>
      </c>
      <c r="M67" s="78">
        <v>0.99998235999999996</v>
      </c>
      <c r="N67" s="78">
        <v>0.99996189999999996</v>
      </c>
      <c r="O67" s="78">
        <v>0.99992259999999999</v>
      </c>
      <c r="P67" s="78">
        <v>0.99984837000000004</v>
      </c>
      <c r="Q67" s="78">
        <v>0.99971264999999998</v>
      </c>
      <c r="R67" s="78">
        <v>0.99947226</v>
      </c>
      <c r="S67" s="78">
        <v>0.99905860000000002</v>
      </c>
      <c r="T67" s="78">
        <v>0.99836510000000001</v>
      </c>
      <c r="U67" s="78">
        <v>0.99723349999999999</v>
      </c>
      <c r="V67" s="78">
        <v>0.99543459999999995</v>
      </c>
      <c r="W67" s="78">
        <v>0.99264585999999999</v>
      </c>
      <c r="X67" s="78">
        <v>0.98842764000000005</v>
      </c>
      <c r="Y67" s="78">
        <v>0.98218989999999995</v>
      </c>
      <c r="Z67" s="78">
        <v>0.97316223000000002</v>
      </c>
      <c r="AA67" s="77"/>
      <c r="AB67" s="77">
        <v>0.97316223000000002</v>
      </c>
      <c r="AC67" s="79"/>
      <c r="AD67" s="77">
        <f t="shared" si="4"/>
        <v>0.99627034000000003</v>
      </c>
      <c r="AE67" s="77">
        <f t="shared" si="5"/>
        <v>0.99999980000007993</v>
      </c>
      <c r="AF67" s="59"/>
      <c r="AG67" s="59"/>
      <c r="AH67" s="59"/>
      <c r="AI67" s="59"/>
      <c r="AJ67" s="59"/>
    </row>
    <row r="68" spans="1:36" x14ac:dyDescent="0.25">
      <c r="A68" s="72">
        <v>62</v>
      </c>
      <c r="B68" s="73">
        <v>1116</v>
      </c>
      <c r="C68" s="74" t="str">
        <f t="shared" si="3"/>
        <v>18.6 min</v>
      </c>
      <c r="D68" s="73"/>
      <c r="E68" s="76">
        <v>62</v>
      </c>
      <c r="F68" s="76">
        <v>0.99999979999999999</v>
      </c>
      <c r="G68" s="78">
        <v>1.0000001999999999</v>
      </c>
      <c r="H68" s="78">
        <v>1.0000001999999999</v>
      </c>
      <c r="I68" s="78">
        <v>1.0000001999999999</v>
      </c>
      <c r="J68" s="78">
        <v>0.99999959999999999</v>
      </c>
      <c r="K68" s="78">
        <v>0.9999979</v>
      </c>
      <c r="L68" s="78">
        <v>0.99999400000000005</v>
      </c>
      <c r="M68" s="78">
        <v>0.99998593000000002</v>
      </c>
      <c r="N68" s="78">
        <v>0.99996936000000003</v>
      </c>
      <c r="O68" s="78">
        <v>0.99993719999999997</v>
      </c>
      <c r="P68" s="78">
        <v>0.99987669999999995</v>
      </c>
      <c r="Q68" s="78">
        <v>0.99976516000000004</v>
      </c>
      <c r="R68" s="78">
        <v>0.99956730000000005</v>
      </c>
      <c r="S68" s="78">
        <v>0.99922460000000002</v>
      </c>
      <c r="T68" s="78">
        <v>0.99864799999999998</v>
      </c>
      <c r="U68" s="78">
        <v>0.99770163999999995</v>
      </c>
      <c r="V68" s="78">
        <v>0.99618894000000002</v>
      </c>
      <c r="W68" s="78">
        <v>0.9938302</v>
      </c>
      <c r="X68" s="78">
        <v>0.9902398</v>
      </c>
      <c r="Y68" s="78">
        <v>0.98489819999999995</v>
      </c>
      <c r="Z68" s="78">
        <v>0.97712829999999995</v>
      </c>
      <c r="AA68" s="77"/>
      <c r="AB68" s="77">
        <v>0.97712829999999995</v>
      </c>
      <c r="AC68" s="79"/>
      <c r="AD68" s="77">
        <f t="shared" si="4"/>
        <v>0.99684767150000009</v>
      </c>
      <c r="AE68" s="77">
        <f t="shared" si="5"/>
        <v>0.99999980000007993</v>
      </c>
      <c r="AF68" s="59"/>
      <c r="AG68" s="59"/>
      <c r="AH68" s="59"/>
      <c r="AI68" s="59"/>
      <c r="AJ68" s="59"/>
    </row>
    <row r="69" spans="1:36" x14ac:dyDescent="0.25">
      <c r="A69" s="72">
        <v>63</v>
      </c>
      <c r="B69" s="73">
        <v>1134</v>
      </c>
      <c r="C69" s="74" t="str">
        <f t="shared" si="3"/>
        <v>18.9 min</v>
      </c>
      <c r="D69" s="73"/>
      <c r="E69" s="76">
        <v>63</v>
      </c>
      <c r="F69" s="76">
        <v>0.99999979999999999</v>
      </c>
      <c r="G69" s="78">
        <v>1.0000001000000001</v>
      </c>
      <c r="H69" s="78">
        <v>1.0000004</v>
      </c>
      <c r="I69" s="78">
        <v>1.0000004</v>
      </c>
      <c r="J69" s="78">
        <v>0.99999979999999999</v>
      </c>
      <c r="K69" s="78">
        <v>0.99999850000000001</v>
      </c>
      <c r="L69" s="78">
        <v>0.99999539999999998</v>
      </c>
      <c r="M69" s="78">
        <v>0.99998889999999996</v>
      </c>
      <c r="N69" s="78">
        <v>0.99997530000000001</v>
      </c>
      <c r="O69" s="78">
        <v>0.99994919999999998</v>
      </c>
      <c r="P69" s="78">
        <v>0.99989969999999995</v>
      </c>
      <c r="Q69" s="78">
        <v>0.99980840000000004</v>
      </c>
      <c r="R69" s="78">
        <v>0.99964529999999996</v>
      </c>
      <c r="S69" s="78">
        <v>0.99936179999999997</v>
      </c>
      <c r="T69" s="78">
        <v>0.99888250000000001</v>
      </c>
      <c r="U69" s="78">
        <v>0.99809205999999995</v>
      </c>
      <c r="V69" s="78">
        <v>0.99682150000000003</v>
      </c>
      <c r="W69" s="78">
        <v>0.99482893999999999</v>
      </c>
      <c r="X69" s="78">
        <v>0.99177800000000005</v>
      </c>
      <c r="Y69" s="78">
        <v>0.9872128</v>
      </c>
      <c r="Z69" s="78">
        <v>0.98054030000000003</v>
      </c>
      <c r="AA69" s="77"/>
      <c r="AB69" s="77">
        <v>0.98054030000000003</v>
      </c>
      <c r="AC69" s="79"/>
      <c r="AD69" s="77">
        <f t="shared" si="4"/>
        <v>0.99733896500000019</v>
      </c>
      <c r="AE69" s="77">
        <f t="shared" si="5"/>
        <v>0.99999970000012006</v>
      </c>
      <c r="AF69" s="59"/>
      <c r="AG69" s="59"/>
      <c r="AH69" s="59"/>
      <c r="AI69" s="59"/>
      <c r="AJ69" s="59"/>
    </row>
    <row r="70" spans="1:36" x14ac:dyDescent="0.25">
      <c r="A70" s="72">
        <v>64</v>
      </c>
      <c r="B70" s="73">
        <v>1152</v>
      </c>
      <c r="C70" s="74" t="str">
        <f t="shared" si="3"/>
        <v>19.2 min</v>
      </c>
      <c r="D70" s="73"/>
      <c r="E70" s="76">
        <v>64</v>
      </c>
      <c r="F70" s="76">
        <v>0.99999979999999999</v>
      </c>
      <c r="G70" s="78">
        <v>0.99999994000000003</v>
      </c>
      <c r="H70" s="78">
        <v>1.0000001999999999</v>
      </c>
      <c r="I70" s="78">
        <v>1.0000001999999999</v>
      </c>
      <c r="J70" s="78">
        <v>1.0000001000000001</v>
      </c>
      <c r="K70" s="78">
        <v>0.99999905</v>
      </c>
      <c r="L70" s="78">
        <v>0.99999660000000001</v>
      </c>
      <c r="M70" s="78">
        <v>0.99999123999999995</v>
      </c>
      <c r="N70" s="78">
        <v>0.99998030000000004</v>
      </c>
      <c r="O70" s="78">
        <v>0.99995875000000001</v>
      </c>
      <c r="P70" s="78">
        <v>0.99991845999999995</v>
      </c>
      <c r="Q70" s="78">
        <v>0.99984360000000005</v>
      </c>
      <c r="R70" s="78">
        <v>0.99970937000000004</v>
      </c>
      <c r="S70" s="78">
        <v>0.99947490000000005</v>
      </c>
      <c r="T70" s="78">
        <v>0.99907665999999995</v>
      </c>
      <c r="U70" s="78">
        <v>0.99841714000000004</v>
      </c>
      <c r="V70" s="78">
        <v>0.99735119999999999</v>
      </c>
      <c r="W70" s="78">
        <v>0.99567030000000001</v>
      </c>
      <c r="X70" s="78">
        <v>0.99308156999999997</v>
      </c>
      <c r="Y70" s="78">
        <v>0.98918709999999999</v>
      </c>
      <c r="Z70" s="78">
        <v>0.98346840000000002</v>
      </c>
      <c r="AA70" s="77"/>
      <c r="AB70" s="77">
        <v>0.98346840000000002</v>
      </c>
      <c r="AC70" s="79"/>
      <c r="AD70" s="77">
        <f t="shared" si="4"/>
        <v>0.99775625400000012</v>
      </c>
      <c r="AE70" s="77">
        <f t="shared" si="5"/>
        <v>0.99999954000018398</v>
      </c>
      <c r="AF70" s="59"/>
      <c r="AG70" s="59"/>
      <c r="AH70" s="59"/>
      <c r="AI70" s="59"/>
      <c r="AJ70" s="59"/>
    </row>
    <row r="71" spans="1:36" x14ac:dyDescent="0.25">
      <c r="A71" s="72">
        <v>65</v>
      </c>
      <c r="B71" s="73">
        <v>1170</v>
      </c>
      <c r="C71" s="74" t="str">
        <f t="shared" si="3"/>
        <v>19.5 min</v>
      </c>
      <c r="D71" s="73"/>
      <c r="E71" s="76">
        <v>65</v>
      </c>
      <c r="F71" s="76">
        <v>0.99999979999999999</v>
      </c>
      <c r="G71" s="78">
        <v>0.99999994000000003</v>
      </c>
      <c r="H71" s="78">
        <v>1.0000001999999999</v>
      </c>
      <c r="I71" s="78">
        <v>1.0000001999999999</v>
      </c>
      <c r="J71" s="78">
        <v>1.0000001999999999</v>
      </c>
      <c r="K71" s="78">
        <v>0.99999939999999998</v>
      </c>
      <c r="L71" s="78">
        <v>0.99999744000000002</v>
      </c>
      <c r="M71" s="78">
        <v>0.99999300000000002</v>
      </c>
      <c r="N71" s="78">
        <v>0.99998419999999999</v>
      </c>
      <c r="O71" s="78">
        <v>0.99996686000000001</v>
      </c>
      <c r="P71" s="78">
        <v>0.99993370000000004</v>
      </c>
      <c r="Q71" s="78">
        <v>0.99987230000000005</v>
      </c>
      <c r="R71" s="78">
        <v>0.99976193999999996</v>
      </c>
      <c r="S71" s="78">
        <v>0.99956809999999996</v>
      </c>
      <c r="T71" s="78">
        <v>0.99923759999999995</v>
      </c>
      <c r="U71" s="78">
        <v>0.99868745000000003</v>
      </c>
      <c r="V71" s="78">
        <v>0.99779430000000002</v>
      </c>
      <c r="W71" s="78">
        <v>0.99637790000000004</v>
      </c>
      <c r="X71" s="78">
        <v>0.99418485000000001</v>
      </c>
      <c r="Y71" s="78">
        <v>0.99086819999999998</v>
      </c>
      <c r="Z71" s="78">
        <v>0.98597690000000004</v>
      </c>
      <c r="AA71" s="77"/>
      <c r="AB71" s="77">
        <v>0.98597690000000004</v>
      </c>
      <c r="AC71" s="79"/>
      <c r="AD71" s="77">
        <f t="shared" si="4"/>
        <v>0.9981102340000001</v>
      </c>
      <c r="AE71" s="77">
        <f t="shared" si="5"/>
        <v>0.99999954000018398</v>
      </c>
      <c r="AF71" s="59"/>
      <c r="AG71" s="59"/>
      <c r="AH71" s="59"/>
      <c r="AI71" s="59"/>
      <c r="AJ71" s="59"/>
    </row>
    <row r="72" spans="1:36" x14ac:dyDescent="0.25">
      <c r="A72" s="72">
        <v>66</v>
      </c>
      <c r="B72" s="73">
        <v>1188</v>
      </c>
      <c r="C72" s="74" t="str">
        <f t="shared" ref="C72:C106" si="6">_xlfn.CONCAT(B72/$C$4," min")</f>
        <v>19.8 min</v>
      </c>
      <c r="D72" s="73"/>
      <c r="E72" s="76">
        <v>66</v>
      </c>
      <c r="F72" s="76">
        <v>0.99999990000000005</v>
      </c>
      <c r="G72" s="78">
        <v>0.99999994000000003</v>
      </c>
      <c r="H72" s="78">
        <v>1.0000001999999999</v>
      </c>
      <c r="I72" s="78">
        <v>1.0000001999999999</v>
      </c>
      <c r="J72" s="78">
        <v>1.0000001999999999</v>
      </c>
      <c r="K72" s="78">
        <v>0.99999976000000002</v>
      </c>
      <c r="L72" s="78">
        <v>0.99999819999999995</v>
      </c>
      <c r="M72" s="78">
        <v>0.99999464000000005</v>
      </c>
      <c r="N72" s="78">
        <v>0.99998750000000003</v>
      </c>
      <c r="O72" s="78">
        <v>0.99997323999999999</v>
      </c>
      <c r="P72" s="78">
        <v>0.99994620000000001</v>
      </c>
      <c r="Q72" s="78">
        <v>0.99989592999999999</v>
      </c>
      <c r="R72" s="78">
        <v>0.9998051</v>
      </c>
      <c r="S72" s="78">
        <v>0.99964509999999995</v>
      </c>
      <c r="T72" s="78">
        <v>0.9993708</v>
      </c>
      <c r="U72" s="78">
        <v>0.99891229999999998</v>
      </c>
      <c r="V72" s="78">
        <v>0.99816439999999995</v>
      </c>
      <c r="W72" s="78">
        <v>0.99697256000000001</v>
      </c>
      <c r="X72" s="78">
        <v>0.99511724999999995</v>
      </c>
      <c r="Y72" s="78">
        <v>0.9922974</v>
      </c>
      <c r="Z72" s="78">
        <v>0.98812144999999996</v>
      </c>
      <c r="AA72" s="77"/>
      <c r="AB72" s="77">
        <v>0.98812144999999996</v>
      </c>
      <c r="AC72" s="79"/>
      <c r="AD72" s="77">
        <f t="shared" ref="AD72:AD106" si="7">AVERAGE(G72:Z72)</f>
        <v>0.99841011850000005</v>
      </c>
      <c r="AE72" s="77">
        <f t="shared" ref="AE72:AE106" si="8">G72/MAX($G$7:$G$106)</f>
        <v>0.99999954000018398</v>
      </c>
      <c r="AF72" s="59"/>
      <c r="AG72" s="59"/>
      <c r="AH72" s="59"/>
      <c r="AI72" s="59"/>
      <c r="AJ72" s="59"/>
    </row>
    <row r="73" spans="1:36" x14ac:dyDescent="0.25">
      <c r="A73" s="72">
        <v>67</v>
      </c>
      <c r="B73" s="73">
        <v>1206</v>
      </c>
      <c r="C73" s="74" t="str">
        <f t="shared" si="6"/>
        <v>20.1 min</v>
      </c>
      <c r="D73" s="73"/>
      <c r="E73" s="76">
        <v>67</v>
      </c>
      <c r="F73" s="76">
        <v>0.99999990000000005</v>
      </c>
      <c r="G73" s="78">
        <v>1</v>
      </c>
      <c r="H73" s="78">
        <v>1.0000001999999999</v>
      </c>
      <c r="I73" s="78">
        <v>1.0000001999999999</v>
      </c>
      <c r="J73" s="78">
        <v>1.0000001999999999</v>
      </c>
      <c r="K73" s="78">
        <v>1</v>
      </c>
      <c r="L73" s="78">
        <v>0.99999870000000002</v>
      </c>
      <c r="M73" s="78">
        <v>0.99999590000000005</v>
      </c>
      <c r="N73" s="78">
        <v>0.99999009999999999</v>
      </c>
      <c r="O73" s="78">
        <v>0.99997849999999999</v>
      </c>
      <c r="P73" s="78">
        <v>0.99995637000000004</v>
      </c>
      <c r="Q73" s="78">
        <v>0.99991509999999995</v>
      </c>
      <c r="R73" s="78">
        <v>0.99984039999999996</v>
      </c>
      <c r="S73" s="78">
        <v>0.99970840000000005</v>
      </c>
      <c r="T73" s="78">
        <v>0.99948110000000001</v>
      </c>
      <c r="U73" s="78">
        <v>0.99909930000000002</v>
      </c>
      <c r="V73" s="78">
        <v>0.99847339999999996</v>
      </c>
      <c r="W73" s="78">
        <v>0.99747163000000005</v>
      </c>
      <c r="X73" s="78">
        <v>0.99590427000000004</v>
      </c>
      <c r="Y73" s="78">
        <v>0.99351054000000005</v>
      </c>
      <c r="Z73" s="78">
        <v>0.98995166999999995</v>
      </c>
      <c r="AA73" s="77"/>
      <c r="AB73" s="77">
        <v>0.98995166999999995</v>
      </c>
      <c r="AC73" s="79"/>
      <c r="AD73" s="77">
        <f t="shared" si="7"/>
        <v>0.9986637989999998</v>
      </c>
      <c r="AE73" s="77">
        <f t="shared" si="8"/>
        <v>0.99999960000015997</v>
      </c>
      <c r="AF73" s="59"/>
      <c r="AG73" s="59"/>
      <c r="AH73" s="59"/>
      <c r="AI73" s="59"/>
      <c r="AJ73" s="59"/>
    </row>
    <row r="74" spans="1:36" x14ac:dyDescent="0.25">
      <c r="A74" s="72">
        <v>68</v>
      </c>
      <c r="B74" s="73">
        <v>1224</v>
      </c>
      <c r="C74" s="74" t="str">
        <f t="shared" si="6"/>
        <v>20.4 min</v>
      </c>
      <c r="D74" s="73"/>
      <c r="E74" s="76">
        <v>68</v>
      </c>
      <c r="F74" s="76">
        <v>0.99999979999999999</v>
      </c>
      <c r="G74" s="78">
        <v>0.99999994000000003</v>
      </c>
      <c r="H74" s="78">
        <v>1.0000001999999999</v>
      </c>
      <c r="I74" s="78">
        <v>1.0000005000000001</v>
      </c>
      <c r="J74" s="78">
        <v>1.0000005000000001</v>
      </c>
      <c r="K74" s="78">
        <v>1.0000001999999999</v>
      </c>
      <c r="L74" s="78">
        <v>0.99999910000000003</v>
      </c>
      <c r="M74" s="78">
        <v>0.99999700000000002</v>
      </c>
      <c r="N74" s="78">
        <v>0.99999212999999998</v>
      </c>
      <c r="O74" s="78">
        <v>0.99998290000000001</v>
      </c>
      <c r="P74" s="78">
        <v>0.99996479999999999</v>
      </c>
      <c r="Q74" s="78">
        <v>0.99993100000000001</v>
      </c>
      <c r="R74" s="78">
        <v>0.99986947000000004</v>
      </c>
      <c r="S74" s="78">
        <v>0.99976045000000002</v>
      </c>
      <c r="T74" s="78">
        <v>0.99957200000000002</v>
      </c>
      <c r="U74" s="78">
        <v>0.99925459999999999</v>
      </c>
      <c r="V74" s="78">
        <v>0.99873149999999999</v>
      </c>
      <c r="W74" s="78">
        <v>0.99789000000000005</v>
      </c>
      <c r="X74" s="78">
        <v>0.9965678</v>
      </c>
      <c r="Y74" s="78">
        <v>0.99453884000000004</v>
      </c>
      <c r="Z74" s="78">
        <v>0.99151080000000003</v>
      </c>
      <c r="AA74" s="77"/>
      <c r="AB74" s="77">
        <v>0.99151080000000003</v>
      </c>
      <c r="AC74" s="79"/>
      <c r="AD74" s="77">
        <f t="shared" si="7"/>
        <v>0.99887818650000015</v>
      </c>
      <c r="AE74" s="77">
        <f t="shared" si="8"/>
        <v>0.99999954000018398</v>
      </c>
      <c r="AF74" s="59"/>
      <c r="AG74" s="59"/>
      <c r="AH74" s="59"/>
      <c r="AI74" s="59"/>
      <c r="AJ74" s="59"/>
    </row>
    <row r="75" spans="1:36" x14ac:dyDescent="0.25">
      <c r="A75" s="72">
        <v>69</v>
      </c>
      <c r="B75" s="73">
        <v>1242</v>
      </c>
      <c r="C75" s="74" t="str">
        <f t="shared" si="6"/>
        <v>20.7 min</v>
      </c>
      <c r="D75" s="73"/>
      <c r="E75" s="76">
        <v>69</v>
      </c>
      <c r="F75" s="76">
        <v>0.99999979999999999</v>
      </c>
      <c r="G75" s="78">
        <v>1.0000001000000001</v>
      </c>
      <c r="H75" s="78">
        <v>1.0000001999999999</v>
      </c>
      <c r="I75" s="78">
        <v>1.0000005000000001</v>
      </c>
      <c r="J75" s="78">
        <v>1.0000005999999999</v>
      </c>
      <c r="K75" s="78">
        <v>1.0000001999999999</v>
      </c>
      <c r="L75" s="78">
        <v>0.99999976000000002</v>
      </c>
      <c r="M75" s="78">
        <v>0.99999780000000005</v>
      </c>
      <c r="N75" s="78">
        <v>0.99999389999999999</v>
      </c>
      <c r="O75" s="78">
        <v>0.99998622999999998</v>
      </c>
      <c r="P75" s="78">
        <v>0.99997157000000003</v>
      </c>
      <c r="Q75" s="78">
        <v>0.9999439</v>
      </c>
      <c r="R75" s="78">
        <v>0.99989349999999999</v>
      </c>
      <c r="S75" s="78">
        <v>0.99980354000000005</v>
      </c>
      <c r="T75" s="78">
        <v>0.99964759999999997</v>
      </c>
      <c r="U75" s="78">
        <v>0.99938344999999995</v>
      </c>
      <c r="V75" s="78">
        <v>0.99894667000000004</v>
      </c>
      <c r="W75" s="78">
        <v>0.99824064999999995</v>
      </c>
      <c r="X75" s="78">
        <v>0.99712619999999996</v>
      </c>
      <c r="Y75" s="78">
        <v>0.99540890000000004</v>
      </c>
      <c r="Z75" s="78">
        <v>0.99283683</v>
      </c>
      <c r="AA75" s="77"/>
      <c r="AB75" s="77">
        <v>0.99283683</v>
      </c>
      <c r="AC75" s="79"/>
      <c r="AD75" s="77">
        <f t="shared" si="7"/>
        <v>0.99905910500000006</v>
      </c>
      <c r="AE75" s="77">
        <f t="shared" si="8"/>
        <v>0.99999970000012006</v>
      </c>
      <c r="AF75" s="59"/>
      <c r="AG75" s="59"/>
      <c r="AH75" s="59"/>
      <c r="AI75" s="59"/>
      <c r="AJ75" s="59"/>
    </row>
    <row r="76" spans="1:36" x14ac:dyDescent="0.25">
      <c r="A76" s="72">
        <v>70</v>
      </c>
      <c r="B76" s="73">
        <v>1260</v>
      </c>
      <c r="C76" s="74" t="str">
        <f t="shared" si="6"/>
        <v>21 min</v>
      </c>
      <c r="D76" s="73"/>
      <c r="E76" s="76">
        <v>70</v>
      </c>
      <c r="F76" s="76">
        <v>0.99999979999999999</v>
      </c>
      <c r="G76" s="78">
        <v>1.0000001999999999</v>
      </c>
      <c r="H76" s="78">
        <v>1.0000005000000001</v>
      </c>
      <c r="I76" s="78">
        <v>1.0000005999999999</v>
      </c>
      <c r="J76" s="78">
        <v>1.0000005999999999</v>
      </c>
      <c r="K76" s="78">
        <v>1.0000005999999999</v>
      </c>
      <c r="L76" s="78">
        <v>1</v>
      </c>
      <c r="M76" s="78">
        <v>0.99999850000000001</v>
      </c>
      <c r="N76" s="78">
        <v>0.99999539999999998</v>
      </c>
      <c r="O76" s="78">
        <v>0.99998914999999999</v>
      </c>
      <c r="P76" s="78">
        <v>0.999977</v>
      </c>
      <c r="Q76" s="78">
        <v>0.99995440000000002</v>
      </c>
      <c r="R76" s="78">
        <v>0.99991304000000003</v>
      </c>
      <c r="S76" s="78">
        <v>0.99983889999999997</v>
      </c>
      <c r="T76" s="78">
        <v>0.99970996000000001</v>
      </c>
      <c r="U76" s="78">
        <v>0.99949025999999996</v>
      </c>
      <c r="V76" s="78">
        <v>0.99912579999999995</v>
      </c>
      <c r="W76" s="78">
        <v>0.99853420000000004</v>
      </c>
      <c r="X76" s="78">
        <v>0.99759597</v>
      </c>
      <c r="Y76" s="78">
        <v>0.99614449999999999</v>
      </c>
      <c r="Z76" s="78">
        <v>0.99396280000000004</v>
      </c>
      <c r="AA76" s="77"/>
      <c r="AB76" s="77">
        <v>0.99396280000000004</v>
      </c>
      <c r="AC76" s="79"/>
      <c r="AD76" s="77">
        <f t="shared" si="7"/>
        <v>0.99921161899999988</v>
      </c>
      <c r="AE76" s="77">
        <f t="shared" si="8"/>
        <v>0.99999980000007993</v>
      </c>
      <c r="AF76" s="59"/>
      <c r="AG76" s="59"/>
      <c r="AH76" s="59"/>
      <c r="AI76" s="59"/>
      <c r="AJ76" s="59"/>
    </row>
    <row r="77" spans="1:36" x14ac:dyDescent="0.25">
      <c r="A77" s="72">
        <v>71</v>
      </c>
      <c r="B77" s="73">
        <v>1278</v>
      </c>
      <c r="C77" s="74" t="str">
        <f t="shared" si="6"/>
        <v>21.3 min</v>
      </c>
      <c r="D77" s="73"/>
      <c r="E77" s="76">
        <v>71</v>
      </c>
      <c r="F77" s="76">
        <v>0.99999990000000005</v>
      </c>
      <c r="G77" s="78">
        <v>1.0000001000000001</v>
      </c>
      <c r="H77" s="78">
        <v>1.0000005000000001</v>
      </c>
      <c r="I77" s="78">
        <v>1.0000008</v>
      </c>
      <c r="J77" s="78">
        <v>1.0000008</v>
      </c>
      <c r="K77" s="78">
        <v>1.0000008</v>
      </c>
      <c r="L77" s="78">
        <v>1.0000001999999999</v>
      </c>
      <c r="M77" s="78">
        <v>0.99999899999999997</v>
      </c>
      <c r="N77" s="78">
        <v>0.99999649999999995</v>
      </c>
      <c r="O77" s="78">
        <v>0.99999130000000003</v>
      </c>
      <c r="P77" s="78">
        <v>0.99998160000000003</v>
      </c>
      <c r="Q77" s="78">
        <v>0.99996320000000005</v>
      </c>
      <c r="R77" s="78">
        <v>0.99992919999999996</v>
      </c>
      <c r="S77" s="78">
        <v>0.99986799999999998</v>
      </c>
      <c r="T77" s="78">
        <v>0.99976120000000002</v>
      </c>
      <c r="U77" s="78">
        <v>0.99957910000000005</v>
      </c>
      <c r="V77" s="78">
        <v>0.99927500000000002</v>
      </c>
      <c r="W77" s="78">
        <v>0.99877954000000002</v>
      </c>
      <c r="X77" s="78">
        <v>0.99799055000000003</v>
      </c>
      <c r="Y77" s="78">
        <v>0.99676520000000002</v>
      </c>
      <c r="Z77" s="78">
        <v>0.99491733000000004</v>
      </c>
      <c r="AA77" s="77"/>
      <c r="AB77" s="77">
        <v>0.99491733000000004</v>
      </c>
      <c r="AC77" s="79"/>
      <c r="AD77" s="77">
        <f t="shared" si="7"/>
        <v>0.99933999600000001</v>
      </c>
      <c r="AE77" s="77">
        <f t="shared" si="8"/>
        <v>0.99999970000012006</v>
      </c>
      <c r="AF77" s="59"/>
      <c r="AG77" s="59"/>
      <c r="AH77" s="59"/>
      <c r="AI77" s="59"/>
      <c r="AJ77" s="59"/>
    </row>
    <row r="78" spans="1:36" x14ac:dyDescent="0.25">
      <c r="A78" s="72">
        <v>72</v>
      </c>
      <c r="B78" s="73">
        <v>1296</v>
      </c>
      <c r="C78" s="74" t="str">
        <f t="shared" si="6"/>
        <v>21.6 min</v>
      </c>
      <c r="D78" s="73"/>
      <c r="E78" s="76">
        <v>72</v>
      </c>
      <c r="F78" s="76">
        <v>0.99999994000000003</v>
      </c>
      <c r="G78" s="78">
        <v>1.0000001999999999</v>
      </c>
      <c r="H78" s="78">
        <v>1.0000005000000001</v>
      </c>
      <c r="I78" s="78">
        <v>1.0000007</v>
      </c>
      <c r="J78" s="78">
        <v>1.0000009999999999</v>
      </c>
      <c r="K78" s="78">
        <v>1.0000009999999999</v>
      </c>
      <c r="L78" s="78">
        <v>1.0000005999999999</v>
      </c>
      <c r="M78" s="78">
        <v>0.99999959999999999</v>
      </c>
      <c r="N78" s="78">
        <v>0.99999744000000002</v>
      </c>
      <c r="O78" s="78">
        <v>0.99999315</v>
      </c>
      <c r="P78" s="78">
        <v>0.99998529999999997</v>
      </c>
      <c r="Q78" s="78">
        <v>0.99997029999999998</v>
      </c>
      <c r="R78" s="78">
        <v>0.99994240000000001</v>
      </c>
      <c r="S78" s="78">
        <v>0.9998918</v>
      </c>
      <c r="T78" s="78">
        <v>0.99980380000000002</v>
      </c>
      <c r="U78" s="78">
        <v>0.99965245000000003</v>
      </c>
      <c r="V78" s="78">
        <v>0.99939924000000002</v>
      </c>
      <c r="W78" s="78">
        <v>0.99898474999999998</v>
      </c>
      <c r="X78" s="78">
        <v>0.99832200000000004</v>
      </c>
      <c r="Y78" s="78">
        <v>0.99728846999999998</v>
      </c>
      <c r="Z78" s="78">
        <v>0.99572570000000005</v>
      </c>
      <c r="AA78" s="77"/>
      <c r="AB78" s="77">
        <v>0.99572570000000005</v>
      </c>
      <c r="AC78" s="79"/>
      <c r="AD78" s="77">
        <f t="shared" si="7"/>
        <v>0.99944802000000021</v>
      </c>
      <c r="AE78" s="77">
        <f t="shared" si="8"/>
        <v>0.99999980000007993</v>
      </c>
      <c r="AF78" s="59"/>
      <c r="AG78" s="59"/>
      <c r="AH78" s="59"/>
      <c r="AI78" s="59"/>
      <c r="AJ78" s="59"/>
    </row>
    <row r="79" spans="1:36" x14ac:dyDescent="0.25">
      <c r="A79" s="72">
        <v>73</v>
      </c>
      <c r="B79" s="73">
        <v>1314</v>
      </c>
      <c r="C79" s="74" t="str">
        <f t="shared" si="6"/>
        <v>21.9 min</v>
      </c>
      <c r="D79" s="73"/>
      <c r="E79" s="76">
        <v>73</v>
      </c>
      <c r="F79" s="76">
        <v>1</v>
      </c>
      <c r="G79" s="78">
        <v>1.0000001999999999</v>
      </c>
      <c r="H79" s="78">
        <v>1.0000005000000001</v>
      </c>
      <c r="I79" s="78">
        <v>1.0000007</v>
      </c>
      <c r="J79" s="78">
        <v>1.0000009999999999</v>
      </c>
      <c r="K79" s="78">
        <v>1.0000012</v>
      </c>
      <c r="L79" s="78">
        <v>1.0000009999999999</v>
      </c>
      <c r="M79" s="78">
        <v>1.0000001999999999</v>
      </c>
      <c r="N79" s="78">
        <v>0.99999839999999995</v>
      </c>
      <c r="O79" s="78">
        <v>0.99999479999999996</v>
      </c>
      <c r="P79" s="78">
        <v>0.99998825999999996</v>
      </c>
      <c r="Q79" s="78">
        <v>0.99997599999999998</v>
      </c>
      <c r="R79" s="78">
        <v>0.99995303000000002</v>
      </c>
      <c r="S79" s="78">
        <v>0.99991167000000003</v>
      </c>
      <c r="T79" s="78">
        <v>0.99983860000000002</v>
      </c>
      <c r="U79" s="78">
        <v>0.99971339999999997</v>
      </c>
      <c r="V79" s="78">
        <v>0.99950236000000003</v>
      </c>
      <c r="W79" s="78">
        <v>0.99915593999999996</v>
      </c>
      <c r="X79" s="78">
        <v>0.99859989999999998</v>
      </c>
      <c r="Y79" s="78">
        <v>0.99772954000000003</v>
      </c>
      <c r="Z79" s="78">
        <v>0.99640923999999997</v>
      </c>
      <c r="AA79" s="77"/>
      <c r="AB79" s="77">
        <v>0.99640923999999997</v>
      </c>
      <c r="AC79" s="79"/>
      <c r="AD79" s="77">
        <f t="shared" si="7"/>
        <v>0.99953879699999992</v>
      </c>
      <c r="AE79" s="77">
        <f t="shared" si="8"/>
        <v>0.99999980000007993</v>
      </c>
      <c r="AF79" s="59"/>
      <c r="AG79" s="59"/>
      <c r="AH79" s="59"/>
      <c r="AI79" s="59"/>
      <c r="AJ79" s="59"/>
    </row>
    <row r="80" spans="1:36" x14ac:dyDescent="0.25">
      <c r="A80" s="72">
        <v>74</v>
      </c>
      <c r="B80" s="73">
        <v>1332</v>
      </c>
      <c r="C80" s="74" t="str">
        <f t="shared" si="6"/>
        <v>22.2 min</v>
      </c>
      <c r="D80" s="73"/>
      <c r="E80" s="76">
        <v>74</v>
      </c>
      <c r="F80" s="76">
        <v>1</v>
      </c>
      <c r="G80" s="78">
        <v>1.0000001999999999</v>
      </c>
      <c r="H80" s="78">
        <v>1.0000005999999999</v>
      </c>
      <c r="I80" s="78">
        <v>1.0000007</v>
      </c>
      <c r="J80" s="78">
        <v>1.0000009999999999</v>
      </c>
      <c r="K80" s="78">
        <v>1.0000012</v>
      </c>
      <c r="L80" s="78">
        <v>1.0000012</v>
      </c>
      <c r="M80" s="78">
        <v>1.0000005999999999</v>
      </c>
      <c r="N80" s="78">
        <v>0.99999919999999998</v>
      </c>
      <c r="O80" s="78">
        <v>0.99999636000000003</v>
      </c>
      <c r="P80" s="78">
        <v>0.99999075999999998</v>
      </c>
      <c r="Q80" s="78">
        <v>0.9999806</v>
      </c>
      <c r="R80" s="78">
        <v>0.99996189999999996</v>
      </c>
      <c r="S80" s="78">
        <v>0.99992789999999998</v>
      </c>
      <c r="T80" s="78">
        <v>0.99986739999999996</v>
      </c>
      <c r="U80" s="78">
        <v>0.99976350000000003</v>
      </c>
      <c r="V80" s="78">
        <v>0.99958824999999996</v>
      </c>
      <c r="W80" s="78">
        <v>0.99929880000000004</v>
      </c>
      <c r="X80" s="78">
        <v>0.99883259999999996</v>
      </c>
      <c r="Y80" s="78">
        <v>0.99810045999999997</v>
      </c>
      <c r="Z80" s="78">
        <v>0.99698644999999997</v>
      </c>
      <c r="AA80" s="77"/>
      <c r="AB80" s="77">
        <v>0.99698644999999997</v>
      </c>
      <c r="AC80" s="79"/>
      <c r="AD80" s="77">
        <f t="shared" si="7"/>
        <v>0.99961498400000015</v>
      </c>
      <c r="AE80" s="77">
        <f t="shared" si="8"/>
        <v>0.99999980000007993</v>
      </c>
      <c r="AF80" s="59"/>
      <c r="AG80" s="59"/>
      <c r="AH80" s="59"/>
      <c r="AI80" s="59"/>
      <c r="AJ80" s="59"/>
    </row>
    <row r="81" spans="1:36" x14ac:dyDescent="0.25">
      <c r="A81" s="72">
        <v>75</v>
      </c>
      <c r="B81" s="73">
        <v>1350</v>
      </c>
      <c r="C81" s="74" t="str">
        <f t="shared" si="6"/>
        <v>22.5 min</v>
      </c>
      <c r="D81" s="73"/>
      <c r="E81" s="76">
        <v>75</v>
      </c>
      <c r="F81" s="76">
        <v>1</v>
      </c>
      <c r="G81" s="78">
        <v>1.0000001999999999</v>
      </c>
      <c r="H81" s="78">
        <v>1.0000004</v>
      </c>
      <c r="I81" s="78">
        <v>1.0000005999999999</v>
      </c>
      <c r="J81" s="78">
        <v>1.0000008</v>
      </c>
      <c r="K81" s="78">
        <v>1.0000012</v>
      </c>
      <c r="L81" s="78">
        <v>1.0000012</v>
      </c>
      <c r="M81" s="78">
        <v>1.0000007</v>
      </c>
      <c r="N81" s="78">
        <v>0.99999970000000005</v>
      </c>
      <c r="O81" s="78">
        <v>0.99999744000000002</v>
      </c>
      <c r="P81" s="78">
        <v>0.99999296999999998</v>
      </c>
      <c r="Q81" s="78">
        <v>0.99998443999999997</v>
      </c>
      <c r="R81" s="78">
        <v>0.99996910000000006</v>
      </c>
      <c r="S81" s="78">
        <v>0.99994105</v>
      </c>
      <c r="T81" s="78">
        <v>0.99989130000000004</v>
      </c>
      <c r="U81" s="78">
        <v>0.99980530000000001</v>
      </c>
      <c r="V81" s="78">
        <v>0.99965923999999995</v>
      </c>
      <c r="W81" s="78">
        <v>0.99941796000000005</v>
      </c>
      <c r="X81" s="78">
        <v>0.99902740000000001</v>
      </c>
      <c r="Y81" s="78">
        <v>0.99841210000000002</v>
      </c>
      <c r="Z81" s="78">
        <v>0.9974731</v>
      </c>
      <c r="AA81" s="77"/>
      <c r="AB81" s="77">
        <v>0.9974731</v>
      </c>
      <c r="AC81" s="79"/>
      <c r="AD81" s="77">
        <f t="shared" si="7"/>
        <v>0.99967880999999981</v>
      </c>
      <c r="AE81" s="77">
        <f t="shared" si="8"/>
        <v>0.99999980000007993</v>
      </c>
      <c r="AF81" s="59"/>
      <c r="AG81" s="59"/>
      <c r="AH81" s="59"/>
      <c r="AI81" s="59"/>
      <c r="AJ81" s="59"/>
    </row>
    <row r="82" spans="1:36" x14ac:dyDescent="0.25">
      <c r="A82" s="72">
        <v>76</v>
      </c>
      <c r="B82" s="73">
        <v>1368</v>
      </c>
      <c r="C82" s="74" t="str">
        <f t="shared" si="6"/>
        <v>22.8 min</v>
      </c>
      <c r="D82" s="73"/>
      <c r="E82" s="76">
        <v>76</v>
      </c>
      <c r="F82" s="76">
        <v>1</v>
      </c>
      <c r="G82" s="78">
        <v>1.0000001999999999</v>
      </c>
      <c r="H82" s="78">
        <v>1.0000001000000001</v>
      </c>
      <c r="I82" s="78">
        <v>1.0000007</v>
      </c>
      <c r="J82" s="78">
        <v>1.0000008</v>
      </c>
      <c r="K82" s="78">
        <v>1.0000012</v>
      </c>
      <c r="L82" s="78">
        <v>1.0000011</v>
      </c>
      <c r="M82" s="78">
        <v>1.0000009999999999</v>
      </c>
      <c r="N82" s="78">
        <v>1</v>
      </c>
      <c r="O82" s="78">
        <v>0.99999850000000001</v>
      </c>
      <c r="P82" s="78">
        <v>0.99999464000000005</v>
      </c>
      <c r="Q82" s="78">
        <v>0.99998783999999996</v>
      </c>
      <c r="R82" s="78">
        <v>0.99997513999999998</v>
      </c>
      <c r="S82" s="78">
        <v>0.99995184000000004</v>
      </c>
      <c r="T82" s="78">
        <v>0.99991125000000003</v>
      </c>
      <c r="U82" s="78">
        <v>0.99983979999999995</v>
      </c>
      <c r="V82" s="78">
        <v>0.99971854999999998</v>
      </c>
      <c r="W82" s="78">
        <v>0.99951714000000003</v>
      </c>
      <c r="X82" s="78">
        <v>0.99919020000000003</v>
      </c>
      <c r="Y82" s="78">
        <v>0.99867355999999996</v>
      </c>
      <c r="Z82" s="78">
        <v>0.99788339999999998</v>
      </c>
      <c r="AA82" s="77"/>
      <c r="AB82" s="77">
        <v>0.99788339999999998</v>
      </c>
      <c r="AC82" s="79"/>
      <c r="AD82" s="77">
        <f t="shared" si="7"/>
        <v>0.99973234799999999</v>
      </c>
      <c r="AE82" s="77">
        <f t="shared" si="8"/>
        <v>0.99999980000007993</v>
      </c>
      <c r="AF82" s="59"/>
      <c r="AG82" s="59"/>
      <c r="AH82" s="59"/>
      <c r="AI82" s="59"/>
      <c r="AJ82" s="59"/>
    </row>
    <row r="83" spans="1:36" x14ac:dyDescent="0.25">
      <c r="A83" s="72">
        <v>77</v>
      </c>
      <c r="B83" s="73">
        <v>1386</v>
      </c>
      <c r="C83" s="74" t="str">
        <f t="shared" si="6"/>
        <v>23.1 min</v>
      </c>
      <c r="D83" s="73"/>
      <c r="E83" s="76">
        <v>77</v>
      </c>
      <c r="F83" s="76">
        <v>0.99999994000000003</v>
      </c>
      <c r="G83" s="78">
        <v>1.0000001999999999</v>
      </c>
      <c r="H83" s="78">
        <v>1.0000005000000001</v>
      </c>
      <c r="I83" s="78">
        <v>1.0000005999999999</v>
      </c>
      <c r="J83" s="78">
        <v>1.0000007</v>
      </c>
      <c r="K83" s="78">
        <v>1.0000011</v>
      </c>
      <c r="L83" s="78">
        <v>1.0000012</v>
      </c>
      <c r="M83" s="78">
        <v>1.0000011</v>
      </c>
      <c r="N83" s="78">
        <v>1.0000005000000001</v>
      </c>
      <c r="O83" s="78">
        <v>0.99999910000000003</v>
      </c>
      <c r="P83" s="78">
        <v>0.99999623999999998</v>
      </c>
      <c r="Q83" s="78">
        <v>0.99999046000000003</v>
      </c>
      <c r="R83" s="78">
        <v>0.99998014999999996</v>
      </c>
      <c r="S83" s="78">
        <v>0.99996090000000004</v>
      </c>
      <c r="T83" s="78">
        <v>0.99992734000000005</v>
      </c>
      <c r="U83" s="78">
        <v>0.99986845000000002</v>
      </c>
      <c r="V83" s="78">
        <v>0.99976765999999995</v>
      </c>
      <c r="W83" s="78">
        <v>0.99959964000000001</v>
      </c>
      <c r="X83" s="78">
        <v>0.99932639999999995</v>
      </c>
      <c r="Y83" s="78">
        <v>0.99889313999999996</v>
      </c>
      <c r="Z83" s="78">
        <v>0.99822849999999996</v>
      </c>
      <c r="AA83" s="77"/>
      <c r="AB83" s="77">
        <v>0.99822849999999996</v>
      </c>
      <c r="AC83" s="79"/>
      <c r="AD83" s="77">
        <f t="shared" si="7"/>
        <v>0.99977719399999998</v>
      </c>
      <c r="AE83" s="77">
        <f t="shared" si="8"/>
        <v>0.99999980000007993</v>
      </c>
      <c r="AF83" s="59"/>
      <c r="AG83" s="59"/>
      <c r="AH83" s="59"/>
      <c r="AI83" s="59"/>
      <c r="AJ83" s="59"/>
    </row>
    <row r="84" spans="1:36" x14ac:dyDescent="0.25">
      <c r="A84" s="72">
        <v>78</v>
      </c>
      <c r="B84" s="73">
        <v>1404</v>
      </c>
      <c r="C84" s="74" t="str">
        <f t="shared" si="6"/>
        <v>23.4 min</v>
      </c>
      <c r="D84" s="73"/>
      <c r="E84" s="76">
        <v>78</v>
      </c>
      <c r="F84" s="76">
        <v>1</v>
      </c>
      <c r="G84" s="78">
        <v>1.0000001999999999</v>
      </c>
      <c r="H84" s="78">
        <v>1.0000005999999999</v>
      </c>
      <c r="I84" s="78">
        <v>1.0000008</v>
      </c>
      <c r="J84" s="78">
        <v>1.0000009999999999</v>
      </c>
      <c r="K84" s="78">
        <v>1.0000011</v>
      </c>
      <c r="L84" s="78">
        <v>1.0000013000000001</v>
      </c>
      <c r="M84" s="78">
        <v>1.0000013000000001</v>
      </c>
      <c r="N84" s="78">
        <v>1.0000008</v>
      </c>
      <c r="O84" s="78">
        <v>0.99999976000000002</v>
      </c>
      <c r="P84" s="78">
        <v>0.99999713999999995</v>
      </c>
      <c r="Q84" s="78">
        <v>0.99999254999999998</v>
      </c>
      <c r="R84" s="78">
        <v>0.99998414999999996</v>
      </c>
      <c r="S84" s="78">
        <v>0.99996834999999995</v>
      </c>
      <c r="T84" s="78">
        <v>0.99994059999999996</v>
      </c>
      <c r="U84" s="78">
        <v>0.99989194000000003</v>
      </c>
      <c r="V84" s="78">
        <v>0.99980820000000004</v>
      </c>
      <c r="W84" s="78">
        <v>0.99966840000000001</v>
      </c>
      <c r="X84" s="78">
        <v>0.99943994999999997</v>
      </c>
      <c r="Y84" s="78">
        <v>0.99907696000000001</v>
      </c>
      <c r="Z84" s="78">
        <v>0.99851860000000003</v>
      </c>
      <c r="AA84" s="77"/>
      <c r="AB84" s="77">
        <v>0.99851860000000003</v>
      </c>
      <c r="AC84" s="79"/>
      <c r="AD84" s="77">
        <f t="shared" si="7"/>
        <v>0.99981468499999993</v>
      </c>
      <c r="AE84" s="77">
        <f t="shared" si="8"/>
        <v>0.99999980000007993</v>
      </c>
      <c r="AF84" s="59"/>
      <c r="AG84" s="59"/>
      <c r="AH84" s="59"/>
      <c r="AI84" s="59"/>
      <c r="AJ84" s="59"/>
    </row>
    <row r="85" spans="1:36" x14ac:dyDescent="0.25">
      <c r="A85" s="72">
        <v>79</v>
      </c>
      <c r="B85" s="73">
        <v>1422</v>
      </c>
      <c r="C85" s="74" t="str">
        <f t="shared" si="6"/>
        <v>23.7 min</v>
      </c>
      <c r="D85" s="73"/>
      <c r="E85" s="76">
        <v>79</v>
      </c>
      <c r="F85" s="76">
        <v>1</v>
      </c>
      <c r="G85" s="78">
        <v>1.0000001999999999</v>
      </c>
      <c r="H85" s="78">
        <v>1.0000001999999999</v>
      </c>
      <c r="I85" s="78">
        <v>1.0000007</v>
      </c>
      <c r="J85" s="78">
        <v>1.0000008</v>
      </c>
      <c r="K85" s="78">
        <v>1.0000011</v>
      </c>
      <c r="L85" s="78">
        <v>1.0000012</v>
      </c>
      <c r="M85" s="78">
        <v>1.0000012</v>
      </c>
      <c r="N85" s="78">
        <v>1.0000011</v>
      </c>
      <c r="O85" s="78">
        <v>1.0000001000000001</v>
      </c>
      <c r="P85" s="78">
        <v>0.99999830000000001</v>
      </c>
      <c r="Q85" s="78">
        <v>0.99999446000000003</v>
      </c>
      <c r="R85" s="78">
        <v>0.99998759999999998</v>
      </c>
      <c r="S85" s="78">
        <v>0.99997449999999999</v>
      </c>
      <c r="T85" s="78">
        <v>0.99995179999999995</v>
      </c>
      <c r="U85" s="78">
        <v>0.99991125000000003</v>
      </c>
      <c r="V85" s="78">
        <v>0.99984200000000001</v>
      </c>
      <c r="W85" s="78">
        <v>0.99972545999999995</v>
      </c>
      <c r="X85" s="78">
        <v>0.99953495999999997</v>
      </c>
      <c r="Y85" s="78">
        <v>0.99923086000000005</v>
      </c>
      <c r="Z85" s="78">
        <v>0.99876240000000005</v>
      </c>
      <c r="AA85" s="77"/>
      <c r="AB85" s="77">
        <v>0.99876240000000005</v>
      </c>
      <c r="AC85" s="79"/>
      <c r="AD85" s="77">
        <f t="shared" si="7"/>
        <v>0.99984600949999991</v>
      </c>
      <c r="AE85" s="77">
        <f t="shared" si="8"/>
        <v>0.99999980000007993</v>
      </c>
      <c r="AF85" s="59"/>
      <c r="AG85" s="59"/>
      <c r="AH85" s="59"/>
      <c r="AI85" s="59"/>
      <c r="AJ85" s="59"/>
    </row>
    <row r="86" spans="1:36" x14ac:dyDescent="0.25">
      <c r="A86" s="72">
        <v>80</v>
      </c>
      <c r="B86" s="73">
        <v>1440</v>
      </c>
      <c r="C86" s="74" t="str">
        <f t="shared" si="6"/>
        <v>24 min</v>
      </c>
      <c r="D86" s="73"/>
      <c r="E86" s="76">
        <v>80</v>
      </c>
      <c r="F86" s="76">
        <v>1</v>
      </c>
      <c r="G86" s="78">
        <v>1.0000001000000001</v>
      </c>
      <c r="H86" s="78">
        <v>1.0000004</v>
      </c>
      <c r="I86" s="78">
        <v>1.0000007</v>
      </c>
      <c r="J86" s="78">
        <v>1.0000009999999999</v>
      </c>
      <c r="K86" s="78">
        <v>1.0000012</v>
      </c>
      <c r="L86" s="78">
        <v>1.0000012</v>
      </c>
      <c r="M86" s="78">
        <v>1.0000012</v>
      </c>
      <c r="N86" s="78">
        <v>1.0000009999999999</v>
      </c>
      <c r="O86" s="78">
        <v>1.0000005000000001</v>
      </c>
      <c r="P86" s="78">
        <v>0.99999899999999997</v>
      </c>
      <c r="Q86" s="78">
        <v>0.99999594999999997</v>
      </c>
      <c r="R86" s="78">
        <v>0.9999903</v>
      </c>
      <c r="S86" s="78">
        <v>0.99997959999999997</v>
      </c>
      <c r="T86" s="78">
        <v>0.99996079999999998</v>
      </c>
      <c r="U86" s="78">
        <v>0.99992749999999997</v>
      </c>
      <c r="V86" s="78">
        <v>0.99986969999999997</v>
      </c>
      <c r="W86" s="78">
        <v>0.99977300000000002</v>
      </c>
      <c r="X86" s="78">
        <v>0.99961420000000001</v>
      </c>
      <c r="Y86" s="78">
        <v>0.99935969999999996</v>
      </c>
      <c r="Z86" s="78">
        <v>0.99896704999999997</v>
      </c>
      <c r="AA86" s="77"/>
      <c r="AB86" s="77">
        <v>0.99896704999999997</v>
      </c>
      <c r="AC86" s="79"/>
      <c r="AD86" s="77">
        <f t="shared" si="7"/>
        <v>0.99987220500000018</v>
      </c>
      <c r="AE86" s="77">
        <f t="shared" si="8"/>
        <v>0.99999970000012006</v>
      </c>
      <c r="AF86" s="59"/>
      <c r="AG86" s="59"/>
      <c r="AH86" s="59"/>
      <c r="AI86" s="59"/>
      <c r="AJ86" s="59"/>
    </row>
    <row r="87" spans="1:36" x14ac:dyDescent="0.25">
      <c r="A87" s="72">
        <v>81</v>
      </c>
      <c r="B87" s="73">
        <v>1458</v>
      </c>
      <c r="C87" s="74" t="str">
        <f t="shared" si="6"/>
        <v>24.3 min</v>
      </c>
      <c r="D87" s="73"/>
      <c r="E87" s="76">
        <v>81</v>
      </c>
      <c r="F87" s="76">
        <v>1</v>
      </c>
      <c r="G87" s="78">
        <v>1.0000001000000001</v>
      </c>
      <c r="H87" s="78">
        <v>1.0000005000000001</v>
      </c>
      <c r="I87" s="78">
        <v>1.0000008</v>
      </c>
      <c r="J87" s="78">
        <v>1.0000011</v>
      </c>
      <c r="K87" s="78">
        <v>1.0000012</v>
      </c>
      <c r="L87" s="78">
        <v>1.0000013000000001</v>
      </c>
      <c r="M87" s="78">
        <v>1.0000013000000001</v>
      </c>
      <c r="N87" s="78">
        <v>1.0000012</v>
      </c>
      <c r="O87" s="78">
        <v>1.0000008</v>
      </c>
      <c r="P87" s="78">
        <v>0.99999963999999997</v>
      </c>
      <c r="Q87" s="78">
        <v>0.99999700000000002</v>
      </c>
      <c r="R87" s="78">
        <v>0.99999254999999998</v>
      </c>
      <c r="S87" s="78">
        <v>0.99998385000000001</v>
      </c>
      <c r="T87" s="78">
        <v>0.99996810000000003</v>
      </c>
      <c r="U87" s="78">
        <v>0.99994090000000002</v>
      </c>
      <c r="V87" s="78">
        <v>0.99989295</v>
      </c>
      <c r="W87" s="78">
        <v>0.99981249999999999</v>
      </c>
      <c r="X87" s="78">
        <v>0.99967989999999995</v>
      </c>
      <c r="Y87" s="78">
        <v>0.99946743000000005</v>
      </c>
      <c r="Z87" s="78">
        <v>0.99913836</v>
      </c>
      <c r="AA87" s="77"/>
      <c r="AB87" s="77">
        <v>0.99913836</v>
      </c>
      <c r="AC87" s="79"/>
      <c r="AD87" s="77">
        <f t="shared" si="7"/>
        <v>0.99989407399999997</v>
      </c>
      <c r="AE87" s="77">
        <f t="shared" si="8"/>
        <v>0.99999970000012006</v>
      </c>
      <c r="AF87" s="59"/>
      <c r="AG87" s="59"/>
      <c r="AH87" s="59"/>
      <c r="AI87" s="59"/>
      <c r="AJ87" s="59"/>
    </row>
    <row r="88" spans="1:36" x14ac:dyDescent="0.25">
      <c r="A88" s="72">
        <v>82</v>
      </c>
      <c r="B88" s="73">
        <v>1476</v>
      </c>
      <c r="C88" s="74" t="str">
        <f t="shared" si="6"/>
        <v>24.6 min</v>
      </c>
      <c r="D88" s="73"/>
      <c r="E88" s="76">
        <v>82</v>
      </c>
      <c r="F88" s="76">
        <v>0.99999994000000003</v>
      </c>
      <c r="G88" s="78">
        <v>1.0000001999999999</v>
      </c>
      <c r="H88" s="78">
        <v>1.0000004</v>
      </c>
      <c r="I88" s="78">
        <v>1.0000005999999999</v>
      </c>
      <c r="J88" s="78">
        <v>1.0000012</v>
      </c>
      <c r="K88" s="78">
        <v>1.0000012</v>
      </c>
      <c r="L88" s="78">
        <v>1.0000013999999999</v>
      </c>
      <c r="M88" s="78">
        <v>1.0000013999999999</v>
      </c>
      <c r="N88" s="78">
        <v>1.0000012</v>
      </c>
      <c r="O88" s="78">
        <v>1.0000009999999999</v>
      </c>
      <c r="P88" s="78">
        <v>1.0000001999999999</v>
      </c>
      <c r="Q88" s="78">
        <v>0.99999819999999995</v>
      </c>
      <c r="R88" s="78">
        <v>0.99999450000000001</v>
      </c>
      <c r="S88" s="78">
        <v>0.99998719999999996</v>
      </c>
      <c r="T88" s="78">
        <v>0.99997449999999999</v>
      </c>
      <c r="U88" s="78">
        <v>0.99995166000000002</v>
      </c>
      <c r="V88" s="78">
        <v>0.99991229999999998</v>
      </c>
      <c r="W88" s="78">
        <v>0.99984527000000001</v>
      </c>
      <c r="X88" s="78">
        <v>0.99973475999999994</v>
      </c>
      <c r="Y88" s="78">
        <v>0.99955729999999998</v>
      </c>
      <c r="Z88" s="78">
        <v>0.99928189999999995</v>
      </c>
      <c r="AA88" s="77"/>
      <c r="AB88" s="77">
        <v>0.99928189999999995</v>
      </c>
      <c r="AC88" s="79"/>
      <c r="AD88" s="77">
        <f t="shared" si="7"/>
        <v>0.99991231949999992</v>
      </c>
      <c r="AE88" s="77">
        <f t="shared" si="8"/>
        <v>0.99999980000007993</v>
      </c>
      <c r="AF88" s="59"/>
      <c r="AG88" s="59"/>
      <c r="AH88" s="59"/>
      <c r="AI88" s="59"/>
      <c r="AJ88" s="59"/>
    </row>
    <row r="89" spans="1:36" x14ac:dyDescent="0.25">
      <c r="A89" s="72">
        <v>83</v>
      </c>
      <c r="B89" s="73">
        <v>1494</v>
      </c>
      <c r="C89" s="74" t="str">
        <f t="shared" si="6"/>
        <v>24.9 min</v>
      </c>
      <c r="D89" s="73"/>
      <c r="E89" s="76">
        <v>83</v>
      </c>
      <c r="F89" s="76">
        <v>1</v>
      </c>
      <c r="G89" s="78">
        <v>1.0000001999999999</v>
      </c>
      <c r="H89" s="78">
        <v>1.0000005000000001</v>
      </c>
      <c r="I89" s="78">
        <v>1.0000007</v>
      </c>
      <c r="J89" s="78">
        <v>1.0000013000000001</v>
      </c>
      <c r="K89" s="78">
        <v>1.0000013000000001</v>
      </c>
      <c r="L89" s="78">
        <v>1.0000013999999999</v>
      </c>
      <c r="M89" s="78">
        <v>1.0000013999999999</v>
      </c>
      <c r="N89" s="78">
        <v>1.0000013999999999</v>
      </c>
      <c r="O89" s="78">
        <v>1.0000013000000001</v>
      </c>
      <c r="P89" s="78">
        <v>1.0000007</v>
      </c>
      <c r="Q89" s="78">
        <v>0.99999899999999997</v>
      </c>
      <c r="R89" s="78">
        <v>0.99999607000000001</v>
      </c>
      <c r="S89" s="78">
        <v>0.99999009999999999</v>
      </c>
      <c r="T89" s="78">
        <v>0.99997959999999997</v>
      </c>
      <c r="U89" s="78">
        <v>0.99996054000000001</v>
      </c>
      <c r="V89" s="78">
        <v>0.99992824000000002</v>
      </c>
      <c r="W89" s="78">
        <v>0.99987256999999996</v>
      </c>
      <c r="X89" s="78">
        <v>0.99978065000000005</v>
      </c>
      <c r="Y89" s="78">
        <v>0.99963236</v>
      </c>
      <c r="Z89" s="78">
        <v>0.99940209999999996</v>
      </c>
      <c r="AA89" s="77"/>
      <c r="AB89" s="77">
        <v>0.99940209999999996</v>
      </c>
      <c r="AC89" s="79"/>
      <c r="AD89" s="77">
        <f t="shared" si="7"/>
        <v>0.99992757150000011</v>
      </c>
      <c r="AE89" s="77">
        <f t="shared" si="8"/>
        <v>0.99999980000007993</v>
      </c>
      <c r="AF89" s="59"/>
      <c r="AG89" s="59"/>
      <c r="AH89" s="59"/>
      <c r="AI89" s="59"/>
      <c r="AJ89" s="59"/>
    </row>
    <row r="90" spans="1:36" x14ac:dyDescent="0.25">
      <c r="A90" s="72">
        <v>84</v>
      </c>
      <c r="B90" s="73">
        <v>1512</v>
      </c>
      <c r="C90" s="74" t="str">
        <f t="shared" si="6"/>
        <v>25.2 min</v>
      </c>
      <c r="D90" s="73"/>
      <c r="E90" s="76">
        <v>84</v>
      </c>
      <c r="F90" s="76">
        <v>1</v>
      </c>
      <c r="G90" s="78">
        <v>1.0000001999999999</v>
      </c>
      <c r="H90" s="78">
        <v>1.0000001999999999</v>
      </c>
      <c r="I90" s="78">
        <v>1.0000005999999999</v>
      </c>
      <c r="J90" s="78">
        <v>1.0000011</v>
      </c>
      <c r="K90" s="78">
        <v>1.0000013000000001</v>
      </c>
      <c r="L90" s="78">
        <v>1.0000013000000001</v>
      </c>
      <c r="M90" s="78">
        <v>1.0000015</v>
      </c>
      <c r="N90" s="78">
        <v>1.0000015</v>
      </c>
      <c r="O90" s="78">
        <v>1.0000013000000001</v>
      </c>
      <c r="P90" s="78">
        <v>1.0000011</v>
      </c>
      <c r="Q90" s="78">
        <v>0.99999970000000005</v>
      </c>
      <c r="R90" s="78">
        <v>0.99999709999999997</v>
      </c>
      <c r="S90" s="78">
        <v>0.99999249999999995</v>
      </c>
      <c r="T90" s="78">
        <v>0.99998379999999998</v>
      </c>
      <c r="U90" s="78">
        <v>0.99996810000000003</v>
      </c>
      <c r="V90" s="78">
        <v>0.99994130000000003</v>
      </c>
      <c r="W90" s="78">
        <v>0.99989532999999997</v>
      </c>
      <c r="X90" s="78">
        <v>0.99981874000000004</v>
      </c>
      <c r="Y90" s="78">
        <v>0.99969505999999997</v>
      </c>
      <c r="Z90" s="78">
        <v>0.99950254000000005</v>
      </c>
      <c r="AA90" s="77"/>
      <c r="AB90" s="77">
        <v>0.99950254000000005</v>
      </c>
      <c r="AC90" s="79"/>
      <c r="AD90" s="77">
        <f t="shared" si="7"/>
        <v>0.99994021350000006</v>
      </c>
      <c r="AE90" s="77">
        <f t="shared" si="8"/>
        <v>0.99999980000007993</v>
      </c>
      <c r="AF90" s="59"/>
      <c r="AG90" s="59"/>
      <c r="AH90" s="59"/>
      <c r="AI90" s="59"/>
      <c r="AJ90" s="59"/>
    </row>
    <row r="91" spans="1:36" x14ac:dyDescent="0.25">
      <c r="A91" s="72">
        <v>85</v>
      </c>
      <c r="B91" s="73">
        <v>1530</v>
      </c>
      <c r="C91" s="74" t="str">
        <f t="shared" si="6"/>
        <v>25.5 min</v>
      </c>
      <c r="D91" s="73"/>
      <c r="E91" s="76">
        <v>85</v>
      </c>
      <c r="F91" s="76">
        <v>1</v>
      </c>
      <c r="G91" s="78">
        <v>1.0000001999999999</v>
      </c>
      <c r="H91" s="78">
        <v>1.0000004</v>
      </c>
      <c r="I91" s="78">
        <v>1.0000004</v>
      </c>
      <c r="J91" s="78">
        <v>1.0000008</v>
      </c>
      <c r="K91" s="78">
        <v>1.0000012</v>
      </c>
      <c r="L91" s="78">
        <v>1.0000012</v>
      </c>
      <c r="M91" s="78">
        <v>1.0000013000000001</v>
      </c>
      <c r="N91" s="78">
        <v>1.0000015</v>
      </c>
      <c r="O91" s="78">
        <v>1.0000012</v>
      </c>
      <c r="P91" s="78">
        <v>1.0000008</v>
      </c>
      <c r="Q91" s="78">
        <v>1.0000001000000001</v>
      </c>
      <c r="R91" s="78">
        <v>0.99999819999999995</v>
      </c>
      <c r="S91" s="78">
        <v>0.99999439999999995</v>
      </c>
      <c r="T91" s="78">
        <v>0.99998730000000002</v>
      </c>
      <c r="U91" s="78">
        <v>0.99997437</v>
      </c>
      <c r="V91" s="78">
        <v>0.99995213999999999</v>
      </c>
      <c r="W91" s="78">
        <v>0.99991405</v>
      </c>
      <c r="X91" s="78">
        <v>0.99985033000000001</v>
      </c>
      <c r="Y91" s="78">
        <v>0.99974739999999995</v>
      </c>
      <c r="Z91" s="78">
        <v>0.99958634000000002</v>
      </c>
      <c r="AA91" s="77"/>
      <c r="AB91" s="77">
        <v>0.99958634000000002</v>
      </c>
      <c r="AC91" s="79"/>
      <c r="AD91" s="77">
        <f t="shared" si="7"/>
        <v>0.99995068150000022</v>
      </c>
      <c r="AE91" s="77">
        <f t="shared" si="8"/>
        <v>0.99999980000007993</v>
      </c>
      <c r="AF91" s="59"/>
      <c r="AG91" s="59"/>
      <c r="AH91" s="59"/>
      <c r="AI91" s="59"/>
      <c r="AJ91" s="59"/>
    </row>
    <row r="92" spans="1:36" x14ac:dyDescent="0.25">
      <c r="A92" s="72">
        <v>86</v>
      </c>
      <c r="B92" s="73">
        <v>1548</v>
      </c>
      <c r="C92" s="74" t="str">
        <f t="shared" si="6"/>
        <v>25.8 min</v>
      </c>
      <c r="D92" s="73"/>
      <c r="E92" s="76">
        <v>86</v>
      </c>
      <c r="F92" s="76">
        <v>1</v>
      </c>
      <c r="G92" s="78">
        <v>1.0000001999999999</v>
      </c>
      <c r="H92" s="78">
        <v>1.0000001999999999</v>
      </c>
      <c r="I92" s="78">
        <v>1.0000001999999999</v>
      </c>
      <c r="J92" s="78">
        <v>1.0000005000000001</v>
      </c>
      <c r="K92" s="78">
        <v>1.0000011</v>
      </c>
      <c r="L92" s="78">
        <v>1.0000012</v>
      </c>
      <c r="M92" s="78">
        <v>1.0000013000000001</v>
      </c>
      <c r="N92" s="78">
        <v>1.0000015</v>
      </c>
      <c r="O92" s="78">
        <v>1.0000013000000001</v>
      </c>
      <c r="P92" s="78">
        <v>1.0000011</v>
      </c>
      <c r="Q92" s="78">
        <v>1.0000004</v>
      </c>
      <c r="R92" s="78">
        <v>0.99999905</v>
      </c>
      <c r="S92" s="78">
        <v>0.99999594999999997</v>
      </c>
      <c r="T92" s="78">
        <v>0.99999017000000001</v>
      </c>
      <c r="U92" s="78">
        <v>0.99997955999999999</v>
      </c>
      <c r="V92" s="78">
        <v>0.99996110000000005</v>
      </c>
      <c r="W92" s="78">
        <v>0.99992959999999997</v>
      </c>
      <c r="X92" s="78">
        <v>0.9998766</v>
      </c>
      <c r="Y92" s="78">
        <v>0.99979079999999998</v>
      </c>
      <c r="Z92" s="78">
        <v>0.99965649999999995</v>
      </c>
      <c r="AA92" s="77"/>
      <c r="AB92" s="77">
        <v>0.99965649999999995</v>
      </c>
      <c r="AC92" s="79"/>
      <c r="AD92" s="77">
        <f t="shared" si="7"/>
        <v>0.99995941650000009</v>
      </c>
      <c r="AE92" s="77">
        <f t="shared" si="8"/>
        <v>0.99999980000007993</v>
      </c>
      <c r="AF92" s="59"/>
      <c r="AG92" s="59"/>
      <c r="AH92" s="59"/>
      <c r="AI92" s="59"/>
      <c r="AJ92" s="59"/>
    </row>
    <row r="93" spans="1:36" x14ac:dyDescent="0.25">
      <c r="A93" s="72">
        <v>87</v>
      </c>
      <c r="B93" s="73">
        <v>1566</v>
      </c>
      <c r="C93" s="74" t="str">
        <f t="shared" si="6"/>
        <v>26.1 min</v>
      </c>
      <c r="D93" s="73"/>
      <c r="E93" s="76">
        <v>87</v>
      </c>
      <c r="F93" s="76">
        <v>1</v>
      </c>
      <c r="G93" s="78">
        <v>1.0000001999999999</v>
      </c>
      <c r="H93" s="78">
        <v>1.0000005000000001</v>
      </c>
      <c r="I93" s="78">
        <v>1.0000005000000001</v>
      </c>
      <c r="J93" s="78">
        <v>1.0000005000000001</v>
      </c>
      <c r="K93" s="78">
        <v>1.0000009999999999</v>
      </c>
      <c r="L93" s="78">
        <v>1.0000013000000001</v>
      </c>
      <c r="M93" s="78">
        <v>1.0000013000000001</v>
      </c>
      <c r="N93" s="78">
        <v>1.0000017000000001</v>
      </c>
      <c r="O93" s="78">
        <v>1.0000017000000001</v>
      </c>
      <c r="P93" s="78">
        <v>1.0000013000000001</v>
      </c>
      <c r="Q93" s="78">
        <v>1.0000009999999999</v>
      </c>
      <c r="R93" s="78">
        <v>0.99999963999999997</v>
      </c>
      <c r="S93" s="78">
        <v>0.99999713999999995</v>
      </c>
      <c r="T93" s="78">
        <v>0.99999254999999998</v>
      </c>
      <c r="U93" s="78">
        <v>0.99998379999999998</v>
      </c>
      <c r="V93" s="78">
        <v>0.99996870000000004</v>
      </c>
      <c r="W93" s="78">
        <v>0.99994223999999998</v>
      </c>
      <c r="X93" s="78">
        <v>0.99989839999999997</v>
      </c>
      <c r="Y93" s="78">
        <v>0.99982709999999997</v>
      </c>
      <c r="Z93" s="78">
        <v>0.99971527000000004</v>
      </c>
      <c r="AA93" s="77"/>
      <c r="AB93" s="77">
        <v>0.99971527000000004</v>
      </c>
      <c r="AC93" s="79"/>
      <c r="AD93" s="77">
        <f t="shared" si="7"/>
        <v>0.99996679200000005</v>
      </c>
      <c r="AE93" s="77">
        <f t="shared" si="8"/>
        <v>0.99999980000007993</v>
      </c>
      <c r="AF93" s="59"/>
      <c r="AG93" s="59"/>
      <c r="AH93" s="59"/>
      <c r="AI93" s="59"/>
      <c r="AJ93" s="59"/>
    </row>
    <row r="94" spans="1:36" x14ac:dyDescent="0.25">
      <c r="A94" s="72">
        <v>88</v>
      </c>
      <c r="B94" s="73">
        <v>1584</v>
      </c>
      <c r="C94" s="74" t="str">
        <f t="shared" si="6"/>
        <v>26.4 min</v>
      </c>
      <c r="D94" s="73"/>
      <c r="E94" s="76">
        <v>88</v>
      </c>
      <c r="F94" s="76">
        <v>1</v>
      </c>
      <c r="G94" s="78">
        <v>1.0000001999999999</v>
      </c>
      <c r="H94" s="78">
        <v>1.0000005000000001</v>
      </c>
      <c r="I94" s="78">
        <v>1.0000007</v>
      </c>
      <c r="J94" s="78">
        <v>1.0000007</v>
      </c>
      <c r="K94" s="78">
        <v>1.0000008</v>
      </c>
      <c r="L94" s="78">
        <v>1.0000013000000001</v>
      </c>
      <c r="M94" s="78">
        <v>1.0000015</v>
      </c>
      <c r="N94" s="78">
        <v>1.0000017999999999</v>
      </c>
      <c r="O94" s="78">
        <v>1.0000017999999999</v>
      </c>
      <c r="P94" s="78">
        <v>1.0000017999999999</v>
      </c>
      <c r="Q94" s="78">
        <v>1.0000012</v>
      </c>
      <c r="R94" s="78">
        <v>1.0000001999999999</v>
      </c>
      <c r="S94" s="78">
        <v>0.99999830000000001</v>
      </c>
      <c r="T94" s="78">
        <v>0.99999439999999995</v>
      </c>
      <c r="U94" s="78">
        <v>0.99998750000000003</v>
      </c>
      <c r="V94" s="78">
        <v>0.99997480000000005</v>
      </c>
      <c r="W94" s="78">
        <v>0.99995290000000003</v>
      </c>
      <c r="X94" s="78">
        <v>0.99991642999999997</v>
      </c>
      <c r="Y94" s="78">
        <v>0.9998572</v>
      </c>
      <c r="Z94" s="78">
        <v>0.99976414000000002</v>
      </c>
      <c r="AA94" s="77"/>
      <c r="AB94" s="77">
        <v>0.99976414000000002</v>
      </c>
      <c r="AC94" s="79"/>
      <c r="AD94" s="77">
        <f t="shared" si="7"/>
        <v>0.99997290849999998</v>
      </c>
      <c r="AE94" s="77">
        <f t="shared" si="8"/>
        <v>0.99999980000007993</v>
      </c>
      <c r="AF94" s="59"/>
      <c r="AG94" s="59"/>
      <c r="AH94" s="59"/>
      <c r="AI94" s="59"/>
      <c r="AJ94" s="59"/>
    </row>
    <row r="95" spans="1:36" x14ac:dyDescent="0.25">
      <c r="A95" s="72">
        <v>89</v>
      </c>
      <c r="B95" s="73">
        <v>1602</v>
      </c>
      <c r="C95" s="74" t="str">
        <f t="shared" si="6"/>
        <v>26.7 min</v>
      </c>
      <c r="D95" s="73"/>
      <c r="E95" s="76">
        <v>89</v>
      </c>
      <c r="F95" s="76">
        <v>1</v>
      </c>
      <c r="G95" s="78">
        <v>1.0000001999999999</v>
      </c>
      <c r="H95" s="78">
        <v>1.0000005000000001</v>
      </c>
      <c r="I95" s="78">
        <v>1.0000007</v>
      </c>
      <c r="J95" s="78">
        <v>1.0000007</v>
      </c>
      <c r="K95" s="78">
        <v>1.0000011</v>
      </c>
      <c r="L95" s="78">
        <v>1.0000013000000001</v>
      </c>
      <c r="M95" s="78">
        <v>1.0000017999999999</v>
      </c>
      <c r="N95" s="78">
        <v>1.0000017999999999</v>
      </c>
      <c r="O95" s="78">
        <v>1.0000019</v>
      </c>
      <c r="P95" s="78">
        <v>1.0000019</v>
      </c>
      <c r="Q95" s="78">
        <v>1.0000017000000001</v>
      </c>
      <c r="R95" s="78">
        <v>1.0000009999999999</v>
      </c>
      <c r="S95" s="78">
        <v>0.99999919999999998</v>
      </c>
      <c r="T95" s="78">
        <v>0.999996</v>
      </c>
      <c r="U95" s="78">
        <v>0.99999033999999998</v>
      </c>
      <c r="V95" s="78">
        <v>0.99998010000000004</v>
      </c>
      <c r="W95" s="78">
        <v>0.99996180000000001</v>
      </c>
      <c r="X95" s="78">
        <v>0.99993149999999997</v>
      </c>
      <c r="Y95" s="78">
        <v>0.99988220000000005</v>
      </c>
      <c r="Z95" s="78">
        <v>0.99980473999999997</v>
      </c>
      <c r="AA95" s="77"/>
      <c r="AB95" s="77">
        <v>0.99980473999999997</v>
      </c>
      <c r="AC95" s="79"/>
      <c r="AD95" s="77">
        <f t="shared" si="7"/>
        <v>0.9999780239999998</v>
      </c>
      <c r="AE95" s="77">
        <f t="shared" si="8"/>
        <v>0.99999980000007993</v>
      </c>
      <c r="AF95" s="59"/>
      <c r="AG95" s="59"/>
      <c r="AH95" s="59"/>
      <c r="AI95" s="59"/>
      <c r="AJ95" s="59"/>
    </row>
    <row r="96" spans="1:36" x14ac:dyDescent="0.25">
      <c r="A96" s="72">
        <v>90</v>
      </c>
      <c r="B96" s="73">
        <v>1620</v>
      </c>
      <c r="C96" s="74" t="str">
        <f t="shared" si="6"/>
        <v>27 min</v>
      </c>
      <c r="D96" s="73"/>
      <c r="E96" s="76">
        <v>90</v>
      </c>
      <c r="F96" s="76">
        <v>1</v>
      </c>
      <c r="G96" s="78">
        <v>1.0000004</v>
      </c>
      <c r="H96" s="78">
        <v>1.0000005000000001</v>
      </c>
      <c r="I96" s="78">
        <v>1.0000007</v>
      </c>
      <c r="J96" s="78">
        <v>1.0000008</v>
      </c>
      <c r="K96" s="78">
        <v>1.0000009999999999</v>
      </c>
      <c r="L96" s="78">
        <v>1.0000013000000001</v>
      </c>
      <c r="M96" s="78">
        <v>1.0000017000000001</v>
      </c>
      <c r="N96" s="78">
        <v>1.0000020000000001</v>
      </c>
      <c r="O96" s="78">
        <v>1.0000020000000001</v>
      </c>
      <c r="P96" s="78">
        <v>1.0000020999999999</v>
      </c>
      <c r="Q96" s="78">
        <v>1.0000017999999999</v>
      </c>
      <c r="R96" s="78">
        <v>1.0000013000000001</v>
      </c>
      <c r="S96" s="78">
        <v>1</v>
      </c>
      <c r="T96" s="78">
        <v>0.99999729999999998</v>
      </c>
      <c r="U96" s="78">
        <v>0.99999267000000003</v>
      </c>
      <c r="V96" s="78">
        <v>0.99998414999999996</v>
      </c>
      <c r="W96" s="78">
        <v>0.99996910000000006</v>
      </c>
      <c r="X96" s="78">
        <v>0.99994400000000006</v>
      </c>
      <c r="Y96" s="78">
        <v>0.99990296000000001</v>
      </c>
      <c r="Z96" s="78">
        <v>0.99983849999999996</v>
      </c>
      <c r="AA96" s="77"/>
      <c r="AB96" s="77">
        <v>0.99983849999999996</v>
      </c>
      <c r="AC96" s="79"/>
      <c r="AD96" s="77">
        <f t="shared" si="7"/>
        <v>0.99998221399999987</v>
      </c>
      <c r="AE96" s="77">
        <f t="shared" si="8"/>
        <v>1</v>
      </c>
      <c r="AF96" s="59"/>
      <c r="AG96" s="59"/>
      <c r="AH96" s="59"/>
      <c r="AI96" s="59"/>
      <c r="AJ96" s="59"/>
    </row>
    <row r="97" spans="1:36" x14ac:dyDescent="0.25">
      <c r="A97" s="72">
        <v>91</v>
      </c>
      <c r="B97" s="73">
        <v>1638</v>
      </c>
      <c r="C97" s="74" t="str">
        <f t="shared" si="6"/>
        <v>27.3 min</v>
      </c>
      <c r="D97" s="73"/>
      <c r="E97" s="76">
        <v>91</v>
      </c>
      <c r="F97" s="76">
        <v>1</v>
      </c>
      <c r="G97" s="78">
        <v>1.0000001999999999</v>
      </c>
      <c r="H97" s="78">
        <v>1.0000005999999999</v>
      </c>
      <c r="I97" s="78">
        <v>1.0000005999999999</v>
      </c>
      <c r="J97" s="78">
        <v>1.0000007</v>
      </c>
      <c r="K97" s="78">
        <v>1.0000008</v>
      </c>
      <c r="L97" s="78">
        <v>1.0000012</v>
      </c>
      <c r="M97" s="78">
        <v>1.0000015</v>
      </c>
      <c r="N97" s="78">
        <v>1.0000020000000001</v>
      </c>
      <c r="O97" s="78">
        <v>1.0000020000000001</v>
      </c>
      <c r="P97" s="78">
        <v>1.0000020999999999</v>
      </c>
      <c r="Q97" s="78">
        <v>1.0000020000000001</v>
      </c>
      <c r="R97" s="78">
        <v>1.0000015</v>
      </c>
      <c r="S97" s="78">
        <v>1.0000005999999999</v>
      </c>
      <c r="T97" s="78">
        <v>0.99999839999999995</v>
      </c>
      <c r="U97" s="78">
        <v>0.99999459999999996</v>
      </c>
      <c r="V97" s="78">
        <v>0.99998783999999996</v>
      </c>
      <c r="W97" s="78">
        <v>0.99997519999999995</v>
      </c>
      <c r="X97" s="78">
        <v>0.99995416000000004</v>
      </c>
      <c r="Y97" s="78">
        <v>0.99992040000000004</v>
      </c>
      <c r="Z97" s="78">
        <v>0.99986660000000005</v>
      </c>
      <c r="AA97" s="77"/>
      <c r="AB97" s="77">
        <v>0.99986660000000005</v>
      </c>
      <c r="AC97" s="79"/>
      <c r="AD97" s="77">
        <f t="shared" si="7"/>
        <v>0.99998565000000017</v>
      </c>
      <c r="AE97" s="77">
        <f t="shared" si="8"/>
        <v>0.99999980000007993</v>
      </c>
      <c r="AF97" s="59"/>
      <c r="AG97" s="59"/>
      <c r="AH97" s="59"/>
      <c r="AI97" s="59"/>
      <c r="AJ97" s="59"/>
    </row>
    <row r="98" spans="1:36" x14ac:dyDescent="0.25">
      <c r="A98" s="72">
        <v>92</v>
      </c>
      <c r="B98" s="73">
        <v>1656</v>
      </c>
      <c r="C98" s="74" t="str">
        <f t="shared" si="6"/>
        <v>27.6 min</v>
      </c>
      <c r="D98" s="73"/>
      <c r="E98" s="76">
        <v>92</v>
      </c>
      <c r="F98" s="76">
        <v>0.99999994000000003</v>
      </c>
      <c r="G98" s="78">
        <v>1.0000001000000001</v>
      </c>
      <c r="H98" s="78">
        <v>1.0000004</v>
      </c>
      <c r="I98" s="78">
        <v>1.0000005999999999</v>
      </c>
      <c r="J98" s="78">
        <v>1.0000005999999999</v>
      </c>
      <c r="K98" s="78">
        <v>1.0000005999999999</v>
      </c>
      <c r="L98" s="78">
        <v>1.0000011</v>
      </c>
      <c r="M98" s="78">
        <v>1.0000015</v>
      </c>
      <c r="N98" s="78">
        <v>1.0000019</v>
      </c>
      <c r="O98" s="78">
        <v>1.0000023</v>
      </c>
      <c r="P98" s="78">
        <v>1.0000023</v>
      </c>
      <c r="Q98" s="78">
        <v>1.0000023</v>
      </c>
      <c r="R98" s="78">
        <v>1.0000019</v>
      </c>
      <c r="S98" s="78">
        <v>1.0000011</v>
      </c>
      <c r="T98" s="78">
        <v>0.99999934000000001</v>
      </c>
      <c r="U98" s="78">
        <v>0.999996</v>
      </c>
      <c r="V98" s="78">
        <v>0.99999039999999995</v>
      </c>
      <c r="W98" s="78">
        <v>0.99998032999999997</v>
      </c>
      <c r="X98" s="78">
        <v>0.99996315999999996</v>
      </c>
      <c r="Y98" s="78">
        <v>0.99993480000000001</v>
      </c>
      <c r="Z98" s="78">
        <v>0.99988997000000002</v>
      </c>
      <c r="AA98" s="77"/>
      <c r="AB98" s="77">
        <v>0.99988997000000002</v>
      </c>
      <c r="AC98" s="79"/>
      <c r="AD98" s="77">
        <f t="shared" si="7"/>
        <v>0.99998853500000018</v>
      </c>
      <c r="AE98" s="77">
        <f t="shared" si="8"/>
        <v>0.99999970000012006</v>
      </c>
      <c r="AF98" s="59"/>
      <c r="AG98" s="59"/>
      <c r="AH98" s="59"/>
      <c r="AI98" s="59"/>
      <c r="AJ98" s="59"/>
    </row>
    <row r="99" spans="1:36" x14ac:dyDescent="0.25">
      <c r="A99" s="72">
        <v>93</v>
      </c>
      <c r="B99" s="73">
        <v>1674</v>
      </c>
      <c r="C99" s="74" t="str">
        <f t="shared" si="6"/>
        <v>27.9 min</v>
      </c>
      <c r="D99" s="73"/>
      <c r="E99" s="76">
        <v>93</v>
      </c>
      <c r="F99" s="76">
        <v>0.99999994000000003</v>
      </c>
      <c r="G99" s="78">
        <v>1.0000001999999999</v>
      </c>
      <c r="H99" s="78">
        <v>1.0000005000000001</v>
      </c>
      <c r="I99" s="78">
        <v>1.0000007</v>
      </c>
      <c r="J99" s="78">
        <v>1.0000007</v>
      </c>
      <c r="K99" s="78">
        <v>1.0000007</v>
      </c>
      <c r="L99" s="78">
        <v>1.0000008</v>
      </c>
      <c r="M99" s="78">
        <v>1.0000013999999999</v>
      </c>
      <c r="N99" s="78">
        <v>1.0000017999999999</v>
      </c>
      <c r="O99" s="78">
        <v>1.0000020999999999</v>
      </c>
      <c r="P99" s="78">
        <v>1.0000024999999999</v>
      </c>
      <c r="Q99" s="78">
        <v>1.0000024999999999</v>
      </c>
      <c r="R99" s="78">
        <v>1.0000020999999999</v>
      </c>
      <c r="S99" s="78">
        <v>1.0000017000000001</v>
      </c>
      <c r="T99" s="78">
        <v>1.0000001999999999</v>
      </c>
      <c r="U99" s="78">
        <v>0.99999755999999995</v>
      </c>
      <c r="V99" s="78">
        <v>0.99999285000000004</v>
      </c>
      <c r="W99" s="78">
        <v>0.99998443999999997</v>
      </c>
      <c r="X99" s="78">
        <v>0.99997040000000004</v>
      </c>
      <c r="Y99" s="78">
        <v>0.99994669999999997</v>
      </c>
      <c r="Z99" s="78">
        <v>0.99990959999999995</v>
      </c>
      <c r="AA99" s="77"/>
      <c r="AB99" s="77">
        <v>0.99990959999999995</v>
      </c>
      <c r="AC99" s="79"/>
      <c r="AD99" s="77">
        <f t="shared" si="7"/>
        <v>0.99999097250000002</v>
      </c>
      <c r="AE99" s="77">
        <f t="shared" si="8"/>
        <v>0.99999980000007993</v>
      </c>
      <c r="AF99" s="59"/>
      <c r="AG99" s="59"/>
      <c r="AH99" s="59"/>
      <c r="AI99" s="59"/>
      <c r="AJ99" s="59"/>
    </row>
    <row r="100" spans="1:36" x14ac:dyDescent="0.25">
      <c r="A100" s="72">
        <v>94</v>
      </c>
      <c r="B100" s="73">
        <v>1692</v>
      </c>
      <c r="C100" s="74" t="str">
        <f t="shared" si="6"/>
        <v>28.2 min</v>
      </c>
      <c r="D100" s="73"/>
      <c r="E100" s="76">
        <v>94</v>
      </c>
      <c r="F100" s="76">
        <v>0.99999990000000005</v>
      </c>
      <c r="G100" s="78">
        <v>1.0000001999999999</v>
      </c>
      <c r="H100" s="78">
        <v>1.0000005999999999</v>
      </c>
      <c r="I100" s="78">
        <v>1.0000007</v>
      </c>
      <c r="J100" s="78">
        <v>1.0000007</v>
      </c>
      <c r="K100" s="78">
        <v>1.0000007</v>
      </c>
      <c r="L100" s="78">
        <v>1.0000009999999999</v>
      </c>
      <c r="M100" s="78">
        <v>1.0000013000000001</v>
      </c>
      <c r="N100" s="78">
        <v>1.0000017999999999</v>
      </c>
      <c r="O100" s="78">
        <v>1.0000020999999999</v>
      </c>
      <c r="P100" s="78">
        <v>1.0000024999999999</v>
      </c>
      <c r="Q100" s="78">
        <v>1.0000026</v>
      </c>
      <c r="R100" s="78">
        <v>1.0000023</v>
      </c>
      <c r="S100" s="78">
        <v>1.0000019</v>
      </c>
      <c r="T100" s="78">
        <v>1.0000009999999999</v>
      </c>
      <c r="U100" s="78">
        <v>0.99999875000000005</v>
      </c>
      <c r="V100" s="78">
        <v>0.99999492999999995</v>
      </c>
      <c r="W100" s="78">
        <v>0.99998810000000005</v>
      </c>
      <c r="X100" s="78">
        <v>0.99997630000000004</v>
      </c>
      <c r="Y100" s="78">
        <v>0.99995666999999999</v>
      </c>
      <c r="Z100" s="78">
        <v>0.99992559999999997</v>
      </c>
      <c r="AA100" s="77"/>
      <c r="AB100" s="77">
        <v>0.99992559999999997</v>
      </c>
      <c r="AC100" s="79"/>
      <c r="AD100" s="77">
        <f t="shared" si="7"/>
        <v>0.9999929875000001</v>
      </c>
      <c r="AE100" s="77">
        <f t="shared" si="8"/>
        <v>0.99999980000007993</v>
      </c>
      <c r="AF100" s="59"/>
      <c r="AG100" s="59"/>
      <c r="AH100" s="59"/>
      <c r="AI100" s="59"/>
      <c r="AJ100" s="59"/>
    </row>
    <row r="101" spans="1:36" x14ac:dyDescent="0.25">
      <c r="A101" s="72">
        <v>95</v>
      </c>
      <c r="B101" s="73">
        <v>1710</v>
      </c>
      <c r="C101" s="74" t="str">
        <f t="shared" si="6"/>
        <v>28.5 min</v>
      </c>
      <c r="D101" s="73"/>
      <c r="E101" s="76">
        <v>95</v>
      </c>
      <c r="F101" s="76">
        <v>0.99999990000000005</v>
      </c>
      <c r="G101" s="78">
        <v>1.0000001999999999</v>
      </c>
      <c r="H101" s="78">
        <v>1.0000004</v>
      </c>
      <c r="I101" s="78">
        <v>1.0000005999999999</v>
      </c>
      <c r="J101" s="78">
        <v>1.0000007</v>
      </c>
      <c r="K101" s="78">
        <v>1.0000007</v>
      </c>
      <c r="L101" s="78">
        <v>1.0000011</v>
      </c>
      <c r="M101" s="78">
        <v>1.0000012</v>
      </c>
      <c r="N101" s="78">
        <v>1.0000017000000001</v>
      </c>
      <c r="O101" s="78">
        <v>1.0000020000000001</v>
      </c>
      <c r="P101" s="78">
        <v>1.0000024000000001</v>
      </c>
      <c r="Q101" s="78">
        <v>1.0000024999999999</v>
      </c>
      <c r="R101" s="78">
        <v>1.0000024999999999</v>
      </c>
      <c r="S101" s="78">
        <v>1.0000020999999999</v>
      </c>
      <c r="T101" s="78">
        <v>1.0000013000000001</v>
      </c>
      <c r="U101" s="78">
        <v>0.99999970000000005</v>
      </c>
      <c r="V101" s="78">
        <v>0.99999669999999996</v>
      </c>
      <c r="W101" s="78">
        <v>0.99999079999999996</v>
      </c>
      <c r="X101" s="78">
        <v>0.99998105000000004</v>
      </c>
      <c r="Y101" s="78">
        <v>0.99996512999999998</v>
      </c>
      <c r="Z101" s="78">
        <v>0.99993926</v>
      </c>
      <c r="AA101" s="77"/>
      <c r="AB101" s="77">
        <v>0.99993926</v>
      </c>
      <c r="AC101" s="79"/>
      <c r="AD101" s="77">
        <f t="shared" si="7"/>
        <v>0.99999460200000012</v>
      </c>
      <c r="AE101" s="77">
        <f t="shared" si="8"/>
        <v>0.99999980000007993</v>
      </c>
      <c r="AF101" s="59"/>
      <c r="AG101" s="59"/>
      <c r="AH101" s="59"/>
      <c r="AI101" s="59"/>
      <c r="AJ101" s="59"/>
    </row>
    <row r="102" spans="1:36" x14ac:dyDescent="0.25">
      <c r="A102" s="72">
        <v>96</v>
      </c>
      <c r="B102" s="73">
        <v>1728</v>
      </c>
      <c r="C102" s="74" t="str">
        <f t="shared" si="6"/>
        <v>28.8 min</v>
      </c>
      <c r="D102" s="73"/>
      <c r="E102" s="76">
        <v>96</v>
      </c>
      <c r="F102" s="76">
        <v>0.99999990000000005</v>
      </c>
      <c r="G102" s="78">
        <v>1.0000001999999999</v>
      </c>
      <c r="H102" s="78">
        <v>1.0000004</v>
      </c>
      <c r="I102" s="78">
        <v>1.0000005999999999</v>
      </c>
      <c r="J102" s="78">
        <v>1.0000005999999999</v>
      </c>
      <c r="K102" s="78">
        <v>1.0000008</v>
      </c>
      <c r="L102" s="78">
        <v>1.0000009999999999</v>
      </c>
      <c r="M102" s="78">
        <v>1.0000012</v>
      </c>
      <c r="N102" s="78">
        <v>1.0000013999999999</v>
      </c>
      <c r="O102" s="78">
        <v>1.0000020000000001</v>
      </c>
      <c r="P102" s="78">
        <v>1.0000024999999999</v>
      </c>
      <c r="Q102" s="78">
        <v>1.0000026</v>
      </c>
      <c r="R102" s="78">
        <v>1.0000026</v>
      </c>
      <c r="S102" s="78">
        <v>1.0000024999999999</v>
      </c>
      <c r="T102" s="78">
        <v>1.0000017000000001</v>
      </c>
      <c r="U102" s="78">
        <v>1.0000004</v>
      </c>
      <c r="V102" s="78">
        <v>0.99999780000000005</v>
      </c>
      <c r="W102" s="78">
        <v>0.99999325999999999</v>
      </c>
      <c r="X102" s="78">
        <v>0.99998509999999996</v>
      </c>
      <c r="Y102" s="78">
        <v>0.99997199999999997</v>
      </c>
      <c r="Z102" s="78">
        <v>0.99995040000000002</v>
      </c>
      <c r="AA102" s="77"/>
      <c r="AB102" s="77">
        <v>0.99995040000000002</v>
      </c>
      <c r="AC102" s="79"/>
      <c r="AD102" s="77">
        <f t="shared" si="7"/>
        <v>0.99999595299999999</v>
      </c>
      <c r="AE102" s="77">
        <f t="shared" si="8"/>
        <v>0.99999980000007993</v>
      </c>
      <c r="AF102" s="59"/>
      <c r="AG102" s="59"/>
      <c r="AH102" s="59"/>
      <c r="AI102" s="59"/>
      <c r="AJ102" s="59"/>
    </row>
    <row r="103" spans="1:36" x14ac:dyDescent="0.25">
      <c r="A103" s="72">
        <v>97</v>
      </c>
      <c r="B103" s="73">
        <v>1746</v>
      </c>
      <c r="C103" s="74" t="str">
        <f t="shared" si="6"/>
        <v>29.1 min</v>
      </c>
      <c r="D103" s="73"/>
      <c r="E103" s="76">
        <v>97</v>
      </c>
      <c r="F103" s="76">
        <v>0.99999990000000005</v>
      </c>
      <c r="G103" s="78">
        <v>1.0000001999999999</v>
      </c>
      <c r="H103" s="78">
        <v>1.0000005000000001</v>
      </c>
      <c r="I103" s="78">
        <v>1.0000008</v>
      </c>
      <c r="J103" s="78">
        <v>1.0000007</v>
      </c>
      <c r="K103" s="78">
        <v>1.0000007</v>
      </c>
      <c r="L103" s="78">
        <v>1.0000011</v>
      </c>
      <c r="M103" s="78">
        <v>1.0000013000000001</v>
      </c>
      <c r="N103" s="78">
        <v>1.0000015</v>
      </c>
      <c r="O103" s="78">
        <v>1.0000019</v>
      </c>
      <c r="P103" s="78">
        <v>1.0000024999999999</v>
      </c>
      <c r="Q103" s="78">
        <v>1.0000026</v>
      </c>
      <c r="R103" s="78">
        <v>1.0000026</v>
      </c>
      <c r="S103" s="78">
        <v>1.0000024999999999</v>
      </c>
      <c r="T103" s="78">
        <v>1.0000023</v>
      </c>
      <c r="U103" s="78">
        <v>1.0000009999999999</v>
      </c>
      <c r="V103" s="78">
        <v>0.99999899999999997</v>
      </c>
      <c r="W103" s="78">
        <v>0.99999510000000003</v>
      </c>
      <c r="X103" s="78">
        <v>0.99998856000000003</v>
      </c>
      <c r="Y103" s="78">
        <v>0.99997760000000002</v>
      </c>
      <c r="Z103" s="78">
        <v>0.99995964999999998</v>
      </c>
      <c r="AA103" s="77"/>
      <c r="AB103" s="77">
        <v>0.99995964999999998</v>
      </c>
      <c r="AC103" s="79"/>
      <c r="AD103" s="77">
        <f t="shared" si="7"/>
        <v>0.99999710550000009</v>
      </c>
      <c r="AE103" s="77">
        <f t="shared" si="8"/>
        <v>0.99999980000007993</v>
      </c>
      <c r="AF103" s="59"/>
      <c r="AG103" s="59"/>
      <c r="AH103" s="59"/>
      <c r="AI103" s="59"/>
      <c r="AJ103" s="59"/>
    </row>
    <row r="104" spans="1:36" x14ac:dyDescent="0.25">
      <c r="A104" s="72">
        <v>98</v>
      </c>
      <c r="B104" s="73">
        <v>1764</v>
      </c>
      <c r="C104" s="74" t="str">
        <f t="shared" si="6"/>
        <v>29.4 min</v>
      </c>
      <c r="D104" s="73"/>
      <c r="E104" s="76">
        <v>98</v>
      </c>
      <c r="F104" s="76">
        <v>0.99999990000000005</v>
      </c>
      <c r="G104" s="78">
        <v>1.0000004</v>
      </c>
      <c r="H104" s="78">
        <v>1.0000005999999999</v>
      </c>
      <c r="I104" s="78">
        <v>1.0000008</v>
      </c>
      <c r="J104" s="78">
        <v>1.0000009999999999</v>
      </c>
      <c r="K104" s="78">
        <v>1.0000009999999999</v>
      </c>
      <c r="L104" s="78">
        <v>1.0000009999999999</v>
      </c>
      <c r="M104" s="78">
        <v>1.0000013999999999</v>
      </c>
      <c r="N104" s="78">
        <v>1.0000017999999999</v>
      </c>
      <c r="O104" s="78">
        <v>1.0000020999999999</v>
      </c>
      <c r="P104" s="78">
        <v>1.0000024000000001</v>
      </c>
      <c r="Q104" s="78">
        <v>1.0000027</v>
      </c>
      <c r="R104" s="78">
        <v>1.0000027</v>
      </c>
      <c r="S104" s="78">
        <v>1.0000027</v>
      </c>
      <c r="T104" s="78">
        <v>1.0000024000000001</v>
      </c>
      <c r="U104" s="78">
        <v>1.0000017000000001</v>
      </c>
      <c r="V104" s="78">
        <v>1</v>
      </c>
      <c r="W104" s="78">
        <v>0.99999680000000002</v>
      </c>
      <c r="X104" s="78">
        <v>0.99999123999999995</v>
      </c>
      <c r="Y104" s="78">
        <v>0.99998224000000002</v>
      </c>
      <c r="Z104" s="78">
        <v>0.99996739999999995</v>
      </c>
      <c r="AA104" s="77"/>
      <c r="AB104" s="77">
        <v>0.99996739999999995</v>
      </c>
      <c r="AC104" s="79"/>
      <c r="AD104" s="77">
        <f t="shared" si="7"/>
        <v>0.99999811900000002</v>
      </c>
      <c r="AE104" s="77">
        <f t="shared" si="8"/>
        <v>1</v>
      </c>
      <c r="AF104" s="59"/>
      <c r="AG104" s="59"/>
      <c r="AH104" s="59"/>
      <c r="AI104" s="59"/>
      <c r="AJ104" s="59"/>
    </row>
    <row r="105" spans="1:36" x14ac:dyDescent="0.25">
      <c r="A105" s="72">
        <v>99</v>
      </c>
      <c r="B105" s="73">
        <v>1782</v>
      </c>
      <c r="C105" s="74" t="str">
        <f t="shared" si="6"/>
        <v>29.7 min</v>
      </c>
      <c r="D105" s="73"/>
      <c r="E105" s="76">
        <v>99</v>
      </c>
      <c r="F105" s="76">
        <v>0.99999979999999999</v>
      </c>
      <c r="G105" s="78">
        <v>1.0000001000000001</v>
      </c>
      <c r="H105" s="78">
        <v>1.0000005999999999</v>
      </c>
      <c r="I105" s="78">
        <v>1.0000008</v>
      </c>
      <c r="J105" s="78">
        <v>1.0000008</v>
      </c>
      <c r="K105" s="78">
        <v>1.0000011</v>
      </c>
      <c r="L105" s="78">
        <v>1.0000011</v>
      </c>
      <c r="M105" s="78">
        <v>1.0000013000000001</v>
      </c>
      <c r="N105" s="78">
        <v>1.0000015</v>
      </c>
      <c r="O105" s="78">
        <v>1.0000020000000001</v>
      </c>
      <c r="P105" s="78">
        <v>1.0000023</v>
      </c>
      <c r="Q105" s="78">
        <v>1.0000024000000001</v>
      </c>
      <c r="R105" s="78">
        <v>1.0000026</v>
      </c>
      <c r="S105" s="78">
        <v>1.0000026</v>
      </c>
      <c r="T105" s="78">
        <v>1.0000024000000001</v>
      </c>
      <c r="U105" s="78">
        <v>1.0000019</v>
      </c>
      <c r="V105" s="78">
        <v>1.0000005999999999</v>
      </c>
      <c r="W105" s="78">
        <v>0.99999830000000001</v>
      </c>
      <c r="X105" s="78">
        <v>0.99999355999999995</v>
      </c>
      <c r="Y105" s="78">
        <v>0.99998609999999999</v>
      </c>
      <c r="Z105" s="78">
        <v>0.99997382999999995</v>
      </c>
      <c r="AA105" s="77"/>
      <c r="AB105" s="77">
        <v>0.99997382999999995</v>
      </c>
      <c r="AC105" s="79"/>
      <c r="AD105" s="77">
        <f t="shared" si="7"/>
        <v>0.99999879450000007</v>
      </c>
      <c r="AE105" s="77">
        <f t="shared" si="8"/>
        <v>0.99999970000012006</v>
      </c>
      <c r="AF105" s="59"/>
      <c r="AG105" s="59"/>
      <c r="AH105" s="59"/>
      <c r="AI105" s="59"/>
      <c r="AJ105" s="59"/>
    </row>
    <row r="106" spans="1:36" x14ac:dyDescent="0.25">
      <c r="A106" s="72">
        <v>100</v>
      </c>
      <c r="B106" s="73">
        <v>1800</v>
      </c>
      <c r="C106" s="74" t="str">
        <f t="shared" si="6"/>
        <v>30 min</v>
      </c>
      <c r="D106" s="73"/>
      <c r="E106" s="76">
        <v>100</v>
      </c>
      <c r="F106" s="76">
        <v>0.99999979999999999</v>
      </c>
      <c r="G106" s="78">
        <v>0.99999994000000003</v>
      </c>
      <c r="H106" s="78">
        <v>1.0000004</v>
      </c>
      <c r="I106" s="78">
        <v>1.0000007</v>
      </c>
      <c r="J106" s="78">
        <v>1.0000009999999999</v>
      </c>
      <c r="K106" s="78">
        <v>1.0000012</v>
      </c>
      <c r="L106" s="78">
        <v>1.0000012</v>
      </c>
      <c r="M106" s="78">
        <v>1.0000013000000001</v>
      </c>
      <c r="N106" s="78">
        <v>1.0000017000000001</v>
      </c>
      <c r="O106" s="78">
        <v>1.0000017999999999</v>
      </c>
      <c r="P106" s="78">
        <v>1.0000023</v>
      </c>
      <c r="Q106" s="78">
        <v>1.0000024999999999</v>
      </c>
      <c r="R106" s="78">
        <v>1.0000026</v>
      </c>
      <c r="S106" s="78">
        <v>1.0000027</v>
      </c>
      <c r="T106" s="78">
        <v>1.0000026</v>
      </c>
      <c r="U106" s="78">
        <v>1.0000020000000001</v>
      </c>
      <c r="V106" s="78">
        <v>1.0000012</v>
      </c>
      <c r="W106" s="78">
        <v>0.99999910000000003</v>
      </c>
      <c r="X106" s="78">
        <v>0.99999539999999998</v>
      </c>
      <c r="Y106" s="78">
        <v>0.99998933000000001</v>
      </c>
      <c r="Z106" s="78">
        <v>0.99997913999999999</v>
      </c>
      <c r="AA106" s="77"/>
      <c r="AB106" s="77">
        <v>0.99997913999999999</v>
      </c>
      <c r="AC106" s="79"/>
      <c r="AD106" s="77">
        <f t="shared" si="7"/>
        <v>0.99999940550000022</v>
      </c>
      <c r="AE106" s="77">
        <f t="shared" si="8"/>
        <v>0.99999954000018398</v>
      </c>
      <c r="AF106" s="59"/>
      <c r="AG106" s="59"/>
      <c r="AH106" s="59"/>
      <c r="AI106" s="59"/>
      <c r="AJ106" s="59"/>
    </row>
    <row r="107" spans="1:36" ht="15" x14ac:dyDescent="0.25">
      <c r="A107" s="59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  <c r="AA107" s="59"/>
      <c r="AB107" s="59"/>
      <c r="AC107" s="59"/>
      <c r="AD107" s="59"/>
      <c r="AE107" s="59"/>
      <c r="AF107" s="59"/>
      <c r="AG107" s="59"/>
      <c r="AH107" s="59"/>
      <c r="AI107" s="59"/>
      <c r="AJ107" s="59"/>
    </row>
    <row r="108" spans="1:36" ht="15" x14ac:dyDescent="0.25">
      <c r="A108" s="79"/>
      <c r="B108" s="79"/>
      <c r="C108" s="79"/>
      <c r="D108" s="79" t="s">
        <v>117</v>
      </c>
      <c r="E108" s="79"/>
      <c r="F108" s="79"/>
      <c r="G108" s="79" t="s">
        <v>2</v>
      </c>
      <c r="H108" s="79" t="s">
        <v>2</v>
      </c>
      <c r="I108" s="79" t="s">
        <v>2</v>
      </c>
      <c r="J108" s="79" t="s">
        <v>2</v>
      </c>
      <c r="K108" s="79" t="s">
        <v>2</v>
      </c>
      <c r="L108" s="79" t="s">
        <v>2</v>
      </c>
      <c r="M108" s="79" t="s">
        <v>2</v>
      </c>
      <c r="N108" s="79" t="s">
        <v>2</v>
      </c>
      <c r="O108" s="79" t="s">
        <v>2</v>
      </c>
      <c r="P108" s="79" t="s">
        <v>2</v>
      </c>
      <c r="Q108" s="79" t="s">
        <v>2</v>
      </c>
      <c r="R108" s="79" t="s">
        <v>2</v>
      </c>
      <c r="S108" s="79" t="s">
        <v>2</v>
      </c>
      <c r="T108" s="79" t="s">
        <v>2</v>
      </c>
      <c r="U108" s="79" t="s">
        <v>2</v>
      </c>
      <c r="V108" s="79" t="s">
        <v>2</v>
      </c>
      <c r="W108" s="79" t="s">
        <v>2</v>
      </c>
      <c r="X108" s="79" t="s">
        <v>2</v>
      </c>
      <c r="Y108" s="79" t="s">
        <v>2</v>
      </c>
      <c r="Z108" s="79" t="s">
        <v>2</v>
      </c>
      <c r="AA108" s="79"/>
      <c r="AB108" s="79"/>
      <c r="AC108" s="79"/>
      <c r="AD108" s="79"/>
      <c r="AE108" s="79"/>
      <c r="AF108" s="59"/>
      <c r="AG108" s="59"/>
      <c r="AH108" s="59"/>
      <c r="AI108" s="59"/>
      <c r="AJ108" s="59"/>
    </row>
    <row r="109" spans="1:36" ht="15" x14ac:dyDescent="0.25">
      <c r="A109" s="59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  <c r="AA109" s="59"/>
      <c r="AB109" s="59"/>
      <c r="AC109" s="59"/>
      <c r="AD109" s="59"/>
      <c r="AE109" s="59"/>
      <c r="AF109" s="59"/>
      <c r="AG109" s="59"/>
      <c r="AH109" s="59"/>
      <c r="AI109" s="59"/>
      <c r="AJ109" s="59"/>
    </row>
    <row r="110" spans="1:36" ht="15" x14ac:dyDescent="0.25">
      <c r="A110" s="59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  <c r="AA110" s="59"/>
      <c r="AB110" s="59"/>
      <c r="AC110" s="59"/>
      <c r="AD110" s="59"/>
      <c r="AE110" s="59"/>
      <c r="AF110" s="59"/>
      <c r="AG110" s="59"/>
      <c r="AH110" s="59"/>
      <c r="AI110" s="59"/>
      <c r="AJ110" s="59"/>
    </row>
  </sheetData>
  <conditionalFormatting sqref="A108:AE108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{C78A74E0-65F4-45CA-91F9-3CF78BD985C2}</x14:id>
        </ext>
      </extLst>
    </cfRule>
  </conditionalFormatting>
  <conditionalFormatting sqref="A107:AJ107 A109:AJ110 AF108:AJ108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{446BE8D1-C1B5-44B0-956D-B4611811B4F5}</x14:id>
        </ext>
      </extLst>
    </cfRule>
  </conditionalFormatting>
  <conditionalFormatting sqref="G7:G106">
    <cfRule type="dataBar" priority="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{AF49851E-ACC7-4B0B-BFB8-6A5139FA6994}</x14:id>
        </ext>
      </extLst>
    </cfRule>
  </conditionalFormatting>
  <conditionalFormatting sqref="G7:Z10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6:AB106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C7:AC106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{5463D298-866C-49AF-971D-A0F9B469E12B}</x14:id>
        </ext>
      </extLst>
    </cfRule>
  </conditionalFormatting>
  <conditionalFormatting sqref="AE7:AF106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{2244D22B-7984-43FD-BEBF-40905A0C9700}</x14:id>
        </ext>
      </extLst>
    </cfRule>
  </conditionalFormatting>
  <conditionalFormatting sqref="AG27:AH106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{A4C6CB9C-2EB0-44D2-9D83-FA62E006448C}</x14:id>
        </ext>
      </extLst>
    </cfRule>
  </conditionalFormatting>
  <conditionalFormatting sqref="AI1:AJ106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{38872DB3-2D34-489C-AE7D-2AA08487392F}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78A74E0-65F4-45CA-91F9-3CF78BD985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A108:AE108</xm:sqref>
        </x14:conditionalFormatting>
        <x14:conditionalFormatting xmlns:xm="http://schemas.microsoft.com/office/excel/2006/main">
          <x14:cfRule type="dataBar" id="{446BE8D1-C1B5-44B0-956D-B4611811B4F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A107:AJ107 A109:AJ110 AF108:AJ108</xm:sqref>
        </x14:conditionalFormatting>
        <x14:conditionalFormatting xmlns:xm="http://schemas.microsoft.com/office/excel/2006/main">
          <x14:cfRule type="dataBar" id="{AF49851E-ACC7-4B0B-BFB8-6A5139FA69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G7:G106</xm:sqref>
        </x14:conditionalFormatting>
        <x14:conditionalFormatting xmlns:xm="http://schemas.microsoft.com/office/excel/2006/main">
          <x14:cfRule type="dataBar" id="{5463D298-866C-49AF-971D-A0F9B469E12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AC7:AC106</xm:sqref>
        </x14:conditionalFormatting>
        <x14:conditionalFormatting xmlns:xm="http://schemas.microsoft.com/office/excel/2006/main">
          <x14:cfRule type="dataBar" id="{2244D22B-7984-43FD-BEBF-40905A0C970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AE7:AF106</xm:sqref>
        </x14:conditionalFormatting>
        <x14:conditionalFormatting xmlns:xm="http://schemas.microsoft.com/office/excel/2006/main">
          <x14:cfRule type="dataBar" id="{A4C6CB9C-2EB0-44D2-9D83-FA62E00644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AG27:AH106</xm:sqref>
        </x14:conditionalFormatting>
        <x14:conditionalFormatting xmlns:xm="http://schemas.microsoft.com/office/excel/2006/main">
          <x14:cfRule type="dataBar" id="{38872DB3-2D34-489C-AE7D-2AA08487392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AI1:AJ106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1D6E9-8330-4B35-9BE5-3E8525A63176}">
  <sheetPr>
    <tabColor rgb="FFFFFF00"/>
  </sheetPr>
  <dimension ref="A1:AR105"/>
  <sheetViews>
    <sheetView tabSelected="1" zoomScale="190" zoomScaleNormal="190" workbookViewId="0">
      <pane ySplit="8325" topLeftCell="A76"/>
      <selection activeCell="F22" sqref="F22"/>
      <selection pane="bottomLeft" activeCell="AJ81" sqref="A81:AJ81"/>
    </sheetView>
  </sheetViews>
  <sheetFormatPr defaultRowHeight="9.9499999999999993" customHeight="1" x14ac:dyDescent="0.2"/>
  <cols>
    <col min="1" max="1" width="1.85546875" style="108" customWidth="1"/>
    <col min="2" max="2" width="13" style="53" customWidth="1"/>
    <col min="3" max="3" width="4.5703125" style="169" customWidth="1"/>
    <col min="4" max="4" width="2.5703125" style="109" customWidth="1"/>
    <col min="5" max="5" width="7.7109375" style="110" customWidth="1"/>
    <col min="6" max="6" width="3.85546875" style="111" customWidth="1"/>
    <col min="7" max="7" width="2.5703125" style="109" customWidth="1"/>
    <col min="8" max="8" width="7.7109375" style="110" customWidth="1"/>
    <col min="9" max="9" width="5.5703125" style="111" customWidth="1"/>
    <col min="10" max="10" width="4.28515625" style="111" hidden="1" customWidth="1"/>
    <col min="11" max="11" width="7.7109375" style="110" hidden="1" customWidth="1"/>
    <col min="12" max="12" width="3.28515625" style="111" hidden="1" customWidth="1"/>
    <col min="13" max="13" width="4.28515625" style="111" hidden="1" customWidth="1"/>
    <col min="14" max="14" width="7.7109375" style="110" hidden="1" customWidth="1"/>
    <col min="15" max="15" width="3.28515625" style="111" hidden="1" customWidth="1"/>
    <col min="16" max="16" width="4.28515625" style="111" hidden="1" customWidth="1"/>
    <col min="17" max="17" width="7.7109375" style="110" hidden="1" customWidth="1"/>
    <col min="18" max="18" width="3.28515625" style="111" hidden="1" customWidth="1"/>
    <col min="19" max="19" width="2.5703125" style="111" hidden="1" customWidth="1"/>
    <col min="20" max="20" width="3.28515625" style="110" hidden="1" customWidth="1"/>
    <col min="21" max="21" width="2.5703125" style="111" hidden="1" customWidth="1"/>
    <col min="22" max="26" width="1.85546875" style="112" customWidth="1"/>
    <col min="27" max="27" width="1.85546875" style="112" hidden="1" customWidth="1"/>
    <col min="28" max="28" width="11" style="163" customWidth="1"/>
    <col min="29" max="29" width="10.7109375" style="113" hidden="1" customWidth="1"/>
    <col min="30" max="30" width="7.5703125" style="83" hidden="1" customWidth="1"/>
    <col min="31" max="33" width="7.5703125" style="113" hidden="1" customWidth="1"/>
    <col min="34" max="35" width="7.5703125" style="83" customWidth="1"/>
    <col min="36" max="36" width="7.5703125" style="113" hidden="1" customWidth="1"/>
    <col min="37" max="39" width="7.5703125" style="83" hidden="1" customWidth="1"/>
    <col min="40" max="40" width="7.5703125" style="83" customWidth="1"/>
    <col min="41" max="41" width="7.5703125" style="53" customWidth="1"/>
    <col min="42" max="44" width="8.140625" style="52" customWidth="1"/>
    <col min="45" max="16384" width="9.140625" style="52"/>
  </cols>
  <sheetData>
    <row r="1" spans="1:44" s="127" customFormat="1" ht="3" customHeight="1" x14ac:dyDescent="0.15">
      <c r="A1" s="115"/>
      <c r="B1" s="116"/>
      <c r="C1" s="181"/>
      <c r="D1" s="118"/>
      <c r="E1" s="119"/>
      <c r="F1" s="120"/>
      <c r="G1" s="118"/>
      <c r="H1" s="155"/>
      <c r="I1" s="155"/>
      <c r="J1" s="119"/>
      <c r="K1" s="119"/>
      <c r="L1" s="120"/>
      <c r="M1" s="121"/>
      <c r="N1" s="122"/>
      <c r="O1" s="123"/>
      <c r="P1" s="118"/>
      <c r="Q1" s="119"/>
      <c r="R1" s="120"/>
      <c r="S1" s="121"/>
      <c r="T1" s="122"/>
      <c r="U1" s="123"/>
      <c r="V1" s="124"/>
      <c r="W1" s="124"/>
      <c r="X1" s="124"/>
      <c r="Y1" s="124"/>
      <c r="Z1" s="124"/>
      <c r="AA1" s="124"/>
      <c r="AB1" s="159">
        <v>1</v>
      </c>
      <c r="AC1" s="149">
        <v>1</v>
      </c>
      <c r="AD1" s="149">
        <v>2</v>
      </c>
      <c r="AE1" s="149">
        <v>1</v>
      </c>
      <c r="AF1" s="149">
        <v>1</v>
      </c>
      <c r="AG1" s="149">
        <v>1</v>
      </c>
      <c r="AH1" s="149">
        <v>2</v>
      </c>
      <c r="AI1" s="149">
        <v>2</v>
      </c>
      <c r="AJ1" s="149">
        <v>1</v>
      </c>
      <c r="AK1" s="149">
        <v>2</v>
      </c>
      <c r="AL1" s="149">
        <v>2</v>
      </c>
      <c r="AM1" s="149">
        <v>2</v>
      </c>
      <c r="AN1" s="149"/>
      <c r="AO1" s="126"/>
      <c r="AP1" s="126"/>
      <c r="AQ1" s="126"/>
      <c r="AR1" s="126"/>
    </row>
    <row r="2" spans="1:44" s="127" customFormat="1" ht="3" customHeight="1" x14ac:dyDescent="0.2">
      <c r="A2" s="115"/>
      <c r="B2" s="116"/>
      <c r="C2" s="181"/>
      <c r="D2" s="118"/>
      <c r="E2" s="119"/>
      <c r="F2" s="120"/>
      <c r="G2" s="118"/>
      <c r="H2" s="156" t="s">
        <v>147</v>
      </c>
      <c r="I2" s="156" t="s">
        <v>147</v>
      </c>
      <c r="J2" s="119"/>
      <c r="K2" s="119"/>
      <c r="L2" s="120"/>
      <c r="M2" s="121"/>
      <c r="N2" s="122"/>
      <c r="O2" s="123"/>
      <c r="P2" s="118"/>
      <c r="Q2" s="119"/>
      <c r="R2" s="120"/>
      <c r="S2" s="121"/>
      <c r="T2" s="122"/>
      <c r="U2" s="123"/>
      <c r="V2" s="124"/>
      <c r="W2" s="124"/>
      <c r="X2" s="124"/>
      <c r="Y2" s="124"/>
      <c r="Z2" s="124"/>
      <c r="AA2" s="124"/>
      <c r="AB2" s="159"/>
      <c r="AC2" s="149"/>
      <c r="AD2" s="149"/>
      <c r="AE2" s="149"/>
      <c r="AF2" s="149"/>
      <c r="AG2" s="149"/>
      <c r="AH2" s="154" t="str">
        <f>INDEX($AH$12:$AJ$81,MATCH($H5,$AB$12:$AB$81,0),AH$4)</f>
        <v>m</v>
      </c>
      <c r="AI2" s="154" t="str">
        <f>INDEX($AH$12:$AJ$81,MATCH($H5,$AB$12:$AB$81,0),AI$4)</f>
        <v>cm</v>
      </c>
      <c r="AJ2" s="149"/>
      <c r="AK2" s="149"/>
      <c r="AL2" s="149"/>
      <c r="AM2" s="149"/>
      <c r="AN2" s="154"/>
      <c r="AO2" s="126"/>
      <c r="AP2" s="126"/>
      <c r="AQ2" s="126"/>
      <c r="AR2" s="126"/>
    </row>
    <row r="3" spans="1:44" s="127" customFormat="1" ht="3" customHeight="1" x14ac:dyDescent="0.2">
      <c r="A3" s="115"/>
      <c r="B3" s="116"/>
      <c r="C3" s="181"/>
      <c r="D3" s="118"/>
      <c r="E3" s="119"/>
      <c r="F3" s="120"/>
      <c r="G3" s="118"/>
      <c r="H3" s="156" t="s">
        <v>2</v>
      </c>
      <c r="I3" s="156" t="s">
        <v>2</v>
      </c>
      <c r="J3" s="119"/>
      <c r="K3" s="119"/>
      <c r="L3" s="120"/>
      <c r="M3" s="121"/>
      <c r="N3" s="122"/>
      <c r="O3" s="123"/>
      <c r="P3" s="118"/>
      <c r="Q3" s="119"/>
      <c r="R3" s="120"/>
      <c r="S3" s="121"/>
      <c r="T3" s="122"/>
      <c r="U3" s="123"/>
      <c r="V3" s="124"/>
      <c r="W3" s="124"/>
      <c r="X3" s="124"/>
      <c r="Y3" s="124"/>
      <c r="Z3" s="124"/>
      <c r="AA3" s="124"/>
      <c r="AB3" s="159"/>
      <c r="AC3" s="149"/>
      <c r="AD3" s="149"/>
      <c r="AE3" s="149"/>
      <c r="AF3" s="149"/>
      <c r="AG3" s="149"/>
      <c r="AH3" s="154" t="str">
        <f>INDEX($AH$12:$AJ$81,MATCH($I5,$AB$12:$AB$81,0),AH$4)</f>
        <v xml:space="preserve"> / d</v>
      </c>
      <c r="AI3" s="154" t="str">
        <f>INDEX($AH$12:$AJ$81,MATCH($I5,$AB$12:$AB$81,0),AI$4)</f>
        <v xml:space="preserve"> / s</v>
      </c>
      <c r="AJ3" s="149"/>
      <c r="AK3" s="149"/>
      <c r="AL3" s="149"/>
      <c r="AM3" s="149"/>
      <c r="AN3" s="154"/>
      <c r="AO3" s="126"/>
      <c r="AP3" s="126"/>
      <c r="AQ3" s="126"/>
      <c r="AR3" s="126"/>
    </row>
    <row r="4" spans="1:44" s="127" customFormat="1" ht="8.25" customHeight="1" x14ac:dyDescent="0.2">
      <c r="A4" s="115"/>
      <c r="B4" s="116"/>
      <c r="C4" s="181"/>
      <c r="D4" s="118"/>
      <c r="E4" s="154"/>
      <c r="F4" s="154"/>
      <c r="G4" s="128"/>
      <c r="H4" s="156" t="s">
        <v>2</v>
      </c>
      <c r="I4" s="156" t="s">
        <v>2</v>
      </c>
      <c r="J4" s="129"/>
      <c r="K4" s="129" t="e">
        <f>H4+1</f>
        <v>#VALUE!</v>
      </c>
      <c r="L4" s="130"/>
      <c r="M4" s="117"/>
      <c r="N4" s="131" t="e">
        <f>K4+1</f>
        <v>#VALUE!</v>
      </c>
      <c r="O4" s="132"/>
      <c r="P4" s="133"/>
      <c r="Q4" s="129" t="e">
        <f>N4+1</f>
        <v>#VALUE!</v>
      </c>
      <c r="R4" s="130"/>
      <c r="S4" s="117"/>
      <c r="T4" s="131">
        <v>10</v>
      </c>
      <c r="U4" s="132"/>
      <c r="V4" s="124"/>
      <c r="W4" s="124"/>
      <c r="X4" s="124"/>
      <c r="Y4" s="124"/>
      <c r="Z4" s="124"/>
      <c r="AA4" s="124"/>
      <c r="AB4" s="160"/>
      <c r="AC4" s="134"/>
      <c r="AD4" s="134"/>
      <c r="AE4" s="134"/>
      <c r="AF4" s="134"/>
      <c r="AG4" s="134"/>
      <c r="AH4" s="175">
        <v>1</v>
      </c>
      <c r="AI4" s="174">
        <f>AH4+1</f>
        <v>2</v>
      </c>
      <c r="AJ4" s="157">
        <f t="shared" ref="AJ4:AM4" si="0">AI4+1</f>
        <v>3</v>
      </c>
      <c r="AK4" s="157">
        <f t="shared" si="0"/>
        <v>4</v>
      </c>
      <c r="AL4" s="157">
        <f t="shared" si="0"/>
        <v>5</v>
      </c>
      <c r="AM4" s="157">
        <f t="shared" si="0"/>
        <v>6</v>
      </c>
      <c r="AN4" s="157"/>
      <c r="AO4" s="126"/>
      <c r="AP4" s="126"/>
      <c r="AQ4" s="126"/>
      <c r="AR4" s="126"/>
    </row>
    <row r="5" spans="1:44" s="127" customFormat="1" ht="8.25" customHeight="1" x14ac:dyDescent="0.2">
      <c r="A5" s="135"/>
      <c r="B5" s="181" t="s">
        <v>120</v>
      </c>
      <c r="C5" s="181"/>
      <c r="D5" s="164"/>
      <c r="E5" s="154"/>
      <c r="F5" s="154"/>
      <c r="G5" s="183"/>
      <c r="H5" s="155" t="s">
        <v>135</v>
      </c>
      <c r="I5" s="155" t="s">
        <v>136</v>
      </c>
      <c r="J5" s="129"/>
      <c r="K5" s="129"/>
      <c r="L5" s="130"/>
      <c r="M5" s="117"/>
      <c r="N5" s="131"/>
      <c r="O5" s="132"/>
      <c r="P5" s="133"/>
      <c r="Q5" s="129"/>
      <c r="R5" s="130"/>
      <c r="S5" s="117"/>
      <c r="T5" s="131"/>
      <c r="U5" s="132"/>
      <c r="V5" s="136"/>
      <c r="W5" s="136"/>
      <c r="X5" s="136"/>
      <c r="Y5" s="136"/>
      <c r="Z5" s="136"/>
      <c r="AA5" s="136"/>
      <c r="AB5" s="173">
        <v>1</v>
      </c>
      <c r="AC5" s="157">
        <f>AB5+1</f>
        <v>2</v>
      </c>
      <c r="AD5" s="157">
        <f t="shared" ref="AD5:AG5" si="1">AC5+1</f>
        <v>3</v>
      </c>
      <c r="AE5" s="157">
        <f t="shared" si="1"/>
        <v>4</v>
      </c>
      <c r="AF5" s="157">
        <f t="shared" si="1"/>
        <v>5</v>
      </c>
      <c r="AG5" s="157">
        <f t="shared" si="1"/>
        <v>6</v>
      </c>
      <c r="AH5" s="125" t="str">
        <f>_xlfn.CONCAT(AH2,AH3)</f>
        <v>m / d</v>
      </c>
      <c r="AI5" s="125" t="str">
        <f>_xlfn.CONCAT(AI2,AI3)</f>
        <v>cm / s</v>
      </c>
      <c r="AJ5" s="125"/>
      <c r="AK5" s="125" t="str">
        <f>_xlfn.CONCAT(AK16,AK15)</f>
        <v>--</v>
      </c>
      <c r="AL5" s="125" t="str">
        <f>_xlfn.CONCAT(AL16,AL15)</f>
        <v>--</v>
      </c>
      <c r="AM5" s="125" t="str">
        <f>_xlfn.CONCAT(AM16,AM15)</f>
        <v>--</v>
      </c>
      <c r="AN5" s="125"/>
      <c r="AO5" s="126"/>
      <c r="AP5" s="126"/>
      <c r="AQ5" s="126"/>
      <c r="AR5" s="126"/>
    </row>
    <row r="6" spans="1:44" s="127" customFormat="1" ht="8.25" customHeight="1" x14ac:dyDescent="0.2">
      <c r="A6" s="137"/>
      <c r="B6" s="182" t="s">
        <v>166</v>
      </c>
      <c r="C6" s="181"/>
      <c r="D6" s="133"/>
      <c r="E6" s="154"/>
      <c r="F6" s="154"/>
      <c r="G6" s="183"/>
      <c r="H6" s="155" t="s">
        <v>68</v>
      </c>
      <c r="I6" s="155" t="s">
        <v>16</v>
      </c>
      <c r="J6" s="138"/>
      <c r="K6" s="139"/>
      <c r="L6" s="130"/>
      <c r="M6" s="117"/>
      <c r="N6" s="140"/>
      <c r="O6" s="132"/>
      <c r="P6" s="133"/>
      <c r="Q6" s="139"/>
      <c r="R6" s="130"/>
      <c r="S6" s="117"/>
      <c r="T6" s="140"/>
      <c r="U6" s="132"/>
      <c r="V6" s="141"/>
      <c r="W6" s="141"/>
      <c r="X6" s="141"/>
      <c r="Y6" s="141"/>
      <c r="Z6" s="141"/>
      <c r="AA6" s="141"/>
      <c r="AB6" s="161"/>
      <c r="AC6" s="142"/>
      <c r="AD6" s="142"/>
      <c r="AE6" s="142"/>
      <c r="AF6" s="142"/>
      <c r="AG6" s="142"/>
      <c r="AH6" s="142">
        <f t="shared" ref="AH6:AI8" si="2">INDEX($AH$12:$AN$81,MATCH($H6,$AB$12:$AB$81,0),AH$4)*INDEX($AH$12:$AN$81,MATCH($I6,$AB$12:$AB$81,0),AH$4)</f>
        <v>0</v>
      </c>
      <c r="AI6" s="142">
        <f t="shared" si="2"/>
        <v>1</v>
      </c>
      <c r="AJ6" s="142"/>
      <c r="AK6" s="142"/>
      <c r="AL6" s="142"/>
      <c r="AM6" s="142"/>
      <c r="AN6" s="142"/>
      <c r="AO6" s="126"/>
      <c r="AP6" s="126"/>
      <c r="AQ6" s="126"/>
      <c r="AR6" s="126"/>
    </row>
    <row r="7" spans="1:44" s="127" customFormat="1" ht="8.25" customHeight="1" x14ac:dyDescent="0.2">
      <c r="A7" s="137"/>
      <c r="B7" s="180" t="s">
        <v>148</v>
      </c>
      <c r="C7" s="181"/>
      <c r="D7" s="133"/>
      <c r="E7" s="154"/>
      <c r="F7" s="154"/>
      <c r="G7" s="183"/>
      <c r="H7" s="155" t="s">
        <v>69</v>
      </c>
      <c r="I7" s="155" t="s">
        <v>17</v>
      </c>
      <c r="J7" s="138"/>
      <c r="K7" s="138"/>
      <c r="L7" s="130"/>
      <c r="M7" s="117"/>
      <c r="N7" s="140"/>
      <c r="O7" s="132"/>
      <c r="P7" s="133"/>
      <c r="Q7" s="138"/>
      <c r="R7" s="130"/>
      <c r="S7" s="117"/>
      <c r="T7" s="140"/>
      <c r="U7" s="132"/>
      <c r="V7" s="141"/>
      <c r="W7" s="141"/>
      <c r="X7" s="141"/>
      <c r="Y7" s="141"/>
      <c r="Z7" s="141"/>
      <c r="AA7" s="141"/>
      <c r="AB7" s="161"/>
      <c r="AC7" s="142"/>
      <c r="AD7" s="142"/>
      <c r="AE7" s="142"/>
      <c r="AF7" s="142"/>
      <c r="AG7" s="143"/>
      <c r="AH7" s="142">
        <f t="shared" si="2"/>
        <v>1010</v>
      </c>
      <c r="AI7" s="143">
        <f t="shared" si="2"/>
        <v>16.16</v>
      </c>
      <c r="AJ7" s="142"/>
      <c r="AK7" s="143"/>
      <c r="AL7" s="143"/>
      <c r="AM7" s="143"/>
      <c r="AN7" s="143"/>
      <c r="AO7" s="126"/>
      <c r="AP7" s="126"/>
      <c r="AQ7" s="126"/>
      <c r="AR7" s="126"/>
    </row>
    <row r="8" spans="1:44" s="127" customFormat="1" ht="8.25" customHeight="1" x14ac:dyDescent="0.2">
      <c r="A8" s="135"/>
      <c r="B8" s="182" t="s">
        <v>165</v>
      </c>
      <c r="C8" s="181"/>
      <c r="D8" s="164"/>
      <c r="E8" s="154"/>
      <c r="F8" s="154"/>
      <c r="G8" s="164"/>
      <c r="H8" s="155" t="s">
        <v>70</v>
      </c>
      <c r="I8" s="155" t="s">
        <v>18</v>
      </c>
      <c r="J8" s="144" t="s">
        <v>121</v>
      </c>
      <c r="K8" s="144"/>
      <c r="L8" s="145"/>
      <c r="M8" s="146" t="s">
        <v>121</v>
      </c>
      <c r="N8" s="147"/>
      <c r="O8" s="148"/>
      <c r="P8" s="133" t="s">
        <v>121</v>
      </c>
      <c r="Q8" s="144"/>
      <c r="R8" s="145"/>
      <c r="S8" s="146" t="s">
        <v>121</v>
      </c>
      <c r="T8" s="147"/>
      <c r="U8" s="148"/>
      <c r="V8" s="136">
        <v>5</v>
      </c>
      <c r="W8" s="136">
        <f>V8+1</f>
        <v>6</v>
      </c>
      <c r="X8" s="136">
        <f t="shared" ref="X8:AA8" si="3">W8+1</f>
        <v>7</v>
      </c>
      <c r="Y8" s="136">
        <f t="shared" si="3"/>
        <v>8</v>
      </c>
      <c r="Z8" s="136">
        <f t="shared" si="3"/>
        <v>9</v>
      </c>
      <c r="AA8" s="136">
        <f t="shared" si="3"/>
        <v>10</v>
      </c>
      <c r="AB8" s="161"/>
      <c r="AC8" s="142"/>
      <c r="AD8" s="142"/>
      <c r="AE8" s="142"/>
      <c r="AF8" s="142"/>
      <c r="AG8" s="143"/>
      <c r="AH8" s="142">
        <f t="shared" si="2"/>
        <v>1</v>
      </c>
      <c r="AI8" s="143">
        <f t="shared" si="2"/>
        <v>0.16</v>
      </c>
      <c r="AJ8" s="142"/>
      <c r="AK8" s="143"/>
      <c r="AL8" s="143"/>
      <c r="AM8" s="143"/>
      <c r="AN8" s="143"/>
      <c r="AO8" s="126"/>
      <c r="AP8" s="126"/>
      <c r="AQ8" s="126"/>
      <c r="AR8" s="126"/>
    </row>
    <row r="9" spans="1:44" s="127" customFormat="1" ht="8.25" customHeight="1" x14ac:dyDescent="0.2">
      <c r="A9" s="135"/>
      <c r="B9" s="180" t="s">
        <v>149</v>
      </c>
      <c r="C9" s="181"/>
      <c r="D9" s="133"/>
      <c r="E9" s="154"/>
      <c r="F9" s="154"/>
      <c r="G9" s="183"/>
      <c r="H9" s="155" t="s">
        <v>77</v>
      </c>
      <c r="I9" s="155" t="s">
        <v>72</v>
      </c>
      <c r="J9" s="144"/>
      <c r="K9" s="144"/>
      <c r="L9" s="145"/>
      <c r="M9" s="146"/>
      <c r="N9" s="147"/>
      <c r="O9" s="148"/>
      <c r="P9" s="133"/>
      <c r="Q9" s="144"/>
      <c r="R9" s="145"/>
      <c r="S9" s="146"/>
      <c r="T9" s="147"/>
      <c r="U9" s="148"/>
      <c r="V9" s="136"/>
      <c r="W9" s="136"/>
      <c r="X9" s="136"/>
      <c r="Y9" s="136"/>
      <c r="Z9" s="136"/>
      <c r="AA9" s="136"/>
      <c r="AB9" s="161"/>
      <c r="AC9" s="142"/>
      <c r="AD9" s="142"/>
      <c r="AE9" s="142"/>
      <c r="AF9" s="142"/>
      <c r="AG9" s="143"/>
      <c r="AH9" s="165"/>
      <c r="AI9" s="165">
        <f>INDEX($AH$12:$AN$81,MATCH($H9,$AB$12:$AB$81,0),AI$4)*INDEX($AH$12:$AN$81,MATCH($I9,$AB$12:$AB$81,0),AI$4)</f>
        <v>3.6999999999999998E-2</v>
      </c>
      <c r="AJ9" s="142"/>
      <c r="AK9" s="143"/>
      <c r="AL9" s="143"/>
      <c r="AM9" s="143"/>
      <c r="AN9" s="143"/>
      <c r="AO9" s="126"/>
      <c r="AP9" s="126"/>
      <c r="AQ9" s="126"/>
      <c r="AR9" s="126"/>
    </row>
    <row r="10" spans="1:44" s="127" customFormat="1" ht="8.25" customHeight="1" x14ac:dyDescent="0.2">
      <c r="A10" s="135"/>
      <c r="B10" s="180" t="s">
        <v>150</v>
      </c>
      <c r="C10" s="181"/>
      <c r="D10" s="133"/>
      <c r="E10" s="154"/>
      <c r="F10" s="154"/>
      <c r="G10" s="183"/>
      <c r="H10" s="155" t="s">
        <v>18</v>
      </c>
      <c r="I10" s="155" t="s">
        <v>18</v>
      </c>
      <c r="J10" s="144"/>
      <c r="K10" s="144"/>
      <c r="L10" s="145"/>
      <c r="M10" s="146"/>
      <c r="N10" s="147"/>
      <c r="O10" s="148"/>
      <c r="P10" s="133"/>
      <c r="Q10" s="144"/>
      <c r="R10" s="145"/>
      <c r="S10" s="146"/>
      <c r="T10" s="147"/>
      <c r="U10" s="148"/>
      <c r="V10" s="136"/>
      <c r="W10" s="136"/>
      <c r="X10" s="136"/>
      <c r="Y10" s="136"/>
      <c r="Z10" s="136"/>
      <c r="AA10" s="136"/>
      <c r="AB10" s="161"/>
      <c r="AC10" s="142"/>
      <c r="AD10" s="142"/>
      <c r="AE10" s="142"/>
      <c r="AF10" s="142"/>
      <c r="AG10" s="143"/>
      <c r="AH10" s="165"/>
      <c r="AI10" s="166">
        <v>5.9199999999999999E-3</v>
      </c>
      <c r="AJ10" s="142"/>
      <c r="AK10" s="143"/>
      <c r="AL10" s="143"/>
      <c r="AM10" s="143"/>
      <c r="AN10" s="143"/>
      <c r="AO10" s="126"/>
      <c r="AP10" s="126"/>
      <c r="AQ10" s="126"/>
      <c r="AR10" s="126"/>
    </row>
    <row r="11" spans="1:44" s="127" customFormat="1" ht="8.25" customHeight="1" x14ac:dyDescent="0.2">
      <c r="A11" s="135">
        <f>ROW()</f>
        <v>11</v>
      </c>
      <c r="B11" s="116"/>
      <c r="C11" s="181"/>
      <c r="D11" s="154"/>
      <c r="E11" s="154"/>
      <c r="F11" s="154"/>
      <c r="G11" s="183"/>
      <c r="H11" s="155"/>
      <c r="I11" s="155"/>
      <c r="J11" s="144"/>
      <c r="K11" s="144"/>
      <c r="L11" s="145"/>
      <c r="M11" s="146"/>
      <c r="N11" s="147"/>
      <c r="O11" s="148"/>
      <c r="P11" s="133"/>
      <c r="Q11" s="144"/>
      <c r="R11" s="145"/>
      <c r="S11" s="146"/>
      <c r="T11" s="147"/>
      <c r="U11" s="148"/>
      <c r="V11" s="136"/>
      <c r="W11" s="136"/>
      <c r="X11" s="136"/>
      <c r="Y11" s="136"/>
      <c r="Z11" s="136"/>
      <c r="AA11" s="136"/>
      <c r="AB11" s="161"/>
      <c r="AC11" s="142"/>
      <c r="AD11" s="142"/>
      <c r="AE11" s="142"/>
      <c r="AF11" s="142"/>
      <c r="AG11" s="143"/>
      <c r="AH11" s="165"/>
      <c r="AI11" s="166"/>
      <c r="AJ11" s="142"/>
      <c r="AK11" s="143"/>
      <c r="AL11" s="143"/>
      <c r="AM11" s="143"/>
      <c r="AN11" s="143"/>
      <c r="AO11" s="126"/>
      <c r="AP11" s="126"/>
      <c r="AQ11" s="126"/>
      <c r="AR11" s="126"/>
    </row>
    <row r="12" spans="1:44" s="51" customFormat="1" ht="9.9499999999999993" customHeight="1" x14ac:dyDescent="0.15">
      <c r="A12" s="84">
        <f t="shared" ref="A12:A43" si="4">ROW()-$A$11</f>
        <v>1</v>
      </c>
      <c r="B12" s="85" t="s">
        <v>66</v>
      </c>
      <c r="C12" s="189" t="s">
        <v>2</v>
      </c>
      <c r="D12" s="172" t="s">
        <v>122</v>
      </c>
      <c r="E12" s="87" t="s">
        <v>135</v>
      </c>
      <c r="F12" s="88" t="s">
        <v>44</v>
      </c>
      <c r="G12" s="172"/>
      <c r="H12" s="87" t="s">
        <v>122</v>
      </c>
      <c r="I12" s="88" t="s">
        <v>141</v>
      </c>
      <c r="J12" s="89"/>
      <c r="K12" s="87"/>
      <c r="L12" s="88"/>
      <c r="M12" s="89"/>
      <c r="N12" s="87"/>
      <c r="O12" s="88"/>
      <c r="P12" s="89"/>
      <c r="Q12" s="87"/>
      <c r="R12" s="88"/>
      <c r="S12" s="89"/>
      <c r="T12" s="87"/>
      <c r="U12" s="88"/>
      <c r="V12" s="90">
        <f>IF(ISNUMBER(MATCH(B12,$E$12:$E$80,0)),MATCH(B12,$E$12:$E$80,0),(((IF(ISNUMBER(MATCH(B12,$D$12:$D$80,0)),MATCH(B12,$D$12:$D$80,0),"")))))</f>
        <v>3</v>
      </c>
      <c r="W12" s="90">
        <f>IF(ISNUMBER(MATCH(B12,$H$12:$H$80,0)),MATCH(B12,$H$12:$H$80,0),(((IF(ISNUMBER(MATCH(B12,$G$12:$G$80,0)),MATCH(B12,$G$12:$G$80,0),"")))))</f>
        <v>19</v>
      </c>
      <c r="X12" s="90" t="str">
        <f>IF(ISNUMBER(MATCH(B12,$K$12:$K$80,0)),MATCH(B12,$K$12:$K$80,0),(((IF(ISNUMBER(MATCH(B12,$J$12:$J$80,0)),MATCH(B12,$J$12:$J$80,0),"")))))</f>
        <v/>
      </c>
      <c r="Y12" s="90" t="str">
        <f>IF(ISNUMBER(MATCH(B12,$N$12:$N$80,0)),MATCH(B12,$N$12:$N$80,0),(((IF(ISNUMBER(MATCH(B12,$M$12:$M$80,0)),MATCH(B12,$M$12:$M$80,0),"")))))</f>
        <v/>
      </c>
      <c r="Z12" s="90" t="str">
        <f>IF(ISNUMBER(MATCH(B12,$Q$12:$Q$80,0)),MATCH(B12,$Q$12:$Q$80,0),(((IF(ISNUMBER(MATCH(B12,$P$12:$P$80,0)),MATCH(B12,$P$12:$P$80,0),"")))))</f>
        <v/>
      </c>
      <c r="AA12" s="90" t="str">
        <f>IF(ISNUMBER(MATCH(B12,$T$12:$T$80,0)),MATCH(B12,$T$12:$T$80,0),(((IF(ISNUMBER(MATCH(B12,$S$12:$S$80,0)),MATCH(B12,$S$12:$S$80,0),"")))))</f>
        <v/>
      </c>
      <c r="AB12" s="162" t="str">
        <f>IF(ISNUMBER($V12),INDEX($E$12:$F$80,$V12,AB$1),"-")</f>
        <v>dispersivity</v>
      </c>
      <c r="AC12" s="91" t="str">
        <f>IF(ISNUMBER($W12),INDEX($H$12:$I$80,$W12,AC$1),"-")</f>
        <v>dispersivity</v>
      </c>
      <c r="AD12" s="158" t="str">
        <f>IF(ISNUMBER($X12),INDEX($K$12:$L$80,$X12,AD$1),"-")</f>
        <v>-</v>
      </c>
      <c r="AE12" s="158" t="str">
        <f>IF(ISNUMBER($Y12),INDEX($N$12:$O$80,$Y12,AE$1),"-")</f>
        <v>-</v>
      </c>
      <c r="AF12" s="158" t="str">
        <f>IF(ISNUMBER($Z12),INDEX($Q$12:$R$80,$Z12,AF$1),"-")</f>
        <v>-</v>
      </c>
      <c r="AG12" s="158" t="str">
        <f>IF(ISNUMBER($AA12),INDEX($T$12:$U$80,$AA12,AG$1),"-")</f>
        <v>-</v>
      </c>
      <c r="AH12" s="91" t="str">
        <f>IF(ISNUMBER($V12),INDEX($E$12:$F$80,$V12,AH$1),"-")</f>
        <v>0, 10, 10, 10</v>
      </c>
      <c r="AI12" s="91">
        <f>IF(ISNUMBER($W12),INDEX($H$12:$I$80,$W12,AI$1),"-")</f>
        <v>1</v>
      </c>
      <c r="AJ12" s="158" t="str">
        <f>IF(ISNUMBER($X12),INDEX($K$12:$L$80,$X12,AJ$1),"-")</f>
        <v>-</v>
      </c>
      <c r="AK12" s="158" t="str">
        <f>IF(ISNUMBER($Y12),INDEX($N$12:$O$80,$Y12,AK$1),"-")</f>
        <v>-</v>
      </c>
      <c r="AL12" s="158" t="str">
        <f>IF(ISNUMBER($Z12),INDEX($Q$12:$R$80,$Z12,AL$1),"-")</f>
        <v>-</v>
      </c>
      <c r="AM12" s="158" t="str">
        <f>IF(ISNUMBER($AA12),INDEX($T$12:$U$80,$AA12,AM$1),"-")</f>
        <v>-</v>
      </c>
      <c r="AN12" s="91"/>
      <c r="AO12" s="53"/>
      <c r="AP12" s="53"/>
      <c r="AQ12" s="53"/>
      <c r="AR12" s="53"/>
    </row>
    <row r="13" spans="1:44" s="51" customFormat="1" ht="9.9499999999999993" customHeight="1" x14ac:dyDescent="0.15">
      <c r="A13" s="84">
        <f t="shared" si="4"/>
        <v>2</v>
      </c>
      <c r="B13" s="85" t="s">
        <v>123</v>
      </c>
      <c r="C13" s="189" t="s">
        <v>2</v>
      </c>
      <c r="D13" s="172" t="s">
        <v>124</v>
      </c>
      <c r="E13" s="87" t="s">
        <v>136</v>
      </c>
      <c r="F13" s="88" t="s">
        <v>145</v>
      </c>
      <c r="G13" s="172"/>
      <c r="H13" s="87" t="s">
        <v>124</v>
      </c>
      <c r="I13" s="88" t="s">
        <v>146</v>
      </c>
      <c r="J13" s="89"/>
      <c r="K13" s="87"/>
      <c r="L13" s="88"/>
      <c r="M13" s="89"/>
      <c r="N13" s="87"/>
      <c r="O13" s="88"/>
      <c r="P13" s="89"/>
      <c r="Q13" s="87"/>
      <c r="R13" s="88"/>
      <c r="S13" s="89"/>
      <c r="T13" s="87"/>
      <c r="U13" s="88"/>
      <c r="V13" s="90">
        <f>IF(ISNUMBER(MATCH(B13,$E$12:$E$80,0)),MATCH(B13,$E$12:$E$80,0),(((IF(ISNUMBER(MATCH(B13,$D$12:$D$80,0)),MATCH(B13,$D$12:$D$80,0),"")))))</f>
        <v>4</v>
      </c>
      <c r="W13" s="90" t="str">
        <f>IF(ISNUMBER(MATCH(B13,$H$12:$H$80,0)),MATCH(B13,$H$12:$H$80,0),(((IF(ISNUMBER(MATCH(B13,$G$12:$G$80,0)),MATCH(B13,$G$12:$G$80,0),"")))))</f>
        <v/>
      </c>
      <c r="X13" s="90" t="str">
        <f>IF(ISNUMBER(MATCH(B13,$K$12:$K$80,0)),MATCH(B13,$K$12:$K$80,0),(((IF(ISNUMBER(MATCH(B13,$J$12:$J$80,0)),MATCH(B13,$J$12:$J$80,0),"")))))</f>
        <v/>
      </c>
      <c r="Y13" s="90" t="str">
        <f>IF(ISNUMBER(MATCH(B13,$N$12:$N$80,0)),MATCH(B13,$N$12:$N$80,0),(((IF(ISNUMBER(MATCH(B13,$M$12:$M$80,0)),MATCH(B13,$M$12:$M$80,0),"")))))</f>
        <v/>
      </c>
      <c r="Z13" s="90" t="str">
        <f>IF(ISNUMBER(MATCH(B13,$Q$12:$Q$80,0)),MATCH(B13,$Q$12:$Q$80,0),(((IF(ISNUMBER(MATCH(B13,$P$12:$P$80,0)),MATCH(B13,$P$12:$P$80,0),"")))))</f>
        <v/>
      </c>
      <c r="AA13" s="90" t="str">
        <f>IF(ISNUMBER(MATCH(B13,$T$12:$T$80,0)),MATCH(B13,$T$12:$T$80,0),(((IF(ISNUMBER(MATCH(B13,$S$12:$S$80,0)),MATCH(B13,$S$12:$S$80,0),"")))))</f>
        <v/>
      </c>
      <c r="AB13" s="162" t="str">
        <f t="shared" ref="AB13:AB76" si="5">IF(ISNUMBER($V13),INDEX($E$12:$F$80,$V13,AB$1),"-")</f>
        <v>retardation</v>
      </c>
      <c r="AC13" s="91" t="str">
        <f t="shared" ref="AC13:AC76" si="6">IF(ISNUMBER($W13),INDEX($H$12:$I$80,$W13,AC$1),"-")</f>
        <v>-</v>
      </c>
      <c r="AD13" s="158" t="str">
        <f t="shared" ref="AD13:AD76" si="7">IF(ISNUMBER($X13),INDEX($K$12:$L$80,$X13,AD$1),"-")</f>
        <v>-</v>
      </c>
      <c r="AE13" s="158" t="str">
        <f t="shared" ref="AE13:AE76" si="8">IF(ISNUMBER($Y13),INDEX($N$12:$O$80,$Y13,AE$1),"-")</f>
        <v>-</v>
      </c>
      <c r="AF13" s="158" t="str">
        <f t="shared" ref="AF13:AF76" si="9">IF(ISNUMBER($Z13),INDEX($Q$12:$R$80,$Z13,AF$1),"-")</f>
        <v>-</v>
      </c>
      <c r="AG13" s="158" t="str">
        <f t="shared" ref="AG13:AG76" si="10">IF(ISNUMBER($AA13),INDEX($T$12:$U$80,$AA13,AG$1),"-")</f>
        <v>-</v>
      </c>
      <c r="AH13" s="91" t="str">
        <f t="shared" ref="AH13:AH76" si="11">IF(ISNUMBER($V13),INDEX($E$12:$F$80,$V13,AH$1),"-")</f>
        <v>1 , 1 , 5 , 5</v>
      </c>
      <c r="AI13" s="91" t="str">
        <f t="shared" ref="AI13:AI76" si="12">IF(ISNUMBER($W13),INDEX($H$12:$I$80,$W13,AI$1),"-")</f>
        <v>-</v>
      </c>
      <c r="AJ13" s="158" t="str">
        <f t="shared" ref="AJ13:AJ76" si="13">IF(ISNUMBER($X13),INDEX($K$12:$L$80,$X13,AJ$1),"-")</f>
        <v>-</v>
      </c>
      <c r="AK13" s="158" t="str">
        <f t="shared" ref="AK13:AK76" si="14">IF(ISNUMBER($Y13),INDEX($N$12:$O$80,$Y13,AK$1),"-")</f>
        <v>-</v>
      </c>
      <c r="AL13" s="158" t="str">
        <f t="shared" ref="AL13:AL76" si="15">IF(ISNUMBER($Z13),INDEX($Q$12:$R$80,$Z13,AL$1),"-")</f>
        <v>-</v>
      </c>
      <c r="AM13" s="158" t="str">
        <f t="shared" ref="AM13:AM76" si="16">IF(ISNUMBER($AA13),INDEX($T$12:$U$80,$AA13,AM$1),"-")</f>
        <v>-</v>
      </c>
      <c r="AN13" s="91"/>
      <c r="AO13" s="53"/>
      <c r="AP13" s="53"/>
      <c r="AQ13" s="53"/>
      <c r="AR13" s="53"/>
    </row>
    <row r="14" spans="1:44" s="51" customFormat="1" ht="9.9499999999999993" customHeight="1" x14ac:dyDescent="0.2">
      <c r="A14" s="84">
        <f t="shared" si="4"/>
        <v>3</v>
      </c>
      <c r="B14" s="171" t="s">
        <v>72</v>
      </c>
      <c r="C14" s="176" t="s">
        <v>161</v>
      </c>
      <c r="D14" s="172"/>
      <c r="E14" s="87" t="s">
        <v>66</v>
      </c>
      <c r="F14" s="88" t="s">
        <v>137</v>
      </c>
      <c r="G14" s="184"/>
      <c r="H14" s="87" t="s">
        <v>1</v>
      </c>
      <c r="I14" s="93">
        <v>2</v>
      </c>
      <c r="J14" s="89"/>
      <c r="K14" s="87"/>
      <c r="L14" s="93"/>
      <c r="M14" s="89"/>
      <c r="N14" s="87"/>
      <c r="O14" s="88"/>
      <c r="P14" s="89"/>
      <c r="Q14" s="92"/>
      <c r="R14" s="88"/>
      <c r="S14" s="89"/>
      <c r="T14" s="87"/>
      <c r="U14" s="88"/>
      <c r="V14" s="90">
        <f>IF(ISNUMBER(MATCH(B14,$E$12:$E$80,0)),MATCH(B14,$E$12:$E$80,0),(((IF(ISNUMBER(MATCH(B14,$D$12:$D$80,0)),MATCH(B14,$D$12:$D$80,0),"")))))</f>
        <v>18</v>
      </c>
      <c r="W14" s="90">
        <f>IF(ISNUMBER(MATCH(B14,$H$12:$H$80,0)),MATCH(B14,$H$12:$H$80,0),(((IF(ISNUMBER(MATCH(B14,$G$12:$G$80,0)),MATCH(B14,$G$12:$G$80,0),"")))))</f>
        <v>16</v>
      </c>
      <c r="X14" s="90" t="str">
        <f>IF(ISNUMBER(MATCH(B14,$K$12:$K$80,0)),MATCH(B14,$K$12:$K$80,0),(((IF(ISNUMBER(MATCH(B14,$J$12:$J$80,0)),MATCH(B14,$J$12:$J$80,0),"")))))</f>
        <v/>
      </c>
      <c r="Y14" s="90" t="str">
        <f>IF(ISNUMBER(MATCH(B14,$N$12:$N$80,0)),MATCH(B14,$N$12:$N$80,0),(((IF(ISNUMBER(MATCH(B14,$M$12:$M$80,0)),MATCH(B14,$M$12:$M$80,0),"")))))</f>
        <v/>
      </c>
      <c r="Z14" s="90" t="str">
        <f>IF(ISNUMBER(MATCH(B14,$Q$12:$Q$80,0)),MATCH(B14,$Q$12:$Q$80,0),(((IF(ISNUMBER(MATCH(B14,$P$12:$P$80,0)),MATCH(B14,$P$12:$P$80,0),"")))))</f>
        <v/>
      </c>
      <c r="AA14" s="90" t="str">
        <f>IF(ISNUMBER(MATCH(B14,$T$12:$T$80,0)),MATCH(B14,$T$12:$T$80,0),(((IF(ISNUMBER(MATCH(B14,$S$12:$S$80,0)),MATCH(B14,$S$12:$S$80,0),"")))))</f>
        <v/>
      </c>
      <c r="AB14" s="162" t="str">
        <f t="shared" si="5"/>
        <v>prsity</v>
      </c>
      <c r="AC14" s="91" t="str">
        <f t="shared" si="6"/>
        <v>porosity</v>
      </c>
      <c r="AD14" s="158" t="str">
        <f t="shared" si="7"/>
        <v>-</v>
      </c>
      <c r="AE14" s="158" t="str">
        <f t="shared" si="8"/>
        <v>-</v>
      </c>
      <c r="AF14" s="158" t="str">
        <f t="shared" si="9"/>
        <v>-</v>
      </c>
      <c r="AG14" s="158" t="str">
        <f t="shared" si="10"/>
        <v>-</v>
      </c>
      <c r="AH14" s="91">
        <f t="shared" si="11"/>
        <v>0.25</v>
      </c>
      <c r="AI14" s="91">
        <f t="shared" si="12"/>
        <v>0.37</v>
      </c>
      <c r="AJ14" s="158" t="str">
        <f t="shared" si="13"/>
        <v>-</v>
      </c>
      <c r="AK14" s="158" t="str">
        <f t="shared" si="14"/>
        <v>-</v>
      </c>
      <c r="AL14" s="158" t="str">
        <f t="shared" si="15"/>
        <v>-</v>
      </c>
      <c r="AM14" s="158" t="str">
        <f t="shared" si="16"/>
        <v>-</v>
      </c>
      <c r="AN14" s="91"/>
      <c r="AO14" s="53"/>
      <c r="AP14" s="53"/>
      <c r="AQ14" s="53"/>
      <c r="AR14" s="53"/>
    </row>
    <row r="15" spans="1:44" s="51" customFormat="1" ht="9.9499999999999993" customHeight="1" x14ac:dyDescent="0.25">
      <c r="A15" s="84">
        <f t="shared" si="4"/>
        <v>4</v>
      </c>
      <c r="B15" s="171" t="s">
        <v>93</v>
      </c>
      <c r="C15" s="176" t="s">
        <v>157</v>
      </c>
      <c r="D15" s="172"/>
      <c r="E15" s="87" t="s">
        <v>123</v>
      </c>
      <c r="F15" s="88" t="s">
        <v>138</v>
      </c>
      <c r="G15" s="172"/>
      <c r="H15" s="87" t="s">
        <v>68</v>
      </c>
      <c r="I15" s="93">
        <v>1</v>
      </c>
      <c r="J15" s="89"/>
      <c r="K15" s="94"/>
      <c r="L15" s="93"/>
      <c r="M15" s="89"/>
      <c r="N15" s="87"/>
      <c r="O15" s="93"/>
      <c r="P15" s="89"/>
      <c r="Q15" s="92"/>
      <c r="R15" s="93"/>
      <c r="S15" s="89"/>
      <c r="T15" s="87"/>
      <c r="U15" s="93"/>
      <c r="V15" s="90">
        <f>IF(ISNUMBER(MATCH(B15,$E$12:$E$80,0)),MATCH(B15,$E$12:$E$80,0),(((IF(ISNUMBER(MATCH(B15,$D$12:$D$80,0)),MATCH(B15,$D$12:$D$80,0),"")))))</f>
        <v>61</v>
      </c>
      <c r="W15" s="90">
        <f>IF(ISNUMBER(MATCH(B15,$H$12:$H$80,0)),MATCH(B15,$H$12:$H$80,0),(((IF(ISNUMBER(MATCH(B15,$G$12:$G$80,0)),MATCH(B15,$G$12:$G$80,0),"")))))</f>
        <v>20</v>
      </c>
      <c r="X15" s="90" t="str">
        <f>IF(ISNUMBER(MATCH(B15,$K$12:$K$80,0)),MATCH(B15,$K$12:$K$80,0),(((IF(ISNUMBER(MATCH(B15,$J$12:$J$80,0)),MATCH(B15,$J$12:$J$80,0),"")))))</f>
        <v/>
      </c>
      <c r="Y15" s="90" t="str">
        <f>IF(ISNUMBER(MATCH(B15,$N$12:$N$80,0)),MATCH(B15,$N$12:$N$80,0),(((IF(ISNUMBER(MATCH(B15,$M$12:$M$80,0)),MATCH(B15,$M$12:$M$80,0),"")))))</f>
        <v/>
      </c>
      <c r="Z15" s="90" t="str">
        <f>IF(ISNUMBER(MATCH(B15,$Q$12:$Q$80,0)),MATCH(B15,$Q$12:$Q$80,0),(((IF(ISNUMBER(MATCH(B15,$P$12:$P$80,0)),MATCH(B15,$P$12:$P$80,0),"")))))</f>
        <v/>
      </c>
      <c r="AA15" s="90" t="str">
        <f>IF(ISNUMBER(MATCH(B15,$T$12:$T$80,0)),MATCH(B15,$T$12:$T$80,0),(((IF(ISNUMBER(MATCH(B15,$S$12:$S$80,0)),MATCH(B15,$S$12:$S$80,0),"")))))</f>
        <v/>
      </c>
      <c r="AB15" s="162" t="str">
        <f t="shared" si="5"/>
        <v>source_concentration</v>
      </c>
      <c r="AC15" s="91" t="str">
        <f t="shared" si="6"/>
        <v>source_concentration</v>
      </c>
      <c r="AD15" s="158" t="str">
        <f t="shared" si="7"/>
        <v>-</v>
      </c>
      <c r="AE15" s="158" t="str">
        <f t="shared" si="8"/>
        <v>-</v>
      </c>
      <c r="AF15" s="158" t="str">
        <f t="shared" si="9"/>
        <v>-</v>
      </c>
      <c r="AG15" s="158" t="str">
        <f t="shared" si="10"/>
        <v>-</v>
      </c>
      <c r="AH15" s="91">
        <f t="shared" si="11"/>
        <v>0</v>
      </c>
      <c r="AI15" s="91">
        <f t="shared" si="12"/>
        <v>0.05</v>
      </c>
      <c r="AJ15" s="158" t="str">
        <f t="shared" si="13"/>
        <v>-</v>
      </c>
      <c r="AK15" s="158" t="str">
        <f t="shared" si="14"/>
        <v>-</v>
      </c>
      <c r="AL15" s="158" t="str">
        <f t="shared" si="15"/>
        <v>-</v>
      </c>
      <c r="AM15" s="158" t="str">
        <f t="shared" si="16"/>
        <v>-</v>
      </c>
      <c r="AN15" s="91"/>
      <c r="AO15" s="53"/>
      <c r="AP15" s="53"/>
      <c r="AQ15" s="53"/>
      <c r="AR15" s="53"/>
    </row>
    <row r="16" spans="1:44" s="51" customFormat="1" ht="9.9499999999999993" customHeight="1" x14ac:dyDescent="0.25">
      <c r="A16" s="84">
        <f t="shared" si="4"/>
        <v>5</v>
      </c>
      <c r="B16" s="85" t="s">
        <v>92</v>
      </c>
      <c r="C16" s="168" t="s">
        <v>154</v>
      </c>
      <c r="D16" s="172"/>
      <c r="E16" s="87" t="s">
        <v>125</v>
      </c>
      <c r="F16" s="93" t="s">
        <v>139</v>
      </c>
      <c r="G16" s="172"/>
      <c r="H16" s="87" t="s">
        <v>70</v>
      </c>
      <c r="I16" s="93">
        <v>1</v>
      </c>
      <c r="J16" s="89"/>
      <c r="K16" s="94"/>
      <c r="L16" s="93"/>
      <c r="M16" s="89"/>
      <c r="N16" s="87"/>
      <c r="O16" s="93"/>
      <c r="P16" s="89"/>
      <c r="Q16" s="92"/>
      <c r="R16" s="93"/>
      <c r="S16" s="89"/>
      <c r="T16" s="87"/>
      <c r="U16" s="93"/>
      <c r="V16" s="90">
        <f>IF(ISNUMBER(MATCH(B16,$E$12:$E$80,0)),MATCH(B16,$E$12:$E$80,0),(((IF(ISNUMBER(MATCH(B16,$D$12:$D$80,0)),MATCH(B16,$D$12:$D$80,0),"")))))</f>
        <v>22</v>
      </c>
      <c r="W16" s="90">
        <f>IF(ISNUMBER(MATCH(B16,$H$12:$H$80,0)),MATCH(B16,$H$12:$H$80,0),(((IF(ISNUMBER(MATCH(B16,$G$12:$G$80,0)),MATCH(B16,$G$12:$G$80,0),"")))))</f>
        <v>17</v>
      </c>
      <c r="X16" s="90" t="str">
        <f>IF(ISNUMBER(MATCH(B16,$K$12:$K$80,0)),MATCH(B16,$K$12:$K$80,0),(((IF(ISNUMBER(MATCH(B16,$J$12:$J$80,0)),MATCH(B16,$J$12:$J$80,0),"")))))</f>
        <v/>
      </c>
      <c r="Y16" s="90" t="str">
        <f>IF(ISNUMBER(MATCH(B16,$N$12:$N$80,0)),MATCH(B16,$N$12:$N$80,0),(((IF(ISNUMBER(MATCH(B16,$M$12:$M$80,0)),MATCH(B16,$M$12:$M$80,0),"")))))</f>
        <v/>
      </c>
      <c r="Z16" s="90" t="str">
        <f>IF(ISNUMBER(MATCH(B16,$Q$12:$Q$80,0)),MATCH(B16,$Q$12:$Q$80,0),(((IF(ISNUMBER(MATCH(B16,$P$12:$P$80,0)),MATCH(B16,$P$12:$P$80,0),"")))))</f>
        <v/>
      </c>
      <c r="AA16" s="90" t="str">
        <f>IF(ISNUMBER(MATCH(B16,$T$12:$T$80,0)),MATCH(B16,$T$12:$T$80,0),(((IF(ISNUMBER(MATCH(B16,$S$12:$S$80,0)),MATCH(B16,$S$12:$S$80,0),"")))))</f>
        <v/>
      </c>
      <c r="AB16" s="162" t="str">
        <f t="shared" si="5"/>
        <v>bulk_density</v>
      </c>
      <c r="AC16" s="91" t="str">
        <f t="shared" si="6"/>
        <v>bulk_density</v>
      </c>
      <c r="AD16" s="158" t="str">
        <f t="shared" si="7"/>
        <v>-</v>
      </c>
      <c r="AE16" s="158" t="str">
        <f t="shared" si="8"/>
        <v>-</v>
      </c>
      <c r="AF16" s="158" t="str">
        <f t="shared" si="9"/>
        <v>-</v>
      </c>
      <c r="AG16" s="158" t="str">
        <f t="shared" si="10"/>
        <v>-</v>
      </c>
      <c r="AH16" s="91">
        <f t="shared" si="11"/>
        <v>0</v>
      </c>
      <c r="AI16" s="91">
        <f t="shared" si="12"/>
        <v>1.587</v>
      </c>
      <c r="AJ16" s="158" t="str">
        <f t="shared" si="13"/>
        <v>-</v>
      </c>
      <c r="AK16" s="158" t="str">
        <f t="shared" si="14"/>
        <v>-</v>
      </c>
      <c r="AL16" s="158" t="str">
        <f t="shared" si="15"/>
        <v>-</v>
      </c>
      <c r="AM16" s="158" t="str">
        <f t="shared" si="16"/>
        <v>-</v>
      </c>
      <c r="AN16" s="91"/>
      <c r="AO16" s="53"/>
      <c r="AP16" s="53"/>
      <c r="AQ16" s="53"/>
      <c r="AR16" s="53"/>
    </row>
    <row r="17" spans="1:44" s="51" customFormat="1" ht="9.9499999999999993" customHeight="1" x14ac:dyDescent="0.25">
      <c r="A17" s="84">
        <f t="shared" si="4"/>
        <v>6</v>
      </c>
      <c r="B17" s="171" t="s">
        <v>144</v>
      </c>
      <c r="C17" s="176" t="s">
        <v>155</v>
      </c>
      <c r="D17" s="172"/>
      <c r="E17" s="87" t="s">
        <v>1</v>
      </c>
      <c r="F17" s="93">
        <v>1</v>
      </c>
      <c r="G17" s="172"/>
      <c r="H17" s="87" t="s">
        <v>69</v>
      </c>
      <c r="I17" s="93">
        <v>101</v>
      </c>
      <c r="J17" s="89"/>
      <c r="K17" s="94"/>
      <c r="L17" s="93"/>
      <c r="M17" s="89"/>
      <c r="N17" s="87"/>
      <c r="O17" s="93"/>
      <c r="P17" s="89"/>
      <c r="Q17" s="87"/>
      <c r="R17" s="93"/>
      <c r="S17" s="89"/>
      <c r="T17" s="87"/>
      <c r="U17" s="93"/>
      <c r="V17" s="90">
        <f>IF(ISNUMBER(MATCH(B17,$E$12:$E$80,0)),MATCH(B17,$E$12:$E$80,0),(((IF(ISNUMBER(MATCH(B17,$D$12:$D$80,0)),MATCH(B17,$D$12:$D$80,0),"")))))</f>
        <v>63</v>
      </c>
      <c r="W17" s="90">
        <f>IF(ISNUMBER(MATCH(B17,$H$12:$H$80,0)),MATCH(B17,$H$12:$H$80,0),(((IF(ISNUMBER(MATCH(B17,$G$12:$G$80,0)),MATCH(B17,$G$12:$G$80,0),"")))))</f>
        <v>28</v>
      </c>
      <c r="X17" s="90" t="str">
        <f>IF(ISNUMBER(MATCH(B17,$K$12:$K$80,0)),MATCH(B17,$K$12:$K$80,0),(((IF(ISNUMBER(MATCH(B17,$J$12:$J$80,0)),MATCH(B17,$J$12:$J$80,0),"")))))</f>
        <v/>
      </c>
      <c r="Y17" s="90" t="str">
        <f>IF(ISNUMBER(MATCH(B17,$N$12:$N$80,0)),MATCH(B17,$N$12:$N$80,0),(((IF(ISNUMBER(MATCH(B17,$M$12:$M$80,0)),MATCH(B17,$M$12:$M$80,0),"")))))</f>
        <v/>
      </c>
      <c r="Z17" s="90" t="str">
        <f>IF(ISNUMBER(MATCH(B17,$Q$12:$Q$80,0)),MATCH(B17,$Q$12:$Q$80,0),(((IF(ISNUMBER(MATCH(B17,$P$12:$P$80,0)),MATCH(B17,$P$12:$P$80,0),"")))))</f>
        <v/>
      </c>
      <c r="AA17" s="90" t="str">
        <f>IF(ISNUMBER(MATCH(B17,$T$12:$T$80,0)),MATCH(B17,$T$12:$T$80,0),(((IF(ISNUMBER(MATCH(B17,$S$12:$S$80,0)),MATCH(B17,$S$12:$S$80,0),"")))))</f>
        <v/>
      </c>
      <c r="AB17" s="162" t="str">
        <f t="shared" si="5"/>
        <v>freundlich</v>
      </c>
      <c r="AC17" s="91" t="str">
        <f t="shared" si="6"/>
        <v>freundlich</v>
      </c>
      <c r="AD17" s="158" t="str">
        <f t="shared" si="7"/>
        <v>-</v>
      </c>
      <c r="AE17" s="158" t="str">
        <f t="shared" si="8"/>
        <v>-</v>
      </c>
      <c r="AF17" s="158" t="str">
        <f t="shared" si="9"/>
        <v>-</v>
      </c>
      <c r="AG17" s="158" t="str">
        <f t="shared" si="10"/>
        <v>-</v>
      </c>
      <c r="AH17" s="91">
        <f t="shared" si="11"/>
        <v>0</v>
      </c>
      <c r="AI17" s="91">
        <f t="shared" si="12"/>
        <v>0.3</v>
      </c>
      <c r="AJ17" s="158" t="str">
        <f t="shared" si="13"/>
        <v>-</v>
      </c>
      <c r="AK17" s="158" t="str">
        <f t="shared" si="14"/>
        <v>-</v>
      </c>
      <c r="AL17" s="158" t="str">
        <f t="shared" si="15"/>
        <v>-</v>
      </c>
      <c r="AM17" s="158" t="str">
        <f t="shared" si="16"/>
        <v>-</v>
      </c>
      <c r="AN17" s="91"/>
      <c r="AO17" s="53"/>
      <c r="AP17" s="53"/>
      <c r="AQ17" s="53"/>
      <c r="AR17" s="53"/>
    </row>
    <row r="18" spans="1:44" s="51" customFormat="1" ht="9.9499999999999993" customHeight="1" x14ac:dyDescent="0.2">
      <c r="A18" s="84">
        <f t="shared" si="4"/>
        <v>7</v>
      </c>
      <c r="B18" s="177" t="s">
        <v>163</v>
      </c>
      <c r="C18" s="178" t="s">
        <v>160</v>
      </c>
      <c r="D18" s="172"/>
      <c r="E18" s="87" t="s">
        <v>68</v>
      </c>
      <c r="F18" s="93">
        <v>1</v>
      </c>
      <c r="G18" s="184"/>
      <c r="H18" s="87" t="s">
        <v>86</v>
      </c>
      <c r="I18" s="93">
        <v>160</v>
      </c>
      <c r="J18" s="89"/>
      <c r="K18" s="87"/>
      <c r="L18" s="93"/>
      <c r="M18" s="89"/>
      <c r="N18" s="87"/>
      <c r="O18" s="93"/>
      <c r="P18" s="89"/>
      <c r="Q18" s="87"/>
      <c r="R18" s="93"/>
      <c r="S18" s="89"/>
      <c r="T18" s="87"/>
      <c r="U18" s="93"/>
      <c r="V18" s="90">
        <f>IF(ISNUMBER(MATCH(B18,$E$12:$E$80,0)),MATCH(B18,$E$12:$E$80,0),(((IF(ISNUMBER(MATCH(B18,$D$12:$D$80,0)),MATCH(B18,$D$12:$D$80,0),"")))))</f>
        <v>64</v>
      </c>
      <c r="W18" s="90">
        <f>IF(ISNUMBER(MATCH(B18,$H$12:$H$80,0)),MATCH(B18,$H$12:$H$80,0),(((IF(ISNUMBER(MATCH(B18,$G$12:$G$80,0)),MATCH(B18,$G$12:$G$80,0),"")))))</f>
        <v>29</v>
      </c>
      <c r="X18" s="90" t="str">
        <f>IF(ISNUMBER(MATCH(B18,$K$12:$K$80,0)),MATCH(B18,$K$12:$K$80,0),(((IF(ISNUMBER(MATCH(B18,$J$12:$J$80,0)),MATCH(B18,$J$12:$J$80,0),"")))))</f>
        <v/>
      </c>
      <c r="Y18" s="90" t="str">
        <f>IF(ISNUMBER(MATCH(B18,$N$12:$N$80,0)),MATCH(B18,$N$12:$N$80,0),(((IF(ISNUMBER(MATCH(B18,$M$12:$M$80,0)),MATCH(B18,$M$12:$M$80,0),"")))))</f>
        <v/>
      </c>
      <c r="Z18" s="90" t="str">
        <f>IF(ISNUMBER(MATCH(B18,$Q$12:$Q$80,0)),MATCH(B18,$Q$12:$Q$80,0),(((IF(ISNUMBER(MATCH(B18,$P$12:$P$80,0)),MATCH(B18,$P$12:$P$80,0),"")))))</f>
        <v/>
      </c>
      <c r="AA18" s="90" t="str">
        <f>IF(ISNUMBER(MATCH(B18,$T$12:$T$80,0)),MATCH(B18,$T$12:$T$80,0),(((IF(ISNUMBER(MATCH(B18,$S$12:$S$80,0)),MATCH(B18,$S$12:$S$80,0),"")))))</f>
        <v/>
      </c>
      <c r="AB18" s="162" t="str">
        <f t="shared" si="5"/>
        <v xml:space="preserve">f. expoent </v>
      </c>
      <c r="AC18" s="91" t="str">
        <f t="shared" si="6"/>
        <v xml:space="preserve">f. expoent </v>
      </c>
      <c r="AD18" s="158" t="str">
        <f t="shared" si="7"/>
        <v>-</v>
      </c>
      <c r="AE18" s="158" t="str">
        <f t="shared" si="8"/>
        <v>-</v>
      </c>
      <c r="AF18" s="158" t="str">
        <f t="shared" si="9"/>
        <v>-</v>
      </c>
      <c r="AG18" s="158" t="str">
        <f t="shared" si="10"/>
        <v>-</v>
      </c>
      <c r="AH18" s="91">
        <f t="shared" si="11"/>
        <v>0</v>
      </c>
      <c r="AI18" s="91" t="str">
        <f t="shared" si="12"/>
        <v>0.3   0.7</v>
      </c>
      <c r="AJ18" s="158" t="str">
        <f t="shared" si="13"/>
        <v>-</v>
      </c>
      <c r="AK18" s="158" t="str">
        <f t="shared" si="14"/>
        <v>-</v>
      </c>
      <c r="AL18" s="158" t="str">
        <f t="shared" si="15"/>
        <v>-</v>
      </c>
      <c r="AM18" s="158" t="str">
        <f t="shared" si="16"/>
        <v>-</v>
      </c>
      <c r="AN18" s="91"/>
      <c r="AO18" s="53"/>
      <c r="AP18" s="53"/>
      <c r="AQ18" s="53"/>
      <c r="AR18" s="53"/>
    </row>
    <row r="19" spans="1:44" s="51" customFormat="1" ht="9.9499999999999993" customHeight="1" x14ac:dyDescent="0.2">
      <c r="A19" s="84">
        <f t="shared" si="4"/>
        <v>8</v>
      </c>
      <c r="B19" s="179" t="s">
        <v>167</v>
      </c>
      <c r="C19" s="168" t="s">
        <v>162</v>
      </c>
      <c r="D19" s="172"/>
      <c r="E19" s="87" t="s">
        <v>69</v>
      </c>
      <c r="F19" s="93">
        <v>101</v>
      </c>
      <c r="G19" s="184"/>
      <c r="H19" s="87" t="s">
        <v>87</v>
      </c>
      <c r="I19" s="93">
        <v>1340</v>
      </c>
      <c r="J19" s="89"/>
      <c r="K19" s="87"/>
      <c r="L19" s="93"/>
      <c r="M19" s="89"/>
      <c r="N19" s="87"/>
      <c r="O19" s="93"/>
      <c r="P19" s="89"/>
      <c r="Q19" s="87"/>
      <c r="R19" s="93"/>
      <c r="S19" s="89"/>
      <c r="T19" s="87"/>
      <c r="U19" s="93"/>
      <c r="V19" s="90">
        <f>IF(ISNUMBER(MATCH(B19,$E$12:$E$80,0)),MATCH(B19,$E$12:$E$80,0),(((IF(ISNUMBER(MATCH(B19,$D$12:$D$80,0)),MATCH(B19,$D$12:$D$80,0),"")))))</f>
        <v>65</v>
      </c>
      <c r="W19" s="90">
        <f>IF(ISNUMBER(MATCH(B19,$H$12:$H$80,0)),MATCH(B19,$H$12:$H$80,0),(((IF(ISNUMBER(MATCH(B19,$G$12:$G$80,0)),MATCH(B19,$G$12:$G$80,0),"")))))</f>
        <v>30</v>
      </c>
      <c r="X19" s="90" t="str">
        <f>IF(ISNUMBER(MATCH(B19,$K$12:$K$80,0)),MATCH(B19,$K$12:$K$80,0),(((IF(ISNUMBER(MATCH(B19,$J$12:$J$80,0)),MATCH(B19,$J$12:$J$80,0),"")))))</f>
        <v/>
      </c>
      <c r="Y19" s="90" t="str">
        <f>IF(ISNUMBER(MATCH(B19,$N$12:$N$80,0)),MATCH(B19,$N$12:$N$80,0),(((IF(ISNUMBER(MATCH(B19,$M$12:$M$80,0)),MATCH(B19,$M$12:$M$80,0),"")))))</f>
        <v/>
      </c>
      <c r="Z19" s="90" t="str">
        <f>IF(ISNUMBER(MATCH(B19,$Q$12:$Q$80,0)),MATCH(B19,$Q$12:$Q$80,0),(((IF(ISNUMBER(MATCH(B19,$P$12:$P$80,0)),MATCH(B19,$P$12:$P$80,0),"")))))</f>
        <v/>
      </c>
      <c r="AA19" s="90" t="str">
        <f>IF(ISNUMBER(MATCH(B19,$T$12:$T$80,0)),MATCH(B19,$T$12:$T$80,0),(((IF(ISNUMBER(MATCH(B19,$S$12:$S$80,0)),MATCH(B19,$S$12:$S$80,0),"")))))</f>
        <v/>
      </c>
      <c r="AB19" s="162" t="str">
        <f t="shared" si="5"/>
        <v>β_1º_Mass trans.</v>
      </c>
      <c r="AC19" s="91" t="str">
        <f t="shared" si="6"/>
        <v>β_1º_Mass trans.</v>
      </c>
      <c r="AD19" s="158" t="str">
        <f t="shared" si="7"/>
        <v>-</v>
      </c>
      <c r="AE19" s="158" t="str">
        <f t="shared" si="8"/>
        <v>-</v>
      </c>
      <c r="AF19" s="158" t="str">
        <f t="shared" si="9"/>
        <v>-</v>
      </c>
      <c r="AG19" s="158" t="str">
        <f t="shared" si="10"/>
        <v>-</v>
      </c>
      <c r="AH19" s="91">
        <f t="shared" si="11"/>
        <v>0</v>
      </c>
      <c r="AI19" s="91" t="str">
        <f t="shared" si="12"/>
        <v>0 , 0.002, 0.01 100</v>
      </c>
      <c r="AJ19" s="158" t="str">
        <f t="shared" si="13"/>
        <v>-</v>
      </c>
      <c r="AK19" s="158" t="str">
        <f t="shared" si="14"/>
        <v>-</v>
      </c>
      <c r="AL19" s="158" t="str">
        <f t="shared" si="15"/>
        <v>-</v>
      </c>
      <c r="AM19" s="158" t="str">
        <f t="shared" si="16"/>
        <v>-</v>
      </c>
      <c r="AN19" s="91"/>
      <c r="AO19" s="53"/>
      <c r="AP19" s="53"/>
      <c r="AQ19" s="53"/>
      <c r="AR19" s="53"/>
    </row>
    <row r="20" spans="1:44" s="51" customFormat="1" ht="9.9499999999999993" customHeight="1" x14ac:dyDescent="0.25">
      <c r="A20" s="84">
        <f t="shared" si="4"/>
        <v>9</v>
      </c>
      <c r="B20" s="171" t="s">
        <v>159</v>
      </c>
      <c r="C20" s="176" t="s">
        <v>156</v>
      </c>
      <c r="D20" s="172"/>
      <c r="E20" s="87" t="s">
        <v>70</v>
      </c>
      <c r="F20" s="93">
        <v>1</v>
      </c>
      <c r="G20" s="172"/>
      <c r="H20" s="87" t="s">
        <v>88</v>
      </c>
      <c r="I20" s="93">
        <v>1</v>
      </c>
      <c r="J20" s="89"/>
      <c r="K20" s="87"/>
      <c r="L20" s="93"/>
      <c r="M20" s="89"/>
      <c r="N20" s="87"/>
      <c r="O20" s="93"/>
      <c r="P20" s="89"/>
      <c r="Q20" s="94"/>
      <c r="R20" s="93"/>
      <c r="S20" s="89"/>
      <c r="T20" s="87"/>
      <c r="U20" s="93"/>
      <c r="V20" s="90">
        <f>IF(ISNUMBER(MATCH(B20,$E$12:$E$80,0)),MATCH(B20,$E$12:$E$80,0),(((IF(ISNUMBER(MATCH(B20,$D$12:$D$80,0)),MATCH(B20,$D$12:$D$80,0),"")))))</f>
        <v>66</v>
      </c>
      <c r="W20" s="90">
        <f>IF(ISNUMBER(MATCH(B20,$H$12:$H$80,0)),MATCH(B20,$H$12:$H$80,0),(((IF(ISNUMBER(MATCH(B20,$G$12:$G$80,0)),MATCH(B20,$G$12:$G$80,0),"")))))</f>
        <v>31</v>
      </c>
      <c r="X20" s="90" t="str">
        <f>IF(ISNUMBER(MATCH(B20,$K$12:$K$80,0)),MATCH(B20,$K$12:$K$80,0),(((IF(ISNUMBER(MATCH(B20,$J$12:$J$80,0)),MATCH(B20,$J$12:$J$80,0),"")))))</f>
        <v/>
      </c>
      <c r="Y20" s="90" t="str">
        <f>IF(ISNUMBER(MATCH(B20,$N$12:$N$80,0)),MATCH(B20,$N$12:$N$80,0),(((IF(ISNUMBER(MATCH(B20,$M$12:$M$80,0)),MATCH(B20,$M$12:$M$80,0),"")))))</f>
        <v/>
      </c>
      <c r="Z20" s="90" t="str">
        <f>IF(ISNUMBER(MATCH(B20,$Q$12:$Q$80,0)),MATCH(B20,$Q$12:$Q$80,0),(((IF(ISNUMBER(MATCH(B20,$P$12:$P$80,0)),MATCH(B20,$P$12:$P$80,0),"")))))</f>
        <v/>
      </c>
      <c r="AA20" s="90" t="str">
        <f>IF(ISNUMBER(MATCH(B20,$T$12:$T$80,0)),MATCH(B20,$T$12:$T$80,0),(((IF(ISNUMBER(MATCH(B20,$S$12:$S$80,0)),MATCH(B20,$S$12:$S$80,0),"")))))</f>
        <v/>
      </c>
      <c r="AB20" s="162" t="str">
        <f t="shared" si="5"/>
        <v>langmuir cte</v>
      </c>
      <c r="AC20" s="91" t="str">
        <f t="shared" si="6"/>
        <v>langmuir cte</v>
      </c>
      <c r="AD20" s="158" t="str">
        <f t="shared" si="7"/>
        <v>-</v>
      </c>
      <c r="AE20" s="158" t="str">
        <f t="shared" si="8"/>
        <v>-</v>
      </c>
      <c r="AF20" s="158" t="str">
        <f t="shared" si="9"/>
        <v>-</v>
      </c>
      <c r="AG20" s="158" t="str">
        <f t="shared" si="10"/>
        <v>-</v>
      </c>
      <c r="AH20" s="91" t="str">
        <f t="shared" si="11"/>
        <v>-</v>
      </c>
      <c r="AI20" s="91">
        <f t="shared" si="12"/>
        <v>100</v>
      </c>
      <c r="AJ20" s="158" t="str">
        <f t="shared" si="13"/>
        <v>-</v>
      </c>
      <c r="AK20" s="158" t="str">
        <f t="shared" si="14"/>
        <v>-</v>
      </c>
      <c r="AL20" s="158" t="str">
        <f t="shared" si="15"/>
        <v>-</v>
      </c>
      <c r="AM20" s="158" t="str">
        <f t="shared" si="16"/>
        <v>-</v>
      </c>
      <c r="AN20" s="91"/>
      <c r="AO20" s="53"/>
      <c r="AP20" s="53"/>
      <c r="AQ20" s="53"/>
      <c r="AR20" s="53"/>
    </row>
    <row r="21" spans="1:44" s="51" customFormat="1" ht="9.9499999999999993" customHeight="1" x14ac:dyDescent="0.2">
      <c r="A21" s="84">
        <f t="shared" si="4"/>
        <v>10</v>
      </c>
      <c r="B21" s="177" t="s">
        <v>164</v>
      </c>
      <c r="C21" s="178" t="s">
        <v>158</v>
      </c>
      <c r="D21" s="172"/>
      <c r="E21" s="87" t="s">
        <v>86</v>
      </c>
      <c r="F21" s="93">
        <v>2</v>
      </c>
      <c r="G21" s="172"/>
      <c r="H21" s="87" t="s">
        <v>17</v>
      </c>
      <c r="I21" s="93">
        <v>0.16</v>
      </c>
      <c r="J21" s="89"/>
      <c r="K21" s="87"/>
      <c r="L21" s="93"/>
      <c r="M21" s="89"/>
      <c r="N21" s="94"/>
      <c r="O21" s="93"/>
      <c r="P21" s="89"/>
      <c r="Q21" s="94"/>
      <c r="R21" s="93"/>
      <c r="S21" s="89"/>
      <c r="T21" s="87"/>
      <c r="U21" s="93"/>
      <c r="V21" s="90">
        <f>IF(ISNUMBER(MATCH(B21,$E$12:$E$80,0)),MATCH(B21,$E$12:$E$80,0),(((IF(ISNUMBER(MATCH(B21,$D$12:$D$80,0)),MATCH(B21,$D$12:$D$80,0),"")))))</f>
        <v>67</v>
      </c>
      <c r="W21" s="90">
        <f>IF(ISNUMBER(MATCH(B21,$H$12:$H$80,0)),MATCH(B21,$H$12:$H$80,0),(((IF(ISNUMBER(MATCH(B21,$G$12:$G$80,0)),MATCH(B21,$G$12:$G$80,0),"")))))</f>
        <v>32</v>
      </c>
      <c r="X21" s="90" t="str">
        <f>IF(ISNUMBER(MATCH(B21,$K$12:$K$80,0)),MATCH(B21,$K$12:$K$80,0),(((IF(ISNUMBER(MATCH(B21,$J$12:$J$80,0)),MATCH(B21,$J$12:$J$80,0),"")))))</f>
        <v/>
      </c>
      <c r="Y21" s="90" t="str">
        <f>IF(ISNUMBER(MATCH(B21,$N$12:$N$80,0)),MATCH(B21,$N$12:$N$80,0),(((IF(ISNUMBER(MATCH(B21,$M$12:$M$80,0)),MATCH(B21,$M$12:$M$80,0),"")))))</f>
        <v/>
      </c>
      <c r="Z21" s="90" t="str">
        <f>IF(ISNUMBER(MATCH(B21,$Q$12:$Q$80,0)),MATCH(B21,$Q$12:$Q$80,0),(((IF(ISNUMBER(MATCH(B21,$P$12:$P$80,0)),MATCH(B21,$P$12:$P$80,0),"")))))</f>
        <v/>
      </c>
      <c r="AA21" s="90" t="str">
        <f>IF(ISNUMBER(MATCH(B21,$T$12:$T$80,0)),MATCH(B21,$T$12:$T$80,0),(((IF(ISNUMBER(MATCH(B21,$S$12:$S$80,0)),MATCH(B21,$S$12:$S$80,0),"")))))</f>
        <v/>
      </c>
      <c r="AB21" s="162" t="str">
        <f t="shared" si="5"/>
        <v>l. sorption cap.</v>
      </c>
      <c r="AC21" s="91" t="str">
        <f t="shared" si="6"/>
        <v>l. sorption cap.</v>
      </c>
      <c r="AD21" s="158" t="str">
        <f t="shared" si="7"/>
        <v>-</v>
      </c>
      <c r="AE21" s="158" t="str">
        <f t="shared" si="8"/>
        <v>-</v>
      </c>
      <c r="AF21" s="158" t="str">
        <f t="shared" si="9"/>
        <v>-</v>
      </c>
      <c r="AG21" s="158" t="str">
        <f t="shared" si="10"/>
        <v>-</v>
      </c>
      <c r="AH21" s="91">
        <f t="shared" si="11"/>
        <v>0</v>
      </c>
      <c r="AI21" s="91">
        <f t="shared" si="12"/>
        <v>3.0000000000000001E-3</v>
      </c>
      <c r="AJ21" s="158" t="str">
        <f t="shared" si="13"/>
        <v>-</v>
      </c>
      <c r="AK21" s="158" t="str">
        <f t="shared" si="14"/>
        <v>-</v>
      </c>
      <c r="AL21" s="158" t="str">
        <f t="shared" si="15"/>
        <v>-</v>
      </c>
      <c r="AM21" s="158" t="str">
        <f t="shared" si="16"/>
        <v>-</v>
      </c>
      <c r="AN21" s="91"/>
      <c r="AO21" s="53"/>
      <c r="AP21" s="53"/>
      <c r="AQ21" s="53"/>
      <c r="AR21" s="53"/>
    </row>
    <row r="22" spans="1:44" s="51" customFormat="1" ht="9.9499999999999993" customHeight="1" x14ac:dyDescent="0.25">
      <c r="A22" s="84">
        <f t="shared" si="4"/>
        <v>11</v>
      </c>
      <c r="B22" s="187" t="s">
        <v>67</v>
      </c>
      <c r="C22" s="188" t="s">
        <v>170</v>
      </c>
      <c r="D22" s="172"/>
      <c r="E22" s="87" t="s">
        <v>87</v>
      </c>
      <c r="F22" s="93">
        <v>3</v>
      </c>
      <c r="G22" s="172"/>
      <c r="H22" s="87" t="s">
        <v>18</v>
      </c>
      <c r="I22" s="93">
        <v>0.16</v>
      </c>
      <c r="J22" s="89"/>
      <c r="K22" s="92"/>
      <c r="L22" s="93"/>
      <c r="M22" s="89"/>
      <c r="N22" s="94"/>
      <c r="O22" s="93"/>
      <c r="P22" s="89"/>
      <c r="Q22" s="94"/>
      <c r="R22" s="93"/>
      <c r="S22" s="89"/>
      <c r="T22" s="87"/>
      <c r="U22" s="93"/>
      <c r="V22" s="90">
        <f>IF(ISNUMBER(MATCH(B22,$E$12:$E$80,0)),MATCH(B22,$E$12:$E$80,0),(((IF(ISNUMBER(MATCH(B22,$D$12:$D$80,0)),MATCH(B22,$D$12:$D$80,0),"")))))</f>
        <v>23</v>
      </c>
      <c r="W22" s="90">
        <f>IF(ISNUMBER(MATCH(B22,$H$12:$H$80,0)),MATCH(B22,$H$12:$H$80,0),(((IF(ISNUMBER(MATCH(B22,$G$12:$G$80,0)),MATCH(B22,$G$12:$G$80,0),"")))))</f>
        <v>18</v>
      </c>
      <c r="X22" s="90" t="str">
        <f>IF(ISNUMBER(MATCH(B22,$K$12:$K$80,0)),MATCH(B22,$K$12:$K$80,0),(((IF(ISNUMBER(MATCH(B22,$J$12:$J$80,0)),MATCH(B22,$J$12:$J$80,0),"")))))</f>
        <v/>
      </c>
      <c r="Y22" s="90" t="str">
        <f>IF(ISNUMBER(MATCH(B22,$N$12:$N$80,0)),MATCH(B22,$N$12:$N$80,0),(((IF(ISNUMBER(MATCH(B22,$M$12:$M$80,0)),MATCH(B22,$M$12:$M$80,0),"")))))</f>
        <v/>
      </c>
      <c r="Z22" s="90" t="str">
        <f>IF(ISNUMBER(MATCH(B22,$Q$12:$Q$80,0)),MATCH(B22,$Q$12:$Q$80,0),(((IF(ISNUMBER(MATCH(B22,$P$12:$P$80,0)),MATCH(B22,$P$12:$P$80,0),"")))))</f>
        <v/>
      </c>
      <c r="AA22" s="90" t="str">
        <f>IF(ISNUMBER(MATCH(B22,$T$12:$T$80,0)),MATCH(B22,$T$12:$T$80,0),(((IF(ISNUMBER(MATCH(B22,$S$12:$S$80,0)),MATCH(B22,$S$12:$S$80,0),"")))))</f>
        <v/>
      </c>
      <c r="AB22" s="162" t="str">
        <f t="shared" si="5"/>
        <v>distribution_coefficient</v>
      </c>
      <c r="AC22" s="91" t="str">
        <f t="shared" si="6"/>
        <v>distribution_coefficient</v>
      </c>
      <c r="AD22" s="158" t="str">
        <f t="shared" si="7"/>
        <v>-</v>
      </c>
      <c r="AE22" s="158" t="str">
        <f t="shared" si="8"/>
        <v>-</v>
      </c>
      <c r="AF22" s="158" t="str">
        <f t="shared" si="9"/>
        <v>-</v>
      </c>
      <c r="AG22" s="158" t="str">
        <f t="shared" si="10"/>
        <v>-</v>
      </c>
      <c r="AH22" s="91">
        <f t="shared" si="11"/>
        <v>0</v>
      </c>
      <c r="AI22" s="91">
        <f t="shared" si="12"/>
        <v>0.93300000000000005</v>
      </c>
      <c r="AJ22" s="158" t="str">
        <f t="shared" si="13"/>
        <v>-</v>
      </c>
      <c r="AK22" s="158" t="str">
        <f t="shared" si="14"/>
        <v>-</v>
      </c>
      <c r="AL22" s="158" t="str">
        <f t="shared" si="15"/>
        <v>-</v>
      </c>
      <c r="AM22" s="158" t="str">
        <f t="shared" si="16"/>
        <v>-</v>
      </c>
      <c r="AN22" s="91"/>
      <c r="AO22" s="53"/>
      <c r="AP22" s="53"/>
      <c r="AQ22" s="53"/>
      <c r="AR22" s="53"/>
    </row>
    <row r="23" spans="1:44" s="51" customFormat="1" ht="9.9499999999999993" customHeight="1" x14ac:dyDescent="0.15">
      <c r="A23" s="84">
        <f t="shared" si="4"/>
        <v>12</v>
      </c>
      <c r="B23" s="85"/>
      <c r="C23" s="189" t="s">
        <v>2</v>
      </c>
      <c r="D23" s="172"/>
      <c r="E23" s="87" t="s">
        <v>88</v>
      </c>
      <c r="F23" s="93">
        <v>4</v>
      </c>
      <c r="G23" s="172"/>
      <c r="H23" s="87" t="s">
        <v>71</v>
      </c>
      <c r="I23" s="93">
        <v>1</v>
      </c>
      <c r="J23" s="89"/>
      <c r="K23" s="87"/>
      <c r="L23" s="93"/>
      <c r="M23" s="89"/>
      <c r="N23" s="94"/>
      <c r="O23" s="93"/>
      <c r="P23" s="89"/>
      <c r="Q23" s="97"/>
      <c r="R23" s="93"/>
      <c r="S23" s="89"/>
      <c r="T23" s="87"/>
      <c r="U23" s="93"/>
      <c r="V23" s="90" t="str">
        <f>IF(ISNUMBER(MATCH(B23,$E$12:$E$80,0)),MATCH(B23,$E$12:$E$80,0),(((IF(ISNUMBER(MATCH(B23,$D$12:$D$80,0)),MATCH(B23,$D$12:$D$80,0),"")))))</f>
        <v/>
      </c>
      <c r="W23" s="90" t="str">
        <f>IF(ISNUMBER(MATCH(B23,$H$12:$H$80,0)),MATCH(B23,$H$12:$H$80,0),(((IF(ISNUMBER(MATCH(B23,$G$12:$G$80,0)),MATCH(B23,$G$12:$G$80,0),"")))))</f>
        <v/>
      </c>
      <c r="X23" s="90" t="str">
        <f>IF(ISNUMBER(MATCH(B23,$K$12:$K$80,0)),MATCH(B23,$K$12:$K$80,0),(((IF(ISNUMBER(MATCH(B23,$J$12:$J$80,0)),MATCH(B23,$J$12:$J$80,0),"")))))</f>
        <v/>
      </c>
      <c r="Y23" s="90" t="str">
        <f>IF(ISNUMBER(MATCH(B23,$N$12:$N$80,0)),MATCH(B23,$N$12:$N$80,0),(((IF(ISNUMBER(MATCH(B23,$M$12:$M$80,0)),MATCH(B23,$M$12:$M$80,0),"")))))</f>
        <v/>
      </c>
      <c r="Z23" s="90" t="str">
        <f>IF(ISNUMBER(MATCH(B23,$Q$12:$Q$80,0)),MATCH(B23,$Q$12:$Q$80,0),(((IF(ISNUMBER(MATCH(B23,$P$12:$P$80,0)),MATCH(B23,$P$12:$P$80,0),"")))))</f>
        <v/>
      </c>
      <c r="AA23" s="90" t="str">
        <f>IF(ISNUMBER(MATCH(B23,$T$12:$T$80,0)),MATCH(B23,$T$12:$T$80,0),(((IF(ISNUMBER(MATCH(B23,$S$12:$S$80,0)),MATCH(B23,$S$12:$S$80,0),"")))))</f>
        <v/>
      </c>
      <c r="AB23" s="162" t="str">
        <f t="shared" si="5"/>
        <v>-</v>
      </c>
      <c r="AC23" s="91" t="str">
        <f t="shared" si="6"/>
        <v>-</v>
      </c>
      <c r="AD23" s="158" t="str">
        <f t="shared" si="7"/>
        <v>-</v>
      </c>
      <c r="AE23" s="158" t="str">
        <f t="shared" si="8"/>
        <v>-</v>
      </c>
      <c r="AF23" s="158" t="str">
        <f t="shared" si="9"/>
        <v>-</v>
      </c>
      <c r="AG23" s="158" t="str">
        <f t="shared" si="10"/>
        <v>-</v>
      </c>
      <c r="AH23" s="91" t="str">
        <f t="shared" si="11"/>
        <v>-</v>
      </c>
      <c r="AI23" s="91" t="str">
        <f t="shared" si="12"/>
        <v>-</v>
      </c>
      <c r="AJ23" s="158" t="str">
        <f t="shared" si="13"/>
        <v>-</v>
      </c>
      <c r="AK23" s="158" t="str">
        <f t="shared" si="14"/>
        <v>-</v>
      </c>
      <c r="AL23" s="158" t="str">
        <f t="shared" si="15"/>
        <v>-</v>
      </c>
      <c r="AM23" s="158" t="str">
        <f t="shared" si="16"/>
        <v>-</v>
      </c>
      <c r="AN23" s="91"/>
      <c r="AO23" s="53"/>
      <c r="AP23" s="53"/>
      <c r="AQ23" s="53"/>
      <c r="AR23" s="53"/>
    </row>
    <row r="24" spans="1:44" s="51" customFormat="1" ht="9.9499999999999993" customHeight="1" x14ac:dyDescent="0.15">
      <c r="A24" s="84">
        <f t="shared" si="4"/>
        <v>13</v>
      </c>
      <c r="B24" s="96" t="s">
        <v>1</v>
      </c>
      <c r="C24" s="189" t="s">
        <v>2</v>
      </c>
      <c r="D24" s="172"/>
      <c r="E24" s="87" t="s">
        <v>16</v>
      </c>
      <c r="F24" s="93"/>
      <c r="G24" s="172"/>
      <c r="H24" s="87" t="s">
        <v>34</v>
      </c>
      <c r="I24" s="93">
        <v>0</v>
      </c>
      <c r="J24" s="89"/>
      <c r="K24" s="87"/>
      <c r="L24" s="93"/>
      <c r="M24" s="89"/>
      <c r="N24" s="87"/>
      <c r="O24" s="93"/>
      <c r="P24" s="89"/>
      <c r="Q24" s="97"/>
      <c r="R24" s="93"/>
      <c r="S24" s="89"/>
      <c r="T24" s="87"/>
      <c r="U24" s="93"/>
      <c r="V24" s="90">
        <f>IF(ISNUMBER(MATCH(B24,$E$12:$E$80,0)),MATCH(B24,$E$12:$E$80,0),(((IF(ISNUMBER(MATCH(B24,$D$12:$D$80,0)),MATCH(B24,$D$12:$D$80,0),"")))))</f>
        <v>6</v>
      </c>
      <c r="W24" s="90">
        <f>IF(ISNUMBER(MATCH(B24,$H$12:$H$80,0)),MATCH(B24,$H$12:$H$80,0),(((IF(ISNUMBER(MATCH(B24,$G$12:$G$80,0)),MATCH(B24,$G$12:$G$80,0),"")))))</f>
        <v>3</v>
      </c>
      <c r="X24" s="90" t="str">
        <f>IF(ISNUMBER(MATCH(B24,$K$12:$K$80,0)),MATCH(B24,$K$12:$K$80,0),(((IF(ISNUMBER(MATCH(B24,$J$12:$J$80,0)),MATCH(B24,$J$12:$J$80,0),"")))))</f>
        <v/>
      </c>
      <c r="Y24" s="90" t="str">
        <f>IF(ISNUMBER(MATCH(B24,$N$12:$N$80,0)),MATCH(B24,$N$12:$N$80,0),(((IF(ISNUMBER(MATCH(B24,$M$12:$M$80,0)),MATCH(B24,$M$12:$M$80,0),"")))))</f>
        <v/>
      </c>
      <c r="Z24" s="90" t="str">
        <f>IF(ISNUMBER(MATCH(B24,$Q$12:$Q$80,0)),MATCH(B24,$Q$12:$Q$80,0),(((IF(ISNUMBER(MATCH(B24,$P$12:$P$80,0)),MATCH(B24,$P$12:$P$80,0),"")))))</f>
        <v/>
      </c>
      <c r="AA24" s="90" t="str">
        <f>IF(ISNUMBER(MATCH(B24,$T$12:$T$80,0)),MATCH(B24,$T$12:$T$80,0),(((IF(ISNUMBER(MATCH(B24,$S$12:$S$80,0)),MATCH(B24,$S$12:$S$80,0),"")))))</f>
        <v/>
      </c>
      <c r="AB24" s="162" t="str">
        <f t="shared" si="5"/>
        <v>nper</v>
      </c>
      <c r="AC24" s="91" t="str">
        <f t="shared" si="6"/>
        <v>nper</v>
      </c>
      <c r="AD24" s="158" t="str">
        <f t="shared" si="7"/>
        <v>-</v>
      </c>
      <c r="AE24" s="158" t="str">
        <f t="shared" si="8"/>
        <v>-</v>
      </c>
      <c r="AF24" s="158" t="str">
        <f t="shared" si="9"/>
        <v>-</v>
      </c>
      <c r="AG24" s="158" t="str">
        <f t="shared" si="10"/>
        <v>-</v>
      </c>
      <c r="AH24" s="91">
        <f t="shared" si="11"/>
        <v>1</v>
      </c>
      <c r="AI24" s="91">
        <f t="shared" si="12"/>
        <v>2</v>
      </c>
      <c r="AJ24" s="158" t="str">
        <f t="shared" si="13"/>
        <v>-</v>
      </c>
      <c r="AK24" s="158" t="str">
        <f t="shared" si="14"/>
        <v>-</v>
      </c>
      <c r="AL24" s="158" t="str">
        <f t="shared" si="15"/>
        <v>-</v>
      </c>
      <c r="AM24" s="158" t="str">
        <f t="shared" si="16"/>
        <v>-</v>
      </c>
      <c r="AN24" s="91"/>
      <c r="AO24" s="53"/>
      <c r="AP24" s="53"/>
      <c r="AQ24" s="53"/>
      <c r="AR24" s="53"/>
    </row>
    <row r="25" spans="1:44" s="51" customFormat="1" ht="9.9499999999999993" customHeight="1" x14ac:dyDescent="0.15">
      <c r="A25" s="84">
        <f t="shared" si="4"/>
        <v>14</v>
      </c>
      <c r="B25" s="96" t="s">
        <v>0</v>
      </c>
      <c r="C25" s="189" t="s">
        <v>2</v>
      </c>
      <c r="D25" s="172"/>
      <c r="E25" s="87" t="s">
        <v>17</v>
      </c>
      <c r="F25" s="93">
        <v>10</v>
      </c>
      <c r="G25" s="172" t="s">
        <v>77</v>
      </c>
      <c r="H25" s="87" t="s">
        <v>89</v>
      </c>
      <c r="I25" s="93">
        <v>0.1</v>
      </c>
      <c r="J25" s="89"/>
      <c r="K25" s="87"/>
      <c r="L25" s="93"/>
      <c r="M25" s="89"/>
      <c r="N25" s="87"/>
      <c r="O25" s="93"/>
      <c r="P25" s="89"/>
      <c r="Q25" s="97"/>
      <c r="R25" s="93"/>
      <c r="S25" s="89"/>
      <c r="T25" s="87"/>
      <c r="U25" s="93"/>
      <c r="V25" s="90">
        <f>IF(ISNUMBER(MATCH(B25,$E$12:$E$80,0)),MATCH(B25,$E$12:$E$80,0),(((IF(ISNUMBER(MATCH(B25,$D$12:$D$80,0)),MATCH(B25,$D$12:$D$80,0),"")))))</f>
        <v>19</v>
      </c>
      <c r="W25" s="90">
        <f>IF(ISNUMBER(MATCH(B25,$H$12:$H$80,0)),MATCH(B25,$H$12:$H$80,0),(((IF(ISNUMBER(MATCH(B25,$G$12:$G$80,0)),MATCH(B25,$G$12:$G$80,0),"")))))</f>
        <v>22</v>
      </c>
      <c r="X25" s="90" t="str">
        <f>IF(ISNUMBER(MATCH(B25,$K$12:$K$80,0)),MATCH(B25,$K$12:$K$80,0),(((IF(ISNUMBER(MATCH(B25,$J$12:$J$80,0)),MATCH(B25,$J$12:$J$80,0),"")))))</f>
        <v/>
      </c>
      <c r="Y25" s="90" t="str">
        <f>IF(ISNUMBER(MATCH(B25,$N$12:$N$80,0)),MATCH(B25,$N$12:$N$80,0),(((IF(ISNUMBER(MATCH(B25,$M$12:$M$80,0)),MATCH(B25,$M$12:$M$80,0),"")))))</f>
        <v/>
      </c>
      <c r="Z25" s="90" t="str">
        <f>IF(ISNUMBER(MATCH(B25,$Q$12:$Q$80,0)),MATCH(B25,$Q$12:$Q$80,0),(((IF(ISNUMBER(MATCH(B25,$P$12:$P$80,0)),MATCH(B25,$P$12:$P$80,0),"")))))</f>
        <v/>
      </c>
      <c r="AA25" s="90" t="str">
        <f>IF(ISNUMBER(MATCH(B25,$T$12:$T$80,0)),MATCH(B25,$T$12:$T$80,0),(((IF(ISNUMBER(MATCH(B25,$S$12:$S$80,0)),MATCH(B25,$S$12:$S$80,0),"")))))</f>
        <v/>
      </c>
      <c r="AB25" s="162" t="str">
        <f t="shared" si="5"/>
        <v>perlen</v>
      </c>
      <c r="AC25" s="91" t="str">
        <f t="shared" si="6"/>
        <v>perlen</v>
      </c>
      <c r="AD25" s="158" t="str">
        <f t="shared" si="7"/>
        <v>-</v>
      </c>
      <c r="AE25" s="158" t="str">
        <f t="shared" si="8"/>
        <v>-</v>
      </c>
      <c r="AF25" s="158" t="str">
        <f t="shared" si="9"/>
        <v>-</v>
      </c>
      <c r="AG25" s="158" t="str">
        <f t="shared" si="10"/>
        <v>-</v>
      </c>
      <c r="AH25" s="91">
        <f t="shared" si="11"/>
        <v>2000</v>
      </c>
      <c r="AI25" s="91" t="str">
        <f t="shared" si="12"/>
        <v>160 1340</v>
      </c>
      <c r="AJ25" s="158" t="str">
        <f t="shared" si="13"/>
        <v>-</v>
      </c>
      <c r="AK25" s="158" t="str">
        <f t="shared" si="14"/>
        <v>-</v>
      </c>
      <c r="AL25" s="158" t="str">
        <f t="shared" si="15"/>
        <v>-</v>
      </c>
      <c r="AM25" s="158" t="str">
        <f t="shared" si="16"/>
        <v>-</v>
      </c>
      <c r="AN25" s="91"/>
      <c r="AO25" s="53"/>
      <c r="AP25" s="53"/>
      <c r="AQ25" s="53"/>
      <c r="AR25" s="53"/>
    </row>
    <row r="26" spans="1:44" s="51" customFormat="1" ht="9.9499999999999993" customHeight="1" x14ac:dyDescent="0.15">
      <c r="A26" s="84">
        <f t="shared" si="4"/>
        <v>15</v>
      </c>
      <c r="B26" s="96" t="s">
        <v>75</v>
      </c>
      <c r="C26" s="189" t="s">
        <v>2</v>
      </c>
      <c r="D26" s="172"/>
      <c r="E26" s="87" t="s">
        <v>18</v>
      </c>
      <c r="F26" s="93">
        <v>1</v>
      </c>
      <c r="G26" s="172" t="s">
        <v>50</v>
      </c>
      <c r="H26" s="87" t="s">
        <v>90</v>
      </c>
      <c r="I26" s="93">
        <v>0.01</v>
      </c>
      <c r="J26" s="89"/>
      <c r="K26" s="87"/>
      <c r="L26" s="93"/>
      <c r="M26" s="89"/>
      <c r="N26" s="87"/>
      <c r="O26" s="93"/>
      <c r="P26" s="89"/>
      <c r="Q26" s="87"/>
      <c r="R26" s="93"/>
      <c r="S26" s="89"/>
      <c r="T26" s="87"/>
      <c r="U26" s="93"/>
      <c r="V26" s="90">
        <f>IF(ISNUMBER(MATCH(B26,$E$12:$E$80,0)),MATCH(B26,$E$12:$E$80,0),(((IF(ISNUMBER(MATCH(B26,$D$12:$D$80,0)),MATCH(B26,$D$12:$D$80,0),"")))))</f>
        <v>31</v>
      </c>
      <c r="W26" s="90" t="str">
        <f>IF(ISNUMBER(MATCH(B26,$H$12:$H$80,0)),MATCH(B26,$H$12:$H$80,0),(((IF(ISNUMBER(MATCH(B26,$G$12:$G$80,0)),MATCH(B26,$G$12:$G$80,0),"")))))</f>
        <v/>
      </c>
      <c r="X26" s="90" t="str">
        <f>IF(ISNUMBER(MATCH(B26,$K$12:$K$80,0)),MATCH(B26,$K$12:$K$80,0),(((IF(ISNUMBER(MATCH(B26,$J$12:$J$80,0)),MATCH(B26,$J$12:$J$80,0),"")))))</f>
        <v/>
      </c>
      <c r="Y26" s="90" t="str">
        <f>IF(ISNUMBER(MATCH(B26,$N$12:$N$80,0)),MATCH(B26,$N$12:$N$80,0),(((IF(ISNUMBER(MATCH(B26,$M$12:$M$80,0)),MATCH(B26,$M$12:$M$80,0),"")))))</f>
        <v/>
      </c>
      <c r="Z26" s="90" t="str">
        <f>IF(ISNUMBER(MATCH(B26,$Q$12:$Q$80,0)),MATCH(B26,$Q$12:$Q$80,0),(((IF(ISNUMBER(MATCH(B26,$P$12:$P$80,0)),MATCH(B26,$P$12:$P$80,0),"")))))</f>
        <v/>
      </c>
      <c r="AA26" s="90" t="str">
        <f>IF(ISNUMBER(MATCH(B26,$T$12:$T$80,0)),MATCH(B26,$T$12:$T$80,0),(((IF(ISNUMBER(MATCH(B26,$S$12:$S$80,0)),MATCH(B26,$S$12:$S$80,0),"")))))</f>
        <v/>
      </c>
      <c r="AB26" s="162" t="str">
        <f t="shared" si="5"/>
        <v>nstp</v>
      </c>
      <c r="AC26" s="91" t="str">
        <f t="shared" si="6"/>
        <v>-</v>
      </c>
      <c r="AD26" s="158" t="str">
        <f t="shared" si="7"/>
        <v>-</v>
      </c>
      <c r="AE26" s="158" t="str">
        <f t="shared" si="8"/>
        <v>-</v>
      </c>
      <c r="AF26" s="158" t="str">
        <f t="shared" si="9"/>
        <v>-</v>
      </c>
      <c r="AG26" s="158" t="str">
        <f t="shared" si="10"/>
        <v>-</v>
      </c>
      <c r="AH26" s="91">
        <f t="shared" si="11"/>
        <v>100</v>
      </c>
      <c r="AI26" s="91" t="str">
        <f t="shared" si="12"/>
        <v>-</v>
      </c>
      <c r="AJ26" s="158" t="str">
        <f t="shared" si="13"/>
        <v>-</v>
      </c>
      <c r="AK26" s="158" t="str">
        <f t="shared" si="14"/>
        <v>-</v>
      </c>
      <c r="AL26" s="158" t="str">
        <f t="shared" si="15"/>
        <v>-</v>
      </c>
      <c r="AM26" s="158" t="str">
        <f t="shared" si="16"/>
        <v>-</v>
      </c>
      <c r="AN26" s="91"/>
      <c r="AO26" s="53"/>
      <c r="AP26" s="53"/>
      <c r="AQ26" s="53"/>
      <c r="AR26" s="53"/>
    </row>
    <row r="27" spans="1:44" s="51" customFormat="1" ht="9.9499999999999993" customHeight="1" x14ac:dyDescent="0.15">
      <c r="A27" s="84">
        <f t="shared" si="4"/>
        <v>16</v>
      </c>
      <c r="B27" s="96" t="s">
        <v>86</v>
      </c>
      <c r="C27" s="189" t="s">
        <v>2</v>
      </c>
      <c r="D27" s="172"/>
      <c r="E27" s="87" t="s">
        <v>71</v>
      </c>
      <c r="F27" s="93">
        <v>0</v>
      </c>
      <c r="G27" s="172" t="s">
        <v>72</v>
      </c>
      <c r="H27" s="87" t="s">
        <v>91</v>
      </c>
      <c r="I27" s="93">
        <v>0.37</v>
      </c>
      <c r="J27" s="89"/>
      <c r="K27" s="87"/>
      <c r="L27" s="93"/>
      <c r="M27" s="89"/>
      <c r="N27" s="87"/>
      <c r="O27" s="93"/>
      <c r="P27" s="89"/>
      <c r="Q27" s="87"/>
      <c r="R27" s="93"/>
      <c r="S27" s="89"/>
      <c r="T27" s="87"/>
      <c r="U27" s="93"/>
      <c r="V27" s="90">
        <f>IF(ISNUMBER(MATCH(B27,$E$12:$E$80,0)),MATCH(B27,$E$12:$E$80,0),(((IF(ISNUMBER(MATCH(B27,$D$12:$D$80,0)),MATCH(B27,$D$12:$D$80,0),"")))))</f>
        <v>10</v>
      </c>
      <c r="W27" s="90">
        <f>IF(ISNUMBER(MATCH(B27,$H$12:$H$80,0)),MATCH(B27,$H$12:$H$80,0),(((IF(ISNUMBER(MATCH(B27,$G$12:$G$80,0)),MATCH(B27,$G$12:$G$80,0),"")))))</f>
        <v>7</v>
      </c>
      <c r="X27" s="90" t="str">
        <f>IF(ISNUMBER(MATCH(B27,$K$12:$K$80,0)),MATCH(B27,$K$12:$K$80,0),(((IF(ISNUMBER(MATCH(B27,$J$12:$J$80,0)),MATCH(B27,$J$12:$J$80,0),"")))))</f>
        <v/>
      </c>
      <c r="Y27" s="90" t="str">
        <f>IF(ISNUMBER(MATCH(B27,$N$12:$N$80,0)),MATCH(B27,$N$12:$N$80,0),(((IF(ISNUMBER(MATCH(B27,$M$12:$M$80,0)),MATCH(B27,$M$12:$M$80,0),"")))))</f>
        <v/>
      </c>
      <c r="Z27" s="90" t="str">
        <f>IF(ISNUMBER(MATCH(B27,$Q$12:$Q$80,0)),MATCH(B27,$Q$12:$Q$80,0),(((IF(ISNUMBER(MATCH(B27,$P$12:$P$80,0)),MATCH(B27,$P$12:$P$80,0),"")))))</f>
        <v/>
      </c>
      <c r="AA27" s="90" t="str">
        <f>IF(ISNUMBER(MATCH(B27,$T$12:$T$80,0)),MATCH(B27,$T$12:$T$80,0),(((IF(ISNUMBER(MATCH(B27,$S$12:$S$80,0)),MATCH(B27,$S$12:$S$80,0),"")))))</f>
        <v/>
      </c>
      <c r="AB27" s="162" t="str">
        <f t="shared" si="5"/>
        <v>period1</v>
      </c>
      <c r="AC27" s="91" t="str">
        <f t="shared" si="6"/>
        <v>period1</v>
      </c>
      <c r="AD27" s="158" t="str">
        <f t="shared" si="7"/>
        <v>-</v>
      </c>
      <c r="AE27" s="158" t="str">
        <f t="shared" si="8"/>
        <v>-</v>
      </c>
      <c r="AF27" s="158" t="str">
        <f t="shared" si="9"/>
        <v>-</v>
      </c>
      <c r="AG27" s="158" t="str">
        <f t="shared" si="10"/>
        <v>-</v>
      </c>
      <c r="AH27" s="91">
        <f t="shared" si="11"/>
        <v>2</v>
      </c>
      <c r="AI27" s="91">
        <f t="shared" si="12"/>
        <v>160</v>
      </c>
      <c r="AJ27" s="158" t="str">
        <f t="shared" si="13"/>
        <v>-</v>
      </c>
      <c r="AK27" s="158" t="str">
        <f t="shared" si="14"/>
        <v>-</v>
      </c>
      <c r="AL27" s="158" t="str">
        <f t="shared" si="15"/>
        <v>-</v>
      </c>
      <c r="AM27" s="158" t="str">
        <f t="shared" si="16"/>
        <v>-</v>
      </c>
      <c r="AN27" s="91"/>
      <c r="AO27" s="53"/>
      <c r="AP27" s="53"/>
      <c r="AQ27" s="53"/>
      <c r="AR27" s="53"/>
    </row>
    <row r="28" spans="1:44" s="51" customFormat="1" ht="9.9499999999999993" customHeight="1" x14ac:dyDescent="0.15">
      <c r="A28" s="84">
        <f t="shared" si="4"/>
        <v>17</v>
      </c>
      <c r="B28" s="96" t="s">
        <v>87</v>
      </c>
      <c r="C28" s="189" t="s">
        <v>2</v>
      </c>
      <c r="D28" s="172"/>
      <c r="E28" s="87" t="s">
        <v>34</v>
      </c>
      <c r="F28" s="93">
        <v>-1</v>
      </c>
      <c r="G28" s="172"/>
      <c r="H28" s="87" t="s">
        <v>92</v>
      </c>
      <c r="I28" s="93">
        <v>1.587</v>
      </c>
      <c r="J28" s="89"/>
      <c r="K28" s="87"/>
      <c r="L28" s="93"/>
      <c r="M28" s="89"/>
      <c r="N28" s="87"/>
      <c r="O28" s="93"/>
      <c r="P28" s="89"/>
      <c r="Q28" s="87"/>
      <c r="R28" s="93"/>
      <c r="S28" s="89"/>
      <c r="T28" s="87"/>
      <c r="U28" s="93"/>
      <c r="V28" s="90">
        <f>IF(ISNUMBER(MATCH(B28,$E$12:$E$80,0)),MATCH(B28,$E$12:$E$80,0),(((IF(ISNUMBER(MATCH(B28,$D$12:$D$80,0)),MATCH(B28,$D$12:$D$80,0),"")))))</f>
        <v>11</v>
      </c>
      <c r="W28" s="90">
        <f>IF(ISNUMBER(MATCH(B28,$H$12:$H$80,0)),MATCH(B28,$H$12:$H$80,0),(((IF(ISNUMBER(MATCH(B28,$G$12:$G$80,0)),MATCH(B28,$G$12:$G$80,0),"")))))</f>
        <v>8</v>
      </c>
      <c r="X28" s="90" t="str">
        <f>IF(ISNUMBER(MATCH(B28,$K$12:$K$80,0)),MATCH(B28,$K$12:$K$80,0),(((IF(ISNUMBER(MATCH(B28,$J$12:$J$80,0)),MATCH(B28,$J$12:$J$80,0),"")))))</f>
        <v/>
      </c>
      <c r="Y28" s="90" t="str">
        <f>IF(ISNUMBER(MATCH(B28,$N$12:$N$80,0)),MATCH(B28,$N$12:$N$80,0),(((IF(ISNUMBER(MATCH(B28,$M$12:$M$80,0)),MATCH(B28,$M$12:$M$80,0),"")))))</f>
        <v/>
      </c>
      <c r="Z28" s="90" t="str">
        <f>IF(ISNUMBER(MATCH(B28,$Q$12:$Q$80,0)),MATCH(B28,$Q$12:$Q$80,0),(((IF(ISNUMBER(MATCH(B28,$P$12:$P$80,0)),MATCH(B28,$P$12:$P$80,0),"")))))</f>
        <v/>
      </c>
      <c r="AA28" s="90" t="str">
        <f>IF(ISNUMBER(MATCH(B28,$T$12:$T$80,0)),MATCH(B28,$T$12:$T$80,0),(((IF(ISNUMBER(MATCH(B28,$S$12:$S$80,0)),MATCH(B28,$S$12:$S$80,0),"")))))</f>
        <v/>
      </c>
      <c r="AB28" s="162" t="str">
        <f t="shared" si="5"/>
        <v>period2</v>
      </c>
      <c r="AC28" s="91" t="str">
        <f t="shared" si="6"/>
        <v>period2</v>
      </c>
      <c r="AD28" s="158" t="str">
        <f t="shared" si="7"/>
        <v>-</v>
      </c>
      <c r="AE28" s="158" t="str">
        <f t="shared" si="8"/>
        <v>-</v>
      </c>
      <c r="AF28" s="158" t="str">
        <f t="shared" si="9"/>
        <v>-</v>
      </c>
      <c r="AG28" s="158" t="str">
        <f t="shared" si="10"/>
        <v>-</v>
      </c>
      <c r="AH28" s="91">
        <f t="shared" si="11"/>
        <v>3</v>
      </c>
      <c r="AI28" s="91">
        <f t="shared" si="12"/>
        <v>1340</v>
      </c>
      <c r="AJ28" s="158" t="str">
        <f t="shared" si="13"/>
        <v>-</v>
      </c>
      <c r="AK28" s="158" t="str">
        <f t="shared" si="14"/>
        <v>-</v>
      </c>
      <c r="AL28" s="158" t="str">
        <f t="shared" si="15"/>
        <v>-</v>
      </c>
      <c r="AM28" s="158" t="str">
        <f t="shared" si="16"/>
        <v>-</v>
      </c>
      <c r="AN28" s="91"/>
      <c r="AO28" s="53"/>
      <c r="AP28" s="53"/>
      <c r="AQ28" s="53"/>
      <c r="AR28" s="53"/>
    </row>
    <row r="29" spans="1:44" s="51" customFormat="1" ht="9.9499999999999993" customHeight="1" x14ac:dyDescent="0.15">
      <c r="A29" s="84">
        <f t="shared" si="4"/>
        <v>18</v>
      </c>
      <c r="B29" s="96" t="s">
        <v>88</v>
      </c>
      <c r="C29" s="189" t="s">
        <v>2</v>
      </c>
      <c r="D29" s="172"/>
      <c r="E29" s="87" t="s">
        <v>72</v>
      </c>
      <c r="F29" s="93">
        <v>0.25</v>
      </c>
      <c r="G29" s="172"/>
      <c r="H29" s="87" t="s">
        <v>67</v>
      </c>
      <c r="I29" s="98">
        <v>0.93300000000000005</v>
      </c>
      <c r="J29" s="89"/>
      <c r="K29" s="87"/>
      <c r="L29" s="93"/>
      <c r="M29" s="89"/>
      <c r="N29" s="87"/>
      <c r="O29" s="93"/>
      <c r="P29" s="89"/>
      <c r="Q29" s="87"/>
      <c r="R29" s="93"/>
      <c r="S29" s="89"/>
      <c r="T29" s="87"/>
      <c r="U29" s="93"/>
      <c r="V29" s="90">
        <f>IF(ISNUMBER(MATCH(B29,$E$12:$E$80,0)),MATCH(B29,$E$12:$E$80,0),(((IF(ISNUMBER(MATCH(B29,$D$12:$D$80,0)),MATCH(B29,$D$12:$D$80,0),"")))))</f>
        <v>12</v>
      </c>
      <c r="W29" s="90">
        <f>IF(ISNUMBER(MATCH(B29,$H$12:$H$80,0)),MATCH(B29,$H$12:$H$80,0),(((IF(ISNUMBER(MATCH(B29,$G$12:$G$80,0)),MATCH(B29,$G$12:$G$80,0),"")))))</f>
        <v>9</v>
      </c>
      <c r="X29" s="90" t="str">
        <f>IF(ISNUMBER(MATCH(B29,$K$12:$K$80,0)),MATCH(B29,$K$12:$K$80,0),(((IF(ISNUMBER(MATCH(B29,$J$12:$J$80,0)),MATCH(B29,$J$12:$J$80,0),"")))))</f>
        <v/>
      </c>
      <c r="Y29" s="90" t="str">
        <f>IF(ISNUMBER(MATCH(B29,$N$12:$N$80,0)),MATCH(B29,$N$12:$N$80,0),(((IF(ISNUMBER(MATCH(B29,$M$12:$M$80,0)),MATCH(B29,$M$12:$M$80,0),"")))))</f>
        <v/>
      </c>
      <c r="Z29" s="90" t="str">
        <f>IF(ISNUMBER(MATCH(B29,$Q$12:$Q$80,0)),MATCH(B29,$Q$12:$Q$80,0),(((IF(ISNUMBER(MATCH(B29,$P$12:$P$80,0)),MATCH(B29,$P$12:$P$80,0),"")))))</f>
        <v/>
      </c>
      <c r="AA29" s="90" t="str">
        <f>IF(ISNUMBER(MATCH(B29,$T$12:$T$80,0)),MATCH(B29,$T$12:$T$80,0),(((IF(ISNUMBER(MATCH(B29,$S$12:$S$80,0)),MATCH(B29,$S$12:$S$80,0),"")))))</f>
        <v/>
      </c>
      <c r="AB29" s="162" t="str">
        <f t="shared" si="5"/>
        <v>delta_time</v>
      </c>
      <c r="AC29" s="91" t="str">
        <f t="shared" si="6"/>
        <v>delta_time</v>
      </c>
      <c r="AD29" s="158" t="str">
        <f t="shared" si="7"/>
        <v>-</v>
      </c>
      <c r="AE29" s="158" t="str">
        <f t="shared" si="8"/>
        <v>-</v>
      </c>
      <c r="AF29" s="158" t="str">
        <f t="shared" si="9"/>
        <v>-</v>
      </c>
      <c r="AG29" s="158" t="str">
        <f t="shared" si="10"/>
        <v>-</v>
      </c>
      <c r="AH29" s="91">
        <f t="shared" si="11"/>
        <v>4</v>
      </c>
      <c r="AI29" s="91">
        <f t="shared" si="12"/>
        <v>1</v>
      </c>
      <c r="AJ29" s="158" t="str">
        <f t="shared" si="13"/>
        <v>-</v>
      </c>
      <c r="AK29" s="158" t="str">
        <f t="shared" si="14"/>
        <v>-</v>
      </c>
      <c r="AL29" s="158" t="str">
        <f t="shared" si="15"/>
        <v>-</v>
      </c>
      <c r="AM29" s="158" t="str">
        <f t="shared" si="16"/>
        <v>-</v>
      </c>
      <c r="AN29" s="91"/>
      <c r="AO29" s="53"/>
      <c r="AP29" s="53"/>
      <c r="AQ29" s="53"/>
      <c r="AR29" s="53"/>
    </row>
    <row r="30" spans="1:44" s="51" customFormat="1" ht="9.9499999999999993" customHeight="1" x14ac:dyDescent="0.15">
      <c r="A30" s="84">
        <f t="shared" si="4"/>
        <v>19</v>
      </c>
      <c r="B30" s="170" t="s">
        <v>68</v>
      </c>
      <c r="C30" s="189" t="s">
        <v>2</v>
      </c>
      <c r="D30" s="172"/>
      <c r="E30" s="92" t="s">
        <v>0</v>
      </c>
      <c r="F30" s="93">
        <v>2000</v>
      </c>
      <c r="G30" s="172"/>
      <c r="H30" s="87" t="s">
        <v>66</v>
      </c>
      <c r="I30" s="93">
        <v>1</v>
      </c>
      <c r="J30" s="89"/>
      <c r="K30" s="87"/>
      <c r="L30" s="98"/>
      <c r="M30" s="89"/>
      <c r="N30" s="87"/>
      <c r="O30" s="93"/>
      <c r="P30" s="89"/>
      <c r="Q30" s="87"/>
      <c r="R30" s="93"/>
      <c r="S30" s="89"/>
      <c r="T30" s="87"/>
      <c r="U30" s="93"/>
      <c r="V30" s="90">
        <f>IF(ISNUMBER(MATCH(B30,$E$12:$E$80,0)),MATCH(B30,$E$12:$E$80,0),(((IF(ISNUMBER(MATCH(B30,$D$12:$D$80,0)),MATCH(B30,$D$12:$D$80,0),"")))))</f>
        <v>7</v>
      </c>
      <c r="W30" s="90">
        <f>IF(ISNUMBER(MATCH(B30,$H$12:$H$80,0)),MATCH(B30,$H$12:$H$80,0),(((IF(ISNUMBER(MATCH(B30,$G$12:$G$80,0)),MATCH(B30,$G$12:$G$80,0),"")))))</f>
        <v>4</v>
      </c>
      <c r="X30" s="90" t="str">
        <f>IF(ISNUMBER(MATCH(B30,$K$12:$K$80,0)),MATCH(B30,$K$12:$K$80,0),(((IF(ISNUMBER(MATCH(B30,$J$12:$J$80,0)),MATCH(B30,$J$12:$J$80,0),"")))))</f>
        <v/>
      </c>
      <c r="Y30" s="90" t="str">
        <f>IF(ISNUMBER(MATCH(B30,$N$12:$N$80,0)),MATCH(B30,$N$12:$N$80,0),(((IF(ISNUMBER(MATCH(B30,$M$12:$M$80,0)),MATCH(B30,$M$12:$M$80,0),"")))))</f>
        <v/>
      </c>
      <c r="Z30" s="90" t="str">
        <f>IF(ISNUMBER(MATCH(B30,$Q$12:$Q$80,0)),MATCH(B30,$Q$12:$Q$80,0),(((IF(ISNUMBER(MATCH(B30,$P$12:$P$80,0)),MATCH(B30,$P$12:$P$80,0),"")))))</f>
        <v/>
      </c>
      <c r="AA30" s="90" t="str">
        <f>IF(ISNUMBER(MATCH(B30,$T$12:$T$80,0)),MATCH(B30,$T$12:$T$80,0),(((IF(ISNUMBER(MATCH(B30,$S$12:$S$80,0)),MATCH(B30,$S$12:$S$80,0),"")))))</f>
        <v/>
      </c>
      <c r="AB30" s="162" t="str">
        <f t="shared" si="5"/>
        <v>nlay</v>
      </c>
      <c r="AC30" s="91" t="str">
        <f t="shared" si="6"/>
        <v>nlay</v>
      </c>
      <c r="AD30" s="158" t="str">
        <f t="shared" si="7"/>
        <v>-</v>
      </c>
      <c r="AE30" s="158" t="str">
        <f t="shared" si="8"/>
        <v>-</v>
      </c>
      <c r="AF30" s="158" t="str">
        <f t="shared" si="9"/>
        <v>-</v>
      </c>
      <c r="AG30" s="158" t="str">
        <f t="shared" si="10"/>
        <v>-</v>
      </c>
      <c r="AH30" s="91">
        <f t="shared" si="11"/>
        <v>1</v>
      </c>
      <c r="AI30" s="91">
        <f t="shared" si="12"/>
        <v>1</v>
      </c>
      <c r="AJ30" s="158" t="str">
        <f t="shared" si="13"/>
        <v>-</v>
      </c>
      <c r="AK30" s="158" t="str">
        <f t="shared" si="14"/>
        <v>-</v>
      </c>
      <c r="AL30" s="158" t="str">
        <f t="shared" si="15"/>
        <v>-</v>
      </c>
      <c r="AM30" s="158" t="str">
        <f t="shared" si="16"/>
        <v>-</v>
      </c>
      <c r="AN30" s="91"/>
      <c r="AO30" s="53"/>
      <c r="AP30" s="53"/>
      <c r="AQ30" s="53"/>
      <c r="AR30" s="53"/>
    </row>
    <row r="31" spans="1:44" s="51" customFormat="1" ht="9.9499999999999993" customHeight="1" x14ac:dyDescent="0.15">
      <c r="A31" s="84">
        <f t="shared" si="4"/>
        <v>20</v>
      </c>
      <c r="B31" s="170" t="s">
        <v>69</v>
      </c>
      <c r="C31" s="189" t="s">
        <v>2</v>
      </c>
      <c r="D31" s="172"/>
      <c r="E31" s="87" t="s">
        <v>86</v>
      </c>
      <c r="F31" s="93"/>
      <c r="G31" s="172" t="s">
        <v>94</v>
      </c>
      <c r="H31" s="87" t="s">
        <v>93</v>
      </c>
      <c r="I31" s="93">
        <v>0.05</v>
      </c>
      <c r="J31" s="89"/>
      <c r="K31" s="87"/>
      <c r="L31" s="93"/>
      <c r="M31" s="89"/>
      <c r="N31" s="87"/>
      <c r="O31" s="93"/>
      <c r="P31" s="89"/>
      <c r="Q31" s="87"/>
      <c r="R31" s="93"/>
      <c r="S31" s="89"/>
      <c r="T31" s="87"/>
      <c r="U31" s="93"/>
      <c r="V31" s="90">
        <f>IF(ISNUMBER(MATCH(B31,$E$12:$E$80,0)),MATCH(B31,$E$12:$E$80,0),(((IF(ISNUMBER(MATCH(B31,$D$12:$D$80,0)),MATCH(B31,$D$12:$D$80,0),"")))))</f>
        <v>8</v>
      </c>
      <c r="W31" s="90">
        <f>IF(ISNUMBER(MATCH(B31,$H$12:$H$80,0)),MATCH(B31,$H$12:$H$80,0),(((IF(ISNUMBER(MATCH(B31,$G$12:$G$80,0)),MATCH(B31,$G$12:$G$80,0),"")))))</f>
        <v>6</v>
      </c>
      <c r="X31" s="90" t="str">
        <f>IF(ISNUMBER(MATCH(B31,$K$12:$K$80,0)),MATCH(B31,$K$12:$K$80,0),(((IF(ISNUMBER(MATCH(B31,$J$12:$J$80,0)),MATCH(B31,$J$12:$J$80,0),"")))))</f>
        <v/>
      </c>
      <c r="Y31" s="90" t="str">
        <f>IF(ISNUMBER(MATCH(B31,$N$12:$N$80,0)),MATCH(B31,$N$12:$N$80,0),(((IF(ISNUMBER(MATCH(B31,$M$12:$M$80,0)),MATCH(B31,$M$12:$M$80,0),"")))))</f>
        <v/>
      </c>
      <c r="Z31" s="90" t="str">
        <f>IF(ISNUMBER(MATCH(B31,$Q$12:$Q$80,0)),MATCH(B31,$Q$12:$Q$80,0),(((IF(ISNUMBER(MATCH(B31,$P$12:$P$80,0)),MATCH(B31,$P$12:$P$80,0),"")))))</f>
        <v/>
      </c>
      <c r="AA31" s="90" t="str">
        <f>IF(ISNUMBER(MATCH(B31,$T$12:$T$80,0)),MATCH(B31,$T$12:$T$80,0),(((IF(ISNUMBER(MATCH(B31,$S$12:$S$80,0)),MATCH(B31,$S$12:$S$80,0),"")))))</f>
        <v/>
      </c>
      <c r="AB31" s="162" t="str">
        <f t="shared" si="5"/>
        <v>ncol</v>
      </c>
      <c r="AC31" s="91" t="str">
        <f t="shared" si="6"/>
        <v>ncol</v>
      </c>
      <c r="AD31" s="158" t="str">
        <f t="shared" si="7"/>
        <v>-</v>
      </c>
      <c r="AE31" s="158" t="str">
        <f t="shared" si="8"/>
        <v>-</v>
      </c>
      <c r="AF31" s="158" t="str">
        <f t="shared" si="9"/>
        <v>-</v>
      </c>
      <c r="AG31" s="158" t="str">
        <f t="shared" si="10"/>
        <v>-</v>
      </c>
      <c r="AH31" s="91">
        <f t="shared" si="11"/>
        <v>101</v>
      </c>
      <c r="AI31" s="91">
        <f t="shared" si="12"/>
        <v>101</v>
      </c>
      <c r="AJ31" s="158" t="str">
        <f t="shared" si="13"/>
        <v>-</v>
      </c>
      <c r="AK31" s="158" t="str">
        <f t="shared" si="14"/>
        <v>-</v>
      </c>
      <c r="AL31" s="158" t="str">
        <f t="shared" si="15"/>
        <v>-</v>
      </c>
      <c r="AM31" s="158" t="str">
        <f t="shared" si="16"/>
        <v>-</v>
      </c>
      <c r="AN31" s="91"/>
      <c r="AO31" s="53"/>
      <c r="AP31" s="53"/>
      <c r="AQ31" s="53"/>
      <c r="AR31" s="53"/>
    </row>
    <row r="32" spans="1:44" s="51" customFormat="1" ht="9.9499999999999993" customHeight="1" x14ac:dyDescent="0.15">
      <c r="A32" s="84">
        <f t="shared" si="4"/>
        <v>21</v>
      </c>
      <c r="B32" s="170" t="s">
        <v>70</v>
      </c>
      <c r="C32" s="189" t="s">
        <v>2</v>
      </c>
      <c r="D32" s="172"/>
      <c r="E32" s="87" t="s">
        <v>87</v>
      </c>
      <c r="F32" s="93"/>
      <c r="G32" s="172"/>
      <c r="H32" s="87"/>
      <c r="I32" s="93">
        <v>0</v>
      </c>
      <c r="J32" s="89"/>
      <c r="K32" s="87"/>
      <c r="L32" s="93"/>
      <c r="M32" s="89"/>
      <c r="N32" s="87"/>
      <c r="O32" s="93"/>
      <c r="P32" s="89"/>
      <c r="Q32" s="87"/>
      <c r="R32" s="93"/>
      <c r="S32" s="89"/>
      <c r="T32" s="87"/>
      <c r="U32" s="93"/>
      <c r="V32" s="90">
        <f>IF(ISNUMBER(MATCH(B32,$E$12:$E$80,0)),MATCH(B32,$E$12:$E$80,0),(((IF(ISNUMBER(MATCH(B32,$D$12:$D$80,0)),MATCH(B32,$D$12:$D$80,0),"")))))</f>
        <v>9</v>
      </c>
      <c r="W32" s="90">
        <f>IF(ISNUMBER(MATCH(B32,$H$12:$H$80,0)),MATCH(B32,$H$12:$H$80,0),(((IF(ISNUMBER(MATCH(B32,$G$12:$G$80,0)),MATCH(B32,$G$12:$G$80,0),"")))))</f>
        <v>5</v>
      </c>
      <c r="X32" s="90" t="str">
        <f>IF(ISNUMBER(MATCH(B32,$K$12:$K$80,0)),MATCH(B32,$K$12:$K$80,0),(((IF(ISNUMBER(MATCH(B32,$J$12:$J$80,0)),MATCH(B32,$J$12:$J$80,0),"")))))</f>
        <v/>
      </c>
      <c r="Y32" s="90" t="str">
        <f>IF(ISNUMBER(MATCH(B32,$N$12:$N$80,0)),MATCH(B32,$N$12:$N$80,0),(((IF(ISNUMBER(MATCH(B32,$M$12:$M$80,0)),MATCH(B32,$M$12:$M$80,0),"")))))</f>
        <v/>
      </c>
      <c r="Z32" s="90" t="str">
        <f>IF(ISNUMBER(MATCH(B32,$Q$12:$Q$80,0)),MATCH(B32,$Q$12:$Q$80,0),(((IF(ISNUMBER(MATCH(B32,$P$12:$P$80,0)),MATCH(B32,$P$12:$P$80,0),"")))))</f>
        <v/>
      </c>
      <c r="AA32" s="90" t="str">
        <f>IF(ISNUMBER(MATCH(B32,$T$12:$T$80,0)),MATCH(B32,$T$12:$T$80,0),(((IF(ISNUMBER(MATCH(B32,$S$12:$S$80,0)),MATCH(B32,$S$12:$S$80,0),"")))))</f>
        <v/>
      </c>
      <c r="AB32" s="162" t="str">
        <f t="shared" si="5"/>
        <v>nrow</v>
      </c>
      <c r="AC32" s="91" t="str">
        <f t="shared" si="6"/>
        <v>nrow</v>
      </c>
      <c r="AD32" s="158" t="str">
        <f t="shared" si="7"/>
        <v>-</v>
      </c>
      <c r="AE32" s="158" t="str">
        <f t="shared" si="8"/>
        <v>-</v>
      </c>
      <c r="AF32" s="158" t="str">
        <f t="shared" si="9"/>
        <v>-</v>
      </c>
      <c r="AG32" s="158" t="str">
        <f t="shared" si="10"/>
        <v>-</v>
      </c>
      <c r="AH32" s="91">
        <f t="shared" si="11"/>
        <v>1</v>
      </c>
      <c r="AI32" s="91">
        <f t="shared" si="12"/>
        <v>1</v>
      </c>
      <c r="AJ32" s="158" t="str">
        <f t="shared" si="13"/>
        <v>-</v>
      </c>
      <c r="AK32" s="158" t="str">
        <f t="shared" si="14"/>
        <v>-</v>
      </c>
      <c r="AL32" s="158" t="str">
        <f t="shared" si="15"/>
        <v>-</v>
      </c>
      <c r="AM32" s="158" t="str">
        <f t="shared" si="16"/>
        <v>-</v>
      </c>
      <c r="AN32" s="91"/>
      <c r="AO32" s="53"/>
      <c r="AP32" s="53"/>
      <c r="AQ32" s="53"/>
      <c r="AR32" s="53"/>
    </row>
    <row r="33" spans="1:44" s="51" customFormat="1" ht="9.9499999999999993" customHeight="1" x14ac:dyDescent="0.15">
      <c r="A33" s="84">
        <f t="shared" si="4"/>
        <v>22</v>
      </c>
      <c r="B33" s="170" t="s">
        <v>16</v>
      </c>
      <c r="C33" s="189" t="s">
        <v>2</v>
      </c>
      <c r="D33" s="172"/>
      <c r="E33" s="87" t="s">
        <v>92</v>
      </c>
      <c r="F33" s="93"/>
      <c r="G33" s="184" t="s">
        <v>142</v>
      </c>
      <c r="H33" s="92" t="s">
        <v>0</v>
      </c>
      <c r="I33" s="93" t="s">
        <v>143</v>
      </c>
      <c r="J33" s="89"/>
      <c r="K33" s="87"/>
      <c r="L33" s="93"/>
      <c r="M33" s="89"/>
      <c r="N33" s="87"/>
      <c r="O33" s="93"/>
      <c r="P33" s="89"/>
      <c r="Q33" s="87"/>
      <c r="R33" s="93"/>
      <c r="S33" s="89"/>
      <c r="T33" s="87"/>
      <c r="U33" s="93"/>
      <c r="V33" s="90">
        <f>IF(ISNUMBER(MATCH(B33,$E$12:$E$80,0)),MATCH(B33,$E$12:$E$80,0),(((IF(ISNUMBER(MATCH(B33,$D$12:$D$80,0)),MATCH(B33,$D$12:$D$80,0),"")))))</f>
        <v>13</v>
      </c>
      <c r="W33" s="90">
        <f>IF(ISNUMBER(MATCH(B33,$H$12:$H$80,0)),MATCH(B33,$H$12:$H$80,0),(((IF(ISNUMBER(MATCH(B33,$G$12:$G$80,0)),MATCH(B33,$G$12:$G$80,0),"")))))</f>
        <v>25</v>
      </c>
      <c r="X33" s="90" t="str">
        <f>IF(ISNUMBER(MATCH(B33,$K$12:$K$80,0)),MATCH(B33,$K$12:$K$80,0),(((IF(ISNUMBER(MATCH(B33,$J$12:$J$80,0)),MATCH(B33,$J$12:$J$80,0),"")))))</f>
        <v/>
      </c>
      <c r="Y33" s="90" t="str">
        <f>IF(ISNUMBER(MATCH(B33,$N$12:$N$80,0)),MATCH(B33,$N$12:$N$80,0),(((IF(ISNUMBER(MATCH(B33,$M$12:$M$80,0)),MATCH(B33,$M$12:$M$80,0),"")))))</f>
        <v/>
      </c>
      <c r="Z33" s="90" t="str">
        <f>IF(ISNUMBER(MATCH(B33,$Q$12:$Q$80,0)),MATCH(B33,$Q$12:$Q$80,0),(((IF(ISNUMBER(MATCH(B33,$P$12:$P$80,0)),MATCH(B33,$P$12:$P$80,0),"")))))</f>
        <v/>
      </c>
      <c r="AA33" s="90" t="str">
        <f>IF(ISNUMBER(MATCH(B33,$T$12:$T$80,0)),MATCH(B33,$T$12:$T$80,0),(((IF(ISNUMBER(MATCH(B33,$S$12:$S$80,0)),MATCH(B33,$S$12:$S$80,0),"")))))</f>
        <v/>
      </c>
      <c r="AB33" s="162" t="str">
        <f t="shared" si="5"/>
        <v>delv</v>
      </c>
      <c r="AC33" s="91" t="str">
        <f t="shared" si="6"/>
        <v>delv</v>
      </c>
      <c r="AD33" s="158" t="str">
        <f t="shared" si="7"/>
        <v>-</v>
      </c>
      <c r="AE33" s="158" t="str">
        <f t="shared" si="8"/>
        <v>-</v>
      </c>
      <c r="AF33" s="158" t="str">
        <f t="shared" si="9"/>
        <v>-</v>
      </c>
      <c r="AG33" s="158" t="str">
        <f t="shared" si="10"/>
        <v>-</v>
      </c>
      <c r="AH33" s="91">
        <f t="shared" si="11"/>
        <v>0</v>
      </c>
      <c r="AI33" s="91">
        <f t="shared" si="12"/>
        <v>1</v>
      </c>
      <c r="AJ33" s="158" t="str">
        <f t="shared" si="13"/>
        <v>-</v>
      </c>
      <c r="AK33" s="158" t="str">
        <f t="shared" si="14"/>
        <v>-</v>
      </c>
      <c r="AL33" s="158" t="str">
        <f t="shared" si="15"/>
        <v>-</v>
      </c>
      <c r="AM33" s="158" t="str">
        <f t="shared" si="16"/>
        <v>-</v>
      </c>
      <c r="AN33" s="91"/>
      <c r="AO33" s="53"/>
      <c r="AP33" s="53"/>
      <c r="AQ33" s="53"/>
      <c r="AR33" s="53"/>
    </row>
    <row r="34" spans="1:44" s="51" customFormat="1" ht="9.9499999999999993" customHeight="1" x14ac:dyDescent="0.15">
      <c r="A34" s="84">
        <f t="shared" si="4"/>
        <v>23</v>
      </c>
      <c r="B34" s="170" t="s">
        <v>17</v>
      </c>
      <c r="C34" s="189" t="s">
        <v>2</v>
      </c>
      <c r="D34" s="172"/>
      <c r="E34" s="87" t="s">
        <v>67</v>
      </c>
      <c r="F34" s="98"/>
      <c r="G34" s="172"/>
      <c r="H34" s="87" t="s">
        <v>96</v>
      </c>
      <c r="I34" s="93">
        <v>320</v>
      </c>
      <c r="J34" s="89"/>
      <c r="K34" s="87"/>
      <c r="L34" s="93"/>
      <c r="M34" s="89"/>
      <c r="N34" s="92"/>
      <c r="O34" s="93"/>
      <c r="P34" s="89"/>
      <c r="Q34" s="87"/>
      <c r="R34" s="93"/>
      <c r="S34" s="89"/>
      <c r="T34" s="87"/>
      <c r="U34" s="93"/>
      <c r="V34" s="90">
        <f>IF(ISNUMBER(MATCH(B34,$E$12:$E$80,0)),MATCH(B34,$E$12:$E$80,0),(((IF(ISNUMBER(MATCH(B34,$D$12:$D$80,0)),MATCH(B34,$D$12:$D$80,0),"")))))</f>
        <v>14</v>
      </c>
      <c r="W34" s="90">
        <f>IF(ISNUMBER(MATCH(B34,$H$12:$H$80,0)),MATCH(B34,$H$12:$H$80,0),(((IF(ISNUMBER(MATCH(B34,$G$12:$G$80,0)),MATCH(B34,$G$12:$G$80,0),"")))))</f>
        <v>10</v>
      </c>
      <c r="X34" s="90" t="str">
        <f>IF(ISNUMBER(MATCH(B34,$K$12:$K$80,0)),MATCH(B34,$K$12:$K$80,0),(((IF(ISNUMBER(MATCH(B34,$J$12:$J$80,0)),MATCH(B34,$J$12:$J$80,0),"")))))</f>
        <v/>
      </c>
      <c r="Y34" s="90" t="str">
        <f>IF(ISNUMBER(MATCH(B34,$N$12:$N$80,0)),MATCH(B34,$N$12:$N$80,0),(((IF(ISNUMBER(MATCH(B34,$M$12:$M$80,0)),MATCH(B34,$M$12:$M$80,0),"")))))</f>
        <v/>
      </c>
      <c r="Z34" s="90" t="str">
        <f>IF(ISNUMBER(MATCH(B34,$Q$12:$Q$80,0)),MATCH(B34,$Q$12:$Q$80,0),(((IF(ISNUMBER(MATCH(B34,$P$12:$P$80,0)),MATCH(B34,$P$12:$P$80,0),"")))))</f>
        <v/>
      </c>
      <c r="AA34" s="90" t="str">
        <f>IF(ISNUMBER(MATCH(B34,$T$12:$T$80,0)),MATCH(B34,$T$12:$T$80,0),(((IF(ISNUMBER(MATCH(B34,$S$12:$S$80,0)),MATCH(B34,$S$12:$S$80,0),"")))))</f>
        <v/>
      </c>
      <c r="AB34" s="162" t="str">
        <f t="shared" si="5"/>
        <v>delr</v>
      </c>
      <c r="AC34" s="91" t="str">
        <f t="shared" si="6"/>
        <v>delr</v>
      </c>
      <c r="AD34" s="158" t="str">
        <f t="shared" si="7"/>
        <v>-</v>
      </c>
      <c r="AE34" s="158" t="str">
        <f t="shared" si="8"/>
        <v>-</v>
      </c>
      <c r="AF34" s="158" t="str">
        <f t="shared" si="9"/>
        <v>-</v>
      </c>
      <c r="AG34" s="158" t="str">
        <f t="shared" si="10"/>
        <v>-</v>
      </c>
      <c r="AH34" s="91">
        <f t="shared" si="11"/>
        <v>10</v>
      </c>
      <c r="AI34" s="91">
        <f t="shared" si="12"/>
        <v>0.16</v>
      </c>
      <c r="AJ34" s="158" t="str">
        <f t="shared" si="13"/>
        <v>-</v>
      </c>
      <c r="AK34" s="158" t="str">
        <f t="shared" si="14"/>
        <v>-</v>
      </c>
      <c r="AL34" s="158" t="str">
        <f t="shared" si="15"/>
        <v>-</v>
      </c>
      <c r="AM34" s="158" t="str">
        <f t="shared" si="16"/>
        <v>-</v>
      </c>
      <c r="AN34" s="91"/>
      <c r="AO34" s="53"/>
      <c r="AP34" s="53"/>
      <c r="AQ34" s="53"/>
      <c r="AR34" s="53"/>
    </row>
    <row r="35" spans="1:44" s="51" customFormat="1" ht="9.9499999999999993" customHeight="1" x14ac:dyDescent="0.15">
      <c r="A35" s="84">
        <f t="shared" si="4"/>
        <v>24</v>
      </c>
      <c r="B35" s="170" t="s">
        <v>18</v>
      </c>
      <c r="C35" s="189" t="s">
        <v>2</v>
      </c>
      <c r="D35" s="172"/>
      <c r="E35" s="87"/>
      <c r="F35" s="93"/>
      <c r="G35" s="172"/>
      <c r="H35" s="87" t="s">
        <v>81</v>
      </c>
      <c r="I35" s="93">
        <v>1</v>
      </c>
      <c r="J35" s="89"/>
      <c r="K35" s="87"/>
      <c r="L35" s="93"/>
      <c r="M35" s="89"/>
      <c r="N35" s="86"/>
      <c r="O35" s="89"/>
      <c r="P35" s="89"/>
      <c r="Q35" s="87"/>
      <c r="R35" s="93"/>
      <c r="S35" s="89"/>
      <c r="T35" s="86"/>
      <c r="U35" s="89"/>
      <c r="V35" s="90">
        <f>IF(ISNUMBER(MATCH(B35,$E$12:$E$80,0)),MATCH(B35,$E$12:$E$80,0),(((IF(ISNUMBER(MATCH(B35,$D$12:$D$80,0)),MATCH(B35,$D$12:$D$80,0),"")))))</f>
        <v>15</v>
      </c>
      <c r="W35" s="90">
        <f>IF(ISNUMBER(MATCH(B35,$H$12:$H$80,0)),MATCH(B35,$H$12:$H$80,0),(((IF(ISNUMBER(MATCH(B35,$G$12:$G$80,0)),MATCH(B35,$G$12:$G$80,0),"")))))</f>
        <v>11</v>
      </c>
      <c r="X35" s="90" t="str">
        <f>IF(ISNUMBER(MATCH(B35,$K$12:$K$80,0)),MATCH(B35,$K$12:$K$80,0),(((IF(ISNUMBER(MATCH(B35,$J$12:$J$80,0)),MATCH(B35,$J$12:$J$80,0),"")))))</f>
        <v/>
      </c>
      <c r="Y35" s="90" t="str">
        <f>IF(ISNUMBER(MATCH(B35,$N$12:$N$80,0)),MATCH(B35,$N$12:$N$80,0),(((IF(ISNUMBER(MATCH(B35,$M$12:$M$80,0)),MATCH(B35,$M$12:$M$80,0),"")))))</f>
        <v/>
      </c>
      <c r="Z35" s="90" t="str">
        <f>IF(ISNUMBER(MATCH(B35,$Q$12:$Q$80,0)),MATCH(B35,$Q$12:$Q$80,0),(((IF(ISNUMBER(MATCH(B35,$P$12:$P$80,0)),MATCH(B35,$P$12:$P$80,0),"")))))</f>
        <v/>
      </c>
      <c r="AA35" s="90" t="str">
        <f>IF(ISNUMBER(MATCH(B35,$T$12:$T$80,0)),MATCH(B35,$T$12:$T$80,0),(((IF(ISNUMBER(MATCH(B35,$S$12:$S$80,0)),MATCH(B35,$S$12:$S$80,0),"")))))</f>
        <v/>
      </c>
      <c r="AB35" s="162" t="str">
        <f t="shared" si="5"/>
        <v>delc</v>
      </c>
      <c r="AC35" s="91" t="str">
        <f t="shared" si="6"/>
        <v>delc</v>
      </c>
      <c r="AD35" s="158" t="str">
        <f t="shared" si="7"/>
        <v>-</v>
      </c>
      <c r="AE35" s="158" t="str">
        <f t="shared" si="8"/>
        <v>-</v>
      </c>
      <c r="AF35" s="158" t="str">
        <f t="shared" si="9"/>
        <v>-</v>
      </c>
      <c r="AG35" s="158" t="str">
        <f t="shared" si="10"/>
        <v>-</v>
      </c>
      <c r="AH35" s="91">
        <f t="shared" si="11"/>
        <v>1</v>
      </c>
      <c r="AI35" s="91">
        <f t="shared" si="12"/>
        <v>0.16</v>
      </c>
      <c r="AJ35" s="158" t="str">
        <f t="shared" si="13"/>
        <v>-</v>
      </c>
      <c r="AK35" s="158" t="str">
        <f t="shared" si="14"/>
        <v>-</v>
      </c>
      <c r="AL35" s="158" t="str">
        <f t="shared" si="15"/>
        <v>-</v>
      </c>
      <c r="AM35" s="158" t="str">
        <f t="shared" si="16"/>
        <v>-</v>
      </c>
      <c r="AN35" s="91"/>
      <c r="AO35" s="53"/>
      <c r="AP35" s="53"/>
      <c r="AQ35" s="53"/>
      <c r="AR35" s="53"/>
    </row>
    <row r="36" spans="1:44" s="51" customFormat="1" ht="9.9499999999999993" customHeight="1" x14ac:dyDescent="0.15">
      <c r="A36" s="84">
        <f t="shared" si="4"/>
        <v>25</v>
      </c>
      <c r="B36" s="170" t="s">
        <v>71</v>
      </c>
      <c r="C36" s="189" t="s">
        <v>2</v>
      </c>
      <c r="D36" s="172"/>
      <c r="E36" s="87" t="s">
        <v>50</v>
      </c>
      <c r="F36" s="93">
        <v>1</v>
      </c>
      <c r="G36" s="172"/>
      <c r="H36" s="87" t="s">
        <v>16</v>
      </c>
      <c r="I36" s="93">
        <v>1</v>
      </c>
      <c r="J36" s="89"/>
      <c r="K36" s="87"/>
      <c r="L36" s="93"/>
      <c r="M36" s="89"/>
      <c r="N36" s="86"/>
      <c r="O36" s="89"/>
      <c r="P36" s="89"/>
      <c r="Q36" s="99"/>
      <c r="R36" s="100"/>
      <c r="S36" s="89"/>
      <c r="T36" s="86"/>
      <c r="U36" s="89"/>
      <c r="V36" s="90">
        <f>IF(ISNUMBER(MATCH(B36,$E$12:$E$80,0)),MATCH(B36,$E$12:$E$80,0),(((IF(ISNUMBER(MATCH(B36,$D$12:$D$80,0)),MATCH(B36,$D$12:$D$80,0),"")))))</f>
        <v>16</v>
      </c>
      <c r="W36" s="90">
        <f>IF(ISNUMBER(MATCH(B36,$H$12:$H$80,0)),MATCH(B36,$H$12:$H$80,0),(((IF(ISNUMBER(MATCH(B36,$G$12:$G$80,0)),MATCH(B36,$G$12:$G$80,0),"")))))</f>
        <v>12</v>
      </c>
      <c r="X36" s="90" t="str">
        <f>IF(ISNUMBER(MATCH(B36,$K$12:$K$80,0)),MATCH(B36,$K$12:$K$80,0),(((IF(ISNUMBER(MATCH(B36,$J$12:$J$80,0)),MATCH(B36,$J$12:$J$80,0),"")))))</f>
        <v/>
      </c>
      <c r="Y36" s="90" t="str">
        <f>IF(ISNUMBER(MATCH(B36,$N$12:$N$80,0)),MATCH(B36,$N$12:$N$80,0),(((IF(ISNUMBER(MATCH(B36,$M$12:$M$80,0)),MATCH(B36,$M$12:$M$80,0),"")))))</f>
        <v/>
      </c>
      <c r="Z36" s="90" t="str">
        <f>IF(ISNUMBER(MATCH(B36,$Q$12:$Q$80,0)),MATCH(B36,$Q$12:$Q$80,0),(((IF(ISNUMBER(MATCH(B36,$P$12:$P$80,0)),MATCH(B36,$P$12:$P$80,0),"")))))</f>
        <v/>
      </c>
      <c r="AA36" s="90" t="str">
        <f>IF(ISNUMBER(MATCH(B36,$T$12:$T$80,0)),MATCH(B36,$T$12:$T$80,0),(((IF(ISNUMBER(MATCH(B36,$S$12:$S$80,0)),MATCH(B36,$S$12:$S$80,0),"")))))</f>
        <v/>
      </c>
      <c r="AB36" s="162" t="str">
        <f t="shared" si="5"/>
        <v>top</v>
      </c>
      <c r="AC36" s="91" t="str">
        <f t="shared" si="6"/>
        <v>top</v>
      </c>
      <c r="AD36" s="158" t="str">
        <f t="shared" si="7"/>
        <v>-</v>
      </c>
      <c r="AE36" s="158" t="str">
        <f t="shared" si="8"/>
        <v>-</v>
      </c>
      <c r="AF36" s="158" t="str">
        <f t="shared" si="9"/>
        <v>-</v>
      </c>
      <c r="AG36" s="158" t="str">
        <f t="shared" si="10"/>
        <v>-</v>
      </c>
      <c r="AH36" s="91">
        <f t="shared" si="11"/>
        <v>0</v>
      </c>
      <c r="AI36" s="91">
        <f t="shared" si="12"/>
        <v>1</v>
      </c>
      <c r="AJ36" s="158" t="str">
        <f t="shared" si="13"/>
        <v>-</v>
      </c>
      <c r="AK36" s="158" t="str">
        <f t="shared" si="14"/>
        <v>-</v>
      </c>
      <c r="AL36" s="158" t="str">
        <f t="shared" si="15"/>
        <v>-</v>
      </c>
      <c r="AM36" s="158" t="str">
        <f t="shared" si="16"/>
        <v>-</v>
      </c>
      <c r="AN36" s="91"/>
      <c r="AO36" s="53"/>
      <c r="AP36" s="53"/>
      <c r="AQ36" s="53"/>
      <c r="AR36" s="53"/>
    </row>
    <row r="37" spans="1:44" s="51" customFormat="1" ht="9.9499999999999993" customHeight="1" x14ac:dyDescent="0.15">
      <c r="A37" s="84">
        <f t="shared" si="4"/>
        <v>26</v>
      </c>
      <c r="B37" s="170" t="s">
        <v>34</v>
      </c>
      <c r="C37" s="189" t="s">
        <v>2</v>
      </c>
      <c r="D37" s="172"/>
      <c r="E37" s="87"/>
      <c r="F37" s="93"/>
      <c r="G37" s="172" t="s">
        <v>167</v>
      </c>
      <c r="H37" s="185" t="s">
        <v>93</v>
      </c>
      <c r="I37" s="102">
        <v>0.05</v>
      </c>
      <c r="J37" s="89"/>
      <c r="K37" s="89"/>
      <c r="L37" s="89"/>
      <c r="M37" s="89"/>
      <c r="N37" s="86"/>
      <c r="O37" s="89"/>
      <c r="P37" s="89"/>
      <c r="Q37" s="86"/>
      <c r="R37" s="89"/>
      <c r="S37" s="89"/>
      <c r="T37" s="86"/>
      <c r="U37" s="89"/>
      <c r="V37" s="90">
        <f>IF(ISNUMBER(MATCH(B37,$E$12:$E$80,0)),MATCH(B37,$E$12:$E$80,0),(((IF(ISNUMBER(MATCH(B37,$D$12:$D$80,0)),MATCH(B37,$D$12:$D$80,0),"")))))</f>
        <v>17</v>
      </c>
      <c r="W37" s="90">
        <f>IF(ISNUMBER(MATCH(B37,$H$12:$H$80,0)),MATCH(B37,$H$12:$H$80,0),(((IF(ISNUMBER(MATCH(B37,$G$12:$G$80,0)),MATCH(B37,$G$12:$G$80,0),"")))))</f>
        <v>13</v>
      </c>
      <c r="X37" s="90" t="str">
        <f>IF(ISNUMBER(MATCH(B37,$K$12:$K$80,0)),MATCH(B37,$K$12:$K$80,0),(((IF(ISNUMBER(MATCH(B37,$J$12:$J$80,0)),MATCH(B37,$J$12:$J$80,0),"")))))</f>
        <v/>
      </c>
      <c r="Y37" s="90" t="str">
        <f>IF(ISNUMBER(MATCH(B37,$N$12:$N$80,0)),MATCH(B37,$N$12:$N$80,0),(((IF(ISNUMBER(MATCH(B37,$M$12:$M$80,0)),MATCH(B37,$M$12:$M$80,0),"")))))</f>
        <v/>
      </c>
      <c r="Z37" s="90" t="str">
        <f>IF(ISNUMBER(MATCH(B37,$Q$12:$Q$80,0)),MATCH(B37,$Q$12:$Q$80,0),(((IF(ISNUMBER(MATCH(B37,$P$12:$P$80,0)),MATCH(B37,$P$12:$P$80,0),"")))))</f>
        <v/>
      </c>
      <c r="AA37" s="90" t="str">
        <f>IF(ISNUMBER(MATCH(B37,$T$12:$T$80,0)),MATCH(B37,$T$12:$T$80,0),(((IF(ISNUMBER(MATCH(B37,$S$12:$S$80,0)),MATCH(B37,$S$12:$S$80,0),"")))))</f>
        <v/>
      </c>
      <c r="AB37" s="162" t="str">
        <f t="shared" si="5"/>
        <v>botm</v>
      </c>
      <c r="AC37" s="91" t="str">
        <f t="shared" si="6"/>
        <v>botm</v>
      </c>
      <c r="AD37" s="158" t="str">
        <f t="shared" si="7"/>
        <v>-</v>
      </c>
      <c r="AE37" s="158" t="str">
        <f t="shared" si="8"/>
        <v>-</v>
      </c>
      <c r="AF37" s="158" t="str">
        <f t="shared" si="9"/>
        <v>-</v>
      </c>
      <c r="AG37" s="158" t="str">
        <f t="shared" si="10"/>
        <v>-</v>
      </c>
      <c r="AH37" s="91">
        <f t="shared" si="11"/>
        <v>-1</v>
      </c>
      <c r="AI37" s="91">
        <f t="shared" si="12"/>
        <v>0</v>
      </c>
      <c r="AJ37" s="158" t="str">
        <f t="shared" si="13"/>
        <v>-</v>
      </c>
      <c r="AK37" s="158" t="str">
        <f t="shared" si="14"/>
        <v>-</v>
      </c>
      <c r="AL37" s="158" t="str">
        <f t="shared" si="15"/>
        <v>-</v>
      </c>
      <c r="AM37" s="158" t="str">
        <f t="shared" si="16"/>
        <v>-</v>
      </c>
      <c r="AN37" s="91"/>
      <c r="AO37" s="53"/>
      <c r="AP37" s="53"/>
      <c r="AQ37" s="53"/>
      <c r="AR37" s="53"/>
    </row>
    <row r="38" spans="1:44" s="51" customFormat="1" ht="9.9499999999999993" customHeight="1" x14ac:dyDescent="0.15">
      <c r="A38" s="84">
        <f t="shared" si="4"/>
        <v>27</v>
      </c>
      <c r="B38" s="170" t="s">
        <v>34</v>
      </c>
      <c r="C38" s="189" t="s">
        <v>2</v>
      </c>
      <c r="D38" s="172"/>
      <c r="E38" s="87" t="s">
        <v>95</v>
      </c>
      <c r="F38" s="93"/>
      <c r="G38" s="172"/>
      <c r="H38" s="186" t="s">
        <v>92</v>
      </c>
      <c r="I38" s="102"/>
      <c r="J38" s="89"/>
      <c r="K38" s="89"/>
      <c r="L38" s="89"/>
      <c r="M38" s="89"/>
      <c r="N38" s="86"/>
      <c r="O38" s="89"/>
      <c r="P38" s="89"/>
      <c r="Q38" s="86"/>
      <c r="R38" s="89"/>
      <c r="S38" s="89"/>
      <c r="T38" s="86"/>
      <c r="U38" s="89"/>
      <c r="V38" s="90">
        <f>IF(ISNUMBER(MATCH(B38,$E$12:$E$80,0)),MATCH(B38,$E$12:$E$80,0),(((IF(ISNUMBER(MATCH(B38,$D$12:$D$80,0)),MATCH(B38,$D$12:$D$80,0),"")))))</f>
        <v>17</v>
      </c>
      <c r="W38" s="90">
        <f>IF(ISNUMBER(MATCH(B38,$H$12:$H$80,0)),MATCH(B38,$H$12:$H$80,0),(((IF(ISNUMBER(MATCH(B38,$G$12:$G$80,0)),MATCH(B38,$G$12:$G$80,0),"")))))</f>
        <v>13</v>
      </c>
      <c r="X38" s="90" t="str">
        <f>IF(ISNUMBER(MATCH(B38,$K$12:$K$80,0)),MATCH(B38,$K$12:$K$80,0),(((IF(ISNUMBER(MATCH(B38,$J$12:$J$80,0)),MATCH(B38,$J$12:$J$80,0),"")))))</f>
        <v/>
      </c>
      <c r="Y38" s="90" t="str">
        <f>IF(ISNUMBER(MATCH(B38,$N$12:$N$80,0)),MATCH(B38,$N$12:$N$80,0),(((IF(ISNUMBER(MATCH(B38,$M$12:$M$80,0)),MATCH(B38,$M$12:$M$80,0),"")))))</f>
        <v/>
      </c>
      <c r="Z38" s="90" t="str">
        <f>IF(ISNUMBER(MATCH(B38,$Q$12:$Q$80,0)),MATCH(B38,$Q$12:$Q$80,0),(((IF(ISNUMBER(MATCH(B38,$P$12:$P$80,0)),MATCH(B38,$P$12:$P$80,0),"")))))</f>
        <v/>
      </c>
      <c r="AA38" s="90" t="str">
        <f>IF(ISNUMBER(MATCH(B38,$T$12:$T$80,0)),MATCH(B38,$T$12:$T$80,0),(((IF(ISNUMBER(MATCH(B38,$S$12:$S$80,0)),MATCH(B38,$S$12:$S$80,0),"")))))</f>
        <v/>
      </c>
      <c r="AB38" s="162" t="str">
        <f t="shared" si="5"/>
        <v>botm</v>
      </c>
      <c r="AC38" s="91" t="str">
        <f t="shared" si="6"/>
        <v>botm</v>
      </c>
      <c r="AD38" s="158" t="str">
        <f t="shared" si="7"/>
        <v>-</v>
      </c>
      <c r="AE38" s="158" t="str">
        <f t="shared" si="8"/>
        <v>-</v>
      </c>
      <c r="AF38" s="158" t="str">
        <f t="shared" si="9"/>
        <v>-</v>
      </c>
      <c r="AG38" s="158" t="str">
        <f t="shared" si="10"/>
        <v>-</v>
      </c>
      <c r="AH38" s="91">
        <f t="shared" si="11"/>
        <v>-1</v>
      </c>
      <c r="AI38" s="91">
        <f t="shared" si="12"/>
        <v>0</v>
      </c>
      <c r="AJ38" s="158" t="str">
        <f t="shared" si="13"/>
        <v>-</v>
      </c>
      <c r="AK38" s="158" t="str">
        <f t="shared" si="14"/>
        <v>-</v>
      </c>
      <c r="AL38" s="158" t="str">
        <f t="shared" si="15"/>
        <v>-</v>
      </c>
      <c r="AM38" s="158" t="str">
        <f t="shared" si="16"/>
        <v>-</v>
      </c>
      <c r="AN38" s="91"/>
      <c r="AO38" s="53"/>
      <c r="AP38" s="53"/>
      <c r="AQ38" s="53"/>
      <c r="AR38" s="53"/>
    </row>
    <row r="39" spans="1:44" s="51" customFormat="1" ht="9.9499999999999993" customHeight="1" x14ac:dyDescent="0.15">
      <c r="A39" s="84">
        <f t="shared" si="4"/>
        <v>28</v>
      </c>
      <c r="B39" s="95" t="s">
        <v>50</v>
      </c>
      <c r="C39" s="189" t="s">
        <v>2</v>
      </c>
      <c r="D39" s="172"/>
      <c r="E39" s="87" t="s">
        <v>0</v>
      </c>
      <c r="F39" s="93"/>
      <c r="G39" s="172"/>
      <c r="H39" s="185" t="s">
        <v>144</v>
      </c>
      <c r="I39" s="102">
        <v>0.3</v>
      </c>
      <c r="J39" s="89"/>
      <c r="K39" s="86"/>
      <c r="L39" s="89"/>
      <c r="M39" s="89"/>
      <c r="N39" s="86"/>
      <c r="O39" s="89"/>
      <c r="P39" s="89"/>
      <c r="Q39" s="86"/>
      <c r="R39" s="89"/>
      <c r="S39" s="89"/>
      <c r="T39" s="86"/>
      <c r="U39" s="89"/>
      <c r="V39" s="90">
        <f>IF(ISNUMBER(MATCH(B39,$E$12:$E$80,0)),MATCH(B39,$E$12:$E$80,0),(((IF(ISNUMBER(MATCH(B39,$D$12:$D$80,0)),MATCH(B39,$D$12:$D$80,0),"")))))</f>
        <v>25</v>
      </c>
      <c r="W39" s="90">
        <f>IF(ISNUMBER(MATCH(B39,$H$12:$H$80,0)),MATCH(B39,$H$12:$H$80,0),(((IF(ISNUMBER(MATCH(B39,$G$12:$G$80,0)),MATCH(B39,$G$12:$G$80,0),"")))))</f>
        <v>15</v>
      </c>
      <c r="X39" s="90" t="str">
        <f>IF(ISNUMBER(MATCH(B39,$K$12:$K$80,0)),MATCH(B39,$K$12:$K$80,0),(((IF(ISNUMBER(MATCH(B39,$J$12:$J$80,0)),MATCH(B39,$J$12:$J$80,0),"")))))</f>
        <v/>
      </c>
      <c r="Y39" s="90" t="str">
        <f>IF(ISNUMBER(MATCH(B39,$N$12:$N$80,0)),MATCH(B39,$N$12:$N$80,0),(((IF(ISNUMBER(MATCH(B39,$M$12:$M$80,0)),MATCH(B39,$M$12:$M$80,0),"")))))</f>
        <v/>
      </c>
      <c r="Z39" s="90" t="str">
        <f>IF(ISNUMBER(MATCH(B39,$Q$12:$Q$80,0)),MATCH(B39,$Q$12:$Q$80,0),(((IF(ISNUMBER(MATCH(B39,$P$12:$P$80,0)),MATCH(B39,$P$12:$P$80,0),"")))))</f>
        <v/>
      </c>
      <c r="AA39" s="90" t="str">
        <f>IF(ISNUMBER(MATCH(B39,$T$12:$T$80,0)),MATCH(B39,$T$12:$T$80,0),(((IF(ISNUMBER(MATCH(B39,$S$12:$S$80,0)),MATCH(B39,$S$12:$S$80,0),"")))))</f>
        <v/>
      </c>
      <c r="AB39" s="162" t="str">
        <f t="shared" si="5"/>
        <v>k11</v>
      </c>
      <c r="AC39" s="91" t="str">
        <f t="shared" si="6"/>
        <v>hydraulic_conductivity</v>
      </c>
      <c r="AD39" s="158" t="str">
        <f t="shared" si="7"/>
        <v>-</v>
      </c>
      <c r="AE39" s="158" t="str">
        <f t="shared" si="8"/>
        <v>-</v>
      </c>
      <c r="AF39" s="158" t="str">
        <f t="shared" si="9"/>
        <v>-</v>
      </c>
      <c r="AG39" s="158" t="str">
        <f t="shared" si="10"/>
        <v>-</v>
      </c>
      <c r="AH39" s="91">
        <f t="shared" si="11"/>
        <v>1</v>
      </c>
      <c r="AI39" s="91">
        <f t="shared" si="12"/>
        <v>0.01</v>
      </c>
      <c r="AJ39" s="158" t="str">
        <f t="shared" si="13"/>
        <v>-</v>
      </c>
      <c r="AK39" s="158" t="str">
        <f t="shared" si="14"/>
        <v>-</v>
      </c>
      <c r="AL39" s="158" t="str">
        <f t="shared" si="15"/>
        <v>-</v>
      </c>
      <c r="AM39" s="158" t="str">
        <f t="shared" si="16"/>
        <v>-</v>
      </c>
      <c r="AN39" s="91"/>
      <c r="AO39" s="53"/>
      <c r="AP39" s="53"/>
      <c r="AQ39" s="53"/>
      <c r="AR39" s="53"/>
    </row>
    <row r="40" spans="1:44" s="51" customFormat="1" ht="9.9499999999999993" customHeight="1" x14ac:dyDescent="0.15">
      <c r="A40" s="84">
        <f t="shared" si="4"/>
        <v>29</v>
      </c>
      <c r="B40" s="95" t="s">
        <v>128</v>
      </c>
      <c r="C40" s="189" t="s">
        <v>2</v>
      </c>
      <c r="D40" s="172"/>
      <c r="E40" s="87" t="s">
        <v>73</v>
      </c>
      <c r="F40" s="93" t="s">
        <v>50</v>
      </c>
      <c r="G40" s="172"/>
      <c r="H40" s="185" t="s">
        <v>163</v>
      </c>
      <c r="I40" s="102" t="s">
        <v>169</v>
      </c>
      <c r="J40" s="89"/>
      <c r="K40" s="86"/>
      <c r="L40" s="89"/>
      <c r="M40" s="89"/>
      <c r="N40" s="86"/>
      <c r="O40" s="89"/>
      <c r="P40" s="89"/>
      <c r="Q40" s="86"/>
      <c r="R40" s="89"/>
      <c r="S40" s="89"/>
      <c r="T40" s="86"/>
      <c r="U40" s="89"/>
      <c r="V40" s="90" t="str">
        <f>IF(ISNUMBER(MATCH(B40,$E$12:$E$80,0)),MATCH(B40,$E$12:$E$80,0),(((IF(ISNUMBER(MATCH(B40,$D$12:$D$80,0)),MATCH(B40,$D$12:$D$80,0),"")))))</f>
        <v/>
      </c>
      <c r="W40" s="90" t="str">
        <f>IF(ISNUMBER(MATCH(B40,$H$12:$H$80,0)),MATCH(B40,$H$12:$H$80,0),(((IF(ISNUMBER(MATCH(B40,$G$12:$G$80,0)),MATCH(B40,$G$12:$G$80,0),"")))))</f>
        <v/>
      </c>
      <c r="X40" s="90" t="str">
        <f>IF(ISNUMBER(MATCH(B40,$K$12:$K$80,0)),MATCH(B40,$K$12:$K$80,0),(((IF(ISNUMBER(MATCH(B40,$J$12:$J$80,0)),MATCH(B40,$J$12:$J$80,0),"")))))</f>
        <v/>
      </c>
      <c r="Y40" s="90" t="str">
        <f>IF(ISNUMBER(MATCH(B40,$N$12:$N$80,0)),MATCH(B40,$N$12:$N$80,0),(((IF(ISNUMBER(MATCH(B40,$M$12:$M$80,0)),MATCH(B40,$M$12:$M$80,0),"")))))</f>
        <v/>
      </c>
      <c r="Z40" s="90" t="str">
        <f>IF(ISNUMBER(MATCH(B40,$Q$12:$Q$80,0)),MATCH(B40,$Q$12:$Q$80,0),(((IF(ISNUMBER(MATCH(B40,$P$12:$P$80,0)),MATCH(B40,$P$12:$P$80,0),"")))))</f>
        <v/>
      </c>
      <c r="AA40" s="90" t="str">
        <f>IF(ISNUMBER(MATCH(B40,$T$12:$T$80,0)),MATCH(B40,$T$12:$T$80,0),(((IF(ISNUMBER(MATCH(B40,$S$12:$S$80,0)),MATCH(B40,$S$12:$S$80,0),"")))))</f>
        <v/>
      </c>
      <c r="AB40" s="162" t="str">
        <f t="shared" si="5"/>
        <v>-</v>
      </c>
      <c r="AC40" s="91" t="str">
        <f t="shared" si="6"/>
        <v>-</v>
      </c>
      <c r="AD40" s="158" t="str">
        <f t="shared" si="7"/>
        <v>-</v>
      </c>
      <c r="AE40" s="158" t="str">
        <f t="shared" si="8"/>
        <v>-</v>
      </c>
      <c r="AF40" s="158" t="str">
        <f t="shared" si="9"/>
        <v>-</v>
      </c>
      <c r="AG40" s="158" t="str">
        <f t="shared" si="10"/>
        <v>-</v>
      </c>
      <c r="AH40" s="91" t="str">
        <f t="shared" si="11"/>
        <v>-</v>
      </c>
      <c r="AI40" s="91" t="str">
        <f t="shared" si="12"/>
        <v>-</v>
      </c>
      <c r="AJ40" s="158" t="str">
        <f t="shared" si="13"/>
        <v>-</v>
      </c>
      <c r="AK40" s="158" t="str">
        <f t="shared" si="14"/>
        <v>-</v>
      </c>
      <c r="AL40" s="158" t="str">
        <f t="shared" si="15"/>
        <v>-</v>
      </c>
      <c r="AM40" s="158" t="str">
        <f t="shared" si="16"/>
        <v>-</v>
      </c>
      <c r="AN40" s="91"/>
      <c r="AO40" s="53"/>
      <c r="AP40" s="53"/>
      <c r="AQ40" s="53"/>
      <c r="AR40" s="53"/>
    </row>
    <row r="41" spans="1:44" s="51" customFormat="1" ht="9.9499999999999993" customHeight="1" x14ac:dyDescent="0.15">
      <c r="A41" s="84">
        <f t="shared" si="4"/>
        <v>30</v>
      </c>
      <c r="B41" s="95" t="s">
        <v>129</v>
      </c>
      <c r="C41" s="189" t="s">
        <v>2</v>
      </c>
      <c r="D41" s="172"/>
      <c r="E41" s="87" t="s">
        <v>74</v>
      </c>
      <c r="F41" s="93">
        <v>1</v>
      </c>
      <c r="G41" s="172"/>
      <c r="H41" s="186" t="s">
        <v>167</v>
      </c>
      <c r="I41" s="102" t="s">
        <v>168</v>
      </c>
      <c r="J41" s="89"/>
      <c r="K41" s="86"/>
      <c r="L41" s="89"/>
      <c r="M41" s="89"/>
      <c r="N41" s="86"/>
      <c r="O41" s="89"/>
      <c r="P41" s="89"/>
      <c r="Q41" s="86"/>
      <c r="R41" s="89"/>
      <c r="S41" s="89"/>
      <c r="T41" s="86"/>
      <c r="U41" s="89"/>
      <c r="V41" s="90" t="str">
        <f>IF(ISNUMBER(MATCH(B41,$E$12:$E$80,0)),MATCH(B41,$E$12:$E$80,0),(((IF(ISNUMBER(MATCH(B41,$D$12:$D$80,0)),MATCH(B41,$D$12:$D$80,0),"")))))</f>
        <v/>
      </c>
      <c r="W41" s="90" t="str">
        <f>IF(ISNUMBER(MATCH(B41,$H$12:$H$80,0)),MATCH(B41,$H$12:$H$80,0),(((IF(ISNUMBER(MATCH(B41,$G$12:$G$80,0)),MATCH(B41,$G$12:$G$80,0),"")))))</f>
        <v/>
      </c>
      <c r="X41" s="90" t="str">
        <f>IF(ISNUMBER(MATCH(B41,$K$12:$K$80,0)),MATCH(B41,$K$12:$K$80,0),(((IF(ISNUMBER(MATCH(B41,$J$12:$J$80,0)),MATCH(B41,$J$12:$J$80,0),"")))))</f>
        <v/>
      </c>
      <c r="Y41" s="90" t="str">
        <f>IF(ISNUMBER(MATCH(B41,$N$12:$N$80,0)),MATCH(B41,$N$12:$N$80,0),(((IF(ISNUMBER(MATCH(B41,$M$12:$M$80,0)),MATCH(B41,$M$12:$M$80,0),"")))))</f>
        <v/>
      </c>
      <c r="Z41" s="90" t="str">
        <f>IF(ISNUMBER(MATCH(B41,$Q$12:$Q$80,0)),MATCH(B41,$Q$12:$Q$80,0),(((IF(ISNUMBER(MATCH(B41,$P$12:$P$80,0)),MATCH(B41,$P$12:$P$80,0),"")))))</f>
        <v/>
      </c>
      <c r="AA41" s="90" t="str">
        <f>IF(ISNUMBER(MATCH(B41,$T$12:$T$80,0)),MATCH(B41,$T$12:$T$80,0),(((IF(ISNUMBER(MATCH(B41,$S$12:$S$80,0)),MATCH(B41,$S$12:$S$80,0),"")))))</f>
        <v/>
      </c>
      <c r="AB41" s="162" t="str">
        <f t="shared" si="5"/>
        <v>-</v>
      </c>
      <c r="AC41" s="91" t="str">
        <f t="shared" si="6"/>
        <v>-</v>
      </c>
      <c r="AD41" s="158" t="str">
        <f t="shared" si="7"/>
        <v>-</v>
      </c>
      <c r="AE41" s="158" t="str">
        <f t="shared" si="8"/>
        <v>-</v>
      </c>
      <c r="AF41" s="158" t="str">
        <f t="shared" si="9"/>
        <v>-</v>
      </c>
      <c r="AG41" s="158" t="str">
        <f t="shared" si="10"/>
        <v>-</v>
      </c>
      <c r="AH41" s="91" t="str">
        <f t="shared" si="11"/>
        <v>-</v>
      </c>
      <c r="AI41" s="91" t="str">
        <f t="shared" si="12"/>
        <v>-</v>
      </c>
      <c r="AJ41" s="158" t="str">
        <f t="shared" si="13"/>
        <v>-</v>
      </c>
      <c r="AK41" s="158" t="str">
        <f t="shared" si="14"/>
        <v>-</v>
      </c>
      <c r="AL41" s="158" t="str">
        <f t="shared" si="15"/>
        <v>-</v>
      </c>
      <c r="AM41" s="158" t="str">
        <f t="shared" si="16"/>
        <v>-</v>
      </c>
      <c r="AN41" s="91"/>
      <c r="AO41" s="53"/>
      <c r="AP41" s="53"/>
      <c r="AQ41" s="53"/>
      <c r="AR41" s="53"/>
    </row>
    <row r="42" spans="1:44" s="51" customFormat="1" ht="9.9499999999999993" customHeight="1" x14ac:dyDescent="0.15">
      <c r="A42" s="84">
        <f t="shared" si="4"/>
        <v>31</v>
      </c>
      <c r="B42" s="95" t="s">
        <v>73</v>
      </c>
      <c r="C42" s="189" t="s">
        <v>2</v>
      </c>
      <c r="D42" s="172"/>
      <c r="E42" s="87" t="s">
        <v>75</v>
      </c>
      <c r="F42" s="93">
        <v>100</v>
      </c>
      <c r="G42" s="172"/>
      <c r="H42" s="185" t="s">
        <v>159</v>
      </c>
      <c r="I42" s="102">
        <v>100</v>
      </c>
      <c r="J42" s="102"/>
      <c r="K42" s="101"/>
      <c r="L42" s="102"/>
      <c r="M42" s="102"/>
      <c r="N42" s="101"/>
      <c r="O42" s="102"/>
      <c r="P42" s="102"/>
      <c r="Q42" s="101"/>
      <c r="R42" s="102"/>
      <c r="S42" s="102"/>
      <c r="T42" s="101"/>
      <c r="U42" s="102"/>
      <c r="V42" s="90">
        <f>IF(ISNUMBER(MATCH(B42,$E$12:$E$80,0)),MATCH(B42,$E$12:$E$80,0),(((IF(ISNUMBER(MATCH(B42,$D$12:$D$80,0)),MATCH(B42,$D$12:$D$80,0),"")))))</f>
        <v>29</v>
      </c>
      <c r="W42" s="90" t="str">
        <f>IF(ISNUMBER(MATCH(B42,$H$12:$H$80,0)),MATCH(B42,$H$12:$H$80,0),(((IF(ISNUMBER(MATCH(B42,$G$12:$G$80,0)),MATCH(B42,$G$12:$G$80,0),"")))))</f>
        <v/>
      </c>
      <c r="X42" s="90" t="str">
        <f>IF(ISNUMBER(MATCH(B42,$K$12:$K$80,0)),MATCH(B42,$K$12:$K$80,0),(((IF(ISNUMBER(MATCH(B42,$J$12:$J$80,0)),MATCH(B42,$J$12:$J$80,0),"")))))</f>
        <v/>
      </c>
      <c r="Y42" s="90" t="str">
        <f>IF(ISNUMBER(MATCH(B42,$N$12:$N$80,0)),MATCH(B42,$N$12:$N$80,0),(((IF(ISNUMBER(MATCH(B42,$M$12:$M$80,0)),MATCH(B42,$M$12:$M$80,0),"")))))</f>
        <v/>
      </c>
      <c r="Z42" s="90" t="str">
        <f>IF(ISNUMBER(MATCH(B42,$Q$12:$Q$80,0)),MATCH(B42,$Q$12:$Q$80,0),(((IF(ISNUMBER(MATCH(B42,$P$12:$P$80,0)),MATCH(B42,$P$12:$P$80,0),"")))))</f>
        <v/>
      </c>
      <c r="AA42" s="90" t="str">
        <f>IF(ISNUMBER(MATCH(B42,$T$12:$T$80,0)),MATCH(B42,$T$12:$T$80,0),(((IF(ISNUMBER(MATCH(B42,$S$12:$S$80,0)),MATCH(B42,$S$12:$S$80,0),"")))))</f>
        <v/>
      </c>
      <c r="AB42" s="162" t="str">
        <f t="shared" si="5"/>
        <v>k33</v>
      </c>
      <c r="AC42" s="91" t="str">
        <f t="shared" si="6"/>
        <v>-</v>
      </c>
      <c r="AD42" s="158" t="str">
        <f t="shared" si="7"/>
        <v>-</v>
      </c>
      <c r="AE42" s="158" t="str">
        <f t="shared" si="8"/>
        <v>-</v>
      </c>
      <c r="AF42" s="158" t="str">
        <f t="shared" si="9"/>
        <v>-</v>
      </c>
      <c r="AG42" s="158" t="str">
        <f t="shared" si="10"/>
        <v>-</v>
      </c>
      <c r="AH42" s="91" t="str">
        <f t="shared" si="11"/>
        <v>k11</v>
      </c>
      <c r="AI42" s="91" t="str">
        <f t="shared" si="12"/>
        <v>-</v>
      </c>
      <c r="AJ42" s="158" t="str">
        <f t="shared" si="13"/>
        <v>-</v>
      </c>
      <c r="AK42" s="158" t="str">
        <f t="shared" si="14"/>
        <v>-</v>
      </c>
      <c r="AL42" s="158" t="str">
        <f t="shared" si="15"/>
        <v>-</v>
      </c>
      <c r="AM42" s="158" t="str">
        <f t="shared" si="16"/>
        <v>-</v>
      </c>
      <c r="AN42" s="91"/>
      <c r="AO42" s="53"/>
      <c r="AP42" s="53"/>
      <c r="AQ42" s="53"/>
      <c r="AR42" s="53"/>
    </row>
    <row r="43" spans="1:44" s="51" customFormat="1" ht="9.9499999999999993" customHeight="1" x14ac:dyDescent="0.15">
      <c r="A43" s="84">
        <f t="shared" si="4"/>
        <v>32</v>
      </c>
      <c r="B43" s="95" t="s">
        <v>130</v>
      </c>
      <c r="C43" s="189" t="s">
        <v>2</v>
      </c>
      <c r="D43" s="172"/>
      <c r="E43" s="87" t="s">
        <v>76</v>
      </c>
      <c r="F43" s="93" t="s">
        <v>132</v>
      </c>
      <c r="G43" s="172"/>
      <c r="H43" s="185" t="s">
        <v>164</v>
      </c>
      <c r="I43" s="102">
        <v>3.0000000000000001E-3</v>
      </c>
      <c r="J43" s="102"/>
      <c r="K43" s="101"/>
      <c r="L43" s="102"/>
      <c r="M43" s="102"/>
      <c r="N43" s="101"/>
      <c r="O43" s="102"/>
      <c r="P43" s="102"/>
      <c r="Q43" s="101"/>
      <c r="R43" s="102"/>
      <c r="S43" s="102"/>
      <c r="T43" s="101"/>
      <c r="U43" s="102"/>
      <c r="V43" s="90" t="str">
        <f>IF(ISNUMBER(MATCH(B43,$E$12:$E$80,0)),MATCH(B43,$E$12:$E$80,0),(((IF(ISNUMBER(MATCH(B43,$D$12:$D$80,0)),MATCH(B43,$D$12:$D$80,0),"")))))</f>
        <v/>
      </c>
      <c r="W43" s="90" t="str">
        <f>IF(ISNUMBER(MATCH(B43,$H$12:$H$80,0)),MATCH(B43,$H$12:$H$80,0),(((IF(ISNUMBER(MATCH(B43,$G$12:$G$80,0)),MATCH(B43,$G$12:$G$80,0),"")))))</f>
        <v/>
      </c>
      <c r="X43" s="90" t="str">
        <f>IF(ISNUMBER(MATCH(B43,$K$12:$K$80,0)),MATCH(B43,$K$12:$K$80,0),(((IF(ISNUMBER(MATCH(B43,$J$12:$J$80,0)),MATCH(B43,$J$12:$J$80,0),"")))))</f>
        <v/>
      </c>
      <c r="Y43" s="90" t="str">
        <f>IF(ISNUMBER(MATCH(B43,$N$12:$N$80,0)),MATCH(B43,$N$12:$N$80,0),(((IF(ISNUMBER(MATCH(B43,$M$12:$M$80,0)),MATCH(B43,$M$12:$M$80,0),"")))))</f>
        <v/>
      </c>
      <c r="Z43" s="90" t="str">
        <f>IF(ISNUMBER(MATCH(B43,$Q$12:$Q$80,0)),MATCH(B43,$Q$12:$Q$80,0),(((IF(ISNUMBER(MATCH(B43,$P$12:$P$80,0)),MATCH(B43,$P$12:$P$80,0),"")))))</f>
        <v/>
      </c>
      <c r="AA43" s="90" t="str">
        <f>IF(ISNUMBER(MATCH(B43,$T$12:$T$80,0)),MATCH(B43,$T$12:$T$80,0),(((IF(ISNUMBER(MATCH(B43,$S$12:$S$80,0)),MATCH(B43,$S$12:$S$80,0),"")))))</f>
        <v/>
      </c>
      <c r="AB43" s="162" t="str">
        <f t="shared" si="5"/>
        <v>-</v>
      </c>
      <c r="AC43" s="91" t="str">
        <f t="shared" si="6"/>
        <v>-</v>
      </c>
      <c r="AD43" s="158" t="str">
        <f t="shared" si="7"/>
        <v>-</v>
      </c>
      <c r="AE43" s="158" t="str">
        <f t="shared" si="8"/>
        <v>-</v>
      </c>
      <c r="AF43" s="158" t="str">
        <f t="shared" si="9"/>
        <v>-</v>
      </c>
      <c r="AG43" s="158" t="str">
        <f t="shared" si="10"/>
        <v>-</v>
      </c>
      <c r="AH43" s="91" t="str">
        <f t="shared" si="11"/>
        <v>-</v>
      </c>
      <c r="AI43" s="91" t="str">
        <f t="shared" si="12"/>
        <v>-</v>
      </c>
      <c r="AJ43" s="158" t="str">
        <f t="shared" si="13"/>
        <v>-</v>
      </c>
      <c r="AK43" s="158" t="str">
        <f t="shared" si="14"/>
        <v>-</v>
      </c>
      <c r="AL43" s="158" t="str">
        <f t="shared" si="15"/>
        <v>-</v>
      </c>
      <c r="AM43" s="158" t="str">
        <f t="shared" si="16"/>
        <v>-</v>
      </c>
      <c r="AN43" s="91"/>
      <c r="AO43" s="53"/>
      <c r="AP43" s="53"/>
      <c r="AQ43" s="53"/>
      <c r="AR43" s="53"/>
    </row>
    <row r="44" spans="1:44" s="51" customFormat="1" ht="9.9499999999999993" customHeight="1" x14ac:dyDescent="0.15">
      <c r="A44" s="84">
        <f t="shared" ref="A44:A74" si="17">ROW()-$A$11</f>
        <v>33</v>
      </c>
      <c r="B44" s="95" t="s">
        <v>131</v>
      </c>
      <c r="C44" s="189" t="s">
        <v>2</v>
      </c>
      <c r="D44" s="172"/>
      <c r="E44" s="87" t="s">
        <v>40</v>
      </c>
      <c r="F44" s="93" t="s">
        <v>126</v>
      </c>
      <c r="G44" s="172"/>
      <c r="H44" s="186" t="s">
        <v>67</v>
      </c>
      <c r="I44" s="102"/>
      <c r="J44" s="102"/>
      <c r="K44" s="101"/>
      <c r="L44" s="102"/>
      <c r="M44" s="102"/>
      <c r="N44" s="101"/>
      <c r="O44" s="102"/>
      <c r="P44" s="102"/>
      <c r="Q44" s="101"/>
      <c r="R44" s="102"/>
      <c r="S44" s="102"/>
      <c r="T44" s="101"/>
      <c r="U44" s="102"/>
      <c r="V44" s="90" t="str">
        <f>IF(ISNUMBER(MATCH(B44,$E$12:$E$80,0)),MATCH(B44,$E$12:$E$80,0),(((IF(ISNUMBER(MATCH(B44,$D$12:$D$80,0)),MATCH(B44,$D$12:$D$80,0),"")))))</f>
        <v/>
      </c>
      <c r="W44" s="90" t="str">
        <f>IF(ISNUMBER(MATCH(B44,$H$12:$H$80,0)),MATCH(B44,$H$12:$H$80,0),(((IF(ISNUMBER(MATCH(B44,$G$12:$G$80,0)),MATCH(B44,$G$12:$G$80,0),"")))))</f>
        <v/>
      </c>
      <c r="X44" s="90" t="str">
        <f>IF(ISNUMBER(MATCH(B44,$K$12:$K$80,0)),MATCH(B44,$K$12:$K$80,0),(((IF(ISNUMBER(MATCH(B44,$J$12:$J$80,0)),MATCH(B44,$J$12:$J$80,0),"")))))</f>
        <v/>
      </c>
      <c r="Y44" s="90" t="str">
        <f>IF(ISNUMBER(MATCH(B44,$N$12:$N$80,0)),MATCH(B44,$N$12:$N$80,0),(((IF(ISNUMBER(MATCH(B44,$M$12:$M$80,0)),MATCH(B44,$M$12:$M$80,0),"")))))</f>
        <v/>
      </c>
      <c r="Z44" s="90" t="str">
        <f>IF(ISNUMBER(MATCH(B44,$Q$12:$Q$80,0)),MATCH(B44,$Q$12:$Q$80,0),(((IF(ISNUMBER(MATCH(B44,$P$12:$P$80,0)),MATCH(B44,$P$12:$P$80,0),"")))))</f>
        <v/>
      </c>
      <c r="AA44" s="90" t="str">
        <f>IF(ISNUMBER(MATCH(B44,$T$12:$T$80,0)),MATCH(B44,$T$12:$T$80,0),(((IF(ISNUMBER(MATCH(B44,$S$12:$S$80,0)),MATCH(B44,$S$12:$S$80,0),"")))))</f>
        <v/>
      </c>
      <c r="AB44" s="162" t="str">
        <f t="shared" si="5"/>
        <v>-</v>
      </c>
      <c r="AC44" s="91" t="str">
        <f t="shared" si="6"/>
        <v>-</v>
      </c>
      <c r="AD44" s="158" t="str">
        <f t="shared" si="7"/>
        <v>-</v>
      </c>
      <c r="AE44" s="158" t="str">
        <f t="shared" si="8"/>
        <v>-</v>
      </c>
      <c r="AF44" s="158" t="str">
        <f t="shared" si="9"/>
        <v>-</v>
      </c>
      <c r="AG44" s="158" t="str">
        <f t="shared" si="10"/>
        <v>-</v>
      </c>
      <c r="AH44" s="91" t="str">
        <f t="shared" si="11"/>
        <v>-</v>
      </c>
      <c r="AI44" s="91" t="str">
        <f t="shared" si="12"/>
        <v>-</v>
      </c>
      <c r="AJ44" s="158" t="str">
        <f t="shared" si="13"/>
        <v>-</v>
      </c>
      <c r="AK44" s="158" t="str">
        <f t="shared" si="14"/>
        <v>-</v>
      </c>
      <c r="AL44" s="158" t="str">
        <f t="shared" si="15"/>
        <v>-</v>
      </c>
      <c r="AM44" s="158" t="str">
        <f t="shared" si="16"/>
        <v>-</v>
      </c>
      <c r="AN44" s="91"/>
      <c r="AO44" s="53"/>
      <c r="AP44" s="53"/>
      <c r="AQ44" s="53"/>
      <c r="AR44" s="53"/>
    </row>
    <row r="45" spans="1:44" s="51" customFormat="1" ht="9.9499999999999993" customHeight="1" x14ac:dyDescent="0.15">
      <c r="A45" s="84">
        <f t="shared" si="17"/>
        <v>34</v>
      </c>
      <c r="B45" s="85" t="s">
        <v>151</v>
      </c>
      <c r="C45" s="189" t="s">
        <v>2</v>
      </c>
      <c r="D45" s="172"/>
      <c r="E45" s="87" t="s">
        <v>77</v>
      </c>
      <c r="F45" s="93">
        <v>0.24</v>
      </c>
      <c r="G45" s="172"/>
      <c r="H45" s="92"/>
      <c r="I45" s="93"/>
      <c r="J45" s="102"/>
      <c r="K45" s="101"/>
      <c r="L45" s="102"/>
      <c r="M45" s="102"/>
      <c r="N45" s="101"/>
      <c r="O45" s="102"/>
      <c r="P45" s="102"/>
      <c r="Q45" s="101"/>
      <c r="R45" s="102"/>
      <c r="S45" s="102"/>
      <c r="T45" s="101"/>
      <c r="U45" s="102"/>
      <c r="V45" s="90" t="str">
        <f>IF(ISNUMBER(MATCH(B45,$E$12:$E$80,0)),MATCH(B45,$E$12:$E$80,0),(((IF(ISNUMBER(MATCH(B45,$D$12:$D$80,0)),MATCH(B45,$D$12:$D$80,0),"")))))</f>
        <v/>
      </c>
      <c r="W45" s="90">
        <f>IF(ISNUMBER(MATCH(B45,$H$12:$H$80,0)),MATCH(B45,$H$12:$H$80,0),(((IF(ISNUMBER(MATCH(B45,$G$12:$G$80,0)),MATCH(B45,$G$12:$G$80,0),"")))))</f>
        <v>44</v>
      </c>
      <c r="X45" s="90" t="str">
        <f>IF(ISNUMBER(MATCH(B45,$K$12:$K$80,0)),MATCH(B45,$K$12:$K$80,0),(((IF(ISNUMBER(MATCH(B45,$J$12:$J$80,0)),MATCH(B45,$J$12:$J$80,0),"")))))</f>
        <v/>
      </c>
      <c r="Y45" s="90" t="str">
        <f>IF(ISNUMBER(MATCH(B45,$N$12:$N$80,0)),MATCH(B45,$N$12:$N$80,0),(((IF(ISNUMBER(MATCH(B45,$M$12:$M$80,0)),MATCH(B45,$M$12:$M$80,0),"")))))</f>
        <v/>
      </c>
      <c r="Z45" s="90" t="str">
        <f>IF(ISNUMBER(MATCH(B45,$Q$12:$Q$80,0)),MATCH(B45,$Q$12:$Q$80,0),(((IF(ISNUMBER(MATCH(B45,$P$12:$P$80,0)),MATCH(B45,$P$12:$P$80,0),"")))))</f>
        <v/>
      </c>
      <c r="AA45" s="90" t="str">
        <f>IF(ISNUMBER(MATCH(B45,$T$12:$T$80,0)),MATCH(B45,$T$12:$T$80,0),(((IF(ISNUMBER(MATCH(B45,$S$12:$S$80,0)),MATCH(B45,$S$12:$S$80,0),"")))))</f>
        <v/>
      </c>
      <c r="AB45" s="162" t="str">
        <f t="shared" si="5"/>
        <v>-</v>
      </c>
      <c r="AC45" s="91" t="str">
        <f t="shared" si="6"/>
        <v>peclet</v>
      </c>
      <c r="AD45" s="158" t="str">
        <f t="shared" si="7"/>
        <v>-</v>
      </c>
      <c r="AE45" s="158" t="str">
        <f t="shared" si="8"/>
        <v>-</v>
      </c>
      <c r="AF45" s="158" t="str">
        <f t="shared" si="9"/>
        <v>-</v>
      </c>
      <c r="AG45" s="158" t="str">
        <f t="shared" si="10"/>
        <v>-</v>
      </c>
      <c r="AH45" s="91" t="str">
        <f t="shared" si="11"/>
        <v>-</v>
      </c>
      <c r="AI45" s="91">
        <f t="shared" si="12"/>
        <v>0.16</v>
      </c>
      <c r="AJ45" s="158" t="str">
        <f t="shared" si="13"/>
        <v>-</v>
      </c>
      <c r="AK45" s="158" t="str">
        <f t="shared" si="14"/>
        <v>-</v>
      </c>
      <c r="AL45" s="158" t="str">
        <f t="shared" si="15"/>
        <v>-</v>
      </c>
      <c r="AM45" s="158" t="str">
        <f t="shared" si="16"/>
        <v>-</v>
      </c>
      <c r="AN45" s="91"/>
      <c r="AO45" s="53"/>
      <c r="AP45" s="53"/>
      <c r="AQ45" s="53"/>
      <c r="AR45" s="53"/>
    </row>
    <row r="46" spans="1:44" s="51" customFormat="1" ht="9.9499999999999993" customHeight="1" x14ac:dyDescent="0.15">
      <c r="A46" s="84">
        <f t="shared" si="17"/>
        <v>35</v>
      </c>
      <c r="B46" s="85" t="s">
        <v>95</v>
      </c>
      <c r="C46" s="189" t="s">
        <v>2</v>
      </c>
      <c r="D46" s="172"/>
      <c r="E46" s="87" t="s">
        <v>78</v>
      </c>
      <c r="F46" s="93" t="s">
        <v>127</v>
      </c>
      <c r="G46" s="172"/>
      <c r="H46" s="92"/>
      <c r="I46" s="93"/>
      <c r="J46" s="102"/>
      <c r="K46" s="104"/>
      <c r="L46" s="105"/>
      <c r="M46" s="102"/>
      <c r="N46" s="104"/>
      <c r="O46" s="105"/>
      <c r="P46" s="102"/>
      <c r="Q46" s="104"/>
      <c r="R46" s="105"/>
      <c r="S46" s="102"/>
      <c r="T46" s="104"/>
      <c r="U46" s="105"/>
      <c r="V46" s="90">
        <f>IF(ISNUMBER(MATCH(B46,$E$12:$E$80,0)),MATCH(B46,$E$12:$E$80,0),(((IF(ISNUMBER(MATCH(B46,$D$12:$D$80,0)),MATCH(B46,$D$12:$D$80,0),"")))))</f>
        <v>27</v>
      </c>
      <c r="W46" s="90" t="str">
        <f>IF(ISNUMBER(MATCH(B46,$H$12:$H$80,0)),MATCH(B46,$H$12:$H$80,0),(((IF(ISNUMBER(MATCH(B46,$G$12:$G$80,0)),MATCH(B46,$G$12:$G$80,0),"")))))</f>
        <v/>
      </c>
      <c r="X46" s="90" t="str">
        <f>IF(ISNUMBER(MATCH(B46,$K$12:$K$80,0)),MATCH(B46,$K$12:$K$80,0),(((IF(ISNUMBER(MATCH(B46,$J$12:$J$80,0)),MATCH(B46,$J$12:$J$80,0),"")))))</f>
        <v/>
      </c>
      <c r="Y46" s="90" t="str">
        <f>IF(ISNUMBER(MATCH(B46,$N$12:$N$80,0)),MATCH(B46,$N$12:$N$80,0),(((IF(ISNUMBER(MATCH(B46,$M$12:$M$80,0)),MATCH(B46,$M$12:$M$80,0),"")))))</f>
        <v/>
      </c>
      <c r="Z46" s="90" t="str">
        <f>IF(ISNUMBER(MATCH(B46,$Q$12:$Q$80,0)),MATCH(B46,$Q$12:$Q$80,0),(((IF(ISNUMBER(MATCH(B46,$P$12:$P$80,0)),MATCH(B46,$P$12:$P$80,0),"")))))</f>
        <v/>
      </c>
      <c r="AA46" s="90" t="str">
        <f>IF(ISNUMBER(MATCH(B46,$T$12:$T$80,0)),MATCH(B46,$T$12:$T$80,0),(((IF(ISNUMBER(MATCH(B46,$S$12:$S$80,0)),MATCH(B46,$S$12:$S$80,0),"")))))</f>
        <v/>
      </c>
      <c r="AB46" s="162" t="str">
        <f t="shared" si="5"/>
        <v>sconc</v>
      </c>
      <c r="AC46" s="91" t="str">
        <f t="shared" si="6"/>
        <v>-</v>
      </c>
      <c r="AD46" s="158" t="str">
        <f t="shared" si="7"/>
        <v>-</v>
      </c>
      <c r="AE46" s="158" t="str">
        <f t="shared" si="8"/>
        <v>-</v>
      </c>
      <c r="AF46" s="158" t="str">
        <f t="shared" si="9"/>
        <v>-</v>
      </c>
      <c r="AG46" s="158" t="str">
        <f t="shared" si="10"/>
        <v>-</v>
      </c>
      <c r="AH46" s="91">
        <f t="shared" si="11"/>
        <v>0</v>
      </c>
      <c r="AI46" s="91" t="str">
        <f t="shared" si="12"/>
        <v>-</v>
      </c>
      <c r="AJ46" s="158" t="str">
        <f t="shared" si="13"/>
        <v>-</v>
      </c>
      <c r="AK46" s="158" t="str">
        <f t="shared" si="14"/>
        <v>-</v>
      </c>
      <c r="AL46" s="158" t="str">
        <f t="shared" si="15"/>
        <v>-</v>
      </c>
      <c r="AM46" s="158" t="str">
        <f t="shared" si="16"/>
        <v>-</v>
      </c>
      <c r="AN46" s="91"/>
      <c r="AO46" s="53"/>
      <c r="AP46" s="53"/>
      <c r="AQ46" s="53"/>
      <c r="AR46" s="53"/>
    </row>
    <row r="47" spans="1:44" s="51" customFormat="1" ht="9.9499999999999993" customHeight="1" x14ac:dyDescent="0.15">
      <c r="A47" s="84">
        <f t="shared" si="17"/>
        <v>36</v>
      </c>
      <c r="B47" s="85" t="s">
        <v>74</v>
      </c>
      <c r="C47" s="189" t="s">
        <v>2</v>
      </c>
      <c r="D47" s="172"/>
      <c r="E47" s="87" t="s">
        <v>79</v>
      </c>
      <c r="F47" s="93" t="s">
        <v>133</v>
      </c>
      <c r="G47" s="172"/>
      <c r="H47" s="92"/>
      <c r="I47" s="93"/>
      <c r="J47" s="102"/>
      <c r="K47" s="101"/>
      <c r="L47" s="102"/>
      <c r="M47" s="102"/>
      <c r="N47" s="101"/>
      <c r="O47" s="102"/>
      <c r="P47" s="102"/>
      <c r="Q47" s="101"/>
      <c r="R47" s="102"/>
      <c r="S47" s="102"/>
      <c r="T47" s="101"/>
      <c r="U47" s="102"/>
      <c r="V47" s="90">
        <f>IF(ISNUMBER(MATCH(B47,$E$12:$E$80,0)),MATCH(B47,$E$12:$E$80,0),(((IF(ISNUMBER(MATCH(B47,$D$12:$D$80,0)),MATCH(B47,$D$12:$D$80,0),"")))))</f>
        <v>30</v>
      </c>
      <c r="W47" s="90" t="str">
        <f>IF(ISNUMBER(MATCH(B47,$H$12:$H$80,0)),MATCH(B47,$H$12:$H$80,0),(((IF(ISNUMBER(MATCH(B47,$G$12:$G$80,0)),MATCH(B47,$G$12:$G$80,0),"")))))</f>
        <v/>
      </c>
      <c r="X47" s="90" t="str">
        <f>IF(ISNUMBER(MATCH(B47,$K$12:$K$80,0)),MATCH(B47,$K$12:$K$80,0),(((IF(ISNUMBER(MATCH(B47,$J$12:$J$80,0)),MATCH(B47,$J$12:$J$80,0),"")))))</f>
        <v/>
      </c>
      <c r="Y47" s="90" t="str">
        <f>IF(ISNUMBER(MATCH(B47,$N$12:$N$80,0)),MATCH(B47,$N$12:$N$80,0),(((IF(ISNUMBER(MATCH(B47,$M$12:$M$80,0)),MATCH(B47,$M$12:$M$80,0),"")))))</f>
        <v/>
      </c>
      <c r="Z47" s="90" t="str">
        <f>IF(ISNUMBER(MATCH(B47,$Q$12:$Q$80,0)),MATCH(B47,$Q$12:$Q$80,0),(((IF(ISNUMBER(MATCH(B47,$P$12:$P$80,0)),MATCH(B47,$P$12:$P$80,0),"")))))</f>
        <v/>
      </c>
      <c r="AA47" s="90" t="str">
        <f>IF(ISNUMBER(MATCH(B47,$T$12:$T$80,0)),MATCH(B47,$T$12:$T$80,0),(((IF(ISNUMBER(MATCH(B47,$S$12:$S$80,0)),MATCH(B47,$S$12:$S$80,0),"")))))</f>
        <v/>
      </c>
      <c r="AB47" s="162" t="str">
        <f t="shared" si="5"/>
        <v>laytyp</v>
      </c>
      <c r="AC47" s="91" t="str">
        <f t="shared" si="6"/>
        <v>-</v>
      </c>
      <c r="AD47" s="158" t="str">
        <f t="shared" si="7"/>
        <v>-</v>
      </c>
      <c r="AE47" s="158" t="str">
        <f t="shared" si="8"/>
        <v>-</v>
      </c>
      <c r="AF47" s="158" t="str">
        <f t="shared" si="9"/>
        <v>-</v>
      </c>
      <c r="AG47" s="158" t="str">
        <f t="shared" si="10"/>
        <v>-</v>
      </c>
      <c r="AH47" s="91">
        <f t="shared" si="11"/>
        <v>1</v>
      </c>
      <c r="AI47" s="91" t="str">
        <f t="shared" si="12"/>
        <v>-</v>
      </c>
      <c r="AJ47" s="158" t="str">
        <f t="shared" si="13"/>
        <v>-</v>
      </c>
      <c r="AK47" s="158" t="str">
        <f t="shared" si="14"/>
        <v>-</v>
      </c>
      <c r="AL47" s="158" t="str">
        <f t="shared" si="15"/>
        <v>-</v>
      </c>
      <c r="AM47" s="158" t="str">
        <f t="shared" si="16"/>
        <v>-</v>
      </c>
      <c r="AN47" s="91"/>
      <c r="AO47" s="53"/>
      <c r="AP47" s="53"/>
      <c r="AQ47" s="53"/>
      <c r="AR47" s="53"/>
    </row>
    <row r="48" spans="1:44" s="51" customFormat="1" ht="9.9499999999999993" customHeight="1" x14ac:dyDescent="0.15">
      <c r="A48" s="84">
        <f t="shared" si="17"/>
        <v>37</v>
      </c>
      <c r="B48" s="85" t="s">
        <v>75</v>
      </c>
      <c r="C48" s="189" t="s">
        <v>2</v>
      </c>
      <c r="D48" s="172"/>
      <c r="E48" s="87" t="s">
        <v>96</v>
      </c>
      <c r="F48" s="93"/>
      <c r="G48" s="172"/>
      <c r="H48" s="92"/>
      <c r="I48" s="93"/>
      <c r="J48" s="102"/>
      <c r="K48" s="101"/>
      <c r="L48" s="102"/>
      <c r="M48" s="102"/>
      <c r="N48" s="101"/>
      <c r="O48" s="102"/>
      <c r="P48" s="102"/>
      <c r="Q48" s="101"/>
      <c r="R48" s="102"/>
      <c r="S48" s="102"/>
      <c r="T48" s="101"/>
      <c r="U48" s="102"/>
      <c r="V48" s="90">
        <f>IF(ISNUMBER(MATCH(B48,$E$12:$E$80,0)),MATCH(B48,$E$12:$E$80,0),(((IF(ISNUMBER(MATCH(B48,$D$12:$D$80,0)),MATCH(B48,$D$12:$D$80,0),"")))))</f>
        <v>31</v>
      </c>
      <c r="W48" s="90" t="str">
        <f>IF(ISNUMBER(MATCH(B48,$H$12:$H$80,0)),MATCH(B48,$H$12:$H$80,0),(((IF(ISNUMBER(MATCH(B48,$G$12:$G$80,0)),MATCH(B48,$G$12:$G$80,0),"")))))</f>
        <v/>
      </c>
      <c r="X48" s="90" t="str">
        <f>IF(ISNUMBER(MATCH(B48,$K$12:$K$80,0)),MATCH(B48,$K$12:$K$80,0),(((IF(ISNUMBER(MATCH(B48,$J$12:$J$80,0)),MATCH(B48,$J$12:$J$80,0),"")))))</f>
        <v/>
      </c>
      <c r="Y48" s="90" t="str">
        <f>IF(ISNUMBER(MATCH(B48,$N$12:$N$80,0)),MATCH(B48,$N$12:$N$80,0),(((IF(ISNUMBER(MATCH(B48,$M$12:$M$80,0)),MATCH(B48,$M$12:$M$80,0),"")))))</f>
        <v/>
      </c>
      <c r="Z48" s="90" t="str">
        <f>IF(ISNUMBER(MATCH(B48,$Q$12:$Q$80,0)),MATCH(B48,$Q$12:$Q$80,0),(((IF(ISNUMBER(MATCH(B48,$P$12:$P$80,0)),MATCH(B48,$P$12:$P$80,0),"")))))</f>
        <v/>
      </c>
      <c r="AA48" s="90" t="str">
        <f>IF(ISNUMBER(MATCH(B48,$T$12:$T$80,0)),MATCH(B48,$T$12:$T$80,0),(((IF(ISNUMBER(MATCH(B48,$S$12:$S$80,0)),MATCH(B48,$S$12:$S$80,0),"")))))</f>
        <v/>
      </c>
      <c r="AB48" s="162" t="str">
        <f t="shared" si="5"/>
        <v>nstp</v>
      </c>
      <c r="AC48" s="91" t="str">
        <f t="shared" si="6"/>
        <v>-</v>
      </c>
      <c r="AD48" s="158" t="str">
        <f t="shared" si="7"/>
        <v>-</v>
      </c>
      <c r="AE48" s="158" t="str">
        <f t="shared" si="8"/>
        <v>-</v>
      </c>
      <c r="AF48" s="158" t="str">
        <f t="shared" si="9"/>
        <v>-</v>
      </c>
      <c r="AG48" s="158" t="str">
        <f t="shared" si="10"/>
        <v>-</v>
      </c>
      <c r="AH48" s="91">
        <f t="shared" si="11"/>
        <v>100</v>
      </c>
      <c r="AI48" s="91" t="str">
        <f t="shared" si="12"/>
        <v>-</v>
      </c>
      <c r="AJ48" s="158" t="str">
        <f t="shared" si="13"/>
        <v>-</v>
      </c>
      <c r="AK48" s="158" t="str">
        <f t="shared" si="14"/>
        <v>-</v>
      </c>
      <c r="AL48" s="158" t="str">
        <f t="shared" si="15"/>
        <v>-</v>
      </c>
      <c r="AM48" s="158" t="str">
        <f t="shared" si="16"/>
        <v>-</v>
      </c>
      <c r="AN48" s="91"/>
      <c r="AO48" s="53"/>
      <c r="AP48" s="53"/>
      <c r="AQ48" s="53"/>
      <c r="AR48" s="53"/>
    </row>
    <row r="49" spans="1:44" s="51" customFormat="1" ht="9.9499999999999993" customHeight="1" x14ac:dyDescent="0.15">
      <c r="A49" s="84">
        <f t="shared" si="17"/>
        <v>38</v>
      </c>
      <c r="B49" s="103" t="s">
        <v>76</v>
      </c>
      <c r="C49" s="189" t="s">
        <v>2</v>
      </c>
      <c r="D49" s="172"/>
      <c r="E49" s="87" t="s">
        <v>80</v>
      </c>
      <c r="F49" s="93">
        <v>1000</v>
      </c>
      <c r="G49" s="172"/>
      <c r="H49" s="92"/>
      <c r="I49" s="93"/>
      <c r="J49" s="102"/>
      <c r="K49" s="101"/>
      <c r="L49" s="102"/>
      <c r="M49" s="102"/>
      <c r="N49" s="101"/>
      <c r="O49" s="102"/>
      <c r="P49" s="102"/>
      <c r="Q49" s="101"/>
      <c r="R49" s="102"/>
      <c r="S49" s="102"/>
      <c r="T49" s="101"/>
      <c r="U49" s="102"/>
      <c r="V49" s="90">
        <f>IF(ISNUMBER(MATCH(B49,$E$12:$E$80,0)),MATCH(B49,$E$12:$E$80,0),(((IF(ISNUMBER(MATCH(B49,$D$12:$D$80,0)),MATCH(B49,$D$12:$D$80,0),"")))))</f>
        <v>32</v>
      </c>
      <c r="W49" s="90" t="str">
        <f>IF(ISNUMBER(MATCH(B49,$H$12:$H$80,0)),MATCH(B49,$H$12:$H$80,0),(((IF(ISNUMBER(MATCH(B49,$G$12:$G$80,0)),MATCH(B49,$G$12:$G$80,0),"")))))</f>
        <v/>
      </c>
      <c r="X49" s="90" t="str">
        <f>IF(ISNUMBER(MATCH(B49,$K$12:$K$80,0)),MATCH(B49,$K$12:$K$80,0),(((IF(ISNUMBER(MATCH(B49,$J$12:$J$80,0)),MATCH(B49,$J$12:$J$80,0),"")))))</f>
        <v/>
      </c>
      <c r="Y49" s="90" t="str">
        <f>IF(ISNUMBER(MATCH(B49,$N$12:$N$80,0)),MATCH(B49,$N$12:$N$80,0),(((IF(ISNUMBER(MATCH(B49,$M$12:$M$80,0)),MATCH(B49,$M$12:$M$80,0),"")))))</f>
        <v/>
      </c>
      <c r="Z49" s="90" t="str">
        <f>IF(ISNUMBER(MATCH(B49,$Q$12:$Q$80,0)),MATCH(B49,$Q$12:$Q$80,0),(((IF(ISNUMBER(MATCH(B49,$P$12:$P$80,0)),MATCH(B49,$P$12:$P$80,0),"")))))</f>
        <v/>
      </c>
      <c r="AA49" s="90" t="str">
        <f>IF(ISNUMBER(MATCH(B49,$T$12:$T$80,0)),MATCH(B49,$T$12:$T$80,0),(((IF(ISNUMBER(MATCH(B49,$S$12:$S$80,0)),MATCH(B49,$S$12:$S$80,0),"")))))</f>
        <v/>
      </c>
      <c r="AB49" s="162" t="str">
        <f t="shared" si="5"/>
        <v>dt0</v>
      </c>
      <c r="AC49" s="91" t="str">
        <f t="shared" si="6"/>
        <v>-</v>
      </c>
      <c r="AD49" s="158" t="str">
        <f t="shared" si="7"/>
        <v>-</v>
      </c>
      <c r="AE49" s="158" t="str">
        <f t="shared" si="8"/>
        <v>-</v>
      </c>
      <c r="AF49" s="158" t="str">
        <f t="shared" si="9"/>
        <v>-</v>
      </c>
      <c r="AG49" s="158" t="str">
        <f t="shared" si="10"/>
        <v>-</v>
      </c>
      <c r="AH49" s="91" t="str">
        <f t="shared" si="11"/>
        <v>perlen/nstp</v>
      </c>
      <c r="AI49" s="91" t="str">
        <f t="shared" si="12"/>
        <v>-</v>
      </c>
      <c r="AJ49" s="158" t="str">
        <f t="shared" si="13"/>
        <v>-</v>
      </c>
      <c r="AK49" s="158" t="str">
        <f t="shared" si="14"/>
        <v>-</v>
      </c>
      <c r="AL49" s="158" t="str">
        <f t="shared" si="15"/>
        <v>-</v>
      </c>
      <c r="AM49" s="158" t="str">
        <f t="shared" si="16"/>
        <v>-</v>
      </c>
      <c r="AN49" s="91"/>
      <c r="AO49" s="53"/>
      <c r="AP49" s="53"/>
      <c r="AQ49" s="53"/>
      <c r="AR49" s="53"/>
    </row>
    <row r="50" spans="1:44" s="51" customFormat="1" ht="9.9499999999999993" customHeight="1" x14ac:dyDescent="0.15">
      <c r="A50" s="84">
        <f t="shared" si="17"/>
        <v>39</v>
      </c>
      <c r="B50" s="103" t="s">
        <v>40</v>
      </c>
      <c r="C50" s="189" t="s">
        <v>2</v>
      </c>
      <c r="D50" s="172"/>
      <c r="E50" s="87" t="s">
        <v>81</v>
      </c>
      <c r="F50" s="93">
        <v>1</v>
      </c>
      <c r="G50" s="172"/>
      <c r="H50" s="92"/>
      <c r="I50" s="93"/>
      <c r="J50" s="102"/>
      <c r="K50" s="101"/>
      <c r="L50" s="102"/>
      <c r="M50" s="102"/>
      <c r="N50" s="101"/>
      <c r="O50" s="102"/>
      <c r="P50" s="102"/>
      <c r="Q50" s="101"/>
      <c r="R50" s="102"/>
      <c r="S50" s="102"/>
      <c r="T50" s="101"/>
      <c r="U50" s="102"/>
      <c r="V50" s="90">
        <f>IF(ISNUMBER(MATCH(B50,$E$12:$E$80,0)),MATCH(B50,$E$12:$E$80,0),(((IF(ISNUMBER(MATCH(B50,$D$12:$D$80,0)),MATCH(B50,$D$12:$D$80,0),"")))))</f>
        <v>33</v>
      </c>
      <c r="W50" s="90" t="str">
        <f>IF(ISNUMBER(MATCH(B50,$H$12:$H$80,0)),MATCH(B50,$H$12:$H$80,0),(((IF(ISNUMBER(MATCH(B50,$G$12:$G$80,0)),MATCH(B50,$G$12:$G$80,0),"")))))</f>
        <v/>
      </c>
      <c r="X50" s="90" t="str">
        <f>IF(ISNUMBER(MATCH(B50,$K$12:$K$80,0)),MATCH(B50,$K$12:$K$80,0),(((IF(ISNUMBER(MATCH(B50,$J$12:$J$80,0)),MATCH(B50,$J$12:$J$80,0),"")))))</f>
        <v/>
      </c>
      <c r="Y50" s="90" t="str">
        <f>IF(ISNUMBER(MATCH(B50,$N$12:$N$80,0)),MATCH(B50,$N$12:$N$80,0),(((IF(ISNUMBER(MATCH(B50,$M$12:$M$80,0)),MATCH(B50,$M$12:$M$80,0),"")))))</f>
        <v/>
      </c>
      <c r="Z50" s="90" t="str">
        <f>IF(ISNUMBER(MATCH(B50,$Q$12:$Q$80,0)),MATCH(B50,$Q$12:$Q$80,0),(((IF(ISNUMBER(MATCH(B50,$P$12:$P$80,0)),MATCH(B50,$P$12:$P$80,0),"")))))</f>
        <v/>
      </c>
      <c r="AA50" s="90" t="str">
        <f>IF(ISNUMBER(MATCH(B50,$T$12:$T$80,0)),MATCH(B50,$T$12:$T$80,0),(((IF(ISNUMBER(MATCH(B50,$S$12:$S$80,0)),MATCH(B50,$S$12:$S$80,0),"")))))</f>
        <v/>
      </c>
      <c r="AB50" s="162" t="str">
        <f t="shared" si="5"/>
        <v>Lx</v>
      </c>
      <c r="AC50" s="91" t="str">
        <f t="shared" si="6"/>
        <v>-</v>
      </c>
      <c r="AD50" s="158" t="str">
        <f t="shared" si="7"/>
        <v>-</v>
      </c>
      <c r="AE50" s="158" t="str">
        <f t="shared" si="8"/>
        <v>-</v>
      </c>
      <c r="AF50" s="158" t="str">
        <f t="shared" si="9"/>
        <v>-</v>
      </c>
      <c r="AG50" s="158" t="str">
        <f t="shared" si="10"/>
        <v>-</v>
      </c>
      <c r="AH50" s="91" t="str">
        <f t="shared" si="11"/>
        <v>(ncol-1)*delr</v>
      </c>
      <c r="AI50" s="91" t="str">
        <f t="shared" si="12"/>
        <v>-</v>
      </c>
      <c r="AJ50" s="158" t="str">
        <f t="shared" si="13"/>
        <v>-</v>
      </c>
      <c r="AK50" s="158" t="str">
        <f t="shared" si="14"/>
        <v>-</v>
      </c>
      <c r="AL50" s="158" t="str">
        <f t="shared" si="15"/>
        <v>-</v>
      </c>
      <c r="AM50" s="158" t="str">
        <f t="shared" si="16"/>
        <v>-</v>
      </c>
      <c r="AN50" s="91"/>
      <c r="AO50" s="53"/>
      <c r="AP50" s="53"/>
      <c r="AQ50" s="53"/>
      <c r="AR50" s="53"/>
    </row>
    <row r="51" spans="1:44" s="51" customFormat="1" ht="9.9499999999999993" customHeight="1" x14ac:dyDescent="0.15">
      <c r="A51" s="84">
        <f t="shared" si="17"/>
        <v>40</v>
      </c>
      <c r="B51" s="85" t="s">
        <v>77</v>
      </c>
      <c r="C51" s="189" t="s">
        <v>2</v>
      </c>
      <c r="D51" s="172"/>
      <c r="E51" s="87" t="s">
        <v>82</v>
      </c>
      <c r="F51" s="93">
        <v>0</v>
      </c>
      <c r="G51" s="172"/>
      <c r="H51" s="92"/>
      <c r="I51" s="93"/>
      <c r="J51" s="102"/>
      <c r="K51" s="101"/>
      <c r="L51" s="102"/>
      <c r="M51" s="102"/>
      <c r="N51" s="101"/>
      <c r="O51" s="102"/>
      <c r="P51" s="102"/>
      <c r="Q51" s="101"/>
      <c r="R51" s="102"/>
      <c r="S51" s="102"/>
      <c r="T51" s="101"/>
      <c r="U51" s="102"/>
      <c r="V51" s="90">
        <f>IF(ISNUMBER(MATCH(B51,$E$12:$E$80,0)),MATCH(B51,$E$12:$E$80,0),(((IF(ISNUMBER(MATCH(B51,$D$12:$D$80,0)),MATCH(B51,$D$12:$D$80,0),"")))))</f>
        <v>34</v>
      </c>
      <c r="W51" s="90">
        <f>IF(ISNUMBER(MATCH(B51,$H$12:$H$80,0)),MATCH(B51,$H$12:$H$80,0),(((IF(ISNUMBER(MATCH(B51,$G$12:$G$80,0)),MATCH(B51,$G$12:$G$80,0),"")))))</f>
        <v>14</v>
      </c>
      <c r="X51" s="90" t="str">
        <f>IF(ISNUMBER(MATCH(B51,$K$12:$K$80,0)),MATCH(B51,$K$12:$K$80,0),(((IF(ISNUMBER(MATCH(B51,$J$12:$J$80,0)),MATCH(B51,$J$12:$J$80,0),"")))))</f>
        <v/>
      </c>
      <c r="Y51" s="90" t="str">
        <f>IF(ISNUMBER(MATCH(B51,$N$12:$N$80,0)),MATCH(B51,$N$12:$N$80,0),(((IF(ISNUMBER(MATCH(B51,$M$12:$M$80,0)),MATCH(B51,$M$12:$M$80,0),"")))))</f>
        <v/>
      </c>
      <c r="Z51" s="90" t="str">
        <f>IF(ISNUMBER(MATCH(B51,$Q$12:$Q$80,0)),MATCH(B51,$Q$12:$Q$80,0),(((IF(ISNUMBER(MATCH(B51,$P$12:$P$80,0)),MATCH(B51,$P$12:$P$80,0),"")))))</f>
        <v/>
      </c>
      <c r="AA51" s="90" t="str">
        <f>IF(ISNUMBER(MATCH(B51,$T$12:$T$80,0)),MATCH(B51,$T$12:$T$80,0),(((IF(ISNUMBER(MATCH(B51,$S$12:$S$80,0)),MATCH(B51,$S$12:$S$80,0),"")))))</f>
        <v/>
      </c>
      <c r="AB51" s="162" t="str">
        <f t="shared" si="5"/>
        <v>v</v>
      </c>
      <c r="AC51" s="91" t="str">
        <f t="shared" si="6"/>
        <v>velocity</v>
      </c>
      <c r="AD51" s="158" t="str">
        <f t="shared" si="7"/>
        <v>-</v>
      </c>
      <c r="AE51" s="158" t="str">
        <f t="shared" si="8"/>
        <v>-</v>
      </c>
      <c r="AF51" s="158" t="str">
        <f t="shared" si="9"/>
        <v>-</v>
      </c>
      <c r="AG51" s="158" t="str">
        <f t="shared" si="10"/>
        <v>-</v>
      </c>
      <c r="AH51" s="91">
        <f t="shared" si="11"/>
        <v>0.24</v>
      </c>
      <c r="AI51" s="91">
        <f t="shared" si="12"/>
        <v>0.1</v>
      </c>
      <c r="AJ51" s="158" t="str">
        <f t="shared" si="13"/>
        <v>-</v>
      </c>
      <c r="AK51" s="158" t="str">
        <f t="shared" si="14"/>
        <v>-</v>
      </c>
      <c r="AL51" s="158" t="str">
        <f t="shared" si="15"/>
        <v>-</v>
      </c>
      <c r="AM51" s="158" t="str">
        <f t="shared" si="16"/>
        <v>-</v>
      </c>
      <c r="AN51" s="91"/>
      <c r="AO51" s="53"/>
      <c r="AP51" s="53"/>
      <c r="AQ51" s="53"/>
      <c r="AR51" s="53"/>
    </row>
    <row r="52" spans="1:44" s="51" customFormat="1" ht="9.9499999999999993" customHeight="1" x14ac:dyDescent="0.15">
      <c r="A52" s="84">
        <f t="shared" si="17"/>
        <v>41</v>
      </c>
      <c r="B52" s="103" t="s">
        <v>78</v>
      </c>
      <c r="C52" s="189" t="s">
        <v>2</v>
      </c>
      <c r="D52" s="172"/>
      <c r="E52" s="87" t="s">
        <v>83</v>
      </c>
      <c r="F52" s="93">
        <v>0.25</v>
      </c>
      <c r="G52" s="172"/>
      <c r="H52" s="92"/>
      <c r="I52" s="93"/>
      <c r="J52" s="102"/>
      <c r="K52" s="101"/>
      <c r="L52" s="102"/>
      <c r="M52" s="102"/>
      <c r="N52" s="101"/>
      <c r="O52" s="102"/>
      <c r="P52" s="102"/>
      <c r="Q52" s="101"/>
      <c r="R52" s="102"/>
      <c r="S52" s="102"/>
      <c r="T52" s="101"/>
      <c r="U52" s="102"/>
      <c r="V52" s="90">
        <f>IF(ISNUMBER(MATCH(B52,$E$12:$E$80,0)),MATCH(B52,$E$12:$E$80,0),(((IF(ISNUMBER(MATCH(B52,$D$12:$D$80,0)),MATCH(B52,$D$12:$D$80,0),"")))))</f>
        <v>35</v>
      </c>
      <c r="W52" s="90" t="str">
        <f>IF(ISNUMBER(MATCH(B52,$H$12:$H$80,0)),MATCH(B52,$H$12:$H$80,0),(((IF(ISNUMBER(MATCH(B52,$G$12:$G$80,0)),MATCH(B52,$G$12:$G$80,0),"")))))</f>
        <v/>
      </c>
      <c r="X52" s="90" t="str">
        <f>IF(ISNUMBER(MATCH(B52,$K$12:$K$80,0)),MATCH(B52,$K$12:$K$80,0),(((IF(ISNUMBER(MATCH(B52,$J$12:$J$80,0)),MATCH(B52,$J$12:$J$80,0),"")))))</f>
        <v/>
      </c>
      <c r="Y52" s="90" t="str">
        <f>IF(ISNUMBER(MATCH(B52,$N$12:$N$80,0)),MATCH(B52,$N$12:$N$80,0),(((IF(ISNUMBER(MATCH(B52,$M$12:$M$80,0)),MATCH(B52,$M$12:$M$80,0),"")))))</f>
        <v/>
      </c>
      <c r="Z52" s="90" t="str">
        <f>IF(ISNUMBER(MATCH(B52,$Q$12:$Q$80,0)),MATCH(B52,$Q$12:$Q$80,0),(((IF(ISNUMBER(MATCH(B52,$P$12:$P$80,0)),MATCH(B52,$P$12:$P$80,0),"")))))</f>
        <v/>
      </c>
      <c r="AA52" s="90" t="str">
        <f>IF(ISNUMBER(MATCH(B52,$T$12:$T$80,0)),MATCH(B52,$T$12:$T$80,0),(((IF(ISNUMBER(MATCH(B52,$S$12:$S$80,0)),MATCH(B52,$S$12:$S$80,0),"")))))</f>
        <v/>
      </c>
      <c r="AB52" s="162" t="str">
        <f t="shared" si="5"/>
        <v>q</v>
      </c>
      <c r="AC52" s="91" t="str">
        <f t="shared" si="6"/>
        <v>-</v>
      </c>
      <c r="AD52" s="158" t="str">
        <f t="shared" si="7"/>
        <v>-</v>
      </c>
      <c r="AE52" s="158" t="str">
        <f t="shared" si="8"/>
        <v>-</v>
      </c>
      <c r="AF52" s="158" t="str">
        <f t="shared" si="9"/>
        <v>-</v>
      </c>
      <c r="AG52" s="158" t="str">
        <f t="shared" si="10"/>
        <v>-</v>
      </c>
      <c r="AH52" s="91" t="str">
        <f t="shared" si="11"/>
        <v>v*prsity</v>
      </c>
      <c r="AI52" s="91" t="str">
        <f t="shared" si="12"/>
        <v>-</v>
      </c>
      <c r="AJ52" s="158" t="str">
        <f t="shared" si="13"/>
        <v>-</v>
      </c>
      <c r="AK52" s="158" t="str">
        <f t="shared" si="14"/>
        <v>-</v>
      </c>
      <c r="AL52" s="158" t="str">
        <f t="shared" si="15"/>
        <v>-</v>
      </c>
      <c r="AM52" s="158" t="str">
        <f t="shared" si="16"/>
        <v>-</v>
      </c>
      <c r="AN52" s="91"/>
      <c r="AO52" s="53"/>
      <c r="AP52" s="53"/>
      <c r="AQ52" s="53"/>
      <c r="AR52" s="53"/>
    </row>
    <row r="53" spans="1:44" s="51" customFormat="1" ht="9.9499999999999993" customHeight="1" x14ac:dyDescent="0.15">
      <c r="A53" s="84">
        <f t="shared" si="17"/>
        <v>42</v>
      </c>
      <c r="B53" s="103" t="s">
        <v>79</v>
      </c>
      <c r="C53" s="189" t="s">
        <v>2</v>
      </c>
      <c r="D53" s="172"/>
      <c r="E53" s="87" t="s">
        <v>84</v>
      </c>
      <c r="F53" s="93">
        <v>0</v>
      </c>
      <c r="G53" s="172"/>
      <c r="H53" s="92"/>
      <c r="I53" s="93"/>
      <c r="J53" s="102"/>
      <c r="K53" s="101"/>
      <c r="L53" s="102"/>
      <c r="M53" s="102"/>
      <c r="N53" s="101"/>
      <c r="O53" s="102"/>
      <c r="P53" s="102"/>
      <c r="Q53" s="101"/>
      <c r="R53" s="102"/>
      <c r="S53" s="102"/>
      <c r="T53" s="101"/>
      <c r="U53" s="102"/>
      <c r="V53" s="90">
        <f>IF(ISNUMBER(MATCH(B53,$E$12:$E$80,0)),MATCH(B53,$E$12:$E$80,0),(((IF(ISNUMBER(MATCH(B53,$D$12:$D$80,0)),MATCH(B53,$D$12:$D$80,0),"")))))</f>
        <v>36</v>
      </c>
      <c r="W53" s="90" t="str">
        <f>IF(ISNUMBER(MATCH(B53,$H$12:$H$80,0)),MATCH(B53,$H$12:$H$80,0),(((IF(ISNUMBER(MATCH(B53,$G$12:$G$80,0)),MATCH(B53,$G$12:$G$80,0),"")))))</f>
        <v/>
      </c>
      <c r="X53" s="90" t="str">
        <f>IF(ISNUMBER(MATCH(B53,$K$12:$K$80,0)),MATCH(B53,$K$12:$K$80,0),(((IF(ISNUMBER(MATCH(B53,$J$12:$J$80,0)),MATCH(B53,$J$12:$J$80,0),"")))))</f>
        <v/>
      </c>
      <c r="Y53" s="90" t="str">
        <f>IF(ISNUMBER(MATCH(B53,$N$12:$N$80,0)),MATCH(B53,$N$12:$N$80,0),(((IF(ISNUMBER(MATCH(B53,$M$12:$M$80,0)),MATCH(B53,$M$12:$M$80,0),"")))))</f>
        <v/>
      </c>
      <c r="Z53" s="90" t="str">
        <f>IF(ISNUMBER(MATCH(B53,$Q$12:$Q$80,0)),MATCH(B53,$Q$12:$Q$80,0),(((IF(ISNUMBER(MATCH(B53,$P$12:$P$80,0)),MATCH(B53,$P$12:$P$80,0),"")))))</f>
        <v/>
      </c>
      <c r="AA53" s="90" t="str">
        <f>IF(ISNUMBER(MATCH(B53,$T$12:$T$80,0)),MATCH(B53,$T$12:$T$80,0),(((IF(ISNUMBER(MATCH(B53,$S$12:$S$80,0)),MATCH(B53,$S$12:$S$80,0),"")))))</f>
        <v/>
      </c>
      <c r="AB53" s="162" t="str">
        <f t="shared" si="5"/>
        <v>h1</v>
      </c>
      <c r="AC53" s="91" t="str">
        <f t="shared" si="6"/>
        <v>-</v>
      </c>
      <c r="AD53" s="158" t="str">
        <f t="shared" si="7"/>
        <v>-</v>
      </c>
      <c r="AE53" s="158" t="str">
        <f t="shared" si="8"/>
        <v>-</v>
      </c>
      <c r="AF53" s="158" t="str">
        <f t="shared" si="9"/>
        <v>-</v>
      </c>
      <c r="AG53" s="158" t="str">
        <f t="shared" si="10"/>
        <v>-</v>
      </c>
      <c r="AH53" s="91" t="str">
        <f t="shared" si="11"/>
        <v>q*Lx</v>
      </c>
      <c r="AI53" s="91" t="str">
        <f t="shared" si="12"/>
        <v>-</v>
      </c>
      <c r="AJ53" s="158" t="str">
        <f t="shared" si="13"/>
        <v>-</v>
      </c>
      <c r="AK53" s="158" t="str">
        <f t="shared" si="14"/>
        <v>-</v>
      </c>
      <c r="AL53" s="158" t="str">
        <f t="shared" si="15"/>
        <v>-</v>
      </c>
      <c r="AM53" s="158" t="str">
        <f t="shared" si="16"/>
        <v>-</v>
      </c>
      <c r="AN53" s="91"/>
      <c r="AO53" s="53"/>
      <c r="AP53" s="53"/>
      <c r="AQ53" s="53"/>
      <c r="AR53" s="53"/>
    </row>
    <row r="54" spans="1:44" s="51" customFormat="1" ht="9.9499999999999993" customHeight="1" x14ac:dyDescent="0.15">
      <c r="A54" s="84">
        <f t="shared" si="17"/>
        <v>43</v>
      </c>
      <c r="B54" s="103" t="s">
        <v>96</v>
      </c>
      <c r="C54" s="189" t="s">
        <v>2</v>
      </c>
      <c r="D54" s="172"/>
      <c r="E54" s="87" t="s">
        <v>85</v>
      </c>
      <c r="F54" s="93">
        <v>0</v>
      </c>
      <c r="G54" s="172"/>
      <c r="H54" s="92"/>
      <c r="I54" s="93"/>
      <c r="J54" s="102"/>
      <c r="K54" s="101"/>
      <c r="L54" s="102"/>
      <c r="M54" s="102"/>
      <c r="N54" s="101"/>
      <c r="O54" s="102"/>
      <c r="P54" s="102"/>
      <c r="Q54" s="101"/>
      <c r="R54" s="102"/>
      <c r="S54" s="102"/>
      <c r="T54" s="101"/>
      <c r="U54" s="102"/>
      <c r="V54" s="90">
        <f>IF(ISNUMBER(MATCH(B54,$E$12:$E$80,0)),MATCH(B54,$E$12:$E$80,0),(((IF(ISNUMBER(MATCH(B54,$D$12:$D$80,0)),MATCH(B54,$D$12:$D$80,0),"")))))</f>
        <v>37</v>
      </c>
      <c r="W54" s="90">
        <f>IF(ISNUMBER(MATCH(B54,$H$12:$H$80,0)),MATCH(B54,$H$12:$H$80,0),(((IF(ISNUMBER(MATCH(B54,$G$12:$G$80,0)),MATCH(B54,$G$12:$G$80,0),"")))))</f>
        <v>23</v>
      </c>
      <c r="X54" s="90" t="str">
        <f>IF(ISNUMBER(MATCH(B54,$K$12:$K$80,0)),MATCH(B54,$K$12:$K$80,0),(((IF(ISNUMBER(MATCH(B54,$J$12:$J$80,0)),MATCH(B54,$J$12:$J$80,0),"")))))</f>
        <v/>
      </c>
      <c r="Y54" s="90" t="str">
        <f>IF(ISNUMBER(MATCH(B54,$N$12:$N$80,0)),MATCH(B54,$N$12:$N$80,0),(((IF(ISNUMBER(MATCH(B54,$M$12:$M$80,0)),MATCH(B54,$M$12:$M$80,0),"")))))</f>
        <v/>
      </c>
      <c r="Z54" s="90" t="str">
        <f>IF(ISNUMBER(MATCH(B54,$Q$12:$Q$80,0)),MATCH(B54,$Q$12:$Q$80,0),(((IF(ISNUMBER(MATCH(B54,$P$12:$P$80,0)),MATCH(B54,$P$12:$P$80,0),"")))))</f>
        <v/>
      </c>
      <c r="AA54" s="90" t="str">
        <f>IF(ISNUMBER(MATCH(B54,$T$12:$T$80,0)),MATCH(B54,$T$12:$T$80,0),(((IF(ISNUMBER(MATCH(B54,$S$12:$S$80,0)),MATCH(B54,$S$12:$S$80,0),"")))))</f>
        <v/>
      </c>
      <c r="AB54" s="162" t="str">
        <f t="shared" si="5"/>
        <v>strt</v>
      </c>
      <c r="AC54" s="91" t="str">
        <f t="shared" si="6"/>
        <v>strt</v>
      </c>
      <c r="AD54" s="158" t="str">
        <f t="shared" si="7"/>
        <v>-</v>
      </c>
      <c r="AE54" s="158" t="str">
        <f t="shared" si="8"/>
        <v>-</v>
      </c>
      <c r="AF54" s="158" t="str">
        <f t="shared" si="9"/>
        <v>-</v>
      </c>
      <c r="AG54" s="158" t="str">
        <f t="shared" si="10"/>
        <v>-</v>
      </c>
      <c r="AH54" s="91">
        <f t="shared" si="11"/>
        <v>0</v>
      </c>
      <c r="AI54" s="91">
        <f t="shared" si="12"/>
        <v>320</v>
      </c>
      <c r="AJ54" s="158" t="str">
        <f t="shared" si="13"/>
        <v>-</v>
      </c>
      <c r="AK54" s="158" t="str">
        <f t="shared" si="14"/>
        <v>-</v>
      </c>
      <c r="AL54" s="158" t="str">
        <f t="shared" si="15"/>
        <v>-</v>
      </c>
      <c r="AM54" s="158" t="str">
        <f t="shared" si="16"/>
        <v>-</v>
      </c>
      <c r="AN54" s="91"/>
      <c r="AO54" s="53"/>
      <c r="AP54" s="53"/>
      <c r="AQ54" s="53"/>
      <c r="AR54" s="53"/>
    </row>
    <row r="55" spans="1:44" s="51" customFormat="1" ht="9.9499999999999993" customHeight="1" x14ac:dyDescent="0.15">
      <c r="A55" s="84">
        <f t="shared" si="17"/>
        <v>44</v>
      </c>
      <c r="B55" s="85" t="s">
        <v>80</v>
      </c>
      <c r="C55" s="189" t="s">
        <v>2</v>
      </c>
      <c r="D55" s="172"/>
      <c r="E55" s="87" t="s">
        <v>54</v>
      </c>
      <c r="F55" s="93">
        <v>200</v>
      </c>
      <c r="G55" s="172"/>
      <c r="H55" s="92" t="s">
        <v>151</v>
      </c>
      <c r="I55" s="93">
        <v>0.16</v>
      </c>
      <c r="J55" s="102"/>
      <c r="K55" s="101"/>
      <c r="L55" s="102"/>
      <c r="M55" s="102"/>
      <c r="N55" s="101"/>
      <c r="O55" s="102"/>
      <c r="P55" s="102"/>
      <c r="Q55" s="101"/>
      <c r="R55" s="102"/>
      <c r="S55" s="102"/>
      <c r="T55" s="101"/>
      <c r="U55" s="102"/>
      <c r="V55" s="90">
        <f>IF(ISNUMBER(MATCH(B55,$E$12:$E$80,0)),MATCH(B55,$E$12:$E$80,0),(((IF(ISNUMBER(MATCH(B55,$D$12:$D$80,0)),MATCH(B55,$D$12:$D$80,0),"")))))</f>
        <v>38</v>
      </c>
      <c r="W55" s="90" t="str">
        <f>IF(ISNUMBER(MATCH(B55,$H$12:$H$80,0)),MATCH(B55,$H$12:$H$80,0),(((IF(ISNUMBER(MATCH(B55,$G$12:$G$80,0)),MATCH(B55,$G$12:$G$80,0),"")))))</f>
        <v/>
      </c>
      <c r="X55" s="90" t="str">
        <f>IF(ISNUMBER(MATCH(B55,$K$12:$K$80,0)),MATCH(B55,$K$12:$K$80,0),(((IF(ISNUMBER(MATCH(B55,$J$12:$J$80,0)),MATCH(B55,$J$12:$J$80,0),"")))))</f>
        <v/>
      </c>
      <c r="Y55" s="90" t="str">
        <f>IF(ISNUMBER(MATCH(B55,$N$12:$N$80,0)),MATCH(B55,$N$12:$N$80,0),(((IF(ISNUMBER(MATCH(B55,$M$12:$M$80,0)),MATCH(B55,$M$12:$M$80,0),"")))))</f>
        <v/>
      </c>
      <c r="Z55" s="90" t="str">
        <f>IF(ISNUMBER(MATCH(B55,$Q$12:$Q$80,0)),MATCH(B55,$Q$12:$Q$80,0),(((IF(ISNUMBER(MATCH(B55,$P$12:$P$80,0)),MATCH(B55,$P$12:$P$80,0),"")))))</f>
        <v/>
      </c>
      <c r="AA55" s="90" t="str">
        <f>IF(ISNUMBER(MATCH(B55,$T$12:$T$80,0)),MATCH(B55,$T$12:$T$80,0),(((IF(ISNUMBER(MATCH(B55,$S$12:$S$80,0)),MATCH(B55,$S$12:$S$80,0),"")))))</f>
        <v/>
      </c>
      <c r="AB55" s="162" t="str">
        <f t="shared" si="5"/>
        <v>l</v>
      </c>
      <c r="AC55" s="91" t="str">
        <f t="shared" si="6"/>
        <v>-</v>
      </c>
      <c r="AD55" s="158" t="str">
        <f t="shared" si="7"/>
        <v>-</v>
      </c>
      <c r="AE55" s="158" t="str">
        <f t="shared" si="8"/>
        <v>-</v>
      </c>
      <c r="AF55" s="158" t="str">
        <f t="shared" si="9"/>
        <v>-</v>
      </c>
      <c r="AG55" s="158" t="str">
        <f t="shared" si="10"/>
        <v>-</v>
      </c>
      <c r="AH55" s="91">
        <f t="shared" si="11"/>
        <v>1000</v>
      </c>
      <c r="AI55" s="91" t="str">
        <f t="shared" si="12"/>
        <v>-</v>
      </c>
      <c r="AJ55" s="158" t="str">
        <f t="shared" si="13"/>
        <v>-</v>
      </c>
      <c r="AK55" s="158" t="str">
        <f t="shared" si="14"/>
        <v>-</v>
      </c>
      <c r="AL55" s="158" t="str">
        <f t="shared" si="15"/>
        <v>-</v>
      </c>
      <c r="AM55" s="158" t="str">
        <f t="shared" si="16"/>
        <v>-</v>
      </c>
      <c r="AN55" s="91"/>
      <c r="AO55" s="53"/>
      <c r="AP55" s="53"/>
      <c r="AQ55" s="53"/>
      <c r="AR55" s="53"/>
    </row>
    <row r="56" spans="1:44" ht="9.9499999999999993" customHeight="1" x14ac:dyDescent="0.15">
      <c r="A56" s="84">
        <f t="shared" si="17"/>
        <v>45</v>
      </c>
      <c r="B56" s="85" t="s">
        <v>81</v>
      </c>
      <c r="C56" s="189" t="s">
        <v>2</v>
      </c>
      <c r="D56" s="172"/>
      <c r="E56" s="87" t="s">
        <v>55</v>
      </c>
      <c r="F56" s="93">
        <v>300</v>
      </c>
      <c r="G56" s="172"/>
      <c r="H56" s="92" t="s">
        <v>152</v>
      </c>
      <c r="I56" s="93">
        <v>1E-8</v>
      </c>
      <c r="J56" s="102"/>
      <c r="K56" s="101"/>
      <c r="L56" s="102"/>
      <c r="M56" s="102"/>
      <c r="N56" s="101"/>
      <c r="O56" s="102"/>
      <c r="P56" s="102"/>
      <c r="Q56" s="101"/>
      <c r="R56" s="102"/>
      <c r="S56" s="102"/>
      <c r="T56" s="101"/>
      <c r="U56" s="102"/>
      <c r="V56" s="90">
        <f>IF(ISNUMBER(MATCH(B56,$E$12:$E$80,0)),MATCH(B56,$E$12:$E$80,0),(((IF(ISNUMBER(MATCH(B56,$D$12:$D$80,0)),MATCH(B56,$D$12:$D$80,0),"")))))</f>
        <v>39</v>
      </c>
      <c r="W56" s="90">
        <f>IF(ISNUMBER(MATCH(B56,$H$12:$H$80,0)),MATCH(B56,$H$12:$H$80,0),(((IF(ISNUMBER(MATCH(B56,$G$12:$G$80,0)),MATCH(B56,$G$12:$G$80,0),"")))))</f>
        <v>24</v>
      </c>
      <c r="X56" s="90" t="str">
        <f>IF(ISNUMBER(MATCH(B56,$K$12:$K$80,0)),MATCH(B56,$K$12:$K$80,0),(((IF(ISNUMBER(MATCH(B56,$J$12:$J$80,0)),MATCH(B56,$J$12:$J$80,0),"")))))</f>
        <v/>
      </c>
      <c r="Y56" s="90" t="str">
        <f>IF(ISNUMBER(MATCH(B56,$N$12:$N$80,0)),MATCH(B56,$N$12:$N$80,0),(((IF(ISNUMBER(MATCH(B56,$M$12:$M$80,0)),MATCH(B56,$M$12:$M$80,0),"")))))</f>
        <v/>
      </c>
      <c r="Z56" s="90" t="str">
        <f>IF(ISNUMBER(MATCH(B56,$Q$12:$Q$80,0)),MATCH(B56,$Q$12:$Q$80,0),(((IF(ISNUMBER(MATCH(B56,$P$12:$P$80,0)),MATCH(B56,$P$12:$P$80,0),"")))))</f>
        <v/>
      </c>
      <c r="AA56" s="90" t="str">
        <f>IF(ISNUMBER(MATCH(B56,$T$12:$T$80,0)),MATCH(B56,$T$12:$T$80,0),(((IF(ISNUMBER(MATCH(B56,$S$12:$S$80,0)),MATCH(B56,$S$12:$S$80,0),"")))))</f>
        <v/>
      </c>
      <c r="AB56" s="162" t="str">
        <f t="shared" si="5"/>
        <v>icelltype</v>
      </c>
      <c r="AC56" s="91" t="str">
        <f t="shared" si="6"/>
        <v>icelltype</v>
      </c>
      <c r="AD56" s="158" t="str">
        <f t="shared" si="7"/>
        <v>-</v>
      </c>
      <c r="AE56" s="158" t="str">
        <f t="shared" si="8"/>
        <v>-</v>
      </c>
      <c r="AF56" s="158" t="str">
        <f t="shared" si="9"/>
        <v>-</v>
      </c>
      <c r="AG56" s="158" t="str">
        <f t="shared" si="10"/>
        <v>-</v>
      </c>
      <c r="AH56" s="91">
        <f t="shared" si="11"/>
        <v>1</v>
      </c>
      <c r="AI56" s="91">
        <f t="shared" si="12"/>
        <v>1</v>
      </c>
      <c r="AJ56" s="158" t="str">
        <f t="shared" si="13"/>
        <v>-</v>
      </c>
      <c r="AK56" s="158" t="str">
        <f t="shared" si="14"/>
        <v>-</v>
      </c>
      <c r="AL56" s="158" t="str">
        <f t="shared" si="15"/>
        <v>-</v>
      </c>
      <c r="AM56" s="158" t="str">
        <f t="shared" si="16"/>
        <v>-</v>
      </c>
      <c r="AN56" s="91"/>
      <c r="AP56" s="53"/>
      <c r="AQ56" s="53"/>
      <c r="AR56" s="53"/>
    </row>
    <row r="57" spans="1:44" ht="9.9499999999999993" customHeight="1" x14ac:dyDescent="0.15">
      <c r="A57" s="84">
        <f t="shared" si="17"/>
        <v>46</v>
      </c>
      <c r="B57" s="96" t="s">
        <v>82</v>
      </c>
      <c r="C57" s="189" t="s">
        <v>2</v>
      </c>
      <c r="D57" s="172"/>
      <c r="E57" s="87" t="s">
        <v>51</v>
      </c>
      <c r="F57" s="93">
        <v>9.9999999999999995E-7</v>
      </c>
      <c r="G57" s="172"/>
      <c r="H57" s="92" t="s">
        <v>153</v>
      </c>
      <c r="I57" s="93">
        <v>2</v>
      </c>
      <c r="J57" s="102"/>
      <c r="K57" s="101"/>
      <c r="L57" s="102"/>
      <c r="M57" s="102"/>
      <c r="N57" s="101"/>
      <c r="O57" s="102"/>
      <c r="P57" s="102"/>
      <c r="Q57" s="101"/>
      <c r="R57" s="102"/>
      <c r="S57" s="102"/>
      <c r="T57" s="101"/>
      <c r="U57" s="102"/>
      <c r="V57" s="90">
        <f>IF(ISNUMBER(MATCH(B57,$E$12:$E$80,0)),MATCH(B57,$E$12:$E$80,0),(((IF(ISNUMBER(MATCH(B57,$D$12:$D$80,0)),MATCH(B57,$D$12:$D$80,0),"")))))</f>
        <v>40</v>
      </c>
      <c r="W57" s="90" t="str">
        <f>IF(ISNUMBER(MATCH(B57,$H$12:$H$80,0)),MATCH(B57,$H$12:$H$80,0),(((IF(ISNUMBER(MATCH(B57,$G$12:$G$80,0)),MATCH(B57,$G$12:$G$80,0),"")))))</f>
        <v/>
      </c>
      <c r="X57" s="90" t="str">
        <f>IF(ISNUMBER(MATCH(B57,$K$12:$K$80,0)),MATCH(B57,$K$12:$K$80,0),(((IF(ISNUMBER(MATCH(B57,$J$12:$J$80,0)),MATCH(B57,$J$12:$J$80,0),"")))))</f>
        <v/>
      </c>
      <c r="Y57" s="90" t="str">
        <f>IF(ISNUMBER(MATCH(B57,$N$12:$N$80,0)),MATCH(B57,$N$12:$N$80,0),(((IF(ISNUMBER(MATCH(B57,$M$12:$M$80,0)),MATCH(B57,$M$12:$M$80,0),"")))))</f>
        <v/>
      </c>
      <c r="Z57" s="90" t="str">
        <f>IF(ISNUMBER(MATCH(B57,$Q$12:$Q$80,0)),MATCH(B57,$Q$12:$Q$80,0),(((IF(ISNUMBER(MATCH(B57,$P$12:$P$80,0)),MATCH(B57,$P$12:$P$80,0),"")))))</f>
        <v/>
      </c>
      <c r="AA57" s="90" t="str">
        <f>IF(ISNUMBER(MATCH(B57,$T$12:$T$80,0)),MATCH(B57,$T$12:$T$80,0),(((IF(ISNUMBER(MATCH(B57,$S$12:$S$80,0)),MATCH(B57,$S$12:$S$80,0),"")))))</f>
        <v/>
      </c>
      <c r="AB57" s="162" t="str">
        <f t="shared" si="5"/>
        <v>mixelm</v>
      </c>
      <c r="AC57" s="91" t="str">
        <f t="shared" si="6"/>
        <v>-</v>
      </c>
      <c r="AD57" s="158" t="str">
        <f t="shared" si="7"/>
        <v>-</v>
      </c>
      <c r="AE57" s="158" t="str">
        <f t="shared" si="8"/>
        <v>-</v>
      </c>
      <c r="AF57" s="158" t="str">
        <f t="shared" si="9"/>
        <v>-</v>
      </c>
      <c r="AG57" s="158" t="str">
        <f t="shared" si="10"/>
        <v>-</v>
      </c>
      <c r="AH57" s="91">
        <f t="shared" si="11"/>
        <v>0</v>
      </c>
      <c r="AI57" s="91" t="str">
        <f t="shared" si="12"/>
        <v>-</v>
      </c>
      <c r="AJ57" s="158" t="str">
        <f t="shared" si="13"/>
        <v>-</v>
      </c>
      <c r="AK57" s="158" t="str">
        <f t="shared" si="14"/>
        <v>-</v>
      </c>
      <c r="AL57" s="158" t="str">
        <f t="shared" si="15"/>
        <v>-</v>
      </c>
      <c r="AM57" s="158" t="str">
        <f t="shared" si="16"/>
        <v>-</v>
      </c>
      <c r="AN57" s="91"/>
      <c r="AP57" s="53"/>
      <c r="AQ57" s="53"/>
      <c r="AR57" s="53"/>
    </row>
    <row r="58" spans="1:44" ht="9.9499999999999993" customHeight="1" x14ac:dyDescent="0.15">
      <c r="A58" s="84">
        <f t="shared" si="17"/>
        <v>47</v>
      </c>
      <c r="B58" s="96" t="s">
        <v>83</v>
      </c>
      <c r="C58" s="189" t="s">
        <v>2</v>
      </c>
      <c r="D58" s="172"/>
      <c r="E58" s="92" t="s">
        <v>52</v>
      </c>
      <c r="F58" s="114">
        <v>9.9999999999999995E-7</v>
      </c>
      <c r="G58" s="172"/>
      <c r="H58" s="92"/>
      <c r="I58" s="93"/>
      <c r="J58" s="102"/>
      <c r="K58" s="101"/>
      <c r="L58" s="102"/>
      <c r="M58" s="102"/>
      <c r="N58" s="101"/>
      <c r="O58" s="102"/>
      <c r="P58" s="102"/>
      <c r="Q58" s="101"/>
      <c r="R58" s="102"/>
      <c r="S58" s="102"/>
      <c r="T58" s="101"/>
      <c r="U58" s="102"/>
      <c r="V58" s="90">
        <f>IF(ISNUMBER(MATCH(B58,$E$12:$E$80,0)),MATCH(B58,$E$12:$E$80,0),(((IF(ISNUMBER(MATCH(B58,$D$12:$D$80,0)),MATCH(B58,$D$12:$D$80,0),"")))))</f>
        <v>41</v>
      </c>
      <c r="W58" s="90" t="str">
        <f>IF(ISNUMBER(MATCH(B58,$H$12:$H$80,0)),MATCH(B58,$H$12:$H$80,0),(((IF(ISNUMBER(MATCH(B58,$G$12:$G$80,0)),MATCH(B58,$G$12:$G$80,0),"")))))</f>
        <v/>
      </c>
      <c r="X58" s="90" t="str">
        <f>IF(ISNUMBER(MATCH(B58,$K$12:$K$80,0)),MATCH(B58,$K$12:$K$80,0),(((IF(ISNUMBER(MATCH(B58,$J$12:$J$80,0)),MATCH(B58,$J$12:$J$80,0),"")))))</f>
        <v/>
      </c>
      <c r="Y58" s="90" t="str">
        <f>IF(ISNUMBER(MATCH(B58,$N$12:$N$80,0)),MATCH(B58,$N$12:$N$80,0),(((IF(ISNUMBER(MATCH(B58,$M$12:$M$80,0)),MATCH(B58,$M$12:$M$80,0),"")))))</f>
        <v/>
      </c>
      <c r="Z58" s="90" t="str">
        <f>IF(ISNUMBER(MATCH(B58,$Q$12:$Q$80,0)),MATCH(B58,$Q$12:$Q$80,0),(((IF(ISNUMBER(MATCH(B58,$P$12:$P$80,0)),MATCH(B58,$P$12:$P$80,0),"")))))</f>
        <v/>
      </c>
      <c r="AA58" s="90" t="str">
        <f>IF(ISNUMBER(MATCH(B58,$T$12:$T$80,0)),MATCH(B58,$T$12:$T$80,0),(((IF(ISNUMBER(MATCH(B58,$S$12:$S$80,0)),MATCH(B58,$S$12:$S$80,0),"")))))</f>
        <v/>
      </c>
      <c r="AB58" s="162" t="str">
        <f t="shared" si="5"/>
        <v>rhob</v>
      </c>
      <c r="AC58" s="91" t="str">
        <f t="shared" si="6"/>
        <v>-</v>
      </c>
      <c r="AD58" s="158" t="str">
        <f t="shared" si="7"/>
        <v>-</v>
      </c>
      <c r="AE58" s="158" t="str">
        <f t="shared" si="8"/>
        <v>-</v>
      </c>
      <c r="AF58" s="158" t="str">
        <f t="shared" si="9"/>
        <v>-</v>
      </c>
      <c r="AG58" s="158" t="str">
        <f t="shared" si="10"/>
        <v>-</v>
      </c>
      <c r="AH58" s="91">
        <f t="shared" si="11"/>
        <v>0.25</v>
      </c>
      <c r="AI58" s="91" t="str">
        <f t="shared" si="12"/>
        <v>-</v>
      </c>
      <c r="AJ58" s="158" t="str">
        <f t="shared" si="13"/>
        <v>-</v>
      </c>
      <c r="AK58" s="158" t="str">
        <f t="shared" si="14"/>
        <v>-</v>
      </c>
      <c r="AL58" s="158" t="str">
        <f t="shared" si="15"/>
        <v>-</v>
      </c>
      <c r="AM58" s="158" t="str">
        <f t="shared" si="16"/>
        <v>-</v>
      </c>
      <c r="AN58" s="91"/>
      <c r="AP58" s="53"/>
      <c r="AQ58" s="53"/>
      <c r="AR58" s="53"/>
    </row>
    <row r="59" spans="1:44" ht="9.9499999999999993" customHeight="1" x14ac:dyDescent="0.15">
      <c r="A59" s="84">
        <f t="shared" si="17"/>
        <v>48</v>
      </c>
      <c r="B59" s="96" t="s">
        <v>84</v>
      </c>
      <c r="C59" s="189" t="s">
        <v>2</v>
      </c>
      <c r="D59" s="172"/>
      <c r="E59" s="92" t="s">
        <v>53</v>
      </c>
      <c r="F59" s="114">
        <v>1</v>
      </c>
      <c r="G59" s="172"/>
      <c r="H59" s="92"/>
      <c r="I59" s="93"/>
      <c r="J59" s="102"/>
      <c r="K59" s="101"/>
      <c r="L59" s="102"/>
      <c r="M59" s="102"/>
      <c r="N59" s="101"/>
      <c r="O59" s="102"/>
      <c r="P59" s="102"/>
      <c r="Q59" s="101"/>
      <c r="R59" s="102"/>
      <c r="S59" s="102"/>
      <c r="T59" s="101"/>
      <c r="U59" s="102"/>
      <c r="V59" s="90">
        <f>IF(ISNUMBER(MATCH(B59,$E$12:$E$80,0)),MATCH(B59,$E$12:$E$80,0),(((IF(ISNUMBER(MATCH(B59,$D$12:$D$80,0)),MATCH(B59,$D$12:$D$80,0),"")))))</f>
        <v>42</v>
      </c>
      <c r="W59" s="90" t="str">
        <f>IF(ISNUMBER(MATCH(B59,$H$12:$H$80,0)),MATCH(B59,$H$12:$H$80,0),(((IF(ISNUMBER(MATCH(B59,$G$12:$G$80,0)),MATCH(B59,$G$12:$G$80,0),"")))))</f>
        <v/>
      </c>
      <c r="X59" s="90" t="str">
        <f>IF(ISNUMBER(MATCH(B59,$K$12:$K$80,0)),MATCH(B59,$K$12:$K$80,0),(((IF(ISNUMBER(MATCH(B59,$J$12:$J$80,0)),MATCH(B59,$J$12:$J$80,0),"")))))</f>
        <v/>
      </c>
      <c r="Y59" s="90" t="str">
        <f>IF(ISNUMBER(MATCH(B59,$N$12:$N$80,0)),MATCH(B59,$N$12:$N$80,0),(((IF(ISNUMBER(MATCH(B59,$M$12:$M$80,0)),MATCH(B59,$M$12:$M$80,0),"")))))</f>
        <v/>
      </c>
      <c r="Z59" s="90" t="str">
        <f>IF(ISNUMBER(MATCH(B59,$Q$12:$Q$80,0)),MATCH(B59,$Q$12:$Q$80,0),(((IF(ISNUMBER(MATCH(B59,$P$12:$P$80,0)),MATCH(B59,$P$12:$P$80,0),"")))))</f>
        <v/>
      </c>
      <c r="AA59" s="90" t="str">
        <f>IF(ISNUMBER(MATCH(B59,$T$12:$T$80,0)),MATCH(B59,$T$12:$T$80,0),(((IF(ISNUMBER(MATCH(B59,$S$12:$S$80,0)),MATCH(B59,$S$12:$S$80,0),"")))))</f>
        <v/>
      </c>
      <c r="AB59" s="162" t="str">
        <f t="shared" si="5"/>
        <v>sp2</v>
      </c>
      <c r="AC59" s="91" t="str">
        <f t="shared" si="6"/>
        <v>-</v>
      </c>
      <c r="AD59" s="158" t="str">
        <f t="shared" si="7"/>
        <v>-</v>
      </c>
      <c r="AE59" s="158" t="str">
        <f t="shared" si="8"/>
        <v>-</v>
      </c>
      <c r="AF59" s="158" t="str">
        <f t="shared" si="9"/>
        <v>-</v>
      </c>
      <c r="AG59" s="158" t="str">
        <f t="shared" si="10"/>
        <v>-</v>
      </c>
      <c r="AH59" s="91">
        <f t="shared" si="11"/>
        <v>0</v>
      </c>
      <c r="AI59" s="91" t="str">
        <f t="shared" si="12"/>
        <v>-</v>
      </c>
      <c r="AJ59" s="158" t="str">
        <f t="shared" si="13"/>
        <v>-</v>
      </c>
      <c r="AK59" s="158" t="str">
        <f t="shared" si="14"/>
        <v>-</v>
      </c>
      <c r="AL59" s="158" t="str">
        <f t="shared" si="15"/>
        <v>-</v>
      </c>
      <c r="AM59" s="158" t="str">
        <f t="shared" si="16"/>
        <v>-</v>
      </c>
      <c r="AN59" s="91"/>
      <c r="AP59" s="53"/>
      <c r="AQ59" s="53"/>
      <c r="AR59" s="53"/>
    </row>
    <row r="60" spans="1:44" ht="9.9499999999999993" customHeight="1" x14ac:dyDescent="0.15">
      <c r="A60" s="84">
        <f t="shared" si="17"/>
        <v>49</v>
      </c>
      <c r="B60" s="96" t="s">
        <v>85</v>
      </c>
      <c r="C60" s="189" t="s">
        <v>2</v>
      </c>
      <c r="D60" s="172"/>
      <c r="E60" s="92" t="s">
        <v>56</v>
      </c>
      <c r="F60" s="114">
        <v>1</v>
      </c>
      <c r="G60" s="172"/>
      <c r="H60" s="92"/>
      <c r="I60" s="93"/>
      <c r="J60" s="102"/>
      <c r="K60" s="101"/>
      <c r="L60" s="102"/>
      <c r="M60" s="102"/>
      <c r="N60" s="101"/>
      <c r="O60" s="102"/>
      <c r="P60" s="102"/>
      <c r="Q60" s="101"/>
      <c r="R60" s="102"/>
      <c r="S60" s="102"/>
      <c r="T60" s="101"/>
      <c r="U60" s="102"/>
      <c r="V60" s="90">
        <f>IF(ISNUMBER(MATCH(B60,$E$12:$E$80,0)),MATCH(B60,$E$12:$E$80,0),(((IF(ISNUMBER(MATCH(B60,$D$12:$D$80,0)),MATCH(B60,$D$12:$D$80,0),"")))))</f>
        <v>43</v>
      </c>
      <c r="W60" s="90" t="str">
        <f>IF(ISNUMBER(MATCH(B60,$H$12:$H$80,0)),MATCH(B60,$H$12:$H$80,0),(((IF(ISNUMBER(MATCH(B60,$G$12:$G$80,0)),MATCH(B60,$G$12:$G$80,0),"")))))</f>
        <v/>
      </c>
      <c r="X60" s="90" t="str">
        <f>IF(ISNUMBER(MATCH(B60,$K$12:$K$80,0)),MATCH(B60,$K$12:$K$80,0),(((IF(ISNUMBER(MATCH(B60,$J$12:$J$80,0)),MATCH(B60,$J$12:$J$80,0),"")))))</f>
        <v/>
      </c>
      <c r="Y60" s="90" t="str">
        <f>IF(ISNUMBER(MATCH(B60,$N$12:$N$80,0)),MATCH(B60,$N$12:$N$80,0),(((IF(ISNUMBER(MATCH(B60,$M$12:$M$80,0)),MATCH(B60,$M$12:$M$80,0),"")))))</f>
        <v/>
      </c>
      <c r="Z60" s="90" t="str">
        <f>IF(ISNUMBER(MATCH(B60,$Q$12:$Q$80,0)),MATCH(B60,$Q$12:$Q$80,0),(((IF(ISNUMBER(MATCH(B60,$P$12:$P$80,0)),MATCH(B60,$P$12:$P$80,0),"")))))</f>
        <v/>
      </c>
      <c r="AA60" s="90" t="str">
        <f>IF(ISNUMBER(MATCH(B60,$T$12:$T$80,0)),MATCH(B60,$T$12:$T$80,0),(((IF(ISNUMBER(MATCH(B60,$S$12:$S$80,0)),MATCH(B60,$S$12:$S$80,0),"")))))</f>
        <v/>
      </c>
      <c r="AB60" s="162" t="str">
        <f t="shared" si="5"/>
        <v>dmcoef</v>
      </c>
      <c r="AC60" s="91" t="str">
        <f t="shared" si="6"/>
        <v>-</v>
      </c>
      <c r="AD60" s="158" t="str">
        <f t="shared" si="7"/>
        <v>-</v>
      </c>
      <c r="AE60" s="158" t="str">
        <f t="shared" si="8"/>
        <v>-</v>
      </c>
      <c r="AF60" s="158" t="str">
        <f t="shared" si="9"/>
        <v>-</v>
      </c>
      <c r="AG60" s="158" t="str">
        <f t="shared" si="10"/>
        <v>-</v>
      </c>
      <c r="AH60" s="91">
        <f t="shared" si="11"/>
        <v>0</v>
      </c>
      <c r="AI60" s="91" t="str">
        <f t="shared" si="12"/>
        <v>-</v>
      </c>
      <c r="AJ60" s="158" t="str">
        <f t="shared" si="13"/>
        <v>-</v>
      </c>
      <c r="AK60" s="158" t="str">
        <f t="shared" si="14"/>
        <v>-</v>
      </c>
      <c r="AL60" s="158" t="str">
        <f t="shared" si="15"/>
        <v>-</v>
      </c>
      <c r="AM60" s="158" t="str">
        <f t="shared" si="16"/>
        <v>-</v>
      </c>
      <c r="AN60" s="91"/>
      <c r="AP60" s="53"/>
      <c r="AQ60" s="53"/>
      <c r="AR60" s="53"/>
    </row>
    <row r="61" spans="1:44" ht="9.9499999999999993" customHeight="1" x14ac:dyDescent="0.15">
      <c r="A61" s="84">
        <f t="shared" si="17"/>
        <v>50</v>
      </c>
      <c r="B61" s="106" t="s">
        <v>54</v>
      </c>
      <c r="C61" s="189" t="s">
        <v>2</v>
      </c>
      <c r="D61" s="172"/>
      <c r="E61" s="92" t="s">
        <v>59</v>
      </c>
      <c r="F61" s="114">
        <v>1.0000000000000001E-5</v>
      </c>
      <c r="G61" s="172"/>
      <c r="H61" s="92"/>
      <c r="I61" s="93"/>
      <c r="J61" s="102"/>
      <c r="K61" s="101"/>
      <c r="L61" s="102"/>
      <c r="M61" s="102"/>
      <c r="N61" s="101"/>
      <c r="O61" s="102"/>
      <c r="P61" s="102"/>
      <c r="Q61" s="101"/>
      <c r="R61" s="102"/>
      <c r="S61" s="102"/>
      <c r="T61" s="101"/>
      <c r="U61" s="102"/>
      <c r="V61" s="90">
        <f>IF(ISNUMBER(MATCH(B61,$E$12:$E$80,0)),MATCH(B61,$E$12:$E$80,0),(((IF(ISNUMBER(MATCH(B61,$D$12:$D$80,0)),MATCH(B61,$D$12:$D$80,0),"")))))</f>
        <v>44</v>
      </c>
      <c r="W61" s="90" t="str">
        <f>IF(ISNUMBER(MATCH(B61,$H$12:$H$80,0)),MATCH(B61,$H$12:$H$80,0),(((IF(ISNUMBER(MATCH(B61,$G$12:$G$80,0)),MATCH(B61,$G$12:$G$80,0),"")))))</f>
        <v/>
      </c>
      <c r="X61" s="90" t="str">
        <f>IF(ISNUMBER(MATCH(B61,$K$12:$K$80,0)),MATCH(B61,$K$12:$K$80,0),(((IF(ISNUMBER(MATCH(B61,$J$12:$J$80,0)),MATCH(B61,$J$12:$J$80,0),"")))))</f>
        <v/>
      </c>
      <c r="Y61" s="90" t="str">
        <f>IF(ISNUMBER(MATCH(B61,$N$12:$N$80,0)),MATCH(B61,$N$12:$N$80,0),(((IF(ISNUMBER(MATCH(B61,$M$12:$M$80,0)),MATCH(B61,$M$12:$M$80,0),"")))))</f>
        <v/>
      </c>
      <c r="Z61" s="90" t="str">
        <f>IF(ISNUMBER(MATCH(B61,$Q$12:$Q$80,0)),MATCH(B61,$Q$12:$Q$80,0),(((IF(ISNUMBER(MATCH(B61,$P$12:$P$80,0)),MATCH(B61,$P$12:$P$80,0),"")))))</f>
        <v/>
      </c>
      <c r="AA61" s="90" t="str">
        <f>IF(ISNUMBER(MATCH(B61,$T$12:$T$80,0)),MATCH(B61,$T$12:$T$80,0),(((IF(ISNUMBER(MATCH(B61,$S$12:$S$80,0)),MATCH(B61,$S$12:$S$80,0),"")))))</f>
        <v/>
      </c>
      <c r="AB61" s="162" t="str">
        <f t="shared" si="5"/>
        <v>nouter</v>
      </c>
      <c r="AC61" s="91" t="str">
        <f t="shared" si="6"/>
        <v>-</v>
      </c>
      <c r="AD61" s="158" t="str">
        <f t="shared" si="7"/>
        <v>-</v>
      </c>
      <c r="AE61" s="158" t="str">
        <f t="shared" si="8"/>
        <v>-</v>
      </c>
      <c r="AF61" s="158" t="str">
        <f t="shared" si="9"/>
        <v>-</v>
      </c>
      <c r="AG61" s="158" t="str">
        <f t="shared" si="10"/>
        <v>-</v>
      </c>
      <c r="AH61" s="91">
        <f t="shared" si="11"/>
        <v>200</v>
      </c>
      <c r="AI61" s="91" t="str">
        <f t="shared" si="12"/>
        <v>-</v>
      </c>
      <c r="AJ61" s="158" t="str">
        <f t="shared" si="13"/>
        <v>-</v>
      </c>
      <c r="AK61" s="158" t="str">
        <f t="shared" si="14"/>
        <v>-</v>
      </c>
      <c r="AL61" s="158" t="str">
        <f t="shared" si="15"/>
        <v>-</v>
      </c>
      <c r="AM61" s="158" t="str">
        <f t="shared" si="16"/>
        <v>-</v>
      </c>
      <c r="AN61" s="91"/>
      <c r="AP61" s="53"/>
      <c r="AQ61" s="53"/>
      <c r="AR61" s="53"/>
    </row>
    <row r="62" spans="1:44" ht="9.9499999999999993" customHeight="1" x14ac:dyDescent="0.15">
      <c r="A62" s="84">
        <f t="shared" si="17"/>
        <v>51</v>
      </c>
      <c r="B62" s="106" t="s">
        <v>55</v>
      </c>
      <c r="C62" s="189" t="s">
        <v>2</v>
      </c>
      <c r="D62" s="172"/>
      <c r="E62" s="92" t="s">
        <v>57</v>
      </c>
      <c r="F62" s="114">
        <v>1</v>
      </c>
      <c r="G62" s="172"/>
      <c r="H62" s="92"/>
      <c r="I62" s="93"/>
      <c r="J62" s="102"/>
      <c r="K62" s="101"/>
      <c r="L62" s="102"/>
      <c r="M62" s="102"/>
      <c r="N62" s="101"/>
      <c r="O62" s="102"/>
      <c r="P62" s="102"/>
      <c r="Q62" s="101"/>
      <c r="R62" s="102"/>
      <c r="S62" s="102"/>
      <c r="T62" s="101"/>
      <c r="U62" s="102"/>
      <c r="V62" s="90">
        <f>IF(ISNUMBER(MATCH(B62,$E$12:$E$80,0)),MATCH(B62,$E$12:$E$80,0),(((IF(ISNUMBER(MATCH(B62,$D$12:$D$80,0)),MATCH(B62,$D$12:$D$80,0),"")))))</f>
        <v>45</v>
      </c>
      <c r="W62" s="90" t="str">
        <f>IF(ISNUMBER(MATCH(B62,$H$12:$H$80,0)),MATCH(B62,$H$12:$H$80,0),(((IF(ISNUMBER(MATCH(B62,$G$12:$G$80,0)),MATCH(B62,$G$12:$G$80,0),"")))))</f>
        <v/>
      </c>
      <c r="X62" s="90" t="str">
        <f>IF(ISNUMBER(MATCH(B62,$K$12:$K$80,0)),MATCH(B62,$K$12:$K$80,0),(((IF(ISNUMBER(MATCH(B62,$J$12:$J$80,0)),MATCH(B62,$J$12:$J$80,0),"")))))</f>
        <v/>
      </c>
      <c r="Y62" s="90" t="str">
        <f>IF(ISNUMBER(MATCH(B62,$N$12:$N$80,0)),MATCH(B62,$N$12:$N$80,0),(((IF(ISNUMBER(MATCH(B62,$M$12:$M$80,0)),MATCH(B62,$M$12:$M$80,0),"")))))</f>
        <v/>
      </c>
      <c r="Z62" s="90" t="str">
        <f>IF(ISNUMBER(MATCH(B62,$Q$12:$Q$80,0)),MATCH(B62,$Q$12:$Q$80,0),(((IF(ISNUMBER(MATCH(B62,$P$12:$P$80,0)),MATCH(B62,$P$12:$P$80,0),"")))))</f>
        <v/>
      </c>
      <c r="AA62" s="90" t="str">
        <f>IF(ISNUMBER(MATCH(B62,$T$12:$T$80,0)),MATCH(B62,$T$12:$T$80,0),(((IF(ISNUMBER(MATCH(B62,$S$12:$S$80,0)),MATCH(B62,$S$12:$S$80,0),"")))))</f>
        <v/>
      </c>
      <c r="AB62" s="162" t="str">
        <f t="shared" si="5"/>
        <v>ninner</v>
      </c>
      <c r="AC62" s="91" t="str">
        <f t="shared" si="6"/>
        <v>-</v>
      </c>
      <c r="AD62" s="158" t="str">
        <f t="shared" si="7"/>
        <v>-</v>
      </c>
      <c r="AE62" s="158" t="str">
        <f t="shared" si="8"/>
        <v>-</v>
      </c>
      <c r="AF62" s="158" t="str">
        <f t="shared" si="9"/>
        <v>-</v>
      </c>
      <c r="AG62" s="158" t="str">
        <f t="shared" si="10"/>
        <v>-</v>
      </c>
      <c r="AH62" s="91">
        <f t="shared" si="11"/>
        <v>300</v>
      </c>
      <c r="AI62" s="91" t="str">
        <f t="shared" si="12"/>
        <v>-</v>
      </c>
      <c r="AJ62" s="158" t="str">
        <f t="shared" si="13"/>
        <v>-</v>
      </c>
      <c r="AK62" s="158" t="str">
        <f t="shared" si="14"/>
        <v>-</v>
      </c>
      <c r="AL62" s="158" t="str">
        <f t="shared" si="15"/>
        <v>-</v>
      </c>
      <c r="AM62" s="158" t="str">
        <f t="shared" si="16"/>
        <v>-</v>
      </c>
      <c r="AN62" s="91"/>
      <c r="AP62" s="53"/>
      <c r="AQ62" s="53"/>
      <c r="AR62" s="53"/>
    </row>
    <row r="63" spans="1:44" ht="9.9499999999999993" customHeight="1" x14ac:dyDescent="0.15">
      <c r="A63" s="84">
        <f t="shared" si="17"/>
        <v>52</v>
      </c>
      <c r="B63" s="106" t="s">
        <v>51</v>
      </c>
      <c r="C63" s="189" t="s">
        <v>2</v>
      </c>
      <c r="D63" s="172"/>
      <c r="E63" s="92" t="s">
        <v>60</v>
      </c>
      <c r="F63" s="114">
        <v>0</v>
      </c>
      <c r="G63" s="172"/>
      <c r="H63" s="92"/>
      <c r="I63" s="93"/>
      <c r="J63" s="102"/>
      <c r="K63" s="101"/>
      <c r="L63" s="102"/>
      <c r="M63" s="102"/>
      <c r="N63" s="101"/>
      <c r="O63" s="102"/>
      <c r="P63" s="102"/>
      <c r="Q63" s="101"/>
      <c r="R63" s="102"/>
      <c r="S63" s="102"/>
      <c r="T63" s="101"/>
      <c r="U63" s="102"/>
      <c r="V63" s="90">
        <f>IF(ISNUMBER(MATCH(B63,$E$12:$E$80,0)),MATCH(B63,$E$12:$E$80,0),(((IF(ISNUMBER(MATCH(B63,$D$12:$D$80,0)),MATCH(B63,$D$12:$D$80,0),"")))))</f>
        <v>46</v>
      </c>
      <c r="W63" s="90" t="str">
        <f>IF(ISNUMBER(MATCH(B63,$H$12:$H$80,0)),MATCH(B63,$H$12:$H$80,0),(((IF(ISNUMBER(MATCH(B63,$G$12:$G$80,0)),MATCH(B63,$G$12:$G$80,0),"")))))</f>
        <v/>
      </c>
      <c r="X63" s="90" t="str">
        <f>IF(ISNUMBER(MATCH(B63,$K$12:$K$80,0)),MATCH(B63,$K$12:$K$80,0),(((IF(ISNUMBER(MATCH(B63,$J$12:$J$80,0)),MATCH(B63,$J$12:$J$80,0),"")))))</f>
        <v/>
      </c>
      <c r="Y63" s="90" t="str">
        <f>IF(ISNUMBER(MATCH(B63,$N$12:$N$80,0)),MATCH(B63,$N$12:$N$80,0),(((IF(ISNUMBER(MATCH(B63,$M$12:$M$80,0)),MATCH(B63,$M$12:$M$80,0),"")))))</f>
        <v/>
      </c>
      <c r="Z63" s="90" t="str">
        <f>IF(ISNUMBER(MATCH(B63,$Q$12:$Q$80,0)),MATCH(B63,$Q$12:$Q$80,0),(((IF(ISNUMBER(MATCH(B63,$P$12:$P$80,0)),MATCH(B63,$P$12:$P$80,0),"")))))</f>
        <v/>
      </c>
      <c r="AA63" s="90" t="str">
        <f>IF(ISNUMBER(MATCH(B63,$T$12:$T$80,0)),MATCH(B63,$T$12:$T$80,0),(((IF(ISNUMBER(MATCH(B63,$S$12:$S$80,0)),MATCH(B63,$S$12:$S$80,0),"")))))</f>
        <v/>
      </c>
      <c r="AB63" s="162" t="str">
        <f t="shared" si="5"/>
        <v>hclose</v>
      </c>
      <c r="AC63" s="91" t="str">
        <f t="shared" si="6"/>
        <v>-</v>
      </c>
      <c r="AD63" s="158" t="str">
        <f t="shared" si="7"/>
        <v>-</v>
      </c>
      <c r="AE63" s="158" t="str">
        <f t="shared" si="8"/>
        <v>-</v>
      </c>
      <c r="AF63" s="158" t="str">
        <f t="shared" si="9"/>
        <v>-</v>
      </c>
      <c r="AG63" s="158" t="str">
        <f t="shared" si="10"/>
        <v>-</v>
      </c>
      <c r="AH63" s="91">
        <f t="shared" si="11"/>
        <v>9.9999999999999995E-7</v>
      </c>
      <c r="AI63" s="91" t="str">
        <f t="shared" si="12"/>
        <v>-</v>
      </c>
      <c r="AJ63" s="158" t="str">
        <f t="shared" si="13"/>
        <v>-</v>
      </c>
      <c r="AK63" s="158" t="str">
        <f t="shared" si="14"/>
        <v>-</v>
      </c>
      <c r="AL63" s="158" t="str">
        <f t="shared" si="15"/>
        <v>-</v>
      </c>
      <c r="AM63" s="158" t="str">
        <f t="shared" si="16"/>
        <v>-</v>
      </c>
      <c r="AN63" s="91"/>
      <c r="AP63" s="53"/>
      <c r="AQ63" s="53"/>
      <c r="AR63" s="53"/>
    </row>
    <row r="64" spans="1:44" ht="9.9499999999999993" customHeight="1" x14ac:dyDescent="0.15">
      <c r="A64" s="84">
        <f t="shared" si="17"/>
        <v>53</v>
      </c>
      <c r="B64" s="106" t="s">
        <v>52</v>
      </c>
      <c r="C64" s="189" t="s">
        <v>2</v>
      </c>
      <c r="D64" s="172"/>
      <c r="E64" s="92" t="s">
        <v>58</v>
      </c>
      <c r="F64" s="114">
        <v>4</v>
      </c>
      <c r="G64" s="172"/>
      <c r="H64" s="92"/>
      <c r="I64" s="93"/>
      <c r="J64" s="102"/>
      <c r="K64" s="101"/>
      <c r="L64" s="102"/>
      <c r="M64" s="102"/>
      <c r="N64" s="101"/>
      <c r="O64" s="102"/>
      <c r="P64" s="102"/>
      <c r="Q64" s="101"/>
      <c r="R64" s="102"/>
      <c r="S64" s="102"/>
      <c r="T64" s="101"/>
      <c r="U64" s="102"/>
      <c r="V64" s="90">
        <f>IF(ISNUMBER(MATCH(B64,$E$12:$E$80,0)),MATCH(B64,$E$12:$E$80,0),(((IF(ISNUMBER(MATCH(B64,$D$12:$D$80,0)),MATCH(B64,$D$12:$D$80,0),"")))))</f>
        <v>47</v>
      </c>
      <c r="W64" s="90" t="str">
        <f>IF(ISNUMBER(MATCH(B64,$H$12:$H$80,0)),MATCH(B64,$H$12:$H$80,0),(((IF(ISNUMBER(MATCH(B64,$G$12:$G$80,0)),MATCH(B64,$G$12:$G$80,0),"")))))</f>
        <v/>
      </c>
      <c r="X64" s="90" t="str">
        <f>IF(ISNUMBER(MATCH(B64,$K$12:$K$80,0)),MATCH(B64,$K$12:$K$80,0),(((IF(ISNUMBER(MATCH(B64,$J$12:$J$80,0)),MATCH(B64,$J$12:$J$80,0),"")))))</f>
        <v/>
      </c>
      <c r="Y64" s="90" t="str">
        <f>IF(ISNUMBER(MATCH(B64,$N$12:$N$80,0)),MATCH(B64,$N$12:$N$80,0),(((IF(ISNUMBER(MATCH(B64,$M$12:$M$80,0)),MATCH(B64,$M$12:$M$80,0),"")))))</f>
        <v/>
      </c>
      <c r="Z64" s="90" t="str">
        <f>IF(ISNUMBER(MATCH(B64,$Q$12:$Q$80,0)),MATCH(B64,$Q$12:$Q$80,0),(((IF(ISNUMBER(MATCH(B64,$P$12:$P$80,0)),MATCH(B64,$P$12:$P$80,0),"")))))</f>
        <v/>
      </c>
      <c r="AA64" s="90" t="str">
        <f>IF(ISNUMBER(MATCH(B64,$T$12:$T$80,0)),MATCH(B64,$T$12:$T$80,0),(((IF(ISNUMBER(MATCH(B64,$S$12:$S$80,0)),MATCH(B64,$S$12:$S$80,0),"")))))</f>
        <v/>
      </c>
      <c r="AB64" s="162" t="str">
        <f t="shared" si="5"/>
        <v>rclose</v>
      </c>
      <c r="AC64" s="91" t="str">
        <f t="shared" si="6"/>
        <v>-</v>
      </c>
      <c r="AD64" s="158" t="str">
        <f t="shared" si="7"/>
        <v>-</v>
      </c>
      <c r="AE64" s="158" t="str">
        <f t="shared" si="8"/>
        <v>-</v>
      </c>
      <c r="AF64" s="158" t="str">
        <f t="shared" si="9"/>
        <v>-</v>
      </c>
      <c r="AG64" s="158" t="str">
        <f t="shared" si="10"/>
        <v>-</v>
      </c>
      <c r="AH64" s="91">
        <f t="shared" si="11"/>
        <v>9.9999999999999995E-7</v>
      </c>
      <c r="AI64" s="91" t="str">
        <f t="shared" si="12"/>
        <v>-</v>
      </c>
      <c r="AJ64" s="158" t="str">
        <f t="shared" si="13"/>
        <v>-</v>
      </c>
      <c r="AK64" s="158" t="str">
        <f t="shared" si="14"/>
        <v>-</v>
      </c>
      <c r="AL64" s="158" t="str">
        <f t="shared" si="15"/>
        <v>-</v>
      </c>
      <c r="AM64" s="158" t="str">
        <f t="shared" si="16"/>
        <v>-</v>
      </c>
      <c r="AN64" s="91"/>
      <c r="AP64" s="53"/>
      <c r="AQ64" s="53"/>
      <c r="AR64" s="53"/>
    </row>
    <row r="65" spans="1:44" ht="9.9499999999999993" customHeight="1" x14ac:dyDescent="0.15">
      <c r="A65" s="84">
        <f t="shared" si="17"/>
        <v>54</v>
      </c>
      <c r="B65" s="106" t="s">
        <v>53</v>
      </c>
      <c r="C65" s="189" t="s">
        <v>2</v>
      </c>
      <c r="D65" s="172"/>
      <c r="E65" s="92" t="s">
        <v>61</v>
      </c>
      <c r="F65" s="114">
        <v>0</v>
      </c>
      <c r="G65" s="172"/>
      <c r="H65" s="92"/>
      <c r="I65" s="93"/>
      <c r="J65" s="102"/>
      <c r="K65" s="101"/>
      <c r="L65" s="102"/>
      <c r="M65" s="102"/>
      <c r="N65" s="101"/>
      <c r="O65" s="102"/>
      <c r="P65" s="102"/>
      <c r="Q65" s="101"/>
      <c r="R65" s="102"/>
      <c r="S65" s="102"/>
      <c r="T65" s="101"/>
      <c r="U65" s="102"/>
      <c r="V65" s="90">
        <f>IF(ISNUMBER(MATCH(B65,$E$12:$E$80,0)),MATCH(B65,$E$12:$E$80,0),(((IF(ISNUMBER(MATCH(B65,$D$12:$D$80,0)),MATCH(B65,$D$12:$D$80,0),"")))))</f>
        <v>48</v>
      </c>
      <c r="W65" s="90" t="str">
        <f>IF(ISNUMBER(MATCH(B65,$H$12:$H$80,0)),MATCH(B65,$H$12:$H$80,0),(((IF(ISNUMBER(MATCH(B65,$G$12:$G$80,0)),MATCH(B65,$G$12:$G$80,0),"")))))</f>
        <v/>
      </c>
      <c r="X65" s="90" t="str">
        <f>IF(ISNUMBER(MATCH(B65,$K$12:$K$80,0)),MATCH(B65,$K$12:$K$80,0),(((IF(ISNUMBER(MATCH(B65,$J$12:$J$80,0)),MATCH(B65,$J$12:$J$80,0),"")))))</f>
        <v/>
      </c>
      <c r="Y65" s="90" t="str">
        <f>IF(ISNUMBER(MATCH(B65,$N$12:$N$80,0)),MATCH(B65,$N$12:$N$80,0),(((IF(ISNUMBER(MATCH(B65,$M$12:$M$80,0)),MATCH(B65,$M$12:$M$80,0),"")))))</f>
        <v/>
      </c>
      <c r="Z65" s="90" t="str">
        <f>IF(ISNUMBER(MATCH(B65,$Q$12:$Q$80,0)),MATCH(B65,$Q$12:$Q$80,0),(((IF(ISNUMBER(MATCH(B65,$P$12:$P$80,0)),MATCH(B65,$P$12:$P$80,0),"")))))</f>
        <v/>
      </c>
      <c r="AA65" s="90" t="str">
        <f>IF(ISNUMBER(MATCH(B65,$T$12:$T$80,0)),MATCH(B65,$T$12:$T$80,0),(((IF(ISNUMBER(MATCH(B65,$S$12:$S$80,0)),MATCH(B65,$S$12:$S$80,0),"")))))</f>
        <v/>
      </c>
      <c r="AB65" s="162" t="str">
        <f t="shared" si="5"/>
        <v>relax</v>
      </c>
      <c r="AC65" s="91" t="str">
        <f t="shared" si="6"/>
        <v>-</v>
      </c>
      <c r="AD65" s="158" t="str">
        <f t="shared" si="7"/>
        <v>-</v>
      </c>
      <c r="AE65" s="158" t="str">
        <f t="shared" si="8"/>
        <v>-</v>
      </c>
      <c r="AF65" s="158" t="str">
        <f t="shared" si="9"/>
        <v>-</v>
      </c>
      <c r="AG65" s="158" t="str">
        <f t="shared" si="10"/>
        <v>-</v>
      </c>
      <c r="AH65" s="91">
        <f t="shared" si="11"/>
        <v>1</v>
      </c>
      <c r="AI65" s="91" t="str">
        <f t="shared" si="12"/>
        <v>-</v>
      </c>
      <c r="AJ65" s="158" t="str">
        <f t="shared" si="13"/>
        <v>-</v>
      </c>
      <c r="AK65" s="158" t="str">
        <f t="shared" si="14"/>
        <v>-</v>
      </c>
      <c r="AL65" s="158" t="str">
        <f t="shared" si="15"/>
        <v>-</v>
      </c>
      <c r="AM65" s="158" t="str">
        <f t="shared" si="16"/>
        <v>-</v>
      </c>
      <c r="AN65" s="91"/>
      <c r="AP65" s="53"/>
      <c r="AQ65" s="53"/>
      <c r="AR65" s="53"/>
    </row>
    <row r="66" spans="1:44" ht="9.9499999999999993" customHeight="1" x14ac:dyDescent="0.15">
      <c r="A66" s="84">
        <f t="shared" si="17"/>
        <v>55</v>
      </c>
      <c r="B66" s="106" t="s">
        <v>56</v>
      </c>
      <c r="C66" s="189" t="s">
        <v>2</v>
      </c>
      <c r="D66" s="172"/>
      <c r="E66" s="92" t="s">
        <v>62</v>
      </c>
      <c r="F66" s="114">
        <v>8</v>
      </c>
      <c r="G66" s="172"/>
      <c r="H66" s="92"/>
      <c r="I66" s="93"/>
      <c r="J66" s="102"/>
      <c r="K66" s="101"/>
      <c r="L66" s="102"/>
      <c r="M66" s="102"/>
      <c r="N66" s="101"/>
      <c r="O66" s="102"/>
      <c r="P66" s="102"/>
      <c r="Q66" s="101"/>
      <c r="R66" s="102"/>
      <c r="S66" s="102"/>
      <c r="T66" s="101"/>
      <c r="U66" s="102"/>
      <c r="V66" s="90">
        <f>IF(ISNUMBER(MATCH(B66,$E$12:$E$80,0)),MATCH(B66,$E$12:$E$80,0),(((IF(ISNUMBER(MATCH(B66,$D$12:$D$80,0)),MATCH(B66,$D$12:$D$80,0),"")))))</f>
        <v>49</v>
      </c>
      <c r="W66" s="90" t="str">
        <f>IF(ISNUMBER(MATCH(B66,$H$12:$H$80,0)),MATCH(B66,$H$12:$H$80,0),(((IF(ISNUMBER(MATCH(B66,$G$12:$G$80,0)),MATCH(B66,$G$12:$G$80,0),"")))))</f>
        <v/>
      </c>
      <c r="X66" s="90" t="str">
        <f>IF(ISNUMBER(MATCH(B66,$K$12:$K$80,0)),MATCH(B66,$K$12:$K$80,0),(((IF(ISNUMBER(MATCH(B66,$J$12:$J$80,0)),MATCH(B66,$J$12:$J$80,0),"")))))</f>
        <v/>
      </c>
      <c r="Y66" s="90" t="str">
        <f>IF(ISNUMBER(MATCH(B66,$N$12:$N$80,0)),MATCH(B66,$N$12:$N$80,0),(((IF(ISNUMBER(MATCH(B66,$M$12:$M$80,0)),MATCH(B66,$M$12:$M$80,0),"")))))</f>
        <v/>
      </c>
      <c r="Z66" s="90" t="str">
        <f>IF(ISNUMBER(MATCH(B66,$Q$12:$Q$80,0)),MATCH(B66,$Q$12:$Q$80,0),(((IF(ISNUMBER(MATCH(B66,$P$12:$P$80,0)),MATCH(B66,$P$12:$P$80,0),"")))))</f>
        <v/>
      </c>
      <c r="AA66" s="90" t="str">
        <f>IF(ISNUMBER(MATCH(B66,$T$12:$T$80,0)),MATCH(B66,$T$12:$T$80,0),(((IF(ISNUMBER(MATCH(B66,$S$12:$S$80,0)),MATCH(B66,$S$12:$S$80,0),"")))))</f>
        <v/>
      </c>
      <c r="AB66" s="162" t="str">
        <f t="shared" si="5"/>
        <v>ttsmult</v>
      </c>
      <c r="AC66" s="91" t="str">
        <f t="shared" si="6"/>
        <v>-</v>
      </c>
      <c r="AD66" s="158" t="str">
        <f t="shared" si="7"/>
        <v>-</v>
      </c>
      <c r="AE66" s="158" t="str">
        <f t="shared" si="8"/>
        <v>-</v>
      </c>
      <c r="AF66" s="158" t="str">
        <f t="shared" si="9"/>
        <v>-</v>
      </c>
      <c r="AG66" s="158" t="str">
        <f t="shared" si="10"/>
        <v>-</v>
      </c>
      <c r="AH66" s="91">
        <f t="shared" si="11"/>
        <v>1</v>
      </c>
      <c r="AI66" s="91" t="str">
        <f t="shared" si="12"/>
        <v>-</v>
      </c>
      <c r="AJ66" s="158" t="str">
        <f t="shared" si="13"/>
        <v>-</v>
      </c>
      <c r="AK66" s="158" t="str">
        <f t="shared" si="14"/>
        <v>-</v>
      </c>
      <c r="AL66" s="158" t="str">
        <f t="shared" si="15"/>
        <v>-</v>
      </c>
      <c r="AM66" s="158" t="str">
        <f t="shared" si="16"/>
        <v>-</v>
      </c>
      <c r="AN66" s="91"/>
      <c r="AP66" s="53"/>
      <c r="AQ66" s="53"/>
      <c r="AR66" s="53"/>
    </row>
    <row r="67" spans="1:44" ht="9.9499999999999993" customHeight="1" x14ac:dyDescent="0.15">
      <c r="A67" s="84">
        <f t="shared" si="17"/>
        <v>56</v>
      </c>
      <c r="B67" s="106" t="s">
        <v>59</v>
      </c>
      <c r="C67" s="189" t="s">
        <v>2</v>
      </c>
      <c r="D67" s="172"/>
      <c r="E67" s="92" t="s">
        <v>63</v>
      </c>
      <c r="F67" s="114" t="s">
        <v>57</v>
      </c>
      <c r="G67" s="172"/>
      <c r="H67" s="92"/>
      <c r="I67" s="93"/>
      <c r="J67" s="102"/>
      <c r="K67" s="101"/>
      <c r="L67" s="102"/>
      <c r="M67" s="102"/>
      <c r="N67" s="101"/>
      <c r="O67" s="102"/>
      <c r="P67" s="102"/>
      <c r="Q67" s="101"/>
      <c r="R67" s="102"/>
      <c r="S67" s="102"/>
      <c r="T67" s="101"/>
      <c r="U67" s="102"/>
      <c r="V67" s="90">
        <f>IF(ISNUMBER(MATCH(B67,$E$12:$E$80,0)),MATCH(B67,$E$12:$E$80,0),(((IF(ISNUMBER(MATCH(B67,$D$12:$D$80,0)),MATCH(B67,$D$12:$D$80,0),"")))))</f>
        <v>50</v>
      </c>
      <c r="W67" s="90" t="str">
        <f>IF(ISNUMBER(MATCH(B67,$H$12:$H$80,0)),MATCH(B67,$H$12:$H$80,0),(((IF(ISNUMBER(MATCH(B67,$G$12:$G$80,0)),MATCH(B67,$G$12:$G$80,0),"")))))</f>
        <v/>
      </c>
      <c r="X67" s="90" t="str">
        <f>IF(ISNUMBER(MATCH(B67,$K$12:$K$80,0)),MATCH(B67,$K$12:$K$80,0),(((IF(ISNUMBER(MATCH(B67,$J$12:$J$80,0)),MATCH(B67,$J$12:$J$80,0),"")))))</f>
        <v/>
      </c>
      <c r="Y67" s="90" t="str">
        <f>IF(ISNUMBER(MATCH(B67,$N$12:$N$80,0)),MATCH(B67,$N$12:$N$80,0),(((IF(ISNUMBER(MATCH(B67,$M$12:$M$80,0)),MATCH(B67,$M$12:$M$80,0),"")))))</f>
        <v/>
      </c>
      <c r="Z67" s="90" t="str">
        <f>IF(ISNUMBER(MATCH(B67,$Q$12:$Q$80,0)),MATCH(B67,$Q$12:$Q$80,0),(((IF(ISNUMBER(MATCH(B67,$P$12:$P$80,0)),MATCH(B67,$P$12:$P$80,0),"")))))</f>
        <v/>
      </c>
      <c r="AA67" s="90" t="str">
        <f>IF(ISNUMBER(MATCH(B67,$T$12:$T$80,0)),MATCH(B67,$T$12:$T$80,0),(((IF(ISNUMBER(MATCH(B67,$S$12:$S$80,0)),MATCH(B67,$S$12:$S$80,0),"")))))</f>
        <v/>
      </c>
      <c r="AB67" s="162" t="str">
        <f t="shared" si="5"/>
        <v>dceps</v>
      </c>
      <c r="AC67" s="91" t="str">
        <f t="shared" si="6"/>
        <v>-</v>
      </c>
      <c r="AD67" s="158" t="str">
        <f t="shared" si="7"/>
        <v>-</v>
      </c>
      <c r="AE67" s="158" t="str">
        <f t="shared" si="8"/>
        <v>-</v>
      </c>
      <c r="AF67" s="158" t="str">
        <f t="shared" si="9"/>
        <v>-</v>
      </c>
      <c r="AG67" s="158" t="str">
        <f t="shared" si="10"/>
        <v>-</v>
      </c>
      <c r="AH67" s="91">
        <f t="shared" si="11"/>
        <v>1.0000000000000001E-5</v>
      </c>
      <c r="AI67" s="91" t="str">
        <f t="shared" si="12"/>
        <v>-</v>
      </c>
      <c r="AJ67" s="158" t="str">
        <f t="shared" si="13"/>
        <v>-</v>
      </c>
      <c r="AK67" s="158" t="str">
        <f t="shared" si="14"/>
        <v>-</v>
      </c>
      <c r="AL67" s="158" t="str">
        <f t="shared" si="15"/>
        <v>-</v>
      </c>
      <c r="AM67" s="158" t="str">
        <f t="shared" si="16"/>
        <v>-</v>
      </c>
      <c r="AN67" s="91"/>
      <c r="AP67" s="53"/>
      <c r="AQ67" s="53"/>
      <c r="AR67" s="53"/>
    </row>
    <row r="68" spans="1:44" ht="9.9499999999999993" customHeight="1" x14ac:dyDescent="0.15">
      <c r="A68" s="84">
        <f t="shared" si="17"/>
        <v>57</v>
      </c>
      <c r="B68" s="106" t="s">
        <v>57</v>
      </c>
      <c r="C68" s="189" t="s">
        <v>2</v>
      </c>
      <c r="D68" s="172"/>
      <c r="E68" s="92" t="s">
        <v>134</v>
      </c>
      <c r="F68" s="114" t="s">
        <v>58</v>
      </c>
      <c r="G68" s="172"/>
      <c r="H68" s="92"/>
      <c r="I68" s="93"/>
      <c r="J68" s="102"/>
      <c r="K68" s="101"/>
      <c r="L68" s="102"/>
      <c r="M68" s="102"/>
      <c r="N68" s="101"/>
      <c r="O68" s="102"/>
      <c r="P68" s="102"/>
      <c r="Q68" s="101"/>
      <c r="R68" s="102"/>
      <c r="S68" s="102"/>
      <c r="T68" s="101"/>
      <c r="U68" s="102"/>
      <c r="V68" s="90">
        <f>IF(ISNUMBER(MATCH(B68,$E$12:$E$80,0)),MATCH(B68,$E$12:$E$80,0),(((IF(ISNUMBER(MATCH(B68,$D$12:$D$80,0)),MATCH(B68,$D$12:$D$80,0),"")))))</f>
        <v>51</v>
      </c>
      <c r="W68" s="90" t="str">
        <f>IF(ISNUMBER(MATCH(B68,$H$12:$H$80,0)),MATCH(B68,$H$12:$H$80,0),(((IF(ISNUMBER(MATCH(B68,$G$12:$G$80,0)),MATCH(B68,$G$12:$G$80,0),"")))))</f>
        <v/>
      </c>
      <c r="X68" s="90" t="str">
        <f>IF(ISNUMBER(MATCH(B68,$K$12:$K$80,0)),MATCH(B68,$K$12:$K$80,0),(((IF(ISNUMBER(MATCH(B68,$J$12:$J$80,0)),MATCH(B68,$J$12:$J$80,0),"")))))</f>
        <v/>
      </c>
      <c r="Y68" s="90" t="str">
        <f>IF(ISNUMBER(MATCH(B68,$N$12:$N$80,0)),MATCH(B68,$N$12:$N$80,0),(((IF(ISNUMBER(MATCH(B68,$M$12:$M$80,0)),MATCH(B68,$M$12:$M$80,0),"")))))</f>
        <v/>
      </c>
      <c r="Z68" s="90" t="str">
        <f>IF(ISNUMBER(MATCH(B68,$Q$12:$Q$80,0)),MATCH(B68,$Q$12:$Q$80,0),(((IF(ISNUMBER(MATCH(B68,$P$12:$P$80,0)),MATCH(B68,$P$12:$P$80,0),"")))))</f>
        <v/>
      </c>
      <c r="AA68" s="90" t="str">
        <f>IF(ISNUMBER(MATCH(B68,$T$12:$T$80,0)),MATCH(B68,$T$12:$T$80,0),(((IF(ISNUMBER(MATCH(B68,$S$12:$S$80,0)),MATCH(B68,$S$12:$S$80,0),"")))))</f>
        <v/>
      </c>
      <c r="AB68" s="162" t="str">
        <f t="shared" si="5"/>
        <v>nplane</v>
      </c>
      <c r="AC68" s="91" t="str">
        <f t="shared" si="6"/>
        <v>-</v>
      </c>
      <c r="AD68" s="158" t="str">
        <f t="shared" si="7"/>
        <v>-</v>
      </c>
      <c r="AE68" s="158" t="str">
        <f t="shared" si="8"/>
        <v>-</v>
      </c>
      <c r="AF68" s="158" t="str">
        <f t="shared" si="9"/>
        <v>-</v>
      </c>
      <c r="AG68" s="158" t="str">
        <f t="shared" si="10"/>
        <v>-</v>
      </c>
      <c r="AH68" s="91">
        <f t="shared" si="11"/>
        <v>1</v>
      </c>
      <c r="AI68" s="91" t="str">
        <f t="shared" si="12"/>
        <v>-</v>
      </c>
      <c r="AJ68" s="158" t="str">
        <f t="shared" si="13"/>
        <v>-</v>
      </c>
      <c r="AK68" s="158" t="str">
        <f t="shared" si="14"/>
        <v>-</v>
      </c>
      <c r="AL68" s="158" t="str">
        <f t="shared" si="15"/>
        <v>-</v>
      </c>
      <c r="AM68" s="158" t="str">
        <f t="shared" si="16"/>
        <v>-</v>
      </c>
      <c r="AN68" s="91"/>
      <c r="AP68" s="53"/>
      <c r="AQ68" s="53"/>
      <c r="AR68" s="53"/>
    </row>
    <row r="69" spans="1:44" ht="9.9499999999999993" customHeight="1" x14ac:dyDescent="0.15">
      <c r="A69" s="84">
        <f t="shared" si="17"/>
        <v>58</v>
      </c>
      <c r="B69" s="106" t="s">
        <v>60</v>
      </c>
      <c r="C69" s="189" t="s">
        <v>2</v>
      </c>
      <c r="D69" s="172"/>
      <c r="E69" s="92" t="s">
        <v>65</v>
      </c>
      <c r="F69" s="114" t="s">
        <v>2</v>
      </c>
      <c r="G69" s="172"/>
      <c r="H69" s="92"/>
      <c r="I69" s="93"/>
      <c r="J69" s="102"/>
      <c r="K69" s="101"/>
      <c r="L69" s="102"/>
      <c r="M69" s="102"/>
      <c r="N69" s="101"/>
      <c r="O69" s="102"/>
      <c r="P69" s="102"/>
      <c r="Q69" s="101"/>
      <c r="R69" s="102"/>
      <c r="S69" s="102"/>
      <c r="T69" s="101"/>
      <c r="U69" s="102"/>
      <c r="V69" s="90">
        <f>IF(ISNUMBER(MATCH(B69,$E$12:$E$80,0)),MATCH(B69,$E$12:$E$80,0),(((IF(ISNUMBER(MATCH(B69,$D$12:$D$80,0)),MATCH(B69,$D$12:$D$80,0),"")))))</f>
        <v>52</v>
      </c>
      <c r="W69" s="90" t="str">
        <f>IF(ISNUMBER(MATCH(B69,$H$12:$H$80,0)),MATCH(B69,$H$12:$H$80,0),(((IF(ISNUMBER(MATCH(B69,$G$12:$G$80,0)),MATCH(B69,$G$12:$G$80,0),"")))))</f>
        <v/>
      </c>
      <c r="X69" s="90" t="str">
        <f>IF(ISNUMBER(MATCH(B69,$K$12:$K$80,0)),MATCH(B69,$K$12:$K$80,0),(((IF(ISNUMBER(MATCH(B69,$J$12:$J$80,0)),MATCH(B69,$J$12:$J$80,0),"")))))</f>
        <v/>
      </c>
      <c r="Y69" s="90" t="str">
        <f>IF(ISNUMBER(MATCH(B69,$N$12:$N$80,0)),MATCH(B69,$N$12:$N$80,0),(((IF(ISNUMBER(MATCH(B69,$M$12:$M$80,0)),MATCH(B69,$M$12:$M$80,0),"")))))</f>
        <v/>
      </c>
      <c r="Z69" s="90" t="str">
        <f>IF(ISNUMBER(MATCH(B69,$Q$12:$Q$80,0)),MATCH(B69,$Q$12:$Q$80,0),(((IF(ISNUMBER(MATCH(B69,$P$12:$P$80,0)),MATCH(B69,$P$12:$P$80,0),"")))))</f>
        <v/>
      </c>
      <c r="AA69" s="90" t="str">
        <f>IF(ISNUMBER(MATCH(B69,$T$12:$T$80,0)),MATCH(B69,$T$12:$T$80,0),(((IF(ISNUMBER(MATCH(B69,$S$12:$S$80,0)),MATCH(B69,$S$12:$S$80,0),"")))))</f>
        <v/>
      </c>
      <c r="AB69" s="162" t="str">
        <f t="shared" si="5"/>
        <v>npl</v>
      </c>
      <c r="AC69" s="91" t="str">
        <f t="shared" si="6"/>
        <v>-</v>
      </c>
      <c r="AD69" s="158" t="str">
        <f t="shared" si="7"/>
        <v>-</v>
      </c>
      <c r="AE69" s="158" t="str">
        <f t="shared" si="8"/>
        <v>-</v>
      </c>
      <c r="AF69" s="158" t="str">
        <f t="shared" si="9"/>
        <v>-</v>
      </c>
      <c r="AG69" s="158" t="str">
        <f t="shared" si="10"/>
        <v>-</v>
      </c>
      <c r="AH69" s="91">
        <f t="shared" si="11"/>
        <v>0</v>
      </c>
      <c r="AI69" s="91" t="str">
        <f t="shared" si="12"/>
        <v>-</v>
      </c>
      <c r="AJ69" s="158" t="str">
        <f t="shared" si="13"/>
        <v>-</v>
      </c>
      <c r="AK69" s="158" t="str">
        <f t="shared" si="14"/>
        <v>-</v>
      </c>
      <c r="AL69" s="158" t="str">
        <f t="shared" si="15"/>
        <v>-</v>
      </c>
      <c r="AM69" s="158" t="str">
        <f t="shared" si="16"/>
        <v>-</v>
      </c>
      <c r="AN69" s="91"/>
      <c r="AP69" s="53"/>
      <c r="AQ69" s="53"/>
      <c r="AR69" s="53"/>
    </row>
    <row r="70" spans="1:44" ht="9.9499999999999993" customHeight="1" x14ac:dyDescent="0.15">
      <c r="A70" s="84">
        <f t="shared" si="17"/>
        <v>59</v>
      </c>
      <c r="B70" s="106" t="s">
        <v>58</v>
      </c>
      <c r="C70" s="189" t="s">
        <v>2</v>
      </c>
      <c r="D70" s="172"/>
      <c r="E70" s="87" t="s">
        <v>118</v>
      </c>
      <c r="F70" s="93" t="s">
        <v>140</v>
      </c>
      <c r="G70" s="172"/>
      <c r="H70" s="92"/>
      <c r="I70" s="93"/>
      <c r="J70" s="102"/>
      <c r="K70" s="101"/>
      <c r="L70" s="102"/>
      <c r="M70" s="102"/>
      <c r="N70" s="101"/>
      <c r="O70" s="102"/>
      <c r="P70" s="102"/>
      <c r="Q70" s="101"/>
      <c r="R70" s="102"/>
      <c r="S70" s="102"/>
      <c r="T70" s="101"/>
      <c r="U70" s="102"/>
      <c r="V70" s="90">
        <f>IF(ISNUMBER(MATCH(B70,$E$12:$E$80,0)),MATCH(B70,$E$12:$E$80,0),(((IF(ISNUMBER(MATCH(B70,$D$12:$D$80,0)),MATCH(B70,$D$12:$D$80,0),"")))))</f>
        <v>53</v>
      </c>
      <c r="W70" s="90" t="str">
        <f>IF(ISNUMBER(MATCH(B70,$H$12:$H$80,0)),MATCH(B70,$H$12:$H$80,0),(((IF(ISNUMBER(MATCH(B70,$G$12:$G$80,0)),MATCH(B70,$G$12:$G$80,0),"")))))</f>
        <v/>
      </c>
      <c r="X70" s="90" t="str">
        <f>IF(ISNUMBER(MATCH(B70,$K$12:$K$80,0)),MATCH(B70,$K$12:$K$80,0),(((IF(ISNUMBER(MATCH(B70,$J$12:$J$80,0)),MATCH(B70,$J$12:$J$80,0),"")))))</f>
        <v/>
      </c>
      <c r="Y70" s="90" t="str">
        <f>IF(ISNUMBER(MATCH(B70,$N$12:$N$80,0)),MATCH(B70,$N$12:$N$80,0),(((IF(ISNUMBER(MATCH(B70,$M$12:$M$80,0)),MATCH(B70,$M$12:$M$80,0),"")))))</f>
        <v/>
      </c>
      <c r="Z70" s="90" t="str">
        <f>IF(ISNUMBER(MATCH(B70,$Q$12:$Q$80,0)),MATCH(B70,$Q$12:$Q$80,0),(((IF(ISNUMBER(MATCH(B70,$P$12:$P$80,0)),MATCH(B70,$P$12:$P$80,0),"")))))</f>
        <v/>
      </c>
      <c r="AA70" s="90" t="str">
        <f>IF(ISNUMBER(MATCH(B70,$T$12:$T$80,0)),MATCH(B70,$T$12:$T$80,0),(((IF(ISNUMBER(MATCH(B70,$S$12:$S$80,0)),MATCH(B70,$S$12:$S$80,0),"")))))</f>
        <v/>
      </c>
      <c r="AB70" s="162" t="str">
        <f t="shared" si="5"/>
        <v>nph</v>
      </c>
      <c r="AC70" s="91" t="str">
        <f t="shared" si="6"/>
        <v>-</v>
      </c>
      <c r="AD70" s="158" t="str">
        <f t="shared" si="7"/>
        <v>-</v>
      </c>
      <c r="AE70" s="158" t="str">
        <f t="shared" si="8"/>
        <v>-</v>
      </c>
      <c r="AF70" s="158" t="str">
        <f t="shared" si="9"/>
        <v>-</v>
      </c>
      <c r="AG70" s="158" t="str">
        <f t="shared" si="10"/>
        <v>-</v>
      </c>
      <c r="AH70" s="91">
        <f t="shared" si="11"/>
        <v>4</v>
      </c>
      <c r="AI70" s="91" t="str">
        <f t="shared" si="12"/>
        <v>-</v>
      </c>
      <c r="AJ70" s="158" t="str">
        <f t="shared" si="13"/>
        <v>-</v>
      </c>
      <c r="AK70" s="158" t="str">
        <f t="shared" si="14"/>
        <v>-</v>
      </c>
      <c r="AL70" s="158" t="str">
        <f t="shared" si="15"/>
        <v>-</v>
      </c>
      <c r="AM70" s="158" t="str">
        <f t="shared" si="16"/>
        <v>-</v>
      </c>
      <c r="AN70" s="91"/>
      <c r="AP70" s="53"/>
      <c r="AQ70" s="53"/>
      <c r="AR70" s="53"/>
    </row>
    <row r="71" spans="1:44" ht="9.9499999999999993" customHeight="1" x14ac:dyDescent="0.15">
      <c r="A71" s="84">
        <f t="shared" si="17"/>
        <v>60</v>
      </c>
      <c r="B71" s="106" t="s">
        <v>61</v>
      </c>
      <c r="C71" s="189" t="s">
        <v>2</v>
      </c>
      <c r="D71" s="172"/>
      <c r="E71" s="87" t="s">
        <v>119</v>
      </c>
      <c r="F71" s="93" t="s">
        <v>140</v>
      </c>
      <c r="G71" s="172"/>
      <c r="H71" s="92"/>
      <c r="I71" s="93"/>
      <c r="J71" s="102"/>
      <c r="K71" s="101"/>
      <c r="L71" s="102"/>
      <c r="M71" s="102"/>
      <c r="N71" s="101"/>
      <c r="O71" s="102"/>
      <c r="P71" s="102"/>
      <c r="Q71" s="101"/>
      <c r="R71" s="102"/>
      <c r="S71" s="102"/>
      <c r="T71" s="101"/>
      <c r="U71" s="102"/>
      <c r="V71" s="90">
        <f>IF(ISNUMBER(MATCH(B71,$E$12:$E$80,0)),MATCH(B71,$E$12:$E$80,0),(((IF(ISNUMBER(MATCH(B71,$D$12:$D$80,0)),MATCH(B71,$D$12:$D$80,0),"")))))</f>
        <v>54</v>
      </c>
      <c r="W71" s="90" t="str">
        <f>IF(ISNUMBER(MATCH(B71,$H$12:$H$80,0)),MATCH(B71,$H$12:$H$80,0),(((IF(ISNUMBER(MATCH(B71,$G$12:$G$80,0)),MATCH(B71,$G$12:$G$80,0),"")))))</f>
        <v/>
      </c>
      <c r="X71" s="90" t="str">
        <f>IF(ISNUMBER(MATCH(B71,$K$12:$K$80,0)),MATCH(B71,$K$12:$K$80,0),(((IF(ISNUMBER(MATCH(B71,$J$12:$J$80,0)),MATCH(B71,$J$12:$J$80,0),"")))))</f>
        <v/>
      </c>
      <c r="Y71" s="90" t="str">
        <f>IF(ISNUMBER(MATCH(B71,$N$12:$N$80,0)),MATCH(B71,$N$12:$N$80,0),(((IF(ISNUMBER(MATCH(B71,$M$12:$M$80,0)),MATCH(B71,$M$12:$M$80,0),"")))))</f>
        <v/>
      </c>
      <c r="Z71" s="90" t="str">
        <f>IF(ISNUMBER(MATCH(B71,$Q$12:$Q$80,0)),MATCH(B71,$Q$12:$Q$80,0),(((IF(ISNUMBER(MATCH(B71,$P$12:$P$80,0)),MATCH(B71,$P$12:$P$80,0),"")))))</f>
        <v/>
      </c>
      <c r="AA71" s="90" t="str">
        <f>IF(ISNUMBER(MATCH(B71,$T$12:$T$80,0)),MATCH(B71,$T$12:$T$80,0),(((IF(ISNUMBER(MATCH(B71,$S$12:$S$80,0)),MATCH(B71,$S$12:$S$80,0),"")))))</f>
        <v/>
      </c>
      <c r="AB71" s="162" t="str">
        <f t="shared" si="5"/>
        <v>npmin</v>
      </c>
      <c r="AC71" s="91" t="str">
        <f t="shared" si="6"/>
        <v>-</v>
      </c>
      <c r="AD71" s="158" t="str">
        <f t="shared" si="7"/>
        <v>-</v>
      </c>
      <c r="AE71" s="158" t="str">
        <f t="shared" si="8"/>
        <v>-</v>
      </c>
      <c r="AF71" s="158" t="str">
        <f t="shared" si="9"/>
        <v>-</v>
      </c>
      <c r="AG71" s="158" t="str">
        <f t="shared" si="10"/>
        <v>-</v>
      </c>
      <c r="AH71" s="91">
        <f t="shared" si="11"/>
        <v>0</v>
      </c>
      <c r="AI71" s="91" t="str">
        <f t="shared" si="12"/>
        <v>-</v>
      </c>
      <c r="AJ71" s="158" t="str">
        <f t="shared" si="13"/>
        <v>-</v>
      </c>
      <c r="AK71" s="158" t="str">
        <f t="shared" si="14"/>
        <v>-</v>
      </c>
      <c r="AL71" s="158" t="str">
        <f t="shared" si="15"/>
        <v>-</v>
      </c>
      <c r="AM71" s="158" t="str">
        <f t="shared" si="16"/>
        <v>-</v>
      </c>
      <c r="AN71" s="91"/>
      <c r="AP71" s="53"/>
      <c r="AQ71" s="53"/>
      <c r="AR71" s="53"/>
    </row>
    <row r="72" spans="1:44" ht="9.9499999999999993" customHeight="1" x14ac:dyDescent="0.15">
      <c r="A72" s="84">
        <f t="shared" si="17"/>
        <v>61</v>
      </c>
      <c r="B72" s="106" t="s">
        <v>62</v>
      </c>
      <c r="C72" s="189" t="s">
        <v>2</v>
      </c>
      <c r="D72" s="172"/>
      <c r="E72" s="87" t="s">
        <v>93</v>
      </c>
      <c r="F72" s="93"/>
      <c r="G72" s="172"/>
      <c r="H72" s="92"/>
      <c r="I72" s="93"/>
      <c r="J72" s="102"/>
      <c r="K72" s="101"/>
      <c r="L72" s="102"/>
      <c r="M72" s="102"/>
      <c r="N72" s="101"/>
      <c r="O72" s="102"/>
      <c r="P72" s="102"/>
      <c r="Q72" s="101"/>
      <c r="R72" s="102"/>
      <c r="S72" s="102"/>
      <c r="T72" s="101"/>
      <c r="U72" s="102"/>
      <c r="V72" s="90">
        <f>IF(ISNUMBER(MATCH(B72,$E$12:$E$80,0)),MATCH(B72,$E$12:$E$80,0),(((IF(ISNUMBER(MATCH(B72,$D$12:$D$80,0)),MATCH(B72,$D$12:$D$80,0),"")))))</f>
        <v>55</v>
      </c>
      <c r="W72" s="90" t="str">
        <f>IF(ISNUMBER(MATCH(B72,$H$12:$H$80,0)),MATCH(B72,$H$12:$H$80,0),(((IF(ISNUMBER(MATCH(B72,$G$12:$G$80,0)),MATCH(B72,$G$12:$G$80,0),"")))))</f>
        <v/>
      </c>
      <c r="X72" s="90" t="str">
        <f>IF(ISNUMBER(MATCH(B72,$K$12:$K$80,0)),MATCH(B72,$K$12:$K$80,0),(((IF(ISNUMBER(MATCH(B72,$J$12:$J$80,0)),MATCH(B72,$J$12:$J$80,0),"")))))</f>
        <v/>
      </c>
      <c r="Y72" s="90" t="str">
        <f>IF(ISNUMBER(MATCH(B72,$N$12:$N$80,0)),MATCH(B72,$N$12:$N$80,0),(((IF(ISNUMBER(MATCH(B72,$M$12:$M$80,0)),MATCH(B72,$M$12:$M$80,0),"")))))</f>
        <v/>
      </c>
      <c r="Z72" s="90" t="str">
        <f>IF(ISNUMBER(MATCH(B72,$Q$12:$Q$80,0)),MATCH(B72,$Q$12:$Q$80,0),(((IF(ISNUMBER(MATCH(B72,$P$12:$P$80,0)),MATCH(B72,$P$12:$P$80,0),"")))))</f>
        <v/>
      </c>
      <c r="AA72" s="90" t="str">
        <f>IF(ISNUMBER(MATCH(B72,$T$12:$T$80,0)),MATCH(B72,$T$12:$T$80,0),(((IF(ISNUMBER(MATCH(B72,$S$12:$S$80,0)),MATCH(B72,$S$12:$S$80,0),"")))))</f>
        <v/>
      </c>
      <c r="AB72" s="162" t="str">
        <f t="shared" si="5"/>
        <v>npmax</v>
      </c>
      <c r="AC72" s="91" t="str">
        <f t="shared" si="6"/>
        <v>-</v>
      </c>
      <c r="AD72" s="158" t="str">
        <f t="shared" si="7"/>
        <v>-</v>
      </c>
      <c r="AE72" s="158" t="str">
        <f t="shared" si="8"/>
        <v>-</v>
      </c>
      <c r="AF72" s="158" t="str">
        <f t="shared" si="9"/>
        <v>-</v>
      </c>
      <c r="AG72" s="158" t="str">
        <f t="shared" si="10"/>
        <v>-</v>
      </c>
      <c r="AH72" s="91">
        <f t="shared" si="11"/>
        <v>8</v>
      </c>
      <c r="AI72" s="91" t="str">
        <f t="shared" si="12"/>
        <v>-</v>
      </c>
      <c r="AJ72" s="158" t="str">
        <f t="shared" si="13"/>
        <v>-</v>
      </c>
      <c r="AK72" s="158" t="str">
        <f t="shared" si="14"/>
        <v>-</v>
      </c>
      <c r="AL72" s="158" t="str">
        <f t="shared" si="15"/>
        <v>-</v>
      </c>
      <c r="AM72" s="158" t="str">
        <f t="shared" si="16"/>
        <v>-</v>
      </c>
      <c r="AN72" s="91"/>
      <c r="AP72" s="53"/>
      <c r="AQ72" s="53"/>
      <c r="AR72" s="53"/>
    </row>
    <row r="73" spans="1:44" ht="9.9499999999999993" customHeight="1" x14ac:dyDescent="0.15">
      <c r="A73" s="84">
        <f t="shared" si="17"/>
        <v>62</v>
      </c>
      <c r="B73" s="106" t="s">
        <v>63</v>
      </c>
      <c r="C73" s="189" t="s">
        <v>2</v>
      </c>
      <c r="D73" s="172"/>
      <c r="E73" s="87" t="s">
        <v>92</v>
      </c>
      <c r="F73" s="93"/>
      <c r="G73" s="172"/>
      <c r="H73" s="92"/>
      <c r="I73" s="93"/>
      <c r="J73" s="102"/>
      <c r="K73" s="101"/>
      <c r="L73" s="102"/>
      <c r="M73" s="102"/>
      <c r="N73" s="101"/>
      <c r="O73" s="102"/>
      <c r="P73" s="102"/>
      <c r="Q73" s="101"/>
      <c r="R73" s="102"/>
      <c r="S73" s="102"/>
      <c r="T73" s="101"/>
      <c r="U73" s="102"/>
      <c r="V73" s="90">
        <f>IF(ISNUMBER(MATCH(B73,$E$12:$E$80,0)),MATCH(B73,$E$12:$E$80,0),(((IF(ISNUMBER(MATCH(B73,$D$12:$D$80,0)),MATCH(B73,$D$12:$D$80,0),"")))))</f>
        <v>56</v>
      </c>
      <c r="W73" s="90" t="str">
        <f>IF(ISNUMBER(MATCH(B73,$H$12:$H$80,0)),MATCH(B73,$H$12:$H$80,0),(((IF(ISNUMBER(MATCH(B73,$G$12:$G$80,0)),MATCH(B73,$G$12:$G$80,0),"")))))</f>
        <v/>
      </c>
      <c r="X73" s="90" t="str">
        <f>IF(ISNUMBER(MATCH(B73,$K$12:$K$80,0)),MATCH(B73,$K$12:$K$80,0),(((IF(ISNUMBER(MATCH(B73,$J$12:$J$80,0)),MATCH(B73,$J$12:$J$80,0),"")))))</f>
        <v/>
      </c>
      <c r="Y73" s="90" t="str">
        <f>IF(ISNUMBER(MATCH(B73,$N$12:$N$80,0)),MATCH(B73,$N$12:$N$80,0),(((IF(ISNUMBER(MATCH(B73,$M$12:$M$80,0)),MATCH(B73,$M$12:$M$80,0),"")))))</f>
        <v/>
      </c>
      <c r="Z73" s="90" t="str">
        <f>IF(ISNUMBER(MATCH(B73,$Q$12:$Q$80,0)),MATCH(B73,$Q$12:$Q$80,0),(((IF(ISNUMBER(MATCH(B73,$P$12:$P$80,0)),MATCH(B73,$P$12:$P$80,0),"")))))</f>
        <v/>
      </c>
      <c r="AA73" s="90" t="str">
        <f>IF(ISNUMBER(MATCH(B73,$T$12:$T$80,0)),MATCH(B73,$T$12:$T$80,0),(((IF(ISNUMBER(MATCH(B73,$S$12:$S$80,0)),MATCH(B73,$S$12:$S$80,0),"")))))</f>
        <v/>
      </c>
      <c r="AB73" s="162" t="str">
        <f t="shared" si="5"/>
        <v>nlsink</v>
      </c>
      <c r="AC73" s="91" t="str">
        <f t="shared" si="6"/>
        <v>-</v>
      </c>
      <c r="AD73" s="158" t="str">
        <f t="shared" si="7"/>
        <v>-</v>
      </c>
      <c r="AE73" s="158" t="str">
        <f t="shared" si="8"/>
        <v>-</v>
      </c>
      <c r="AF73" s="158" t="str">
        <f t="shared" si="9"/>
        <v>-</v>
      </c>
      <c r="AG73" s="158" t="str">
        <f t="shared" si="10"/>
        <v>-</v>
      </c>
      <c r="AH73" s="91" t="str">
        <f t="shared" si="11"/>
        <v>nplane</v>
      </c>
      <c r="AI73" s="91" t="str">
        <f t="shared" si="12"/>
        <v>-</v>
      </c>
      <c r="AJ73" s="158" t="str">
        <f t="shared" si="13"/>
        <v>-</v>
      </c>
      <c r="AK73" s="158" t="str">
        <f t="shared" si="14"/>
        <v>-</v>
      </c>
      <c r="AL73" s="158" t="str">
        <f t="shared" si="15"/>
        <v>-</v>
      </c>
      <c r="AM73" s="158" t="str">
        <f t="shared" si="16"/>
        <v>-</v>
      </c>
      <c r="AN73" s="91"/>
      <c r="AP73" s="53"/>
      <c r="AQ73" s="53"/>
      <c r="AR73" s="53"/>
    </row>
    <row r="74" spans="1:44" ht="9.9499999999999993" customHeight="1" x14ac:dyDescent="0.15">
      <c r="A74" s="84">
        <f t="shared" si="17"/>
        <v>63</v>
      </c>
      <c r="B74" s="106" t="s">
        <v>64</v>
      </c>
      <c r="C74" s="189" t="s">
        <v>2</v>
      </c>
      <c r="D74" s="172"/>
      <c r="E74" s="87" t="s">
        <v>144</v>
      </c>
      <c r="F74" s="93"/>
      <c r="G74" s="172"/>
      <c r="H74" s="92"/>
      <c r="I74" s="93"/>
      <c r="J74" s="102"/>
      <c r="K74" s="101"/>
      <c r="L74" s="102"/>
      <c r="M74" s="102"/>
      <c r="N74" s="101"/>
      <c r="O74" s="102"/>
      <c r="P74" s="102"/>
      <c r="Q74" s="101"/>
      <c r="R74" s="102"/>
      <c r="S74" s="102"/>
      <c r="T74" s="101"/>
      <c r="U74" s="102"/>
      <c r="V74" s="90" t="str">
        <f>IF(ISNUMBER(MATCH(B74,$E$12:$E$80,0)),MATCH(B74,$E$12:$E$80,0),(((IF(ISNUMBER(MATCH(B74,$D$12:$D$80,0)),MATCH(B74,$D$12:$D$80,0),"")))))</f>
        <v/>
      </c>
      <c r="W74" s="90" t="str">
        <f>IF(ISNUMBER(MATCH(B74,$H$12:$H$80,0)),MATCH(B74,$H$12:$H$80,0),(((IF(ISNUMBER(MATCH(B74,$G$12:$G$80,0)),MATCH(B74,$G$12:$G$80,0),"")))))</f>
        <v/>
      </c>
      <c r="X74" s="90" t="str">
        <f>IF(ISNUMBER(MATCH(B74,$K$12:$K$80,0)),MATCH(B74,$K$12:$K$80,0),(((IF(ISNUMBER(MATCH(B74,$J$12:$J$80,0)),MATCH(B74,$J$12:$J$80,0),"")))))</f>
        <v/>
      </c>
      <c r="Y74" s="90" t="str">
        <f>IF(ISNUMBER(MATCH(B74,$N$12:$N$80,0)),MATCH(B74,$N$12:$N$80,0),(((IF(ISNUMBER(MATCH(B74,$M$12:$M$80,0)),MATCH(B74,$M$12:$M$80,0),"")))))</f>
        <v/>
      </c>
      <c r="Z74" s="90" t="str">
        <f>IF(ISNUMBER(MATCH(B74,$Q$12:$Q$80,0)),MATCH(B74,$Q$12:$Q$80,0),(((IF(ISNUMBER(MATCH(B74,$P$12:$P$80,0)),MATCH(B74,$P$12:$P$80,0),"")))))</f>
        <v/>
      </c>
      <c r="AA74" s="90" t="str">
        <f>IF(ISNUMBER(MATCH(B74,$T$12:$T$80,0)),MATCH(B74,$T$12:$T$80,0),(((IF(ISNUMBER(MATCH(B74,$S$12:$S$80,0)),MATCH(B74,$S$12:$S$80,0),"")))))</f>
        <v/>
      </c>
      <c r="AB74" s="162" t="str">
        <f t="shared" si="5"/>
        <v>-</v>
      </c>
      <c r="AC74" s="91" t="str">
        <f t="shared" si="6"/>
        <v>-</v>
      </c>
      <c r="AD74" s="158" t="str">
        <f t="shared" si="7"/>
        <v>-</v>
      </c>
      <c r="AE74" s="158" t="str">
        <f t="shared" si="8"/>
        <v>-</v>
      </c>
      <c r="AF74" s="158" t="str">
        <f t="shared" si="9"/>
        <v>-</v>
      </c>
      <c r="AG74" s="158" t="str">
        <f t="shared" si="10"/>
        <v>-</v>
      </c>
      <c r="AH74" s="91" t="str">
        <f t="shared" si="11"/>
        <v>-</v>
      </c>
      <c r="AI74" s="91" t="str">
        <f t="shared" si="12"/>
        <v>-</v>
      </c>
      <c r="AJ74" s="158" t="str">
        <f t="shared" si="13"/>
        <v>-</v>
      </c>
      <c r="AK74" s="158" t="str">
        <f t="shared" si="14"/>
        <v>-</v>
      </c>
      <c r="AL74" s="158" t="str">
        <f t="shared" si="15"/>
        <v>-</v>
      </c>
      <c r="AM74" s="158" t="str">
        <f t="shared" si="16"/>
        <v>-</v>
      </c>
      <c r="AN74" s="91"/>
      <c r="AP74" s="53"/>
      <c r="AQ74" s="53"/>
      <c r="AR74" s="53"/>
    </row>
    <row r="75" spans="1:44" ht="9.9499999999999993" customHeight="1" x14ac:dyDescent="0.15">
      <c r="A75" s="84"/>
      <c r="B75" s="85" t="s">
        <v>122</v>
      </c>
      <c r="C75" s="189" t="s">
        <v>2</v>
      </c>
      <c r="D75" s="172"/>
      <c r="E75" s="87" t="s">
        <v>163</v>
      </c>
      <c r="F75" s="93"/>
      <c r="G75" s="172"/>
      <c r="H75" s="92"/>
      <c r="I75" s="93"/>
      <c r="J75" s="102"/>
      <c r="K75" s="101"/>
      <c r="L75" s="102"/>
      <c r="M75" s="102"/>
      <c r="N75" s="101"/>
      <c r="O75" s="102"/>
      <c r="P75" s="102"/>
      <c r="Q75" s="101"/>
      <c r="R75" s="102"/>
      <c r="S75" s="102"/>
      <c r="T75" s="101"/>
      <c r="U75" s="102"/>
      <c r="V75" s="90">
        <f>IF(ISNUMBER(MATCH(B75,$E$12:$E$80,0)),MATCH(B75,$E$12:$E$80,0),(((IF(ISNUMBER(MATCH(B75,$D$12:$D$80,0)),MATCH(B75,$D$12:$D$80,0),"")))))</f>
        <v>1</v>
      </c>
      <c r="W75" s="90">
        <f>IF(ISNUMBER(MATCH(B75,$H$12:$H$80,0)),MATCH(B75,$H$12:$H$80,0),(((IF(ISNUMBER(MATCH(B75,$G$12:$G$80,0)),MATCH(B75,$G$12:$G$80,0),"")))))</f>
        <v>1</v>
      </c>
      <c r="X75" s="90" t="str">
        <f>IF(ISNUMBER(MATCH(B75,$K$12:$K$80,0)),MATCH(B75,$K$12:$K$80,0),(((IF(ISNUMBER(MATCH(B75,$J$12:$J$80,0)),MATCH(B75,$J$12:$J$80,0),"")))))</f>
        <v/>
      </c>
      <c r="Y75" s="90" t="str">
        <f>IF(ISNUMBER(MATCH(B75,$N$12:$N$80,0)),MATCH(B75,$N$12:$N$80,0),(((IF(ISNUMBER(MATCH(B75,$M$12:$M$80,0)),MATCH(B75,$M$12:$M$80,0),"")))))</f>
        <v/>
      </c>
      <c r="Z75" s="90" t="str">
        <f>IF(ISNUMBER(MATCH(B75,$Q$12:$Q$80,0)),MATCH(B75,$Q$12:$Q$80,0),(((IF(ISNUMBER(MATCH(B75,$P$12:$P$80,0)),MATCH(B75,$P$12:$P$80,0),"")))))</f>
        <v/>
      </c>
      <c r="AA75" s="90" t="str">
        <f>IF(ISNUMBER(MATCH(B75,$T$12:$T$80,0)),MATCH(B75,$T$12:$T$80,0),(((IF(ISNUMBER(MATCH(B75,$S$12:$S$80,0)),MATCH(B75,$S$12:$S$80,0),"")))))</f>
        <v/>
      </c>
      <c r="AB75" s="162" t="str">
        <f t="shared" si="5"/>
        <v>length_units</v>
      </c>
      <c r="AC75" s="91" t="str">
        <f t="shared" si="6"/>
        <v>mt_tunit</v>
      </c>
      <c r="AD75" s="158" t="str">
        <f t="shared" si="7"/>
        <v>-</v>
      </c>
      <c r="AE75" s="158" t="str">
        <f t="shared" si="8"/>
        <v>-</v>
      </c>
      <c r="AF75" s="158" t="str">
        <f t="shared" si="9"/>
        <v>-</v>
      </c>
      <c r="AG75" s="158" t="str">
        <f t="shared" si="10"/>
        <v>-</v>
      </c>
      <c r="AH75" s="91" t="str">
        <f t="shared" si="11"/>
        <v>m</v>
      </c>
      <c r="AI75" s="91" t="str">
        <f t="shared" si="12"/>
        <v>cm</v>
      </c>
      <c r="AJ75" s="158" t="str">
        <f t="shared" si="13"/>
        <v>-</v>
      </c>
      <c r="AK75" s="158" t="str">
        <f t="shared" si="14"/>
        <v>-</v>
      </c>
      <c r="AL75" s="158" t="str">
        <f t="shared" si="15"/>
        <v>-</v>
      </c>
      <c r="AM75" s="158" t="str">
        <f t="shared" si="16"/>
        <v>-</v>
      </c>
      <c r="AN75" s="91"/>
      <c r="AP75" s="53"/>
      <c r="AQ75" s="53"/>
      <c r="AR75" s="53"/>
    </row>
    <row r="76" spans="1:44" ht="9.9499999999999993" customHeight="1" x14ac:dyDescent="0.15">
      <c r="A76" s="84"/>
      <c r="B76" s="85" t="s">
        <v>124</v>
      </c>
      <c r="C76" s="189" t="s">
        <v>2</v>
      </c>
      <c r="D76" s="172"/>
      <c r="E76" s="87" t="s">
        <v>167</v>
      </c>
      <c r="F76" s="93"/>
      <c r="G76" s="172"/>
      <c r="H76" s="92"/>
      <c r="I76" s="93"/>
      <c r="J76" s="102"/>
      <c r="K76" s="101"/>
      <c r="L76" s="102"/>
      <c r="M76" s="102"/>
      <c r="N76" s="101"/>
      <c r="O76" s="102"/>
      <c r="P76" s="102"/>
      <c r="Q76" s="101"/>
      <c r="R76" s="102"/>
      <c r="S76" s="102"/>
      <c r="T76" s="101"/>
      <c r="U76" s="102"/>
      <c r="V76" s="90">
        <f>IF(ISNUMBER(MATCH(B76,$E$12:$E$80,0)),MATCH(B76,$E$12:$E$80,0),(((IF(ISNUMBER(MATCH(B76,$D$12:$D$80,0)),MATCH(B76,$D$12:$D$80,0),"")))))</f>
        <v>2</v>
      </c>
      <c r="W76" s="90">
        <f>IF(ISNUMBER(MATCH(B76,$H$12:$H$80,0)),MATCH(B76,$H$12:$H$80,0),(((IF(ISNUMBER(MATCH(B76,$G$12:$G$80,0)),MATCH(B76,$G$12:$G$80,0),"")))))</f>
        <v>2</v>
      </c>
      <c r="X76" s="90" t="str">
        <f>IF(ISNUMBER(MATCH(B76,$K$12:$K$80,0)),MATCH(B76,$K$12:$K$80,0),(((IF(ISNUMBER(MATCH(B76,$J$12:$J$80,0)),MATCH(B76,$J$12:$J$80,0),"")))))</f>
        <v/>
      </c>
      <c r="Y76" s="90" t="str">
        <f>IF(ISNUMBER(MATCH(B76,$N$12:$N$80,0)),MATCH(B76,$N$12:$N$80,0),(((IF(ISNUMBER(MATCH(B76,$M$12:$M$80,0)),MATCH(B76,$M$12:$M$80,0),"")))))</f>
        <v/>
      </c>
      <c r="Z76" s="90" t="str">
        <f>IF(ISNUMBER(MATCH(B76,$Q$12:$Q$80,0)),MATCH(B76,$Q$12:$Q$80,0),(((IF(ISNUMBER(MATCH(B76,$P$12:$P$80,0)),MATCH(B76,$P$12:$P$80,0),"")))))</f>
        <v/>
      </c>
      <c r="AA76" s="90" t="str">
        <f>IF(ISNUMBER(MATCH(B76,$T$12:$T$80,0)),MATCH(B76,$T$12:$T$80,0),(((IF(ISNUMBER(MATCH(B76,$S$12:$S$80,0)),MATCH(B76,$S$12:$S$80,0),"")))))</f>
        <v/>
      </c>
      <c r="AB76" s="162" t="str">
        <f t="shared" si="5"/>
        <v>time_units</v>
      </c>
      <c r="AC76" s="91" t="str">
        <f t="shared" si="6"/>
        <v>mt_lunit</v>
      </c>
      <c r="AD76" s="158" t="str">
        <f t="shared" si="7"/>
        <v>-</v>
      </c>
      <c r="AE76" s="158" t="str">
        <f t="shared" si="8"/>
        <v>-</v>
      </c>
      <c r="AF76" s="158" t="str">
        <f t="shared" si="9"/>
        <v>-</v>
      </c>
      <c r="AG76" s="158" t="str">
        <f t="shared" si="10"/>
        <v>-</v>
      </c>
      <c r="AH76" s="91" t="str">
        <f t="shared" si="11"/>
        <v xml:space="preserve"> / d</v>
      </c>
      <c r="AI76" s="91" t="str">
        <f t="shared" si="12"/>
        <v xml:space="preserve"> / s</v>
      </c>
      <c r="AJ76" s="158" t="str">
        <f t="shared" si="13"/>
        <v>-</v>
      </c>
      <c r="AK76" s="158" t="str">
        <f t="shared" si="14"/>
        <v>-</v>
      </c>
      <c r="AL76" s="158" t="str">
        <f t="shared" si="15"/>
        <v>-</v>
      </c>
      <c r="AM76" s="158" t="str">
        <f t="shared" si="16"/>
        <v>-</v>
      </c>
      <c r="AN76" s="91"/>
      <c r="AP76" s="53"/>
      <c r="AQ76" s="53"/>
      <c r="AR76" s="53"/>
    </row>
    <row r="77" spans="1:44" ht="9.9499999999999993" customHeight="1" x14ac:dyDescent="0.15">
      <c r="A77" s="84"/>
      <c r="B77" s="85" t="s">
        <v>125</v>
      </c>
      <c r="C77" s="189" t="s">
        <v>2</v>
      </c>
      <c r="D77" s="172"/>
      <c r="E77" s="87" t="s">
        <v>159</v>
      </c>
      <c r="F77" s="93" t="s">
        <v>2</v>
      </c>
      <c r="G77" s="172"/>
      <c r="H77" s="92"/>
      <c r="I77" s="93"/>
      <c r="J77" s="102"/>
      <c r="K77" s="101"/>
      <c r="L77" s="102"/>
      <c r="M77" s="102"/>
      <c r="N77" s="101"/>
      <c r="O77" s="102"/>
      <c r="P77" s="102"/>
      <c r="Q77" s="101"/>
      <c r="R77" s="102"/>
      <c r="S77" s="102"/>
      <c r="T77" s="101"/>
      <c r="U77" s="102"/>
      <c r="V77" s="90">
        <f>IF(ISNUMBER(MATCH(B77,$E$12:$E$80,0)),MATCH(B77,$E$12:$E$80,0),(((IF(ISNUMBER(MATCH(B77,$D$12:$D$80,0)),MATCH(B77,$D$12:$D$80,0),"")))))</f>
        <v>5</v>
      </c>
      <c r="W77" s="90" t="str">
        <f>IF(ISNUMBER(MATCH(B77,$H$12:$H$80,0)),MATCH(B77,$H$12:$H$80,0),(((IF(ISNUMBER(MATCH(B77,$G$12:$G$80,0)),MATCH(B77,$G$12:$G$80,0),"")))))</f>
        <v/>
      </c>
      <c r="X77" s="90" t="str">
        <f>IF(ISNUMBER(MATCH(B77,$K$12:$K$80,0)),MATCH(B77,$K$12:$K$80,0),(((IF(ISNUMBER(MATCH(B77,$J$12:$J$80,0)),MATCH(B77,$J$12:$J$80,0),"")))))</f>
        <v/>
      </c>
      <c r="Y77" s="90" t="str">
        <f>IF(ISNUMBER(MATCH(B77,$N$12:$N$80,0)),MATCH(B77,$N$12:$N$80,0),(((IF(ISNUMBER(MATCH(B77,$M$12:$M$80,0)),MATCH(B77,$M$12:$M$80,0),"")))))</f>
        <v/>
      </c>
      <c r="Z77" s="90" t="str">
        <f>IF(ISNUMBER(MATCH(B77,$Q$12:$Q$80,0)),MATCH(B77,$Q$12:$Q$80,0),(((IF(ISNUMBER(MATCH(B77,$P$12:$P$80,0)),MATCH(B77,$P$12:$P$80,0),"")))))</f>
        <v/>
      </c>
      <c r="AA77" s="90" t="str">
        <f>IF(ISNUMBER(MATCH(B77,$T$12:$T$80,0)),MATCH(B77,$T$12:$T$80,0),(((IF(ISNUMBER(MATCH(B77,$S$12:$S$80,0)),MATCH(B77,$S$12:$S$80,0),"")))))</f>
        <v/>
      </c>
      <c r="AB77" s="162" t="str">
        <f t="shared" ref="AB77:AB80" si="18">IF(ISNUMBER($V77),INDEX($E$12:$F$80,$V77,AB$1),"-")</f>
        <v>decay</v>
      </c>
      <c r="AC77" s="91" t="str">
        <f t="shared" ref="AC77:AC80" si="19">IF(ISNUMBER($W77),INDEX($H$12:$I$80,$W77,AC$1),"-")</f>
        <v>-</v>
      </c>
      <c r="AD77" s="158" t="str">
        <f t="shared" ref="AD77:AD80" si="20">IF(ISNUMBER($X77),INDEX($K$12:$L$80,$X77,AD$1),"-")</f>
        <v>-</v>
      </c>
      <c r="AE77" s="158" t="str">
        <f t="shared" ref="AE77:AE80" si="21">IF(ISNUMBER($Y77),INDEX($N$12:$O$80,$Y77,AE$1),"-")</f>
        <v>-</v>
      </c>
      <c r="AF77" s="158" t="str">
        <f t="shared" ref="AF77:AF80" si="22">IF(ISNUMBER($Z77),INDEX($Q$12:$R$80,$Z77,AF$1),"-")</f>
        <v>-</v>
      </c>
      <c r="AG77" s="158" t="str">
        <f t="shared" ref="AG77:AG80" si="23">IF(ISNUMBER($AA77),INDEX($T$12:$U$80,$AA77,AG$1),"-")</f>
        <v>-</v>
      </c>
      <c r="AH77" s="91" t="str">
        <f t="shared" ref="AH77:AH80" si="24">IF(ISNUMBER($V77),INDEX($E$12:$F$80,$V77,AH$1),"-")</f>
        <v>0 , 0 , 0 , 0.002</v>
      </c>
      <c r="AI77" s="91" t="str">
        <f t="shared" ref="AI77:AI80" si="25">IF(ISNUMBER($W77),INDEX($H$12:$I$80,$W77,AI$1),"-")</f>
        <v>-</v>
      </c>
      <c r="AJ77" s="158" t="str">
        <f t="shared" ref="AJ77:AJ80" si="26">IF(ISNUMBER($X77),INDEX($K$12:$L$80,$X77,AJ$1),"-")</f>
        <v>-</v>
      </c>
      <c r="AK77" s="158" t="str">
        <f t="shared" ref="AK77:AK80" si="27">IF(ISNUMBER($Y77),INDEX($N$12:$O$80,$Y77,AK$1),"-")</f>
        <v>-</v>
      </c>
      <c r="AL77" s="158" t="str">
        <f t="shared" ref="AL77:AL80" si="28">IF(ISNUMBER($Z77),INDEX($Q$12:$R$80,$Z77,AL$1),"-")</f>
        <v>-</v>
      </c>
      <c r="AM77" s="158" t="str">
        <f t="shared" ref="AM77:AM80" si="29">IF(ISNUMBER($AA77),INDEX($T$12:$U$80,$AA77,AM$1),"-")</f>
        <v>-</v>
      </c>
      <c r="AN77" s="91"/>
      <c r="AP77" s="53"/>
      <c r="AQ77" s="53"/>
      <c r="AR77" s="53"/>
    </row>
    <row r="78" spans="1:44" ht="9.9499999999999993" customHeight="1" x14ac:dyDescent="0.15">
      <c r="A78" s="84"/>
      <c r="B78" s="85"/>
      <c r="C78" s="189" t="s">
        <v>2</v>
      </c>
      <c r="D78" s="172"/>
      <c r="E78" s="87" t="s">
        <v>164</v>
      </c>
      <c r="F78" s="93"/>
      <c r="G78" s="172"/>
      <c r="H78" s="92"/>
      <c r="I78" s="93"/>
      <c r="J78" s="102"/>
      <c r="K78" s="101"/>
      <c r="L78" s="102"/>
      <c r="M78" s="102"/>
      <c r="N78" s="101"/>
      <c r="O78" s="102"/>
      <c r="P78" s="102"/>
      <c r="Q78" s="101"/>
      <c r="R78" s="102"/>
      <c r="S78" s="102"/>
      <c r="T78" s="101"/>
      <c r="U78" s="102"/>
      <c r="V78" s="90" t="str">
        <f>IF(ISNUMBER(MATCH(B78,$E$12:$E$80,0)),MATCH(B78,$E$12:$E$80,0),(((IF(ISNUMBER(MATCH(B78,$D$12:$D$80,0)),MATCH(B78,$D$12:$D$80,0),"")))))</f>
        <v/>
      </c>
      <c r="W78" s="90" t="str">
        <f>IF(ISNUMBER(MATCH(B78,$H$12:$H$80,0)),MATCH(B78,$H$12:$H$80,0),(((IF(ISNUMBER(MATCH(B78,$G$12:$G$80,0)),MATCH(B78,$G$12:$G$80,0),"")))))</f>
        <v/>
      </c>
      <c r="X78" s="90" t="str">
        <f>IF(ISNUMBER(MATCH(B78,$K$12:$K$80,0)),MATCH(B78,$K$12:$K$80,0),(((IF(ISNUMBER(MATCH(B78,$J$12:$J$80,0)),MATCH(B78,$J$12:$J$80,0),"")))))</f>
        <v/>
      </c>
      <c r="Y78" s="90" t="str">
        <f>IF(ISNUMBER(MATCH(B78,$N$12:$N$80,0)),MATCH(B78,$N$12:$N$80,0),(((IF(ISNUMBER(MATCH(B78,$M$12:$M$80,0)),MATCH(B78,$M$12:$M$80,0),"")))))</f>
        <v/>
      </c>
      <c r="Z78" s="90" t="str">
        <f>IF(ISNUMBER(MATCH(B78,$Q$12:$Q$80,0)),MATCH(B78,$Q$12:$Q$80,0),(((IF(ISNUMBER(MATCH(B78,$P$12:$P$80,0)),MATCH(B78,$P$12:$P$80,0),"")))))</f>
        <v/>
      </c>
      <c r="AA78" s="90" t="str">
        <f>IF(ISNUMBER(MATCH(B78,$T$12:$T$80,0)),MATCH(B78,$T$12:$T$80,0),(((IF(ISNUMBER(MATCH(B78,$S$12:$S$80,0)),MATCH(B78,$S$12:$S$80,0),"")))))</f>
        <v/>
      </c>
      <c r="AB78" s="162" t="str">
        <f t="shared" si="18"/>
        <v>-</v>
      </c>
      <c r="AC78" s="91" t="str">
        <f t="shared" si="19"/>
        <v>-</v>
      </c>
      <c r="AD78" s="158" t="str">
        <f t="shared" si="20"/>
        <v>-</v>
      </c>
      <c r="AE78" s="158" t="str">
        <f t="shared" si="21"/>
        <v>-</v>
      </c>
      <c r="AF78" s="158" t="str">
        <f t="shared" si="22"/>
        <v>-</v>
      </c>
      <c r="AG78" s="158" t="str">
        <f t="shared" si="23"/>
        <v>-</v>
      </c>
      <c r="AH78" s="91" t="str">
        <f t="shared" si="24"/>
        <v>-</v>
      </c>
      <c r="AI78" s="91" t="str">
        <f t="shared" si="25"/>
        <v>-</v>
      </c>
      <c r="AJ78" s="158" t="str">
        <f t="shared" si="26"/>
        <v>-</v>
      </c>
      <c r="AK78" s="158" t="str">
        <f t="shared" si="27"/>
        <v>-</v>
      </c>
      <c r="AL78" s="158" t="str">
        <f t="shared" si="28"/>
        <v>-</v>
      </c>
      <c r="AM78" s="158" t="str">
        <f t="shared" si="29"/>
        <v>-</v>
      </c>
      <c r="AN78" s="91"/>
      <c r="AP78" s="53"/>
      <c r="AQ78" s="53"/>
      <c r="AR78" s="53"/>
    </row>
    <row r="79" spans="1:44" ht="9.9499999999999993" customHeight="1" x14ac:dyDescent="0.15">
      <c r="A79" s="84"/>
      <c r="B79" s="107" t="s">
        <v>65</v>
      </c>
      <c r="C79" s="189" t="s">
        <v>2</v>
      </c>
      <c r="D79" s="172"/>
      <c r="E79" s="87" t="s">
        <v>67</v>
      </c>
      <c r="F79" s="93"/>
      <c r="G79" s="172"/>
      <c r="H79" s="92"/>
      <c r="I79" s="93"/>
      <c r="J79" s="102"/>
      <c r="K79" s="101"/>
      <c r="L79" s="102"/>
      <c r="M79" s="102"/>
      <c r="N79" s="101"/>
      <c r="O79" s="102"/>
      <c r="P79" s="102"/>
      <c r="Q79" s="101"/>
      <c r="R79" s="102"/>
      <c r="S79" s="102"/>
      <c r="T79" s="101"/>
      <c r="U79" s="102"/>
      <c r="V79" s="90">
        <f>IF(ISNUMBER(MATCH(B79,$E$12:$E$80,0)),MATCH(B79,$E$12:$E$80,0),(((IF(ISNUMBER(MATCH(B79,$D$12:$D$80,0)),MATCH(B79,$D$12:$D$80,0),"")))))</f>
        <v>58</v>
      </c>
      <c r="W79" s="90" t="str">
        <f>IF(ISNUMBER(MATCH(B79,$H$12:$H$80,0)),MATCH(B79,$H$12:$H$80,0),(((IF(ISNUMBER(MATCH(B79,$G$12:$G$80,0)),MATCH(B79,$G$12:$G$80,0),"")))))</f>
        <v/>
      </c>
      <c r="X79" s="90" t="str">
        <f>IF(ISNUMBER(MATCH(B79,$K$12:$K$80,0)),MATCH(B79,$K$12:$K$80,0),(((IF(ISNUMBER(MATCH(B79,$J$12:$J$80,0)),MATCH(B79,$J$12:$J$80,0),"")))))</f>
        <v/>
      </c>
      <c r="Y79" s="90" t="str">
        <f>IF(ISNUMBER(MATCH(B79,$N$12:$N$80,0)),MATCH(B79,$N$12:$N$80,0),(((IF(ISNUMBER(MATCH(B79,$M$12:$M$80,0)),MATCH(B79,$M$12:$M$80,0),"")))))</f>
        <v/>
      </c>
      <c r="Z79" s="90" t="str">
        <f>IF(ISNUMBER(MATCH(B79,$Q$12:$Q$80,0)),MATCH(B79,$Q$12:$Q$80,0),(((IF(ISNUMBER(MATCH(B79,$P$12:$P$80,0)),MATCH(B79,$P$12:$P$80,0),"")))))</f>
        <v/>
      </c>
      <c r="AA79" s="90" t="str">
        <f>IF(ISNUMBER(MATCH(B79,$T$12:$T$80,0)),MATCH(B79,$T$12:$T$80,0),(((IF(ISNUMBER(MATCH(B79,$S$12:$S$80,0)),MATCH(B79,$S$12:$S$80,0),"")))))</f>
        <v/>
      </c>
      <c r="AB79" s="162" t="str">
        <f t="shared" si="18"/>
        <v>tdis_rc</v>
      </c>
      <c r="AC79" s="91" t="str">
        <f t="shared" si="19"/>
        <v>-</v>
      </c>
      <c r="AD79" s="158" t="str">
        <f t="shared" si="20"/>
        <v>-</v>
      </c>
      <c r="AE79" s="158" t="str">
        <f t="shared" si="21"/>
        <v>-</v>
      </c>
      <c r="AF79" s="158" t="str">
        <f t="shared" si="22"/>
        <v>-</v>
      </c>
      <c r="AG79" s="158" t="str">
        <f t="shared" si="23"/>
        <v>-</v>
      </c>
      <c r="AH79" s="91" t="str">
        <f t="shared" si="24"/>
        <v>-</v>
      </c>
      <c r="AI79" s="91" t="str">
        <f t="shared" si="25"/>
        <v>-</v>
      </c>
      <c r="AJ79" s="158" t="str">
        <f t="shared" si="26"/>
        <v>-</v>
      </c>
      <c r="AK79" s="158" t="str">
        <f t="shared" si="27"/>
        <v>-</v>
      </c>
      <c r="AL79" s="158" t="str">
        <f t="shared" si="28"/>
        <v>-</v>
      </c>
      <c r="AM79" s="158" t="str">
        <f t="shared" si="29"/>
        <v>-</v>
      </c>
      <c r="AN79" s="91"/>
      <c r="AP79" s="53"/>
      <c r="AQ79" s="53"/>
      <c r="AR79" s="53"/>
    </row>
    <row r="80" spans="1:44" ht="9.9499999999999993" customHeight="1" x14ac:dyDescent="0.15">
      <c r="A80" s="84">
        <f>ROW()-$A$11</f>
        <v>69</v>
      </c>
      <c r="B80" s="107" t="s">
        <v>118</v>
      </c>
      <c r="C80" s="189" t="s">
        <v>2</v>
      </c>
      <c r="D80" s="172"/>
      <c r="E80" s="87"/>
      <c r="F80" s="93"/>
      <c r="G80" s="172"/>
      <c r="H80" s="92"/>
      <c r="I80" s="93"/>
      <c r="J80" s="102"/>
      <c r="K80" s="101"/>
      <c r="L80" s="102"/>
      <c r="M80" s="102"/>
      <c r="N80" s="101"/>
      <c r="O80" s="102"/>
      <c r="P80" s="102"/>
      <c r="Q80" s="101"/>
      <c r="R80" s="102"/>
      <c r="S80" s="102"/>
      <c r="T80" s="101"/>
      <c r="U80" s="102"/>
      <c r="V80" s="90">
        <f>IF(ISNUMBER(MATCH(B80,$E$12:$E$80,0)),MATCH(B80,$E$12:$E$80,0),(((IF(ISNUMBER(MATCH(B80,$D$12:$D$80,0)),MATCH(B80,$D$12:$D$80,0),"")))))</f>
        <v>59</v>
      </c>
      <c r="W80" s="90" t="str">
        <f>IF(ISNUMBER(MATCH(B80,$H$12:$H$80,0)),MATCH(B80,$H$12:$H$80,0),(((IF(ISNUMBER(MATCH(B80,$G$12:$G$80,0)),MATCH(B80,$G$12:$G$80,0),"")))))</f>
        <v/>
      </c>
      <c r="X80" s="90" t="str">
        <f>IF(ISNUMBER(MATCH(B80,$K$12:$K$80,0)),MATCH(B80,$K$12:$K$80,0),(((IF(ISNUMBER(MATCH(B80,$J$12:$J$80,0)),MATCH(B80,$J$12:$J$80,0),"")))))</f>
        <v/>
      </c>
      <c r="Y80" s="90" t="str">
        <f>IF(ISNUMBER(MATCH(B80,$N$12:$N$80,0)),MATCH(B80,$N$12:$N$80,0),(((IF(ISNUMBER(MATCH(B80,$M$12:$M$80,0)),MATCH(B80,$M$12:$M$80,0),"")))))</f>
        <v/>
      </c>
      <c r="Z80" s="90" t="str">
        <f>IF(ISNUMBER(MATCH(B80,$Q$12:$Q$80,0)),MATCH(B80,$Q$12:$Q$80,0),(((IF(ISNUMBER(MATCH(B80,$P$12:$P$80,0)),MATCH(B80,$P$12:$P$80,0),"")))))</f>
        <v/>
      </c>
      <c r="AA80" s="90" t="str">
        <f>IF(ISNUMBER(MATCH(B80,$T$12:$T$80,0)),MATCH(B80,$T$12:$T$80,0),(((IF(ISNUMBER(MATCH(B80,$S$12:$S$80,0)),MATCH(B80,$S$12:$S$80,0),"")))))</f>
        <v/>
      </c>
      <c r="AB80" s="162" t="str">
        <f t="shared" si="18"/>
        <v>chdspd</v>
      </c>
      <c r="AC80" s="91" t="str">
        <f t="shared" si="19"/>
        <v>-</v>
      </c>
      <c r="AD80" s="158" t="str">
        <f t="shared" si="20"/>
        <v>-</v>
      </c>
      <c r="AE80" s="158" t="str">
        <f t="shared" si="21"/>
        <v>-</v>
      </c>
      <c r="AF80" s="158" t="str">
        <f t="shared" si="22"/>
        <v>-</v>
      </c>
      <c r="AG80" s="158" t="str">
        <f t="shared" si="23"/>
        <v>-</v>
      </c>
      <c r="AH80" s="91" t="str">
        <f t="shared" si="24"/>
        <v>0''</v>
      </c>
      <c r="AI80" s="91" t="str">
        <f t="shared" si="25"/>
        <v>-</v>
      </c>
      <c r="AJ80" s="158" t="str">
        <f t="shared" si="26"/>
        <v>-</v>
      </c>
      <c r="AK80" s="158" t="str">
        <f t="shared" si="27"/>
        <v>-</v>
      </c>
      <c r="AL80" s="158" t="str">
        <f t="shared" si="28"/>
        <v>-</v>
      </c>
      <c r="AM80" s="158" t="str">
        <f t="shared" si="29"/>
        <v>-</v>
      </c>
      <c r="AN80" s="91"/>
      <c r="AP80" s="53"/>
      <c r="AQ80" s="53"/>
      <c r="AR80" s="53"/>
    </row>
    <row r="81" spans="1:44" ht="9.9499999999999993" customHeight="1" x14ac:dyDescent="0.15">
      <c r="A81" s="167" t="s">
        <v>2</v>
      </c>
      <c r="B81" s="167" t="s">
        <v>2</v>
      </c>
      <c r="C81" s="189" t="s">
        <v>2</v>
      </c>
      <c r="D81" s="167" t="s">
        <v>2</v>
      </c>
      <c r="E81" s="167" t="s">
        <v>2</v>
      </c>
      <c r="F81" s="167" t="s">
        <v>2</v>
      </c>
      <c r="G81" s="167" t="s">
        <v>2</v>
      </c>
      <c r="H81" s="167" t="s">
        <v>2</v>
      </c>
      <c r="I81" s="167" t="s">
        <v>2</v>
      </c>
      <c r="J81" s="167" t="s">
        <v>2</v>
      </c>
      <c r="K81" s="167" t="s">
        <v>2</v>
      </c>
      <c r="L81" s="167" t="s">
        <v>2</v>
      </c>
      <c r="M81" s="167" t="s">
        <v>2</v>
      </c>
      <c r="N81" s="167" t="s">
        <v>2</v>
      </c>
      <c r="O81" s="167" t="s">
        <v>2</v>
      </c>
      <c r="P81" s="167" t="s">
        <v>2</v>
      </c>
      <c r="Q81" s="167" t="s">
        <v>2</v>
      </c>
      <c r="R81" s="167" t="s">
        <v>2</v>
      </c>
      <c r="S81" s="167" t="s">
        <v>2</v>
      </c>
      <c r="T81" s="167" t="s">
        <v>2</v>
      </c>
      <c r="U81" s="167" t="s">
        <v>2</v>
      </c>
      <c r="V81" s="167" t="s">
        <v>2</v>
      </c>
      <c r="W81" s="167" t="s">
        <v>2</v>
      </c>
      <c r="X81" s="167" t="s">
        <v>2</v>
      </c>
      <c r="Y81" s="167" t="s">
        <v>2</v>
      </c>
      <c r="Z81" s="167" t="s">
        <v>2</v>
      </c>
      <c r="AA81" s="167" t="s">
        <v>2</v>
      </c>
      <c r="AB81" s="167" t="s">
        <v>2</v>
      </c>
      <c r="AC81" s="167" t="s">
        <v>2</v>
      </c>
      <c r="AD81" s="167" t="s">
        <v>2</v>
      </c>
      <c r="AE81" s="167" t="s">
        <v>2</v>
      </c>
      <c r="AF81" s="167" t="s">
        <v>2</v>
      </c>
      <c r="AG81" s="167" t="s">
        <v>2</v>
      </c>
      <c r="AH81" s="167" t="s">
        <v>2</v>
      </c>
      <c r="AI81" s="167" t="s">
        <v>2</v>
      </c>
      <c r="AJ81" s="91" t="s">
        <v>2</v>
      </c>
      <c r="AK81" s="91" t="s">
        <v>2</v>
      </c>
      <c r="AL81" s="91" t="s">
        <v>2</v>
      </c>
      <c r="AM81" s="91" t="s">
        <v>2</v>
      </c>
      <c r="AN81" s="91"/>
      <c r="AP81" s="53"/>
      <c r="AQ81" s="53"/>
      <c r="AR81" s="53"/>
    </row>
    <row r="82" spans="1:44" ht="9.9499999999999993" customHeight="1" x14ac:dyDescent="0.2">
      <c r="B82" s="109"/>
      <c r="AP82" s="53"/>
      <c r="AQ82" s="53"/>
      <c r="AR82" s="53"/>
    </row>
    <row r="83" spans="1:44" ht="9.9499999999999993" customHeight="1" x14ac:dyDescent="0.2">
      <c r="B83" s="109"/>
      <c r="AP83" s="53"/>
      <c r="AQ83" s="53"/>
      <c r="AR83" s="53"/>
    </row>
    <row r="84" spans="1:44" ht="9.9499999999999993" customHeight="1" x14ac:dyDescent="0.2">
      <c r="B84" s="109"/>
      <c r="AP84" s="53"/>
      <c r="AQ84" s="53"/>
      <c r="AR84" s="53"/>
    </row>
    <row r="85" spans="1:44" ht="9.9499999999999993" customHeight="1" x14ac:dyDescent="0.2">
      <c r="AP85" s="53"/>
      <c r="AQ85" s="53"/>
      <c r="AR85" s="53"/>
    </row>
    <row r="86" spans="1:44" ht="9.9499999999999993" customHeight="1" x14ac:dyDescent="0.2">
      <c r="AP86" s="53"/>
      <c r="AQ86" s="53"/>
      <c r="AR86" s="53"/>
    </row>
    <row r="87" spans="1:44" ht="9.9499999999999993" customHeight="1" x14ac:dyDescent="0.2">
      <c r="AP87" s="53"/>
      <c r="AQ87" s="53"/>
      <c r="AR87" s="53"/>
    </row>
    <row r="88" spans="1:44" ht="9.9499999999999993" customHeight="1" x14ac:dyDescent="0.2">
      <c r="AP88" s="53"/>
      <c r="AQ88" s="53"/>
      <c r="AR88" s="53"/>
    </row>
    <row r="89" spans="1:44" ht="9.9499999999999993" customHeight="1" x14ac:dyDescent="0.2">
      <c r="AP89" s="53"/>
      <c r="AQ89" s="53"/>
      <c r="AR89" s="53"/>
    </row>
    <row r="90" spans="1:44" ht="9.9499999999999993" customHeight="1" x14ac:dyDescent="0.2">
      <c r="AP90" s="53"/>
      <c r="AQ90" s="53"/>
      <c r="AR90" s="53"/>
    </row>
    <row r="91" spans="1:44" ht="9.9499999999999993" customHeight="1" x14ac:dyDescent="0.2">
      <c r="AP91" s="53"/>
      <c r="AQ91" s="53"/>
      <c r="AR91" s="53"/>
    </row>
    <row r="92" spans="1:44" ht="9.9499999999999993" customHeight="1" x14ac:dyDescent="0.2">
      <c r="AP92" s="53"/>
      <c r="AQ92" s="53"/>
      <c r="AR92" s="53"/>
    </row>
    <row r="93" spans="1:44" ht="9.9499999999999993" customHeight="1" x14ac:dyDescent="0.2">
      <c r="AP93" s="53"/>
      <c r="AQ93" s="53"/>
      <c r="AR93" s="53"/>
    </row>
    <row r="94" spans="1:44" ht="9.9499999999999993" customHeight="1" x14ac:dyDescent="0.2">
      <c r="AP94" s="53"/>
      <c r="AQ94" s="53"/>
      <c r="AR94" s="53"/>
    </row>
    <row r="95" spans="1:44" ht="9.9499999999999993" customHeight="1" x14ac:dyDescent="0.2">
      <c r="AP95" s="53"/>
      <c r="AQ95" s="53"/>
      <c r="AR95" s="53"/>
    </row>
    <row r="96" spans="1:44" ht="9.9499999999999993" customHeight="1" x14ac:dyDescent="0.2">
      <c r="AP96" s="53"/>
      <c r="AQ96" s="53"/>
      <c r="AR96" s="53"/>
    </row>
    <row r="97" spans="42:44" ht="9.9499999999999993" customHeight="1" x14ac:dyDescent="0.2">
      <c r="AP97" s="53"/>
      <c r="AQ97" s="53"/>
      <c r="AR97" s="53"/>
    </row>
    <row r="98" spans="42:44" ht="9.9499999999999993" customHeight="1" x14ac:dyDescent="0.2">
      <c r="AP98" s="53"/>
      <c r="AQ98" s="53"/>
      <c r="AR98" s="53"/>
    </row>
    <row r="99" spans="42:44" ht="9.9499999999999993" customHeight="1" x14ac:dyDescent="0.2">
      <c r="AP99" s="53"/>
      <c r="AQ99" s="53"/>
      <c r="AR99" s="53"/>
    </row>
    <row r="100" spans="42:44" ht="9.9499999999999993" customHeight="1" x14ac:dyDescent="0.2">
      <c r="AP100" s="53"/>
      <c r="AQ100" s="53"/>
      <c r="AR100" s="53"/>
    </row>
    <row r="101" spans="42:44" ht="9.9499999999999993" customHeight="1" x14ac:dyDescent="0.2">
      <c r="AP101" s="53"/>
      <c r="AQ101" s="53"/>
      <c r="AR101" s="53"/>
    </row>
    <row r="102" spans="42:44" ht="9.9499999999999993" customHeight="1" x14ac:dyDescent="0.2">
      <c r="AP102" s="53"/>
      <c r="AQ102" s="53"/>
      <c r="AR102" s="53"/>
    </row>
    <row r="103" spans="42:44" ht="9.9499999999999993" customHeight="1" x14ac:dyDescent="0.2">
      <c r="AP103" s="53"/>
      <c r="AQ103" s="53"/>
      <c r="AR103" s="53"/>
    </row>
    <row r="104" spans="42:44" ht="9.9499999999999993" customHeight="1" x14ac:dyDescent="0.2">
      <c r="AP104" s="53"/>
      <c r="AQ104" s="53"/>
      <c r="AR104" s="53"/>
    </row>
    <row r="105" spans="42:44" ht="9.9499999999999993" customHeight="1" x14ac:dyDescent="0.2">
      <c r="AP105" s="53"/>
      <c r="AQ105" s="53"/>
      <c r="AR105" s="53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41E3-92FB-47E2-B09D-2A2C2DE618C7}">
  <dimension ref="A1:CX4"/>
  <sheetViews>
    <sheetView topLeftCell="BV1" workbookViewId="0">
      <selection activeCell="CD8" sqref="CD8"/>
    </sheetView>
  </sheetViews>
  <sheetFormatPr defaultRowHeight="15" x14ac:dyDescent="0.25"/>
  <sheetData>
    <row r="1" spans="1:102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</row>
    <row r="2" spans="1:102" x14ac:dyDescent="0.25">
      <c r="A2">
        <v>0</v>
      </c>
      <c r="B2">
        <v>60</v>
      </c>
      <c r="C2">
        <v>59.4</v>
      </c>
      <c r="D2">
        <v>58.8</v>
      </c>
      <c r="E2">
        <v>58.199999999999903</v>
      </c>
      <c r="F2">
        <v>57.599999999999902</v>
      </c>
      <c r="G2">
        <v>56.999999999999901</v>
      </c>
      <c r="H2">
        <v>56.399999999999899</v>
      </c>
      <c r="I2">
        <v>55.799999999999898</v>
      </c>
      <c r="J2">
        <v>55.199999999999903</v>
      </c>
      <c r="K2">
        <v>54.599999999999802</v>
      </c>
      <c r="L2">
        <v>53.999999999999801</v>
      </c>
      <c r="M2">
        <v>53.3999999999998</v>
      </c>
      <c r="N2">
        <v>52.799999999999798</v>
      </c>
      <c r="O2">
        <v>52.199999999999697</v>
      </c>
      <c r="P2">
        <v>51.599999999999703</v>
      </c>
      <c r="Q2">
        <v>50.999999999999702</v>
      </c>
      <c r="R2">
        <v>50.399999999999601</v>
      </c>
      <c r="S2">
        <v>49.799999999999599</v>
      </c>
      <c r="T2">
        <v>49.199999999999598</v>
      </c>
      <c r="U2">
        <v>48.599999999999604</v>
      </c>
      <c r="V2">
        <v>47.999999999999503</v>
      </c>
      <c r="W2">
        <v>47.399999999999501</v>
      </c>
      <c r="X2">
        <v>46.7999999999995</v>
      </c>
      <c r="Y2">
        <v>46.199999999999498</v>
      </c>
      <c r="Z2">
        <v>45.599999999999397</v>
      </c>
      <c r="AA2">
        <v>44.999999999999403</v>
      </c>
      <c r="AB2">
        <v>44.399999999999402</v>
      </c>
      <c r="AC2">
        <v>43.7999999999994</v>
      </c>
      <c r="AD2">
        <v>43.199999999999399</v>
      </c>
      <c r="AE2">
        <v>42.599999999999397</v>
      </c>
      <c r="AF2">
        <v>41.999999999999403</v>
      </c>
      <c r="AG2">
        <v>41.399999999999302</v>
      </c>
      <c r="AH2">
        <v>40.799999999999301</v>
      </c>
      <c r="AI2">
        <v>40.199999999999299</v>
      </c>
      <c r="AJ2">
        <v>39.599999999999298</v>
      </c>
      <c r="AK2">
        <v>38.999999999999297</v>
      </c>
      <c r="AL2">
        <v>38.399999999999302</v>
      </c>
      <c r="AM2">
        <v>37.799999999999301</v>
      </c>
      <c r="AN2">
        <v>37.199999999999299</v>
      </c>
      <c r="AO2">
        <v>36.599999999999298</v>
      </c>
      <c r="AP2">
        <v>35.999999999999297</v>
      </c>
      <c r="AQ2">
        <v>35.399999999999302</v>
      </c>
      <c r="AR2">
        <v>34.799999999999301</v>
      </c>
      <c r="AS2">
        <v>34.199999999999299</v>
      </c>
      <c r="AT2">
        <v>33.599999999999298</v>
      </c>
      <c r="AU2">
        <v>32.999999999999297</v>
      </c>
      <c r="AV2">
        <v>32.399999999999302</v>
      </c>
      <c r="AW2">
        <v>31.799999999999301</v>
      </c>
      <c r="AX2">
        <v>31.199999999999299</v>
      </c>
      <c r="AY2">
        <v>30.599999999999302</v>
      </c>
      <c r="AZ2">
        <v>29.9999999999993</v>
      </c>
      <c r="BA2">
        <v>29.399999999999299</v>
      </c>
      <c r="BB2">
        <v>28.799999999999301</v>
      </c>
      <c r="BC2">
        <v>28.199999999999299</v>
      </c>
      <c r="BD2">
        <v>27.599999999999302</v>
      </c>
      <c r="BE2">
        <v>26.9999999999993</v>
      </c>
      <c r="BF2">
        <v>26.399999999999299</v>
      </c>
      <c r="BG2">
        <v>25.799999999999301</v>
      </c>
      <c r="BH2">
        <v>25.199999999999299</v>
      </c>
      <c r="BI2">
        <v>24.599999999999401</v>
      </c>
      <c r="BJ2">
        <v>23.9999999999994</v>
      </c>
      <c r="BK2">
        <v>23.399999999999402</v>
      </c>
      <c r="BL2">
        <v>22.7999999999994</v>
      </c>
      <c r="BM2">
        <v>22.199999999999399</v>
      </c>
      <c r="BN2">
        <v>21.599999999999401</v>
      </c>
      <c r="BO2">
        <v>20.9999999999994</v>
      </c>
      <c r="BP2">
        <v>20.399999999999402</v>
      </c>
      <c r="BQ2">
        <v>19.7999999999994</v>
      </c>
      <c r="BR2">
        <v>19.199999999999399</v>
      </c>
      <c r="BS2">
        <v>18.599999999999401</v>
      </c>
      <c r="BT2">
        <v>17.9999999999994</v>
      </c>
      <c r="BU2">
        <v>17.399999999999402</v>
      </c>
      <c r="BV2">
        <v>16.7999999999995</v>
      </c>
      <c r="BW2">
        <v>16.199999999999498</v>
      </c>
      <c r="BX2">
        <v>15.5999999999995</v>
      </c>
      <c r="BY2">
        <v>14.999999999999501</v>
      </c>
      <c r="BZ2">
        <v>14.399999999999499</v>
      </c>
      <c r="CA2">
        <v>13.7999999999995</v>
      </c>
      <c r="CB2">
        <v>13.1999999999995</v>
      </c>
      <c r="CC2">
        <v>12.5999999999996</v>
      </c>
      <c r="CD2">
        <v>11.9999999999996</v>
      </c>
      <c r="CE2">
        <v>11.399999999999601</v>
      </c>
      <c r="CF2">
        <v>10.799999999999599</v>
      </c>
      <c r="CG2">
        <v>10.1999999999996</v>
      </c>
      <c r="CH2">
        <v>9.5999999999996994</v>
      </c>
      <c r="CI2">
        <v>8.9999999999997193</v>
      </c>
      <c r="CJ2">
        <v>8.3999999999997303</v>
      </c>
      <c r="CK2">
        <v>7.7999999999997502</v>
      </c>
      <c r="CL2">
        <v>7.1999999999997701</v>
      </c>
      <c r="CM2">
        <v>6.59999999999979</v>
      </c>
      <c r="CN2">
        <v>5.9999999999998099</v>
      </c>
      <c r="CO2">
        <v>5.3999999999998201</v>
      </c>
      <c r="CP2">
        <v>4.79999999999984</v>
      </c>
      <c r="CQ2">
        <v>4.1999999999998598</v>
      </c>
      <c r="CR2">
        <v>3.5999999999998802</v>
      </c>
      <c r="CS2">
        <v>2.9999999999999001</v>
      </c>
      <c r="CT2">
        <v>2.39999999999992</v>
      </c>
      <c r="CU2">
        <v>1.7999999999999401</v>
      </c>
      <c r="CV2">
        <v>1.19999999999996</v>
      </c>
      <c r="CW2">
        <v>0.59999999999997999</v>
      </c>
      <c r="CX2">
        <v>0</v>
      </c>
    </row>
    <row r="3" spans="1:102" x14ac:dyDescent="0.25"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  <c r="AS3">
        <v>43</v>
      </c>
      <c r="AT3">
        <v>44</v>
      </c>
      <c r="AU3">
        <v>45</v>
      </c>
      <c r="AV3">
        <v>46</v>
      </c>
      <c r="AW3">
        <v>47</v>
      </c>
      <c r="AX3">
        <v>48</v>
      </c>
      <c r="AY3">
        <v>49</v>
      </c>
      <c r="AZ3">
        <v>50</v>
      </c>
      <c r="BA3">
        <v>51</v>
      </c>
      <c r="BB3">
        <v>52</v>
      </c>
      <c r="BC3">
        <v>53</v>
      </c>
      <c r="BD3">
        <v>54</v>
      </c>
      <c r="BE3">
        <v>55</v>
      </c>
      <c r="BF3">
        <v>56</v>
      </c>
      <c r="BG3">
        <v>57</v>
      </c>
      <c r="BH3">
        <v>58</v>
      </c>
      <c r="BI3">
        <v>59</v>
      </c>
      <c r="BJ3">
        <v>60</v>
      </c>
      <c r="BK3">
        <v>61</v>
      </c>
      <c r="BL3">
        <v>62</v>
      </c>
      <c r="BM3">
        <v>63</v>
      </c>
      <c r="BN3">
        <v>64</v>
      </c>
      <c r="BO3">
        <v>65</v>
      </c>
      <c r="BP3">
        <v>66</v>
      </c>
      <c r="BQ3">
        <v>67</v>
      </c>
      <c r="BR3">
        <v>68</v>
      </c>
      <c r="BS3">
        <v>69</v>
      </c>
      <c r="BT3">
        <v>70</v>
      </c>
      <c r="BU3">
        <v>71</v>
      </c>
      <c r="BV3">
        <v>72</v>
      </c>
      <c r="BW3">
        <v>73</v>
      </c>
      <c r="BX3">
        <v>74</v>
      </c>
      <c r="BY3">
        <v>75</v>
      </c>
      <c r="BZ3">
        <v>76</v>
      </c>
      <c r="CA3">
        <v>77</v>
      </c>
      <c r="CB3">
        <v>78</v>
      </c>
      <c r="CC3">
        <v>79</v>
      </c>
      <c r="CD3">
        <v>80</v>
      </c>
      <c r="CE3">
        <v>81</v>
      </c>
      <c r="CF3">
        <v>82</v>
      </c>
      <c r="CG3">
        <v>83</v>
      </c>
      <c r="CH3">
        <v>84</v>
      </c>
      <c r="CI3">
        <v>85</v>
      </c>
      <c r="CJ3">
        <v>86</v>
      </c>
      <c r="CK3">
        <v>87</v>
      </c>
      <c r="CL3">
        <v>88</v>
      </c>
      <c r="CM3">
        <v>89</v>
      </c>
      <c r="CN3">
        <v>90</v>
      </c>
      <c r="CO3">
        <v>91</v>
      </c>
      <c r="CP3">
        <v>92</v>
      </c>
      <c r="CQ3">
        <v>93</v>
      </c>
      <c r="CR3">
        <v>94</v>
      </c>
      <c r="CS3">
        <v>95</v>
      </c>
      <c r="CT3">
        <v>96</v>
      </c>
      <c r="CU3">
        <v>97</v>
      </c>
      <c r="CV3">
        <v>98</v>
      </c>
      <c r="CW3">
        <v>99</v>
      </c>
      <c r="CX3">
        <v>100</v>
      </c>
    </row>
    <row r="4" spans="1:102" x14ac:dyDescent="0.25">
      <c r="A4">
        <v>0</v>
      </c>
      <c r="B4">
        <v>1</v>
      </c>
      <c r="C4">
        <v>0.74993121802341101</v>
      </c>
      <c r="D4">
        <v>0.56231555846290904</v>
      </c>
      <c r="E4">
        <v>0.42151693465715701</v>
      </c>
      <c r="F4">
        <v>0.31580960224188498</v>
      </c>
      <c r="G4">
        <v>0.236404254449121</v>
      </c>
      <c r="H4">
        <v>0.17671751185580201</v>
      </c>
      <c r="I4">
        <v>0.13182311586401799</v>
      </c>
      <c r="J4">
        <v>9.8038678199225696E-2</v>
      </c>
      <c r="K4">
        <v>7.2613725262786699E-2</v>
      </c>
      <c r="L4">
        <v>5.34938201284378E-2</v>
      </c>
      <c r="M4">
        <v>3.9142306515637E-2</v>
      </c>
      <c r="N4">
        <v>2.8406127440654301E-2</v>
      </c>
      <c r="O4">
        <v>2.04156107301765E-2</v>
      </c>
      <c r="P4">
        <v>1.45104585794604E-2</v>
      </c>
      <c r="Q4">
        <v>1.01857830749891E-2</v>
      </c>
      <c r="R4">
        <v>7.0531944341329297E-3</v>
      </c>
      <c r="S4">
        <v>4.8128890579224697E-3</v>
      </c>
      <c r="T4">
        <v>3.2335203142744499E-3</v>
      </c>
      <c r="U4">
        <v>2.1374046887119198E-3</v>
      </c>
      <c r="V4">
        <v>1.3893066349779E-3</v>
      </c>
      <c r="W4">
        <v>8.8762620076679704E-4</v>
      </c>
      <c r="X4">
        <v>5.5726073455702498E-4</v>
      </c>
      <c r="Y4">
        <v>3.4372182595714302E-4</v>
      </c>
      <c r="Z4">
        <v>2.0827717377552699E-4</v>
      </c>
      <c r="AA4">
        <v>1.23983206820981E-4</v>
      </c>
      <c r="AB4" s="50">
        <v>7.2510474997067295E-5</v>
      </c>
      <c r="AC4" s="50">
        <v>4.16686640332027E-5</v>
      </c>
      <c r="AD4" s="50">
        <v>2.3532238775298302E-5</v>
      </c>
      <c r="AE4" s="50">
        <v>1.3063255671693999E-5</v>
      </c>
      <c r="AF4" s="50">
        <v>7.1297817242307903E-6</v>
      </c>
      <c r="AG4" s="50">
        <v>3.8269204457502799E-6</v>
      </c>
      <c r="AH4" s="50">
        <v>2.0206453364376601E-6</v>
      </c>
      <c r="AI4" s="50">
        <v>1.0498388018948199E-6</v>
      </c>
      <c r="AJ4" s="50">
        <v>5.3687743043305297E-7</v>
      </c>
      <c r="AK4" s="50">
        <v>2.703200058607E-7</v>
      </c>
      <c r="AL4" s="50">
        <v>1.34048988910531E-7</v>
      </c>
      <c r="AM4" s="50">
        <v>6.5488252085413795E-8</v>
      </c>
      <c r="AN4" s="50">
        <v>3.1528957275181099E-8</v>
      </c>
      <c r="AO4" s="50">
        <v>1.4963496812868799E-8</v>
      </c>
      <c r="AP4" s="50">
        <v>7.0026657000445098E-9</v>
      </c>
      <c r="AQ4" s="50">
        <v>3.2324236217418499E-9</v>
      </c>
      <c r="AR4" s="50">
        <v>1.4721546723188799E-9</v>
      </c>
      <c r="AS4" s="50">
        <v>6.6170183371366198E-10</v>
      </c>
      <c r="AT4" s="50">
        <v>2.9361345231032E-10</v>
      </c>
      <c r="AU4" s="50">
        <v>1.2865086043615199E-10</v>
      </c>
      <c r="AV4" s="50">
        <v>5.5678604432925502E-11</v>
      </c>
      <c r="AW4" s="50">
        <v>2.38076180596954E-11</v>
      </c>
      <c r="AX4" s="50">
        <v>1.0060181918874499E-11</v>
      </c>
      <c r="AY4" s="50">
        <v>4.20209225429525E-12</v>
      </c>
      <c r="AZ4" s="50">
        <v>1.7354017706706E-12</v>
      </c>
      <c r="BA4" s="50">
        <v>7.0877978825183398E-13</v>
      </c>
      <c r="BB4" s="50">
        <v>2.86351127574078E-13</v>
      </c>
      <c r="BC4" s="50">
        <v>1.1446153493888999E-13</v>
      </c>
      <c r="BD4" s="50">
        <v>4.5278032553498301E-14</v>
      </c>
      <c r="BE4" s="50">
        <v>1.7728603358148799E-14</v>
      </c>
      <c r="BF4" s="50">
        <v>6.8724200046372602E-15</v>
      </c>
      <c r="BG4" s="50">
        <v>2.63803062754492E-15</v>
      </c>
      <c r="BH4" s="50">
        <v>1.00292708585615E-15</v>
      </c>
      <c r="BI4" s="50">
        <v>3.77711661051988E-16</v>
      </c>
      <c r="BJ4" s="50">
        <v>1.4093952882992001E-16</v>
      </c>
      <c r="BK4" s="50">
        <v>5.2115191780616299E-17</v>
      </c>
      <c r="BL4" s="50">
        <v>1.9099877098983399E-17</v>
      </c>
      <c r="BM4" s="50">
        <v>6.9391307659614205E-18</v>
      </c>
      <c r="BN4" s="50">
        <v>2.4995360932021801E-18</v>
      </c>
      <c r="BO4" s="50">
        <v>8.9281863448761291E-19</v>
      </c>
      <c r="BP4" s="50">
        <v>3.1628919823736199E-19</v>
      </c>
      <c r="BQ4" s="50">
        <v>1.1114469447644799E-19</v>
      </c>
      <c r="BR4" s="50">
        <v>3.8747225102901598E-20</v>
      </c>
      <c r="BS4" s="50">
        <v>1.34030150690854E-20</v>
      </c>
      <c r="BT4" s="50">
        <v>4.6008209582563002E-21</v>
      </c>
      <c r="BU4" s="50">
        <v>1.56746695735469E-21</v>
      </c>
      <c r="BV4" s="50">
        <v>5.3008981491138299E-22</v>
      </c>
      <c r="BW4" s="50">
        <v>1.77969183694992E-22</v>
      </c>
      <c r="BX4" s="50">
        <v>5.93252091430586E-23</v>
      </c>
      <c r="BY4" s="50">
        <v>1.96375050424778E-23</v>
      </c>
      <c r="BZ4" s="50">
        <v>6.4556205071798101E-24</v>
      </c>
      <c r="CA4" s="50">
        <v>2.1078762317147201E-24</v>
      </c>
      <c r="CB4" s="50">
        <v>6.8368675201377403E-25</v>
      </c>
      <c r="CC4" s="50">
        <v>2.20304034182346E-25</v>
      </c>
      <c r="CD4" s="50">
        <v>7.0532301936532304E-26</v>
      </c>
      <c r="CE4" s="50">
        <v>2.2438815688762501E-26</v>
      </c>
      <c r="CF4" s="50">
        <v>7.0941913183189696E-27</v>
      </c>
      <c r="CG4" s="50">
        <v>2.22915721277866E-27</v>
      </c>
      <c r="CH4" s="50">
        <v>6.9623529250488598E-28</v>
      </c>
      <c r="CI4" s="50">
        <v>2.1616759180729098E-28</v>
      </c>
      <c r="CJ4" s="50">
        <v>6.6724456580275605E-29</v>
      </c>
      <c r="CK4" s="50">
        <v>2.04776048779957E-29</v>
      </c>
      <c r="CL4" s="50">
        <v>6.2490174913670796E-30</v>
      </c>
      <c r="CM4" s="50">
        <v>1.89635965641129E-30</v>
      </c>
      <c r="CN4" s="50">
        <v>5.7232551443161899E-31</v>
      </c>
      <c r="CO4" s="50">
        <v>1.7179682833983501E-31</v>
      </c>
      <c r="CP4" s="50">
        <v>5.1294664416321399E-32</v>
      </c>
      <c r="CQ4" s="50">
        <v>1.52352241114979E-32</v>
      </c>
      <c r="CR4" s="50">
        <v>4.5017245574950699E-33</v>
      </c>
      <c r="CS4" s="50">
        <v>1.32341324617704E-33</v>
      </c>
      <c r="CT4" s="50">
        <v>3.8710696529408398E-34</v>
      </c>
      <c r="CU4" s="50">
        <v>1.12673083605073E-34</v>
      </c>
      <c r="CV4" s="50">
        <v>3.2641497597332402E-35</v>
      </c>
      <c r="CW4" s="50">
        <v>9.4529989792972101E-36</v>
      </c>
      <c r="CX4" s="50">
        <v>3.0204331644583597E-36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36EC8-99C1-4F0F-872A-D4440BD03D32}">
  <dimension ref="A1:DB1504"/>
  <sheetViews>
    <sheetView workbookViewId="0">
      <pane ySplit="6600" topLeftCell="A1489"/>
      <selection activeCell="DH9" sqref="DH9"/>
      <selection pane="bottomLeft" activeCell="E1504" sqref="E1504"/>
    </sheetView>
  </sheetViews>
  <sheetFormatPr defaultRowHeight="15" x14ac:dyDescent="0.25"/>
  <cols>
    <col min="1" max="1" width="5" style="49" bestFit="1" customWidth="1"/>
    <col min="3" max="3" width="8.42578125" style="49" customWidth="1"/>
    <col min="4" max="4" width="5" style="49" bestFit="1" customWidth="1"/>
    <col min="5" max="5" width="10.28515625" customWidth="1"/>
    <col min="9" max="52" width="0" hidden="1" customWidth="1"/>
    <col min="55" max="55" width="10.28515625" customWidth="1"/>
    <col min="58" max="103" width="0" hidden="1" customWidth="1"/>
  </cols>
  <sheetData>
    <row r="1" spans="1:106" x14ac:dyDescent="0.25">
      <c r="A1" s="153"/>
      <c r="B1" s="150"/>
      <c r="C1" s="153"/>
      <c r="D1" s="153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150"/>
      <c r="Y1" s="150"/>
      <c r="Z1" s="150"/>
      <c r="AA1" s="150"/>
      <c r="AB1" s="150"/>
      <c r="AC1" s="150"/>
      <c r="AD1" s="150"/>
      <c r="AE1" s="150"/>
      <c r="AF1" s="150"/>
      <c r="AG1" s="150"/>
      <c r="AH1" s="150"/>
      <c r="AI1" s="150"/>
      <c r="AJ1" s="150"/>
      <c r="AK1" s="150"/>
      <c r="AL1" s="150"/>
      <c r="AM1" s="150"/>
      <c r="AN1" s="150"/>
      <c r="AO1" s="150"/>
      <c r="AP1" s="150"/>
      <c r="AQ1" s="150"/>
      <c r="AR1" s="150"/>
      <c r="AS1" s="150"/>
      <c r="AT1" s="150"/>
      <c r="AU1" s="150"/>
      <c r="AV1" s="150"/>
      <c r="AW1" s="150"/>
      <c r="AX1" s="150"/>
      <c r="AY1" s="150"/>
      <c r="AZ1" s="150"/>
      <c r="BA1" s="150"/>
      <c r="BB1" s="150"/>
      <c r="BC1" s="150">
        <v>50</v>
      </c>
      <c r="BD1" s="150"/>
      <c r="BE1" s="150"/>
      <c r="BF1" s="150"/>
      <c r="BG1" s="150"/>
      <c r="BH1" s="150"/>
      <c r="BI1" s="150"/>
      <c r="BJ1" s="150"/>
      <c r="BK1" s="150"/>
      <c r="BL1" s="150"/>
      <c r="BM1" s="150"/>
      <c r="BN1" s="150"/>
      <c r="BO1" s="150"/>
      <c r="BP1" s="150"/>
      <c r="BQ1" s="150"/>
      <c r="BR1" s="150"/>
      <c r="BS1" s="150"/>
      <c r="BT1" s="150"/>
      <c r="BU1" s="150"/>
      <c r="BV1" s="150"/>
      <c r="BW1" s="150"/>
      <c r="BX1" s="150"/>
      <c r="BY1" s="150"/>
      <c r="BZ1" s="150"/>
      <c r="CA1" s="150"/>
      <c r="CB1" s="150"/>
      <c r="CC1" s="150"/>
      <c r="CD1" s="150"/>
      <c r="CE1" s="150"/>
      <c r="CF1" s="150"/>
      <c r="CG1" s="150"/>
      <c r="CH1" s="150"/>
      <c r="CI1" s="150"/>
      <c r="CJ1" s="150"/>
      <c r="CK1" s="150"/>
      <c r="CL1" s="150"/>
      <c r="CM1" s="150"/>
      <c r="CN1" s="150"/>
      <c r="CO1" s="150"/>
      <c r="CP1" s="150"/>
      <c r="CQ1" s="150"/>
      <c r="CR1" s="150"/>
      <c r="CS1" s="150"/>
      <c r="CT1" s="150"/>
      <c r="CU1" s="150"/>
      <c r="CV1" s="150"/>
      <c r="CW1" s="150"/>
      <c r="CX1" s="150"/>
      <c r="CY1" s="150"/>
      <c r="CZ1" s="150"/>
      <c r="DA1" s="150"/>
      <c r="DB1" s="150"/>
    </row>
    <row r="2" spans="1:106" x14ac:dyDescent="0.25">
      <c r="A2" s="153"/>
      <c r="B2" s="150"/>
      <c r="C2" s="152">
        <v>160</v>
      </c>
      <c r="D2" s="153"/>
      <c r="E2" s="150"/>
      <c r="F2">
        <v>1</v>
      </c>
      <c r="G2">
        <f>F2+1</f>
        <v>2</v>
      </c>
      <c r="H2">
        <f t="shared" ref="H2:BS2" si="0">G2+1</f>
        <v>3</v>
      </c>
      <c r="I2">
        <f t="shared" si="0"/>
        <v>4</v>
      </c>
      <c r="J2">
        <f t="shared" si="0"/>
        <v>5</v>
      </c>
      <c r="K2">
        <f t="shared" si="0"/>
        <v>6</v>
      </c>
      <c r="L2">
        <f t="shared" si="0"/>
        <v>7</v>
      </c>
      <c r="M2">
        <f t="shared" si="0"/>
        <v>8</v>
      </c>
      <c r="N2">
        <f t="shared" si="0"/>
        <v>9</v>
      </c>
      <c r="O2">
        <f t="shared" si="0"/>
        <v>10</v>
      </c>
      <c r="P2">
        <f t="shared" si="0"/>
        <v>11</v>
      </c>
      <c r="Q2">
        <f t="shared" si="0"/>
        <v>12</v>
      </c>
      <c r="R2">
        <f t="shared" si="0"/>
        <v>13</v>
      </c>
      <c r="S2">
        <f t="shared" si="0"/>
        <v>14</v>
      </c>
      <c r="T2">
        <f t="shared" si="0"/>
        <v>15</v>
      </c>
      <c r="U2">
        <f t="shared" si="0"/>
        <v>16</v>
      </c>
      <c r="V2">
        <f t="shared" si="0"/>
        <v>17</v>
      </c>
      <c r="W2">
        <f t="shared" si="0"/>
        <v>18</v>
      </c>
      <c r="X2">
        <f t="shared" si="0"/>
        <v>19</v>
      </c>
      <c r="Y2">
        <f t="shared" si="0"/>
        <v>20</v>
      </c>
      <c r="Z2">
        <f t="shared" si="0"/>
        <v>21</v>
      </c>
      <c r="AA2">
        <f t="shared" si="0"/>
        <v>22</v>
      </c>
      <c r="AB2">
        <f t="shared" si="0"/>
        <v>23</v>
      </c>
      <c r="AC2">
        <f t="shared" si="0"/>
        <v>24</v>
      </c>
      <c r="AD2">
        <f t="shared" si="0"/>
        <v>25</v>
      </c>
      <c r="AE2">
        <f t="shared" si="0"/>
        <v>26</v>
      </c>
      <c r="AF2">
        <f t="shared" si="0"/>
        <v>27</v>
      </c>
      <c r="AG2">
        <f t="shared" si="0"/>
        <v>28</v>
      </c>
      <c r="AH2">
        <f t="shared" si="0"/>
        <v>29</v>
      </c>
      <c r="AI2">
        <f t="shared" si="0"/>
        <v>30</v>
      </c>
      <c r="AJ2">
        <f t="shared" si="0"/>
        <v>31</v>
      </c>
      <c r="AK2">
        <f t="shared" si="0"/>
        <v>32</v>
      </c>
      <c r="AL2">
        <f t="shared" si="0"/>
        <v>33</v>
      </c>
      <c r="AM2">
        <f t="shared" si="0"/>
        <v>34</v>
      </c>
      <c r="AN2">
        <f t="shared" si="0"/>
        <v>35</v>
      </c>
      <c r="AO2">
        <f t="shared" si="0"/>
        <v>36</v>
      </c>
      <c r="AP2">
        <f t="shared" si="0"/>
        <v>37</v>
      </c>
      <c r="AQ2">
        <f t="shared" si="0"/>
        <v>38</v>
      </c>
      <c r="AR2">
        <f t="shared" si="0"/>
        <v>39</v>
      </c>
      <c r="AS2">
        <f t="shared" si="0"/>
        <v>40</v>
      </c>
      <c r="AT2">
        <f t="shared" si="0"/>
        <v>41</v>
      </c>
      <c r="AU2">
        <f t="shared" si="0"/>
        <v>42</v>
      </c>
      <c r="AV2">
        <f t="shared" si="0"/>
        <v>43</v>
      </c>
      <c r="AW2">
        <f t="shared" si="0"/>
        <v>44</v>
      </c>
      <c r="AX2">
        <f t="shared" si="0"/>
        <v>45</v>
      </c>
      <c r="AY2">
        <f t="shared" si="0"/>
        <v>46</v>
      </c>
      <c r="AZ2">
        <f t="shared" si="0"/>
        <v>47</v>
      </c>
      <c r="BA2">
        <f t="shared" si="0"/>
        <v>48</v>
      </c>
      <c r="BB2">
        <f t="shared" si="0"/>
        <v>49</v>
      </c>
      <c r="BC2" s="150">
        <f t="shared" si="0"/>
        <v>50</v>
      </c>
      <c r="BD2">
        <f t="shared" si="0"/>
        <v>51</v>
      </c>
      <c r="BE2">
        <f t="shared" si="0"/>
        <v>52</v>
      </c>
      <c r="BF2">
        <f t="shared" si="0"/>
        <v>53</v>
      </c>
      <c r="BG2">
        <f t="shared" si="0"/>
        <v>54</v>
      </c>
      <c r="BH2">
        <f t="shared" si="0"/>
        <v>55</v>
      </c>
      <c r="BI2">
        <f t="shared" si="0"/>
        <v>56</v>
      </c>
      <c r="BJ2">
        <f t="shared" si="0"/>
        <v>57</v>
      </c>
      <c r="BK2">
        <f t="shared" si="0"/>
        <v>58</v>
      </c>
      <c r="BL2">
        <f t="shared" si="0"/>
        <v>59</v>
      </c>
      <c r="BM2">
        <f t="shared" si="0"/>
        <v>60</v>
      </c>
      <c r="BN2">
        <f t="shared" si="0"/>
        <v>61</v>
      </c>
      <c r="BO2">
        <f t="shared" si="0"/>
        <v>62</v>
      </c>
      <c r="BP2">
        <f t="shared" si="0"/>
        <v>63</v>
      </c>
      <c r="BQ2">
        <f t="shared" si="0"/>
        <v>64</v>
      </c>
      <c r="BR2">
        <f t="shared" si="0"/>
        <v>65</v>
      </c>
      <c r="BS2">
        <f t="shared" si="0"/>
        <v>66</v>
      </c>
      <c r="BT2">
        <f t="shared" ref="BT2:DB2" si="1">BS2+1</f>
        <v>67</v>
      </c>
      <c r="BU2">
        <f t="shared" si="1"/>
        <v>68</v>
      </c>
      <c r="BV2">
        <f t="shared" si="1"/>
        <v>69</v>
      </c>
      <c r="BW2">
        <f t="shared" si="1"/>
        <v>70</v>
      </c>
      <c r="BX2">
        <f t="shared" si="1"/>
        <v>71</v>
      </c>
      <c r="BY2">
        <f t="shared" si="1"/>
        <v>72</v>
      </c>
      <c r="BZ2">
        <f t="shared" si="1"/>
        <v>73</v>
      </c>
      <c r="CA2">
        <f t="shared" si="1"/>
        <v>74</v>
      </c>
      <c r="CB2">
        <f t="shared" si="1"/>
        <v>75</v>
      </c>
      <c r="CC2">
        <f t="shared" si="1"/>
        <v>76</v>
      </c>
      <c r="CD2">
        <f t="shared" si="1"/>
        <v>77</v>
      </c>
      <c r="CE2">
        <f t="shared" si="1"/>
        <v>78</v>
      </c>
      <c r="CF2">
        <f t="shared" si="1"/>
        <v>79</v>
      </c>
      <c r="CG2">
        <f t="shared" si="1"/>
        <v>80</v>
      </c>
      <c r="CH2">
        <f t="shared" si="1"/>
        <v>81</v>
      </c>
      <c r="CI2">
        <f t="shared" si="1"/>
        <v>82</v>
      </c>
      <c r="CJ2">
        <f t="shared" si="1"/>
        <v>83</v>
      </c>
      <c r="CK2">
        <f t="shared" si="1"/>
        <v>84</v>
      </c>
      <c r="CL2">
        <f t="shared" si="1"/>
        <v>85</v>
      </c>
      <c r="CM2">
        <f t="shared" si="1"/>
        <v>86</v>
      </c>
      <c r="CN2">
        <f t="shared" si="1"/>
        <v>87</v>
      </c>
      <c r="CO2">
        <f t="shared" si="1"/>
        <v>88</v>
      </c>
      <c r="CP2">
        <f t="shared" si="1"/>
        <v>89</v>
      </c>
      <c r="CQ2">
        <f t="shared" si="1"/>
        <v>90</v>
      </c>
      <c r="CR2">
        <f t="shared" si="1"/>
        <v>91</v>
      </c>
      <c r="CS2">
        <f t="shared" si="1"/>
        <v>92</v>
      </c>
      <c r="CT2">
        <f t="shared" si="1"/>
        <v>93</v>
      </c>
      <c r="CU2">
        <f t="shared" si="1"/>
        <v>94</v>
      </c>
      <c r="CV2">
        <f t="shared" si="1"/>
        <v>95</v>
      </c>
      <c r="CW2">
        <f t="shared" si="1"/>
        <v>96</v>
      </c>
      <c r="CX2">
        <f t="shared" si="1"/>
        <v>97</v>
      </c>
      <c r="CY2">
        <f t="shared" si="1"/>
        <v>98</v>
      </c>
      <c r="CZ2">
        <f t="shared" si="1"/>
        <v>99</v>
      </c>
      <c r="DA2">
        <f t="shared" si="1"/>
        <v>100</v>
      </c>
      <c r="DB2">
        <f t="shared" si="1"/>
        <v>101</v>
      </c>
    </row>
    <row r="3" spans="1:106" x14ac:dyDescent="0.25">
      <c r="A3" s="153"/>
      <c r="B3" s="150"/>
      <c r="C3" s="152">
        <v>1500</v>
      </c>
      <c r="D3" s="153"/>
      <c r="E3" s="150"/>
      <c r="F3" s="150">
        <v>0</v>
      </c>
      <c r="G3" s="150">
        <v>1</v>
      </c>
      <c r="H3" s="150">
        <v>2</v>
      </c>
      <c r="I3" s="150">
        <v>3</v>
      </c>
      <c r="J3" s="150">
        <v>4</v>
      </c>
      <c r="K3" s="150">
        <v>5</v>
      </c>
      <c r="L3" s="150">
        <v>6</v>
      </c>
      <c r="M3" s="150">
        <v>7</v>
      </c>
      <c r="N3" s="150">
        <v>8</v>
      </c>
      <c r="O3" s="150">
        <v>9</v>
      </c>
      <c r="P3" s="150">
        <v>10</v>
      </c>
      <c r="Q3" s="150">
        <v>11</v>
      </c>
      <c r="R3" s="150">
        <v>12</v>
      </c>
      <c r="S3" s="150">
        <v>13</v>
      </c>
      <c r="T3" s="150">
        <v>14</v>
      </c>
      <c r="U3" s="150">
        <v>15</v>
      </c>
      <c r="V3" s="150">
        <v>16</v>
      </c>
      <c r="W3" s="150">
        <v>17</v>
      </c>
      <c r="X3" s="150">
        <v>18</v>
      </c>
      <c r="Y3" s="150">
        <v>19</v>
      </c>
      <c r="Z3" s="150">
        <v>20</v>
      </c>
      <c r="AA3" s="150">
        <v>21</v>
      </c>
      <c r="AB3" s="150">
        <v>22</v>
      </c>
      <c r="AC3" s="150">
        <v>23</v>
      </c>
      <c r="AD3" s="150">
        <v>24</v>
      </c>
      <c r="AE3" s="150">
        <v>25</v>
      </c>
      <c r="AF3" s="150">
        <v>26</v>
      </c>
      <c r="AG3" s="150">
        <v>27</v>
      </c>
      <c r="AH3" s="150">
        <v>28</v>
      </c>
      <c r="AI3" s="150">
        <v>29</v>
      </c>
      <c r="AJ3" s="150">
        <v>30</v>
      </c>
      <c r="AK3" s="150">
        <v>31</v>
      </c>
      <c r="AL3" s="150">
        <v>32</v>
      </c>
      <c r="AM3" s="150">
        <v>33</v>
      </c>
      <c r="AN3" s="150">
        <v>34</v>
      </c>
      <c r="AO3" s="150">
        <v>35</v>
      </c>
      <c r="AP3" s="150">
        <v>36</v>
      </c>
      <c r="AQ3" s="150">
        <v>37</v>
      </c>
      <c r="AR3" s="150">
        <v>38</v>
      </c>
      <c r="AS3" s="150">
        <v>39</v>
      </c>
      <c r="AT3" s="150">
        <v>40</v>
      </c>
      <c r="AU3" s="150">
        <v>41</v>
      </c>
      <c r="AV3" s="150">
        <v>42</v>
      </c>
      <c r="AW3" s="150">
        <v>43</v>
      </c>
      <c r="AX3" s="150">
        <v>44</v>
      </c>
      <c r="AY3" s="150">
        <v>45</v>
      </c>
      <c r="AZ3" s="150">
        <v>46</v>
      </c>
      <c r="BA3" s="150">
        <v>47</v>
      </c>
      <c r="BB3" s="150">
        <v>48</v>
      </c>
      <c r="BC3" s="150">
        <v>49</v>
      </c>
      <c r="BD3" s="150">
        <v>50</v>
      </c>
      <c r="BE3" s="150">
        <v>51</v>
      </c>
      <c r="BF3" s="150">
        <v>52</v>
      </c>
      <c r="BG3" s="150">
        <v>53</v>
      </c>
      <c r="BH3" s="150">
        <v>54</v>
      </c>
      <c r="BI3" s="150">
        <v>55</v>
      </c>
      <c r="BJ3" s="150">
        <v>56</v>
      </c>
      <c r="BK3" s="150">
        <v>57</v>
      </c>
      <c r="BL3" s="150">
        <v>58</v>
      </c>
      <c r="BM3" s="150">
        <v>59</v>
      </c>
      <c r="BN3" s="150">
        <v>60</v>
      </c>
      <c r="BO3" s="150">
        <v>61</v>
      </c>
      <c r="BP3" s="150">
        <v>62</v>
      </c>
      <c r="BQ3" s="150">
        <v>63</v>
      </c>
      <c r="BR3" s="150">
        <v>64</v>
      </c>
      <c r="BS3" s="150">
        <v>65</v>
      </c>
      <c r="BT3" s="150">
        <v>66</v>
      </c>
      <c r="BU3" s="150">
        <v>67</v>
      </c>
      <c r="BV3" s="150">
        <v>68</v>
      </c>
      <c r="BW3" s="150">
        <v>69</v>
      </c>
      <c r="BX3" s="150">
        <v>70</v>
      </c>
      <c r="BY3" s="150">
        <v>71</v>
      </c>
      <c r="BZ3" s="150">
        <v>72</v>
      </c>
      <c r="CA3" s="150">
        <v>73</v>
      </c>
      <c r="CB3" s="150">
        <v>74</v>
      </c>
      <c r="CC3" s="150">
        <v>75</v>
      </c>
      <c r="CD3" s="150">
        <v>76</v>
      </c>
      <c r="CE3" s="150">
        <v>77</v>
      </c>
      <c r="CF3" s="150">
        <v>78</v>
      </c>
      <c r="CG3" s="150">
        <v>79</v>
      </c>
      <c r="CH3" s="150">
        <v>80</v>
      </c>
      <c r="CI3" s="150">
        <v>81</v>
      </c>
      <c r="CJ3" s="150">
        <v>82</v>
      </c>
      <c r="CK3" s="150">
        <v>83</v>
      </c>
      <c r="CL3" s="150">
        <v>84</v>
      </c>
      <c r="CM3" s="150">
        <v>85</v>
      </c>
      <c r="CN3" s="150">
        <v>86</v>
      </c>
      <c r="CO3" s="150">
        <v>87</v>
      </c>
      <c r="CP3" s="150">
        <v>88</v>
      </c>
      <c r="CQ3" s="150">
        <v>89</v>
      </c>
      <c r="CR3" s="150">
        <v>90</v>
      </c>
      <c r="CS3" s="150">
        <v>91</v>
      </c>
      <c r="CT3" s="150">
        <v>92</v>
      </c>
      <c r="CU3" s="150">
        <v>93</v>
      </c>
      <c r="CV3" s="150">
        <v>94</v>
      </c>
      <c r="CW3" s="150">
        <v>95</v>
      </c>
      <c r="CX3" s="150">
        <v>96</v>
      </c>
      <c r="CY3" s="150">
        <v>97</v>
      </c>
      <c r="CZ3" s="150">
        <v>98</v>
      </c>
      <c r="DA3" s="150">
        <v>99</v>
      </c>
      <c r="DB3" s="150">
        <v>100</v>
      </c>
    </row>
    <row r="4" spans="1:106" x14ac:dyDescent="0.25">
      <c r="A4" s="153"/>
      <c r="B4" s="150">
        <v>0</v>
      </c>
      <c r="C4" s="49">
        <f>ROW()</f>
        <v>4</v>
      </c>
      <c r="D4" s="153"/>
      <c r="E4" s="150"/>
      <c r="F4">
        <v>60.199999999999903</v>
      </c>
      <c r="G4">
        <v>59.607999999999898</v>
      </c>
      <c r="H4">
        <v>59.015999999999899</v>
      </c>
      <c r="I4">
        <v>58.4239999999999</v>
      </c>
      <c r="J4">
        <v>57.831999999999901</v>
      </c>
      <c r="K4">
        <v>57.239999999999903</v>
      </c>
      <c r="L4">
        <v>56.647999999999897</v>
      </c>
      <c r="M4">
        <v>56.055999999999898</v>
      </c>
      <c r="N4">
        <v>55.463999999999899</v>
      </c>
      <c r="O4">
        <v>54.8719999999999</v>
      </c>
      <c r="P4">
        <v>54.279999999999902</v>
      </c>
      <c r="Q4">
        <v>53.687999999999903</v>
      </c>
      <c r="R4">
        <v>53.095999999999897</v>
      </c>
      <c r="S4">
        <v>52.503999999999898</v>
      </c>
      <c r="T4">
        <v>51.9119999999999</v>
      </c>
      <c r="U4">
        <v>51.319999999999901</v>
      </c>
      <c r="V4">
        <v>50.727999999999902</v>
      </c>
      <c r="W4">
        <v>50.135999999999903</v>
      </c>
      <c r="X4">
        <v>49.543999999999897</v>
      </c>
      <c r="Y4">
        <v>48.951999999999899</v>
      </c>
      <c r="Z4">
        <v>48.3599999999999</v>
      </c>
      <c r="AA4">
        <v>47.767999999999901</v>
      </c>
      <c r="AB4">
        <v>47.175999999999902</v>
      </c>
      <c r="AC4">
        <v>46.583999999999897</v>
      </c>
      <c r="AD4">
        <v>45.991999999999898</v>
      </c>
      <c r="AE4">
        <v>45.399999999999899</v>
      </c>
      <c r="AF4">
        <v>44.8079999999999</v>
      </c>
      <c r="AG4">
        <v>44.215999999999902</v>
      </c>
      <c r="AH4">
        <v>43.623999999999903</v>
      </c>
      <c r="AI4">
        <v>43.031999999999897</v>
      </c>
      <c r="AJ4">
        <v>42.439999999999898</v>
      </c>
      <c r="AK4">
        <v>41.8479999999999</v>
      </c>
      <c r="AL4">
        <v>41.255999999999901</v>
      </c>
      <c r="AM4">
        <v>40.663999999999902</v>
      </c>
      <c r="AN4">
        <v>40.071999999999903</v>
      </c>
      <c r="AO4">
        <v>39.479999999999897</v>
      </c>
      <c r="AP4">
        <v>38.887999999999899</v>
      </c>
      <c r="AQ4">
        <v>38.2959999999999</v>
      </c>
      <c r="AR4">
        <v>37.703999999999901</v>
      </c>
      <c r="AS4">
        <v>37.111999999999902</v>
      </c>
      <c r="AT4">
        <v>36.519999999999897</v>
      </c>
      <c r="AU4">
        <v>35.927999999999898</v>
      </c>
      <c r="AV4">
        <v>35.335999999999899</v>
      </c>
      <c r="AW4">
        <v>34.7439999999999</v>
      </c>
      <c r="AX4">
        <v>34.151999999999902</v>
      </c>
      <c r="AY4">
        <v>33.559999999999903</v>
      </c>
      <c r="AZ4">
        <v>32.967999999999897</v>
      </c>
      <c r="BA4">
        <v>32.375999999999898</v>
      </c>
      <c r="BB4">
        <v>31.783999999999899</v>
      </c>
      <c r="BC4" s="150">
        <v>31.191999999999901</v>
      </c>
      <c r="BD4">
        <v>30.599999999999898</v>
      </c>
      <c r="BE4">
        <v>30.0079999999999</v>
      </c>
      <c r="BF4">
        <v>29.415999999999901</v>
      </c>
      <c r="BG4">
        <v>28.823999999999899</v>
      </c>
      <c r="BH4">
        <v>28.2319999999999</v>
      </c>
      <c r="BI4">
        <v>27.639999999999901</v>
      </c>
      <c r="BJ4">
        <v>27.047999999999899</v>
      </c>
      <c r="BK4">
        <v>26.4559999999999</v>
      </c>
      <c r="BL4">
        <v>25.863999999999901</v>
      </c>
      <c r="BM4">
        <v>25.271999999999899</v>
      </c>
      <c r="BN4">
        <v>24.6799999999999</v>
      </c>
      <c r="BO4">
        <v>24.087999999999901</v>
      </c>
      <c r="BP4">
        <v>23.495999999999899</v>
      </c>
      <c r="BQ4">
        <v>22.9039999999999</v>
      </c>
      <c r="BR4">
        <v>22.311999999999902</v>
      </c>
      <c r="BS4">
        <v>21.719999999999899</v>
      </c>
      <c r="BT4">
        <v>21.127999999999901</v>
      </c>
      <c r="BU4">
        <v>20.535999999999898</v>
      </c>
      <c r="BV4">
        <v>19.9439999999999</v>
      </c>
      <c r="BW4">
        <v>19.351999999999901</v>
      </c>
      <c r="BX4">
        <v>18.759999999999899</v>
      </c>
      <c r="BY4">
        <v>18.1679999999999</v>
      </c>
      <c r="BZ4">
        <v>17.575999999999901</v>
      </c>
      <c r="CA4">
        <v>16.983999999999899</v>
      </c>
      <c r="CB4">
        <v>16.3919999999999</v>
      </c>
      <c r="CC4">
        <v>15.799999999999899</v>
      </c>
      <c r="CD4">
        <v>15.207999999999901</v>
      </c>
      <c r="CE4">
        <v>14.6159999999999</v>
      </c>
      <c r="CF4">
        <v>14.0239999999999</v>
      </c>
      <c r="CG4">
        <v>13.431999999999899</v>
      </c>
      <c r="CH4">
        <v>12.8399999999999</v>
      </c>
      <c r="CI4">
        <v>12.2479999999999</v>
      </c>
      <c r="CJ4">
        <v>11.655999999999899</v>
      </c>
      <c r="CK4">
        <v>11.063999999999901</v>
      </c>
      <c r="CL4">
        <v>10.4719999999999</v>
      </c>
      <c r="CM4">
        <v>9.8799999999999706</v>
      </c>
      <c r="CN4">
        <v>9.2879999999999807</v>
      </c>
      <c r="CO4">
        <v>8.6959999999999802</v>
      </c>
      <c r="CP4">
        <v>8.1039999999999797</v>
      </c>
      <c r="CQ4">
        <v>7.51199999999998</v>
      </c>
      <c r="CR4">
        <v>6.9199999999999804</v>
      </c>
      <c r="CS4">
        <v>6.3279999999999799</v>
      </c>
      <c r="CT4">
        <v>5.73599999999999</v>
      </c>
      <c r="CU4">
        <v>5.1439999999999904</v>
      </c>
      <c r="CV4">
        <v>4.5519999999999898</v>
      </c>
      <c r="CW4">
        <v>3.9599999999999902</v>
      </c>
      <c r="CX4">
        <v>3.3679999999999901</v>
      </c>
      <c r="CY4">
        <v>2.77599999999999</v>
      </c>
      <c r="CZ4">
        <v>2.1839999999999899</v>
      </c>
      <c r="DA4">
        <v>1.5919999999999901</v>
      </c>
      <c r="DB4">
        <v>1</v>
      </c>
    </row>
    <row r="5" spans="1:106" x14ac:dyDescent="0.25">
      <c r="A5" s="153">
        <v>0</v>
      </c>
      <c r="B5" s="50">
        <v>7.5045104539999997E-23</v>
      </c>
      <c r="C5" s="49">
        <f>IF(ROW()-$C$4&lt;=$C$2,1,2)</f>
        <v>1</v>
      </c>
      <c r="D5" s="153">
        <v>0</v>
      </c>
      <c r="E5" s="151">
        <f>B5</f>
        <v>7.5045104539999997E-23</v>
      </c>
      <c r="BC5" s="151">
        <f t="shared" ref="BC5:BC68" si="2">B5</f>
        <v>7.5045104539999997E-23</v>
      </c>
    </row>
    <row r="6" spans="1:106" x14ac:dyDescent="0.25">
      <c r="A6" s="153">
        <v>1</v>
      </c>
      <c r="B6" s="50">
        <v>1.8071921991999899E-21</v>
      </c>
      <c r="C6" s="49">
        <f t="shared" ref="C6:C69" si="3">IF(ROW()-$C$4&lt;=$C$2,1,2)</f>
        <v>1</v>
      </c>
      <c r="D6" s="153">
        <v>1</v>
      </c>
      <c r="E6" s="151">
        <f t="shared" ref="E6:E69" si="4">B6</f>
        <v>1.8071921991999899E-21</v>
      </c>
      <c r="BC6" s="151">
        <f t="shared" si="2"/>
        <v>1.8071921991999899E-21</v>
      </c>
    </row>
    <row r="7" spans="1:106" x14ac:dyDescent="0.25">
      <c r="A7" s="153">
        <v>2</v>
      </c>
      <c r="B7" s="50">
        <v>2.240159614E-20</v>
      </c>
      <c r="C7" s="49">
        <f t="shared" si="3"/>
        <v>1</v>
      </c>
      <c r="D7" s="153">
        <v>2</v>
      </c>
      <c r="E7" s="151">
        <f t="shared" si="4"/>
        <v>2.240159614E-20</v>
      </c>
      <c r="BC7" s="151">
        <f t="shared" si="2"/>
        <v>2.240159614E-20</v>
      </c>
    </row>
    <row r="8" spans="1:106" x14ac:dyDescent="0.25">
      <c r="A8" s="153">
        <v>3</v>
      </c>
      <c r="B8" s="50">
        <v>1.90447568279999E-19</v>
      </c>
      <c r="C8" s="49">
        <f t="shared" si="3"/>
        <v>1</v>
      </c>
      <c r="D8" s="153">
        <v>3</v>
      </c>
      <c r="E8" s="151">
        <f t="shared" si="4"/>
        <v>1.90447568279999E-19</v>
      </c>
      <c r="BC8" s="151">
        <f t="shared" si="2"/>
        <v>1.90447568279999E-19</v>
      </c>
    </row>
    <row r="9" spans="1:106" x14ac:dyDescent="0.25">
      <c r="A9" s="153">
        <v>4</v>
      </c>
      <c r="B9" s="50">
        <v>1.2484025529999901E-18</v>
      </c>
      <c r="C9" s="49">
        <f t="shared" si="3"/>
        <v>1</v>
      </c>
      <c r="D9" s="153">
        <v>4</v>
      </c>
      <c r="E9" s="151">
        <f t="shared" si="4"/>
        <v>1.2484025529999901E-18</v>
      </c>
      <c r="BC9" s="151">
        <f t="shared" si="2"/>
        <v>1.2484025529999901E-18</v>
      </c>
    </row>
    <row r="10" spans="1:106" x14ac:dyDescent="0.25">
      <c r="A10" s="153">
        <v>5</v>
      </c>
      <c r="B10" s="50">
        <v>6.7262027339999998E-18</v>
      </c>
      <c r="C10" s="49">
        <f t="shared" si="3"/>
        <v>1</v>
      </c>
      <c r="D10" s="153">
        <v>5</v>
      </c>
      <c r="E10" s="151">
        <f t="shared" si="4"/>
        <v>6.7262027339999998E-18</v>
      </c>
      <c r="BC10" s="151">
        <f t="shared" si="2"/>
        <v>6.7262027339999998E-18</v>
      </c>
    </row>
    <row r="11" spans="1:106" x14ac:dyDescent="0.25">
      <c r="A11" s="153">
        <v>6</v>
      </c>
      <c r="B11" s="50">
        <v>3.1009124319999898E-17</v>
      </c>
      <c r="C11" s="49">
        <f t="shared" si="3"/>
        <v>1</v>
      </c>
      <c r="D11" s="153">
        <v>6</v>
      </c>
      <c r="E11" s="151">
        <f t="shared" si="4"/>
        <v>3.1009124319999898E-17</v>
      </c>
      <c r="BC11" s="151">
        <f t="shared" si="2"/>
        <v>3.1009124319999898E-17</v>
      </c>
    </row>
    <row r="12" spans="1:106" x14ac:dyDescent="0.25">
      <c r="A12" s="153">
        <v>7</v>
      </c>
      <c r="B12" s="50">
        <v>1.25747863859999E-16</v>
      </c>
      <c r="C12" s="49">
        <f t="shared" si="3"/>
        <v>1</v>
      </c>
      <c r="D12" s="153">
        <v>7</v>
      </c>
      <c r="E12" s="151">
        <f t="shared" si="4"/>
        <v>1.25747863859999E-16</v>
      </c>
      <c r="BC12" s="151">
        <f t="shared" si="2"/>
        <v>1.25747863859999E-16</v>
      </c>
    </row>
    <row r="13" spans="1:106" x14ac:dyDescent="0.25">
      <c r="A13" s="153">
        <v>8</v>
      </c>
      <c r="B13" s="50">
        <v>4.5763932060000001E-16</v>
      </c>
      <c r="C13" s="49">
        <f t="shared" si="3"/>
        <v>1</v>
      </c>
      <c r="D13" s="153">
        <v>8</v>
      </c>
      <c r="E13" s="151">
        <f t="shared" si="4"/>
        <v>4.5763932060000001E-16</v>
      </c>
      <c r="BC13" s="151">
        <f t="shared" si="2"/>
        <v>4.5763932060000001E-16</v>
      </c>
    </row>
    <row r="14" spans="1:106" x14ac:dyDescent="0.25">
      <c r="A14" s="153">
        <v>9</v>
      </c>
      <c r="B14" s="50">
        <v>1.5176568319999999E-15</v>
      </c>
      <c r="C14" s="49">
        <f t="shared" si="3"/>
        <v>1</v>
      </c>
      <c r="D14" s="153">
        <v>9</v>
      </c>
      <c r="E14" s="151">
        <f t="shared" si="4"/>
        <v>1.5176568319999999E-15</v>
      </c>
      <c r="BC14" s="151">
        <f t="shared" si="2"/>
        <v>1.5176568319999999E-15</v>
      </c>
    </row>
    <row r="15" spans="1:106" x14ac:dyDescent="0.25">
      <c r="A15" s="153">
        <v>10</v>
      </c>
      <c r="B15" s="50">
        <v>4.6412322879999996E-15</v>
      </c>
      <c r="C15" s="49">
        <f t="shared" si="3"/>
        <v>1</v>
      </c>
      <c r="D15" s="153">
        <v>10</v>
      </c>
      <c r="E15" s="151">
        <f t="shared" si="4"/>
        <v>4.6412322879999996E-15</v>
      </c>
      <c r="BC15" s="151">
        <f t="shared" si="2"/>
        <v>4.6412322879999996E-15</v>
      </c>
    </row>
    <row r="16" spans="1:106" x14ac:dyDescent="0.25">
      <c r="A16" s="153">
        <v>11</v>
      </c>
      <c r="B16" s="50">
        <v>1.3214897815999901E-14</v>
      </c>
      <c r="C16" s="49">
        <f t="shared" si="3"/>
        <v>1</v>
      </c>
      <c r="D16" s="153">
        <v>11</v>
      </c>
      <c r="E16" s="151">
        <f t="shared" si="4"/>
        <v>1.3214897815999901E-14</v>
      </c>
      <c r="BC16" s="151">
        <f t="shared" si="2"/>
        <v>1.3214897815999901E-14</v>
      </c>
    </row>
    <row r="17" spans="1:55" x14ac:dyDescent="0.25">
      <c r="A17" s="153">
        <v>12</v>
      </c>
      <c r="B17" s="50">
        <v>3.5308119059999998E-14</v>
      </c>
      <c r="C17" s="49">
        <f t="shared" si="3"/>
        <v>1</v>
      </c>
      <c r="D17" s="153">
        <v>12</v>
      </c>
      <c r="E17" s="151">
        <f t="shared" si="4"/>
        <v>3.5308119059999998E-14</v>
      </c>
      <c r="BC17" s="151">
        <f t="shared" si="2"/>
        <v>3.5308119059999998E-14</v>
      </c>
    </row>
    <row r="18" spans="1:55" x14ac:dyDescent="0.25">
      <c r="A18" s="153">
        <v>13</v>
      </c>
      <c r="B18" s="50">
        <v>8.9105733559999902E-14</v>
      </c>
      <c r="C18" s="49">
        <f t="shared" si="3"/>
        <v>1</v>
      </c>
      <c r="D18" s="153">
        <v>13</v>
      </c>
      <c r="E18" s="151">
        <f t="shared" si="4"/>
        <v>8.9105733559999902E-14</v>
      </c>
      <c r="BC18" s="151">
        <f t="shared" si="2"/>
        <v>8.9105733559999902E-14</v>
      </c>
    </row>
    <row r="19" spans="1:55" x14ac:dyDescent="0.25">
      <c r="A19" s="153">
        <v>14</v>
      </c>
      <c r="B19" s="50">
        <v>2.135775606E-13</v>
      </c>
      <c r="C19" s="49">
        <f t="shared" si="3"/>
        <v>1</v>
      </c>
      <c r="D19" s="153">
        <v>14</v>
      </c>
      <c r="E19" s="151">
        <f t="shared" si="4"/>
        <v>2.135775606E-13</v>
      </c>
      <c r="BC19" s="151">
        <f t="shared" si="2"/>
        <v>2.135775606E-13</v>
      </c>
    </row>
    <row r="20" spans="1:55" x14ac:dyDescent="0.25">
      <c r="A20" s="153">
        <v>15</v>
      </c>
      <c r="B20" s="50">
        <v>4.8851086480000003E-13</v>
      </c>
      <c r="C20" s="49">
        <f t="shared" si="3"/>
        <v>1</v>
      </c>
      <c r="D20" s="153">
        <v>15</v>
      </c>
      <c r="E20" s="151">
        <f t="shared" si="4"/>
        <v>4.8851086480000003E-13</v>
      </c>
      <c r="BC20" s="151">
        <f t="shared" si="2"/>
        <v>4.8851086480000003E-13</v>
      </c>
    </row>
    <row r="21" spans="1:55" x14ac:dyDescent="0.25">
      <c r="A21" s="153">
        <v>16</v>
      </c>
      <c r="B21" s="50">
        <v>1.0706088592000001E-12</v>
      </c>
      <c r="C21" s="49">
        <f t="shared" si="3"/>
        <v>1</v>
      </c>
      <c r="D21" s="153">
        <v>16</v>
      </c>
      <c r="E21" s="151">
        <f t="shared" si="4"/>
        <v>1.0706088592000001E-12</v>
      </c>
      <c r="BC21" s="151">
        <f t="shared" si="2"/>
        <v>1.0706088592000001E-12</v>
      </c>
    </row>
    <row r="22" spans="1:55" x14ac:dyDescent="0.25">
      <c r="A22" s="153">
        <v>17</v>
      </c>
      <c r="B22" s="50">
        <v>2.25614105799999E-12</v>
      </c>
      <c r="C22" s="49">
        <f t="shared" si="3"/>
        <v>1</v>
      </c>
      <c r="D22" s="153">
        <v>17</v>
      </c>
      <c r="E22" s="151">
        <f t="shared" si="4"/>
        <v>2.25614105799999E-12</v>
      </c>
      <c r="BC22" s="151">
        <f t="shared" si="2"/>
        <v>2.25614105799999E-12</v>
      </c>
    </row>
    <row r="23" spans="1:55" x14ac:dyDescent="0.25">
      <c r="A23" s="153">
        <v>18</v>
      </c>
      <c r="B23" s="50">
        <v>4.5859848299999903E-12</v>
      </c>
      <c r="C23" s="49">
        <f t="shared" si="3"/>
        <v>1</v>
      </c>
      <c r="D23" s="153">
        <v>18</v>
      </c>
      <c r="E23" s="151">
        <f t="shared" si="4"/>
        <v>4.5859848299999903E-12</v>
      </c>
      <c r="BC23" s="151">
        <f t="shared" si="2"/>
        <v>4.5859848299999903E-12</v>
      </c>
    </row>
    <row r="24" spans="1:55" x14ac:dyDescent="0.25">
      <c r="A24" s="153">
        <v>19</v>
      </c>
      <c r="B24" s="50">
        <v>9.0162219019999999E-12</v>
      </c>
      <c r="C24" s="49">
        <f t="shared" si="3"/>
        <v>1</v>
      </c>
      <c r="D24" s="153">
        <v>19</v>
      </c>
      <c r="E24" s="151">
        <f t="shared" si="4"/>
        <v>9.0162219019999999E-12</v>
      </c>
      <c r="BC24" s="151">
        <f t="shared" si="2"/>
        <v>9.0162219019999999E-12</v>
      </c>
    </row>
    <row r="25" spans="1:55" x14ac:dyDescent="0.25">
      <c r="A25" s="153">
        <v>20</v>
      </c>
      <c r="B25" s="50">
        <v>1.7187160041999901E-11</v>
      </c>
      <c r="C25" s="49">
        <f t="shared" si="3"/>
        <v>1</v>
      </c>
      <c r="D25" s="153">
        <v>20</v>
      </c>
      <c r="E25" s="151">
        <f t="shared" si="4"/>
        <v>1.7187160041999901E-11</v>
      </c>
      <c r="BC25" s="151">
        <f t="shared" si="2"/>
        <v>1.7187160041999901E-11</v>
      </c>
    </row>
    <row r="26" spans="1:55" x14ac:dyDescent="0.25">
      <c r="A26" s="153">
        <v>21</v>
      </c>
      <c r="B26" s="50">
        <v>3.1836131459999998E-11</v>
      </c>
      <c r="C26" s="49">
        <f t="shared" si="3"/>
        <v>1</v>
      </c>
      <c r="D26" s="153">
        <v>21</v>
      </c>
      <c r="E26" s="151">
        <f t="shared" si="4"/>
        <v>3.1836131459999998E-11</v>
      </c>
      <c r="BC26" s="151">
        <f t="shared" si="2"/>
        <v>3.1836131459999998E-11</v>
      </c>
    </row>
    <row r="27" spans="1:55" x14ac:dyDescent="0.25">
      <c r="A27" s="153">
        <v>22</v>
      </c>
      <c r="B27" s="50">
        <v>5.7415014339999903E-11</v>
      </c>
      <c r="C27" s="49">
        <f t="shared" si="3"/>
        <v>1</v>
      </c>
      <c r="D27" s="153">
        <v>22</v>
      </c>
      <c r="E27" s="151">
        <f t="shared" si="4"/>
        <v>5.7415014339999903E-11</v>
      </c>
      <c r="BC27" s="151">
        <f t="shared" si="2"/>
        <v>5.7415014339999903E-11</v>
      </c>
    </row>
    <row r="28" spans="1:55" x14ac:dyDescent="0.25">
      <c r="A28" s="153">
        <v>23</v>
      </c>
      <c r="B28" s="50">
        <v>1.0099237939999899E-10</v>
      </c>
      <c r="C28" s="49">
        <f t="shared" si="3"/>
        <v>1</v>
      </c>
      <c r="D28" s="153">
        <v>23</v>
      </c>
      <c r="E28" s="151">
        <f t="shared" si="4"/>
        <v>1.0099237939999899E-10</v>
      </c>
      <c r="BC28" s="151">
        <f t="shared" si="2"/>
        <v>1.0099237939999899E-10</v>
      </c>
    </row>
    <row r="29" spans="1:55" x14ac:dyDescent="0.25">
      <c r="A29" s="153">
        <v>24</v>
      </c>
      <c r="B29" s="50">
        <v>1.7354259593999999E-10</v>
      </c>
      <c r="C29" s="49">
        <f t="shared" si="3"/>
        <v>1</v>
      </c>
      <c r="D29" s="153">
        <v>24</v>
      </c>
      <c r="E29" s="151">
        <f t="shared" si="4"/>
        <v>1.7354259593999999E-10</v>
      </c>
      <c r="BC29" s="151">
        <f t="shared" si="2"/>
        <v>1.7354259593999999E-10</v>
      </c>
    </row>
    <row r="30" spans="1:55" x14ac:dyDescent="0.25">
      <c r="A30" s="153">
        <v>25</v>
      </c>
      <c r="B30" s="50">
        <v>2.9175009679999998E-10</v>
      </c>
      <c r="C30" s="49">
        <f t="shared" si="3"/>
        <v>1</v>
      </c>
      <c r="D30" s="153">
        <v>25</v>
      </c>
      <c r="E30" s="151">
        <f t="shared" si="4"/>
        <v>2.9175009679999998E-10</v>
      </c>
      <c r="BC30" s="151">
        <f t="shared" si="2"/>
        <v>2.9175009679999998E-10</v>
      </c>
    </row>
    <row r="31" spans="1:55" x14ac:dyDescent="0.25">
      <c r="A31" s="153">
        <v>26</v>
      </c>
      <c r="B31" s="50">
        <v>4.8048605959999902E-10</v>
      </c>
      <c r="C31" s="49">
        <f t="shared" si="3"/>
        <v>1</v>
      </c>
      <c r="D31" s="153">
        <v>26</v>
      </c>
      <c r="E31" s="151">
        <f t="shared" si="4"/>
        <v>4.8048605959999902E-10</v>
      </c>
      <c r="BC31" s="151">
        <f t="shared" si="2"/>
        <v>4.8048605959999902E-10</v>
      </c>
    </row>
    <row r="32" spans="1:55" x14ac:dyDescent="0.25">
      <c r="A32" s="153">
        <v>27</v>
      </c>
      <c r="B32" s="50">
        <v>7.7614657459999996E-10</v>
      </c>
      <c r="C32" s="49">
        <f t="shared" si="3"/>
        <v>1</v>
      </c>
      <c r="D32" s="153">
        <v>27</v>
      </c>
      <c r="E32" s="151">
        <f t="shared" si="4"/>
        <v>7.7614657459999996E-10</v>
      </c>
      <c r="BC32" s="151">
        <f t="shared" si="2"/>
        <v>7.7614657459999996E-10</v>
      </c>
    </row>
    <row r="33" spans="1:55" x14ac:dyDescent="0.25">
      <c r="A33" s="153">
        <v>28</v>
      </c>
      <c r="B33" s="50">
        <v>1.2310752768E-9</v>
      </c>
      <c r="C33" s="49">
        <f t="shared" si="3"/>
        <v>1</v>
      </c>
      <c r="D33" s="153">
        <v>28</v>
      </c>
      <c r="E33" s="151">
        <f t="shared" si="4"/>
        <v>1.2310752768E-9</v>
      </c>
      <c r="BC33" s="151">
        <f t="shared" si="2"/>
        <v>1.2310752768E-9</v>
      </c>
    </row>
    <row r="34" spans="1:55" x14ac:dyDescent="0.25">
      <c r="A34" s="153">
        <v>29</v>
      </c>
      <c r="B34" s="50">
        <v>1.9193285749999899E-9</v>
      </c>
      <c r="C34" s="49">
        <f t="shared" si="3"/>
        <v>1</v>
      </c>
      <c r="D34" s="153">
        <v>29</v>
      </c>
      <c r="E34" s="151">
        <f t="shared" si="4"/>
        <v>1.9193285749999899E-9</v>
      </c>
      <c r="BC34" s="151">
        <f t="shared" si="2"/>
        <v>1.9193285749999899E-9</v>
      </c>
    </row>
    <row r="35" spans="1:55" x14ac:dyDescent="0.25">
      <c r="A35" s="153">
        <v>30</v>
      </c>
      <c r="B35" s="50">
        <v>2.9440769699999901E-9</v>
      </c>
      <c r="C35" s="49">
        <f t="shared" si="3"/>
        <v>1</v>
      </c>
      <c r="D35" s="153">
        <v>30</v>
      </c>
      <c r="E35" s="151">
        <f t="shared" si="4"/>
        <v>2.9440769699999901E-9</v>
      </c>
      <c r="BC35" s="151">
        <f t="shared" si="2"/>
        <v>2.9440769699999901E-9</v>
      </c>
    </row>
    <row r="36" spans="1:55" x14ac:dyDescent="0.25">
      <c r="A36" s="153">
        <v>31</v>
      </c>
      <c r="B36" s="50">
        <v>4.4469703479999903E-9</v>
      </c>
      <c r="C36" s="49">
        <f t="shared" si="3"/>
        <v>1</v>
      </c>
      <c r="D36" s="153">
        <v>31</v>
      </c>
      <c r="E36" s="151">
        <f t="shared" si="4"/>
        <v>4.4469703479999903E-9</v>
      </c>
      <c r="BC36" s="151">
        <f t="shared" si="2"/>
        <v>4.4469703479999903E-9</v>
      </c>
    </row>
    <row r="37" spans="1:55" x14ac:dyDescent="0.25">
      <c r="A37" s="153">
        <v>32</v>
      </c>
      <c r="B37" s="50">
        <v>6.6198272799999998E-9</v>
      </c>
      <c r="C37" s="49">
        <f t="shared" si="3"/>
        <v>1</v>
      </c>
      <c r="D37" s="153">
        <v>32</v>
      </c>
      <c r="E37" s="151">
        <f t="shared" si="4"/>
        <v>6.6198272799999998E-9</v>
      </c>
      <c r="BC37" s="151">
        <f t="shared" si="2"/>
        <v>6.6198272799999998E-9</v>
      </c>
    </row>
    <row r="38" spans="1:55" x14ac:dyDescent="0.25">
      <c r="A38" s="153">
        <v>33</v>
      </c>
      <c r="B38" s="50">
        <v>9.7190369399999905E-9</v>
      </c>
      <c r="C38" s="49">
        <f t="shared" si="3"/>
        <v>1</v>
      </c>
      <c r="D38" s="153">
        <v>33</v>
      </c>
      <c r="E38" s="151">
        <f t="shared" si="4"/>
        <v>9.7190369399999905E-9</v>
      </c>
      <c r="BC38" s="151">
        <f t="shared" si="2"/>
        <v>9.7190369399999905E-9</v>
      </c>
    </row>
    <row r="39" spans="1:55" x14ac:dyDescent="0.25">
      <c r="A39" s="153">
        <v>34</v>
      </c>
      <c r="B39" s="50">
        <v>1.4083085906E-8</v>
      </c>
      <c r="C39" s="49">
        <f t="shared" si="3"/>
        <v>1</v>
      </c>
      <c r="D39" s="153">
        <v>34</v>
      </c>
      <c r="E39" s="151">
        <f t="shared" si="4"/>
        <v>1.4083085906E-8</v>
      </c>
      <c r="BC39" s="151">
        <f t="shared" si="2"/>
        <v>1.4083085906E-8</v>
      </c>
    </row>
    <row r="40" spans="1:55" x14ac:dyDescent="0.25">
      <c r="A40" s="153">
        <v>35</v>
      </c>
      <c r="B40" s="50">
        <v>2.0153639739999899E-8</v>
      </c>
      <c r="C40" s="49">
        <f t="shared" si="3"/>
        <v>1</v>
      </c>
      <c r="D40" s="153">
        <v>35</v>
      </c>
      <c r="E40" s="151">
        <f t="shared" si="4"/>
        <v>2.0153639739999899E-8</v>
      </c>
      <c r="BC40" s="151">
        <f t="shared" si="2"/>
        <v>2.0153639739999899E-8</v>
      </c>
    </row>
    <row r="41" spans="1:55" x14ac:dyDescent="0.25">
      <c r="A41" s="153">
        <v>36</v>
      </c>
      <c r="B41" s="50">
        <v>2.8500619459999998E-8</v>
      </c>
      <c r="C41" s="49">
        <f t="shared" si="3"/>
        <v>1</v>
      </c>
      <c r="D41" s="153">
        <v>36</v>
      </c>
      <c r="E41" s="151">
        <f t="shared" si="4"/>
        <v>2.8500619459999998E-8</v>
      </c>
      <c r="BC41" s="151">
        <f t="shared" si="2"/>
        <v>2.8500619459999998E-8</v>
      </c>
    </row>
    <row r="42" spans="1:55" x14ac:dyDescent="0.25">
      <c r="A42" s="153">
        <v>37</v>
      </c>
      <c r="B42" s="50">
        <v>3.9851715159999902E-8</v>
      </c>
      <c r="C42" s="49">
        <f t="shared" si="3"/>
        <v>1</v>
      </c>
      <c r="D42" s="153">
        <v>37</v>
      </c>
      <c r="E42" s="151">
        <f t="shared" si="4"/>
        <v>3.9851715159999902E-8</v>
      </c>
      <c r="BC42" s="151">
        <f t="shared" si="2"/>
        <v>3.9851715159999902E-8</v>
      </c>
    </row>
    <row r="43" spans="1:55" x14ac:dyDescent="0.25">
      <c r="A43" s="153">
        <v>38</v>
      </c>
      <c r="B43" s="50">
        <v>5.5126772259999901E-8</v>
      </c>
      <c r="C43" s="49">
        <f t="shared" si="3"/>
        <v>1</v>
      </c>
      <c r="D43" s="153">
        <v>38</v>
      </c>
      <c r="E43" s="151">
        <f t="shared" si="4"/>
        <v>5.5126772259999901E-8</v>
      </c>
      <c r="BC43" s="151">
        <f t="shared" si="2"/>
        <v>5.5126772259999901E-8</v>
      </c>
    </row>
    <row r="44" spans="1:55" x14ac:dyDescent="0.25">
      <c r="A44" s="153">
        <v>39</v>
      </c>
      <c r="B44" s="50">
        <v>7.5477469459999998E-8</v>
      </c>
      <c r="C44" s="49">
        <f t="shared" si="3"/>
        <v>1</v>
      </c>
      <c r="D44" s="153">
        <v>39</v>
      </c>
      <c r="E44" s="151">
        <f t="shared" si="4"/>
        <v>7.5477469459999998E-8</v>
      </c>
      <c r="BC44" s="151">
        <f t="shared" si="2"/>
        <v>7.5477469459999998E-8</v>
      </c>
    </row>
    <row r="45" spans="1:55" x14ac:dyDescent="0.25">
      <c r="A45" s="153">
        <v>40</v>
      </c>
      <c r="B45" s="50">
        <v>1.02332681679999E-7</v>
      </c>
      <c r="C45" s="49">
        <f t="shared" si="3"/>
        <v>1</v>
      </c>
      <c r="D45" s="153">
        <v>40</v>
      </c>
      <c r="E45" s="151">
        <f t="shared" si="4"/>
        <v>1.02332681679999E-7</v>
      </c>
      <c r="BC45" s="151">
        <f t="shared" si="2"/>
        <v>1.02332681679999E-7</v>
      </c>
    </row>
    <row r="46" spans="1:55" x14ac:dyDescent="0.25">
      <c r="A46" s="153">
        <v>41</v>
      </c>
      <c r="B46" s="50">
        <v>1.3744988573999999E-7</v>
      </c>
      <c r="C46" s="49">
        <f t="shared" si="3"/>
        <v>1</v>
      </c>
      <c r="D46" s="153">
        <v>41</v>
      </c>
      <c r="E46" s="151">
        <f t="shared" si="4"/>
        <v>1.3744988573999999E-7</v>
      </c>
      <c r="BC46" s="151">
        <f t="shared" si="2"/>
        <v>1.3744988573999999E-7</v>
      </c>
    </row>
    <row r="47" spans="1:55" x14ac:dyDescent="0.25">
      <c r="A47" s="153">
        <v>42</v>
      </c>
      <c r="B47" s="50">
        <v>1.82972921759999E-7</v>
      </c>
      <c r="C47" s="49">
        <f t="shared" si="3"/>
        <v>1</v>
      </c>
      <c r="D47" s="153">
        <v>42</v>
      </c>
      <c r="E47" s="151">
        <f t="shared" si="4"/>
        <v>1.82972921759999E-7</v>
      </c>
      <c r="BC47" s="151">
        <f t="shared" si="2"/>
        <v>1.82972921759999E-7</v>
      </c>
    </row>
    <row r="48" spans="1:55" x14ac:dyDescent="0.25">
      <c r="A48" s="153">
        <v>43</v>
      </c>
      <c r="B48" s="50">
        <v>2.4149636980000001E-7</v>
      </c>
      <c r="C48" s="49">
        <f t="shared" si="3"/>
        <v>1</v>
      </c>
      <c r="D48" s="153">
        <v>43</v>
      </c>
      <c r="E48" s="151">
        <f t="shared" si="4"/>
        <v>2.4149636980000001E-7</v>
      </c>
      <c r="BC48" s="151">
        <f t="shared" si="2"/>
        <v>2.4149636980000001E-7</v>
      </c>
    </row>
    <row r="49" spans="1:55" x14ac:dyDescent="0.25">
      <c r="A49" s="153">
        <v>44</v>
      </c>
      <c r="B49" s="50">
        <v>3.1613674E-7</v>
      </c>
      <c r="C49" s="49">
        <f t="shared" si="3"/>
        <v>1</v>
      </c>
      <c r="D49" s="153">
        <v>44</v>
      </c>
      <c r="E49" s="151">
        <f t="shared" si="4"/>
        <v>3.1613674E-7</v>
      </c>
      <c r="BC49" s="151">
        <f t="shared" si="2"/>
        <v>3.1613674E-7</v>
      </c>
    </row>
    <row r="50" spans="1:55" x14ac:dyDescent="0.25">
      <c r="A50" s="153">
        <v>45</v>
      </c>
      <c r="B50" s="50">
        <v>4.106106064E-7</v>
      </c>
      <c r="C50" s="49">
        <f t="shared" si="3"/>
        <v>1</v>
      </c>
      <c r="D50" s="153">
        <v>45</v>
      </c>
      <c r="E50" s="151">
        <f t="shared" si="4"/>
        <v>4.106106064E-7</v>
      </c>
      <c r="BC50" s="151">
        <f t="shared" si="2"/>
        <v>4.106106064E-7</v>
      </c>
    </row>
    <row r="51" spans="1:55" x14ac:dyDescent="0.25">
      <c r="A51" s="153">
        <v>46</v>
      </c>
      <c r="B51" s="50">
        <v>5.2931973960000001E-7</v>
      </c>
      <c r="C51" s="49">
        <f t="shared" si="3"/>
        <v>1</v>
      </c>
      <c r="D51" s="153">
        <v>46</v>
      </c>
      <c r="E51" s="151">
        <f t="shared" si="4"/>
        <v>5.2931973960000001E-7</v>
      </c>
      <c r="BC51" s="151">
        <f t="shared" si="2"/>
        <v>5.2931973960000001E-7</v>
      </c>
    </row>
    <row r="52" spans="1:55" x14ac:dyDescent="0.25">
      <c r="A52" s="153">
        <v>47</v>
      </c>
      <c r="B52" s="50">
        <v>6.7744322000000004E-7</v>
      </c>
      <c r="C52" s="49">
        <f t="shared" si="3"/>
        <v>1</v>
      </c>
      <c r="D52" s="153">
        <v>47</v>
      </c>
      <c r="E52" s="151">
        <f t="shared" si="4"/>
        <v>6.7744322000000004E-7</v>
      </c>
      <c r="BC52" s="151">
        <f t="shared" si="2"/>
        <v>6.7744322000000004E-7</v>
      </c>
    </row>
    <row r="53" spans="1:55" x14ac:dyDescent="0.25">
      <c r="A53" s="153">
        <v>48</v>
      </c>
      <c r="B53" s="50">
        <v>8.6103642299999998E-7</v>
      </c>
      <c r="C53" s="49">
        <f t="shared" si="3"/>
        <v>1</v>
      </c>
      <c r="D53" s="153">
        <v>48</v>
      </c>
      <c r="E53" s="151">
        <f t="shared" si="4"/>
        <v>8.6103642299999998E-7</v>
      </c>
      <c r="BC53" s="151">
        <f t="shared" si="2"/>
        <v>8.6103642299999998E-7</v>
      </c>
    </row>
    <row r="54" spans="1:55" x14ac:dyDescent="0.25">
      <c r="A54" s="153">
        <v>49</v>
      </c>
      <c r="B54" s="50">
        <v>1.0871366976E-6</v>
      </c>
      <c r="C54" s="49">
        <f t="shared" si="3"/>
        <v>1</v>
      </c>
      <c r="D54" s="153">
        <v>49</v>
      </c>
      <c r="E54" s="151">
        <f t="shared" si="4"/>
        <v>1.0871366976E-6</v>
      </c>
      <c r="BC54" s="151">
        <f t="shared" si="2"/>
        <v>1.0871366976E-6</v>
      </c>
    </row>
    <row r="55" spans="1:55" x14ac:dyDescent="0.25">
      <c r="A55" s="153">
        <v>50</v>
      </c>
      <c r="B55" s="50">
        <v>1.3638754665999999E-6</v>
      </c>
      <c r="C55" s="49">
        <f t="shared" si="3"/>
        <v>1</v>
      </c>
      <c r="D55" s="153">
        <v>50</v>
      </c>
      <c r="E55" s="151">
        <f t="shared" si="4"/>
        <v>1.3638754665999999E-6</v>
      </c>
      <c r="BC55" s="151">
        <f t="shared" si="2"/>
        <v>1.3638754665999999E-6</v>
      </c>
    </row>
    <row r="56" spans="1:55" x14ac:dyDescent="0.25">
      <c r="A56" s="153">
        <v>51</v>
      </c>
      <c r="B56" s="50">
        <v>1.7005964009999901E-6</v>
      </c>
      <c r="C56" s="49">
        <f t="shared" si="3"/>
        <v>1</v>
      </c>
      <c r="D56" s="153">
        <v>51</v>
      </c>
      <c r="E56" s="151">
        <f t="shared" si="4"/>
        <v>1.7005964009999901E-6</v>
      </c>
      <c r="BC56" s="151">
        <f t="shared" si="2"/>
        <v>1.7005964009999901E-6</v>
      </c>
    </row>
    <row r="57" spans="1:55" x14ac:dyDescent="0.25">
      <c r="A57" s="153">
        <v>52</v>
      </c>
      <c r="B57" s="50">
        <v>2.1079792440000001E-6</v>
      </c>
      <c r="C57" s="49">
        <f t="shared" si="3"/>
        <v>1</v>
      </c>
      <c r="D57" s="153">
        <v>52</v>
      </c>
      <c r="E57" s="151">
        <f t="shared" si="4"/>
        <v>2.1079792440000001E-6</v>
      </c>
      <c r="BC57" s="151">
        <f t="shared" si="2"/>
        <v>2.1079792440000001E-6</v>
      </c>
    </row>
    <row r="58" spans="1:55" x14ac:dyDescent="0.25">
      <c r="A58" s="153">
        <v>53</v>
      </c>
      <c r="B58" s="50">
        <v>2.59816877999999E-6</v>
      </c>
      <c r="C58" s="49">
        <f t="shared" si="3"/>
        <v>1</v>
      </c>
      <c r="D58" s="153">
        <v>53</v>
      </c>
      <c r="E58" s="151">
        <f t="shared" si="4"/>
        <v>2.59816877999999E-6</v>
      </c>
      <c r="BC58" s="151">
        <f t="shared" si="2"/>
        <v>2.59816877999999E-6</v>
      </c>
    </row>
    <row r="59" spans="1:55" x14ac:dyDescent="0.25">
      <c r="A59" s="153">
        <v>54</v>
      </c>
      <c r="B59" s="50">
        <v>3.18490839199999E-6</v>
      </c>
      <c r="C59" s="49">
        <f t="shared" si="3"/>
        <v>1</v>
      </c>
      <c r="D59" s="153">
        <v>54</v>
      </c>
      <c r="E59" s="151">
        <f t="shared" si="4"/>
        <v>3.18490839199999E-6</v>
      </c>
      <c r="BC59" s="151">
        <f t="shared" si="2"/>
        <v>3.18490839199999E-6</v>
      </c>
    </row>
    <row r="60" spans="1:55" x14ac:dyDescent="0.25">
      <c r="A60" s="153">
        <v>55</v>
      </c>
      <c r="B60" s="50">
        <v>3.8836775540000003E-6</v>
      </c>
      <c r="C60" s="49">
        <f t="shared" si="3"/>
        <v>1</v>
      </c>
      <c r="D60" s="153">
        <v>55</v>
      </c>
      <c r="E60" s="151">
        <f t="shared" si="4"/>
        <v>3.8836775540000003E-6</v>
      </c>
      <c r="BC60" s="151">
        <f t="shared" si="2"/>
        <v>3.8836775540000003E-6</v>
      </c>
    </row>
    <row r="61" spans="1:55" x14ac:dyDescent="0.25">
      <c r="A61" s="153">
        <v>56</v>
      </c>
      <c r="B61" s="50">
        <v>4.7118325879999902E-6</v>
      </c>
      <c r="C61" s="49">
        <f t="shared" si="3"/>
        <v>1</v>
      </c>
      <c r="D61" s="153">
        <v>56</v>
      </c>
      <c r="E61" s="151">
        <f t="shared" si="4"/>
        <v>4.7118325879999902E-6</v>
      </c>
      <c r="BC61" s="151">
        <f t="shared" si="2"/>
        <v>4.7118325879999902E-6</v>
      </c>
    </row>
    <row r="62" spans="1:55" x14ac:dyDescent="0.25">
      <c r="A62" s="153">
        <v>57</v>
      </c>
      <c r="B62" s="50">
        <v>5.688749962E-6</v>
      </c>
      <c r="C62" s="49">
        <f t="shared" si="3"/>
        <v>1</v>
      </c>
      <c r="D62" s="153">
        <v>57</v>
      </c>
      <c r="E62" s="151">
        <f t="shared" si="4"/>
        <v>5.688749962E-6</v>
      </c>
      <c r="BC62" s="151">
        <f t="shared" si="2"/>
        <v>5.688749962E-6</v>
      </c>
    </row>
    <row r="63" spans="1:55" x14ac:dyDescent="0.25">
      <c r="A63" s="153">
        <v>58</v>
      </c>
      <c r="B63" s="50">
        <v>6.8359713179999998E-6</v>
      </c>
      <c r="C63" s="49">
        <f t="shared" si="3"/>
        <v>1</v>
      </c>
      <c r="D63" s="153">
        <v>58</v>
      </c>
      <c r="E63" s="151">
        <f t="shared" si="4"/>
        <v>6.8359713179999998E-6</v>
      </c>
      <c r="BC63" s="151">
        <f t="shared" si="2"/>
        <v>6.8359713179999998E-6</v>
      </c>
    </row>
    <row r="64" spans="1:55" x14ac:dyDescent="0.25">
      <c r="A64" s="153">
        <v>59</v>
      </c>
      <c r="B64" s="50">
        <v>8.1773494699999997E-6</v>
      </c>
      <c r="C64" s="49">
        <f t="shared" si="3"/>
        <v>1</v>
      </c>
      <c r="D64" s="153">
        <v>59</v>
      </c>
      <c r="E64" s="151">
        <f t="shared" si="4"/>
        <v>8.1773494699999997E-6</v>
      </c>
      <c r="BC64" s="151">
        <f t="shared" si="2"/>
        <v>8.1773494699999997E-6</v>
      </c>
    </row>
    <row r="65" spans="1:55" x14ac:dyDescent="0.25">
      <c r="A65" s="153">
        <v>60</v>
      </c>
      <c r="B65" s="50">
        <v>9.7391945039999994E-6</v>
      </c>
      <c r="C65" s="49">
        <f t="shared" si="3"/>
        <v>1</v>
      </c>
      <c r="D65" s="153">
        <v>60</v>
      </c>
      <c r="E65" s="151">
        <f t="shared" si="4"/>
        <v>9.7391945039999994E-6</v>
      </c>
      <c r="BC65" s="151">
        <f t="shared" si="2"/>
        <v>9.7391945039999994E-6</v>
      </c>
    </row>
    <row r="66" spans="1:55" x14ac:dyDescent="0.25">
      <c r="A66" s="153">
        <v>61</v>
      </c>
      <c r="B66" s="50">
        <v>1.1550419176E-5</v>
      </c>
      <c r="C66" s="49">
        <f t="shared" si="3"/>
        <v>1</v>
      </c>
      <c r="D66" s="153">
        <v>61</v>
      </c>
      <c r="E66" s="151">
        <f t="shared" si="4"/>
        <v>1.1550419176E-5</v>
      </c>
      <c r="BC66" s="151">
        <f t="shared" si="2"/>
        <v>1.1550419176E-5</v>
      </c>
    </row>
    <row r="67" spans="1:55" x14ac:dyDescent="0.25">
      <c r="A67" s="153">
        <v>62</v>
      </c>
      <c r="B67" s="50">
        <v>1.3642682744E-5</v>
      </c>
      <c r="C67" s="49">
        <f t="shared" si="3"/>
        <v>1</v>
      </c>
      <c r="D67" s="153">
        <v>62</v>
      </c>
      <c r="E67" s="151">
        <f t="shared" si="4"/>
        <v>1.3642682744E-5</v>
      </c>
      <c r="BC67" s="151">
        <f t="shared" si="2"/>
        <v>1.3642682744E-5</v>
      </c>
    </row>
    <row r="68" spans="1:55" x14ac:dyDescent="0.25">
      <c r="A68" s="153">
        <v>63</v>
      </c>
      <c r="B68" s="50">
        <v>1.6050532383999899E-5</v>
      </c>
      <c r="C68" s="49">
        <f t="shared" si="3"/>
        <v>1</v>
      </c>
      <c r="D68" s="153">
        <v>63</v>
      </c>
      <c r="E68" s="151">
        <f t="shared" si="4"/>
        <v>1.6050532383999899E-5</v>
      </c>
      <c r="BC68" s="151">
        <f t="shared" si="2"/>
        <v>1.6050532383999899E-5</v>
      </c>
    </row>
    <row r="69" spans="1:55" x14ac:dyDescent="0.25">
      <c r="A69" s="153">
        <v>64</v>
      </c>
      <c r="B69" s="50">
        <v>1.8811541401999899E-5</v>
      </c>
      <c r="C69" s="49">
        <f t="shared" si="3"/>
        <v>1</v>
      </c>
      <c r="D69" s="153">
        <v>64</v>
      </c>
      <c r="E69" s="151">
        <f t="shared" si="4"/>
        <v>1.8811541401999899E-5</v>
      </c>
      <c r="BC69" s="151">
        <f t="shared" ref="BC69:BC132" si="5">B69</f>
        <v>1.8811541401999899E-5</v>
      </c>
    </row>
    <row r="70" spans="1:55" x14ac:dyDescent="0.25">
      <c r="A70" s="153">
        <v>65</v>
      </c>
      <c r="B70" s="50">
        <v>2.1966443359999998E-5</v>
      </c>
      <c r="C70" s="49">
        <f t="shared" ref="C70:C133" si="6">IF(ROW()-$C$4&lt;=$C$2,1,2)</f>
        <v>1</v>
      </c>
      <c r="D70" s="153">
        <v>65</v>
      </c>
      <c r="E70" s="151">
        <f t="shared" ref="E70:E133" si="7">B70</f>
        <v>2.1966443359999998E-5</v>
      </c>
      <c r="BC70" s="151">
        <f t="shared" si="5"/>
        <v>2.1966443359999998E-5</v>
      </c>
    </row>
    <row r="71" spans="1:55" x14ac:dyDescent="0.25">
      <c r="A71" s="153">
        <v>66</v>
      </c>
      <c r="B71" s="50">
        <v>2.555926146E-5</v>
      </c>
      <c r="C71" s="49">
        <f t="shared" si="6"/>
        <v>1</v>
      </c>
      <c r="D71" s="153">
        <v>66</v>
      </c>
      <c r="E71" s="151">
        <f t="shared" si="7"/>
        <v>2.555926146E-5</v>
      </c>
      <c r="BC71" s="151">
        <f t="shared" si="5"/>
        <v>2.555926146E-5</v>
      </c>
    </row>
    <row r="72" spans="1:55" x14ac:dyDescent="0.25">
      <c r="A72" s="153">
        <v>67</v>
      </c>
      <c r="B72" s="50">
        <v>2.9637432239999999E-5</v>
      </c>
      <c r="C72" s="49">
        <f t="shared" si="6"/>
        <v>1</v>
      </c>
      <c r="D72" s="153">
        <v>67</v>
      </c>
      <c r="E72" s="151">
        <f t="shared" si="7"/>
        <v>2.9637432239999999E-5</v>
      </c>
      <c r="BC72" s="151">
        <f t="shared" si="5"/>
        <v>2.9637432239999999E-5</v>
      </c>
    </row>
    <row r="73" spans="1:55" x14ac:dyDescent="0.25">
      <c r="A73" s="153">
        <v>68</v>
      </c>
      <c r="B73" s="50">
        <v>3.4251923079999998E-5</v>
      </c>
      <c r="C73" s="49">
        <f t="shared" si="6"/>
        <v>1</v>
      </c>
      <c r="D73" s="153">
        <v>68</v>
      </c>
      <c r="E73" s="151">
        <f t="shared" si="7"/>
        <v>3.4251923079999998E-5</v>
      </c>
      <c r="BC73" s="151">
        <f t="shared" si="5"/>
        <v>3.4251923079999998E-5</v>
      </c>
    </row>
    <row r="74" spans="1:55" x14ac:dyDescent="0.25">
      <c r="A74" s="153">
        <v>69</v>
      </c>
      <c r="B74" s="50">
        <v>3.94573427199999E-5</v>
      </c>
      <c r="C74" s="49">
        <f t="shared" si="6"/>
        <v>1</v>
      </c>
      <c r="D74" s="153">
        <v>69</v>
      </c>
      <c r="E74" s="151">
        <f t="shared" si="7"/>
        <v>3.94573427199999E-5</v>
      </c>
      <c r="BC74" s="151">
        <f t="shared" si="5"/>
        <v>3.94573427199999E-5</v>
      </c>
    </row>
    <row r="75" spans="1:55" x14ac:dyDescent="0.25">
      <c r="A75" s="153">
        <v>70</v>
      </c>
      <c r="B75" s="50">
        <v>4.5312044239999999E-5</v>
      </c>
      <c r="C75" s="49">
        <f t="shared" si="6"/>
        <v>1</v>
      </c>
      <c r="D75" s="153">
        <v>70</v>
      </c>
      <c r="E75" s="151">
        <f t="shared" si="7"/>
        <v>4.5312044239999999E-5</v>
      </c>
      <c r="BC75" s="151">
        <f t="shared" si="5"/>
        <v>4.5312044239999999E-5</v>
      </c>
    </row>
    <row r="76" spans="1:55" x14ac:dyDescent="0.25">
      <c r="A76" s="153">
        <v>71</v>
      </c>
      <c r="B76" s="50">
        <v>5.1878219839999998E-5</v>
      </c>
      <c r="C76" s="49">
        <f t="shared" si="6"/>
        <v>1</v>
      </c>
      <c r="D76" s="153">
        <v>71</v>
      </c>
      <c r="E76" s="151">
        <f t="shared" si="7"/>
        <v>5.1878219839999998E-5</v>
      </c>
      <c r="BC76" s="151">
        <f t="shared" si="5"/>
        <v>5.1878219839999998E-5</v>
      </c>
    </row>
    <row r="77" spans="1:55" x14ac:dyDescent="0.25">
      <c r="A77" s="153">
        <v>72</v>
      </c>
      <c r="B77" s="50">
        <v>5.922198704E-5</v>
      </c>
      <c r="C77" s="49">
        <f t="shared" si="6"/>
        <v>1</v>
      </c>
      <c r="D77" s="153">
        <v>72</v>
      </c>
      <c r="E77" s="151">
        <f t="shared" si="7"/>
        <v>5.922198704E-5</v>
      </c>
      <c r="BC77" s="151">
        <f t="shared" si="5"/>
        <v>5.922198704E-5</v>
      </c>
    </row>
    <row r="78" spans="1:55" x14ac:dyDescent="0.25">
      <c r="A78" s="153">
        <v>73</v>
      </c>
      <c r="B78" s="50">
        <v>6.7413465739999897E-5</v>
      </c>
      <c r="C78" s="49">
        <f t="shared" si="6"/>
        <v>1</v>
      </c>
      <c r="D78" s="153">
        <v>73</v>
      </c>
      <c r="E78" s="151">
        <f t="shared" si="7"/>
        <v>6.7413465739999897E-5</v>
      </c>
      <c r="BC78" s="151">
        <f t="shared" si="5"/>
        <v>6.7413465739999897E-5</v>
      </c>
    </row>
    <row r="79" spans="1:55" x14ac:dyDescent="0.25">
      <c r="A79" s="153">
        <v>74</v>
      </c>
      <c r="B79" s="50">
        <v>7.6526845799999895E-5</v>
      </c>
      <c r="C79" s="49">
        <f t="shared" si="6"/>
        <v>1</v>
      </c>
      <c r="D79" s="153">
        <v>74</v>
      </c>
      <c r="E79" s="151">
        <f t="shared" si="7"/>
        <v>7.6526845799999895E-5</v>
      </c>
      <c r="BC79" s="151">
        <f t="shared" si="5"/>
        <v>7.6526845799999895E-5</v>
      </c>
    </row>
    <row r="80" spans="1:55" x14ac:dyDescent="0.25">
      <c r="A80" s="153">
        <v>75</v>
      </c>
      <c r="B80" s="50">
        <v>8.6640444759999904E-5</v>
      </c>
      <c r="C80" s="49">
        <f t="shared" si="6"/>
        <v>1</v>
      </c>
      <c r="D80" s="153">
        <v>75</v>
      </c>
      <c r="E80" s="151">
        <f t="shared" si="7"/>
        <v>8.6640444759999904E-5</v>
      </c>
      <c r="BC80" s="151">
        <f t="shared" si="5"/>
        <v>8.6640444759999904E-5</v>
      </c>
    </row>
    <row r="81" spans="1:55" x14ac:dyDescent="0.25">
      <c r="A81" s="153">
        <v>76</v>
      </c>
      <c r="B81" s="50">
        <v>9.7836755519999999E-5</v>
      </c>
      <c r="C81" s="49">
        <f t="shared" si="6"/>
        <v>1</v>
      </c>
      <c r="D81" s="153">
        <v>76</v>
      </c>
      <c r="E81" s="151">
        <f t="shared" si="7"/>
        <v>9.7836755519999999E-5</v>
      </c>
      <c r="BC81" s="151">
        <f t="shared" si="5"/>
        <v>9.7836755519999999E-5</v>
      </c>
    </row>
    <row r="82" spans="1:55" x14ac:dyDescent="0.25">
      <c r="A82" s="153">
        <v>77</v>
      </c>
      <c r="B82">
        <v>1.1020248356E-4</v>
      </c>
      <c r="C82" s="49">
        <f t="shared" si="6"/>
        <v>1</v>
      </c>
      <c r="D82" s="153">
        <v>77</v>
      </c>
      <c r="E82" s="151">
        <f t="shared" si="7"/>
        <v>1.1020248356E-4</v>
      </c>
      <c r="BC82" s="151">
        <f t="shared" si="5"/>
        <v>1.1020248356E-4</v>
      </c>
    </row>
    <row r="83" spans="1:55" x14ac:dyDescent="0.25">
      <c r="A83" s="153">
        <v>78</v>
      </c>
      <c r="B83">
        <v>1.2382857380000001E-4</v>
      </c>
      <c r="C83" s="49">
        <f t="shared" si="6"/>
        <v>1</v>
      </c>
      <c r="D83" s="153">
        <v>78</v>
      </c>
      <c r="E83" s="151">
        <f t="shared" si="7"/>
        <v>1.2382857380000001E-4</v>
      </c>
      <c r="BC83" s="151">
        <f t="shared" si="5"/>
        <v>1.2382857380000001E-4</v>
      </c>
    </row>
    <row r="84" spans="1:55" x14ac:dyDescent="0.25">
      <c r="A84" s="153">
        <v>79</v>
      </c>
      <c r="B84">
        <v>1.3881022689999999E-4</v>
      </c>
      <c r="C84" s="49">
        <f t="shared" si="6"/>
        <v>1</v>
      </c>
      <c r="D84" s="153">
        <v>79</v>
      </c>
      <c r="E84" s="151">
        <f t="shared" si="7"/>
        <v>1.3881022689999999E-4</v>
      </c>
      <c r="BC84" s="151">
        <f t="shared" si="5"/>
        <v>1.3881022689999999E-4</v>
      </c>
    </row>
    <row r="85" spans="1:55" x14ac:dyDescent="0.25">
      <c r="A85" s="153">
        <v>80</v>
      </c>
      <c r="B85">
        <v>1.55246904699999E-4</v>
      </c>
      <c r="C85" s="49">
        <f t="shared" si="6"/>
        <v>1</v>
      </c>
      <c r="D85" s="153">
        <v>80</v>
      </c>
      <c r="E85" s="151">
        <f t="shared" si="7"/>
        <v>1.55246904699999E-4</v>
      </c>
      <c r="BC85" s="151">
        <f t="shared" si="5"/>
        <v>1.55246904699999E-4</v>
      </c>
    </row>
    <row r="86" spans="1:55" x14ac:dyDescent="0.25">
      <c r="A86" s="153">
        <v>81</v>
      </c>
      <c r="B86">
        <v>1.7324232537999901E-4</v>
      </c>
      <c r="C86" s="49">
        <f t="shared" si="6"/>
        <v>1</v>
      </c>
      <c r="D86" s="153">
        <v>81</v>
      </c>
      <c r="E86" s="151">
        <f t="shared" si="7"/>
        <v>1.7324232537999901E-4</v>
      </c>
      <c r="BC86" s="151">
        <f t="shared" si="5"/>
        <v>1.7324232537999901E-4</v>
      </c>
    </row>
    <row r="87" spans="1:55" x14ac:dyDescent="0.25">
      <c r="A87" s="153">
        <v>82</v>
      </c>
      <c r="B87">
        <v>1.92904447739999E-4</v>
      </c>
      <c r="C87" s="49">
        <f t="shared" si="6"/>
        <v>1</v>
      </c>
      <c r="D87" s="153">
        <v>82</v>
      </c>
      <c r="E87" s="151">
        <f t="shared" si="7"/>
        <v>1.92904447739999E-4</v>
      </c>
      <c r="BC87" s="151">
        <f t="shared" si="5"/>
        <v>1.92904447739999E-4</v>
      </c>
    </row>
    <row r="88" spans="1:55" x14ac:dyDescent="0.25">
      <c r="A88" s="153">
        <v>83</v>
      </c>
      <c r="B88">
        <v>2.143454452E-4</v>
      </c>
      <c r="C88" s="49">
        <f t="shared" si="6"/>
        <v>1</v>
      </c>
      <c r="D88" s="153">
        <v>83</v>
      </c>
      <c r="E88" s="151">
        <f t="shared" si="7"/>
        <v>2.143454452E-4</v>
      </c>
      <c r="BC88" s="151">
        <f t="shared" si="5"/>
        <v>2.143454452E-4</v>
      </c>
    </row>
    <row r="89" spans="1:55" x14ac:dyDescent="0.25">
      <c r="A89" s="153">
        <v>84</v>
      </c>
      <c r="B89">
        <v>2.376816698E-4</v>
      </c>
      <c r="C89" s="49">
        <f t="shared" si="6"/>
        <v>1</v>
      </c>
      <c r="D89" s="153">
        <v>84</v>
      </c>
      <c r="E89" s="151">
        <f t="shared" si="7"/>
        <v>2.376816698E-4</v>
      </c>
      <c r="BC89" s="151">
        <f t="shared" si="5"/>
        <v>2.376816698E-4</v>
      </c>
    </row>
    <row r="90" spans="1:55" x14ac:dyDescent="0.25">
      <c r="A90" s="153">
        <v>85</v>
      </c>
      <c r="B90">
        <v>2.6303360520000001E-4</v>
      </c>
      <c r="C90" s="49">
        <f t="shared" si="6"/>
        <v>1</v>
      </c>
      <c r="D90" s="153">
        <v>85</v>
      </c>
      <c r="E90" s="151">
        <f t="shared" si="7"/>
        <v>2.6303360520000001E-4</v>
      </c>
      <c r="BC90" s="151">
        <f t="shared" si="5"/>
        <v>2.6303360520000001E-4</v>
      </c>
    </row>
    <row r="91" spans="1:55" x14ac:dyDescent="0.25">
      <c r="A91" s="153">
        <v>86</v>
      </c>
      <c r="B91">
        <v>2.9052581099999999E-4</v>
      </c>
      <c r="C91" s="49">
        <f t="shared" si="6"/>
        <v>1</v>
      </c>
      <c r="D91" s="153">
        <v>86</v>
      </c>
      <c r="E91" s="151">
        <f t="shared" si="7"/>
        <v>2.9052581099999999E-4</v>
      </c>
      <c r="BC91" s="151">
        <f t="shared" si="5"/>
        <v>2.9052581099999999E-4</v>
      </c>
    </row>
    <row r="92" spans="1:55" x14ac:dyDescent="0.25">
      <c r="A92" s="153">
        <v>87</v>
      </c>
      <c r="B92">
        <v>3.2028685639999999E-4</v>
      </c>
      <c r="C92" s="49">
        <f t="shared" si="6"/>
        <v>1</v>
      </c>
      <c r="D92" s="153">
        <v>87</v>
      </c>
      <c r="E92" s="151">
        <f t="shared" si="7"/>
        <v>3.2028685639999999E-4</v>
      </c>
      <c r="BC92" s="151">
        <f t="shared" si="5"/>
        <v>3.2028685639999999E-4</v>
      </c>
    </row>
    <row r="93" spans="1:55" x14ac:dyDescent="0.25">
      <c r="A93" s="153">
        <v>88</v>
      </c>
      <c r="B93">
        <v>3.5244924559999999E-4</v>
      </c>
      <c r="C93" s="49">
        <f t="shared" si="6"/>
        <v>1</v>
      </c>
      <c r="D93" s="153">
        <v>88</v>
      </c>
      <c r="E93" s="151">
        <f t="shared" si="7"/>
        <v>3.5244924559999999E-4</v>
      </c>
      <c r="BC93" s="151">
        <f t="shared" si="5"/>
        <v>3.5244924559999999E-4</v>
      </c>
    </row>
    <row r="94" spans="1:55" x14ac:dyDescent="0.25">
      <c r="A94" s="153">
        <v>89</v>
      </c>
      <c r="B94">
        <v>3.8714933359999999E-4</v>
      </c>
      <c r="C94" s="49">
        <f t="shared" si="6"/>
        <v>1</v>
      </c>
      <c r="D94" s="153">
        <v>89</v>
      </c>
      <c r="E94" s="151">
        <f t="shared" si="7"/>
        <v>3.8714933359999999E-4</v>
      </c>
      <c r="BC94" s="151">
        <f t="shared" si="5"/>
        <v>3.8714933359999999E-4</v>
      </c>
    </row>
    <row r="95" spans="1:55" x14ac:dyDescent="0.25">
      <c r="A95" s="153">
        <v>90</v>
      </c>
      <c r="B95">
        <v>4.2452723339999899E-4</v>
      </c>
      <c r="C95" s="49">
        <f t="shared" si="6"/>
        <v>1</v>
      </c>
      <c r="D95" s="153">
        <v>90</v>
      </c>
      <c r="E95" s="151">
        <f t="shared" si="7"/>
        <v>4.2452723339999899E-4</v>
      </c>
      <c r="BC95" s="151">
        <f t="shared" si="5"/>
        <v>4.2452723339999899E-4</v>
      </c>
    </row>
    <row r="96" spans="1:55" x14ac:dyDescent="0.25">
      <c r="A96" s="153">
        <v>91</v>
      </c>
      <c r="B96">
        <v>4.6472671579999902E-4</v>
      </c>
      <c r="C96" s="49">
        <f t="shared" si="6"/>
        <v>1</v>
      </c>
      <c r="D96" s="153">
        <v>91</v>
      </c>
      <c r="E96" s="151">
        <f t="shared" si="7"/>
        <v>4.6472671579999902E-4</v>
      </c>
      <c r="BC96" s="151">
        <f t="shared" si="5"/>
        <v>4.6472671579999902E-4</v>
      </c>
    </row>
    <row r="97" spans="1:55" x14ac:dyDescent="0.25">
      <c r="A97" s="153">
        <v>92</v>
      </c>
      <c r="B97">
        <v>5.0789510039999904E-4</v>
      </c>
      <c r="C97" s="49">
        <f t="shared" si="6"/>
        <v>1</v>
      </c>
      <c r="D97" s="153">
        <v>92</v>
      </c>
      <c r="E97" s="151">
        <f t="shared" si="7"/>
        <v>5.0789510039999904E-4</v>
      </c>
      <c r="BC97" s="151">
        <f t="shared" si="5"/>
        <v>5.0789510039999904E-4</v>
      </c>
    </row>
    <row r="98" spans="1:55" x14ac:dyDescent="0.25">
      <c r="A98" s="153">
        <v>93</v>
      </c>
      <c r="B98">
        <v>5.541831398E-4</v>
      </c>
      <c r="C98" s="49">
        <f t="shared" si="6"/>
        <v>1</v>
      </c>
      <c r="D98" s="153">
        <v>93</v>
      </c>
      <c r="E98" s="151">
        <f t="shared" si="7"/>
        <v>5.541831398E-4</v>
      </c>
      <c r="BC98" s="151">
        <f t="shared" si="5"/>
        <v>5.541831398E-4</v>
      </c>
    </row>
    <row r="99" spans="1:55" x14ac:dyDescent="0.25">
      <c r="A99" s="153">
        <v>94</v>
      </c>
      <c r="B99">
        <v>6.0374489719999997E-4</v>
      </c>
      <c r="C99" s="49">
        <f t="shared" si="6"/>
        <v>1</v>
      </c>
      <c r="D99" s="153">
        <v>94</v>
      </c>
      <c r="E99" s="151">
        <f t="shared" si="7"/>
        <v>6.0374489719999997E-4</v>
      </c>
      <c r="BC99" s="151">
        <f t="shared" si="5"/>
        <v>6.0374489719999997E-4</v>
      </c>
    </row>
    <row r="100" spans="1:55" x14ac:dyDescent="0.25">
      <c r="A100" s="153">
        <v>95</v>
      </c>
      <c r="B100">
        <v>6.5673761739999995E-4</v>
      </c>
      <c r="C100" s="49">
        <f t="shared" si="6"/>
        <v>1</v>
      </c>
      <c r="D100" s="153">
        <v>95</v>
      </c>
      <c r="E100" s="151">
        <f t="shared" si="7"/>
        <v>6.5673761739999995E-4</v>
      </c>
      <c r="BC100" s="151">
        <f t="shared" si="5"/>
        <v>6.5673761739999995E-4</v>
      </c>
    </row>
    <row r="101" spans="1:55" x14ac:dyDescent="0.25">
      <c r="A101" s="153">
        <v>96</v>
      </c>
      <c r="B101">
        <v>7.1332159080000001E-4</v>
      </c>
      <c r="C101" s="49">
        <f t="shared" si="6"/>
        <v>1</v>
      </c>
      <c r="D101" s="153">
        <v>96</v>
      </c>
      <c r="E101" s="151">
        <f t="shared" si="7"/>
        <v>7.1332159080000001E-4</v>
      </c>
      <c r="BC101" s="151">
        <f t="shared" si="5"/>
        <v>7.1332159080000001E-4</v>
      </c>
    </row>
    <row r="102" spans="1:55" x14ac:dyDescent="0.25">
      <c r="A102" s="153">
        <v>97</v>
      </c>
      <c r="B102">
        <v>7.7366001399999898E-4</v>
      </c>
      <c r="C102" s="49">
        <f t="shared" si="6"/>
        <v>1</v>
      </c>
      <c r="D102" s="153">
        <v>97</v>
      </c>
      <c r="E102" s="151">
        <f t="shared" si="7"/>
        <v>7.7366001399999898E-4</v>
      </c>
      <c r="BC102" s="151">
        <f t="shared" si="5"/>
        <v>7.7366001399999898E-4</v>
      </c>
    </row>
    <row r="103" spans="1:55" x14ac:dyDescent="0.25">
      <c r="A103" s="153">
        <v>98</v>
      </c>
      <c r="B103">
        <v>8.3791884319999897E-4</v>
      </c>
      <c r="C103" s="49">
        <f t="shared" si="6"/>
        <v>1</v>
      </c>
      <c r="D103" s="153">
        <v>98</v>
      </c>
      <c r="E103" s="151">
        <f t="shared" si="7"/>
        <v>8.3791884319999897E-4</v>
      </c>
      <c r="BC103" s="151">
        <f t="shared" si="5"/>
        <v>8.3791884319999897E-4</v>
      </c>
    </row>
    <row r="104" spans="1:55" x14ac:dyDescent="0.25">
      <c r="A104" s="153">
        <v>99</v>
      </c>
      <c r="B104">
        <v>9.0626664459999998E-4</v>
      </c>
      <c r="C104" s="49">
        <f t="shared" si="6"/>
        <v>1</v>
      </c>
      <c r="D104" s="153">
        <v>99</v>
      </c>
      <c r="E104" s="151">
        <f t="shared" si="7"/>
        <v>9.0626664459999998E-4</v>
      </c>
      <c r="BC104" s="151">
        <f t="shared" si="5"/>
        <v>9.0626664459999998E-4</v>
      </c>
    </row>
    <row r="105" spans="1:55" x14ac:dyDescent="0.25">
      <c r="A105" s="153">
        <v>100</v>
      </c>
      <c r="B105">
        <v>9.78874439599999E-4</v>
      </c>
      <c r="C105" s="49">
        <f t="shared" si="6"/>
        <v>1</v>
      </c>
      <c r="D105" s="153">
        <v>100</v>
      </c>
      <c r="E105" s="151">
        <f t="shared" si="7"/>
        <v>9.78874439599999E-4</v>
      </c>
      <c r="BC105" s="151">
        <f t="shared" si="5"/>
        <v>9.78874439599999E-4</v>
      </c>
    </row>
    <row r="106" spans="1:55" x14ac:dyDescent="0.25">
      <c r="A106" s="153">
        <v>101</v>
      </c>
      <c r="B106">
        <v>1.0559155474E-3</v>
      </c>
      <c r="C106" s="49">
        <f t="shared" si="6"/>
        <v>1</v>
      </c>
      <c r="D106" s="153">
        <v>101</v>
      </c>
      <c r="E106" s="151">
        <f t="shared" si="7"/>
        <v>1.0559155474E-3</v>
      </c>
      <c r="BC106" s="151">
        <f t="shared" si="5"/>
        <v>1.0559155474E-3</v>
      </c>
    </row>
    <row r="107" spans="1:55" x14ac:dyDescent="0.25">
      <c r="A107" s="153">
        <v>102</v>
      </c>
      <c r="B107">
        <v>1.13756542359999E-3</v>
      </c>
      <c r="C107" s="49">
        <f t="shared" si="6"/>
        <v>1</v>
      </c>
      <c r="D107" s="153">
        <v>102</v>
      </c>
      <c r="E107" s="151">
        <f t="shared" si="7"/>
        <v>1.13756542359999E-3</v>
      </c>
      <c r="BC107" s="151">
        <f t="shared" si="5"/>
        <v>1.13756542359999E-3</v>
      </c>
    </row>
    <row r="108" spans="1:55" x14ac:dyDescent="0.25">
      <c r="A108" s="153">
        <v>103</v>
      </c>
      <c r="B108">
        <v>1.2240014959999999E-3</v>
      </c>
      <c r="C108" s="49">
        <f t="shared" si="6"/>
        <v>1</v>
      </c>
      <c r="D108" s="153">
        <v>103</v>
      </c>
      <c r="E108" s="151">
        <f t="shared" si="7"/>
        <v>1.2240014959999999E-3</v>
      </c>
      <c r="BC108" s="151">
        <f t="shared" si="5"/>
        <v>1.2240014959999999E-3</v>
      </c>
    </row>
    <row r="109" spans="1:55" x14ac:dyDescent="0.25">
      <c r="A109" s="153">
        <v>104</v>
      </c>
      <c r="B109">
        <v>1.3154029996E-3</v>
      </c>
      <c r="C109" s="49">
        <f t="shared" si="6"/>
        <v>1</v>
      </c>
      <c r="D109" s="153">
        <v>104</v>
      </c>
      <c r="E109" s="151">
        <f t="shared" si="7"/>
        <v>1.3154029996E-3</v>
      </c>
      <c r="BC109" s="151">
        <f t="shared" si="5"/>
        <v>1.3154029996E-3</v>
      </c>
    </row>
    <row r="110" spans="1:55" x14ac:dyDescent="0.25">
      <c r="A110" s="153">
        <v>105</v>
      </c>
      <c r="B110">
        <v>1.4119508078E-3</v>
      </c>
      <c r="C110" s="49">
        <f t="shared" si="6"/>
        <v>1</v>
      </c>
      <c r="D110" s="153">
        <v>105</v>
      </c>
      <c r="E110" s="151">
        <f t="shared" si="7"/>
        <v>1.4119508078E-3</v>
      </c>
      <c r="BC110" s="151">
        <f t="shared" si="5"/>
        <v>1.4119508078E-3</v>
      </c>
    </row>
    <row r="111" spans="1:55" x14ac:dyDescent="0.25">
      <c r="A111" s="153">
        <v>106</v>
      </c>
      <c r="B111">
        <v>1.513827263E-3</v>
      </c>
      <c r="C111" s="49">
        <f t="shared" si="6"/>
        <v>1</v>
      </c>
      <c r="D111" s="153">
        <v>106</v>
      </c>
      <c r="E111" s="151">
        <f t="shared" si="7"/>
        <v>1.513827263E-3</v>
      </c>
      <c r="BC111" s="151">
        <f t="shared" si="5"/>
        <v>1.513827263E-3</v>
      </c>
    </row>
    <row r="112" spans="1:55" x14ac:dyDescent="0.25">
      <c r="A112" s="153">
        <v>107</v>
      </c>
      <c r="B112">
        <v>1.6212160071999999E-3</v>
      </c>
      <c r="C112" s="49">
        <f t="shared" si="6"/>
        <v>1</v>
      </c>
      <c r="D112" s="153">
        <v>107</v>
      </c>
      <c r="E112" s="151">
        <f t="shared" si="7"/>
        <v>1.6212160071999999E-3</v>
      </c>
      <c r="BC112" s="151">
        <f t="shared" si="5"/>
        <v>1.6212160071999999E-3</v>
      </c>
    </row>
    <row r="113" spans="1:55" x14ac:dyDescent="0.25">
      <c r="A113" s="153">
        <v>108</v>
      </c>
      <c r="B113">
        <v>1.7343018103999899E-3</v>
      </c>
      <c r="C113" s="49">
        <f t="shared" si="6"/>
        <v>1</v>
      </c>
      <c r="D113" s="153">
        <v>108</v>
      </c>
      <c r="E113" s="151">
        <f t="shared" si="7"/>
        <v>1.7343018103999899E-3</v>
      </c>
      <c r="BC113" s="151">
        <f t="shared" si="5"/>
        <v>1.7343018103999899E-3</v>
      </c>
    </row>
    <row r="114" spans="1:55" x14ac:dyDescent="0.25">
      <c r="A114" s="153">
        <v>109</v>
      </c>
      <c r="B114">
        <v>1.8532703996E-3</v>
      </c>
      <c r="C114" s="49">
        <f t="shared" si="6"/>
        <v>1</v>
      </c>
      <c r="D114" s="153">
        <v>109</v>
      </c>
      <c r="E114" s="151">
        <f t="shared" si="7"/>
        <v>1.8532703996E-3</v>
      </c>
      <c r="BC114" s="151">
        <f t="shared" si="5"/>
        <v>1.8532703996E-3</v>
      </c>
    </row>
    <row r="115" spans="1:55" x14ac:dyDescent="0.25">
      <c r="A115" s="153">
        <v>110</v>
      </c>
      <c r="B115">
        <v>1.9783082877999898E-3</v>
      </c>
      <c r="C115" s="49">
        <f t="shared" si="6"/>
        <v>1</v>
      </c>
      <c r="D115" s="153">
        <v>110</v>
      </c>
      <c r="E115" s="151">
        <f t="shared" si="7"/>
        <v>1.9783082877999898E-3</v>
      </c>
      <c r="BC115" s="151">
        <f t="shared" si="5"/>
        <v>1.9783082877999898E-3</v>
      </c>
    </row>
    <row r="116" spans="1:55" x14ac:dyDescent="0.25">
      <c r="A116" s="153">
        <v>111</v>
      </c>
      <c r="B116">
        <v>2.1096026040000001E-3</v>
      </c>
      <c r="C116" s="49">
        <f t="shared" si="6"/>
        <v>1</v>
      </c>
      <c r="D116" s="153">
        <v>111</v>
      </c>
      <c r="E116" s="151">
        <f t="shared" si="7"/>
        <v>2.1096026040000001E-3</v>
      </c>
      <c r="BC116" s="151">
        <f t="shared" si="5"/>
        <v>2.1096026040000001E-3</v>
      </c>
    </row>
    <row r="117" spans="1:55" x14ac:dyDescent="0.25">
      <c r="A117" s="153">
        <v>112</v>
      </c>
      <c r="B117">
        <v>2.2473409219999998E-3</v>
      </c>
      <c r="C117" s="49">
        <f t="shared" si="6"/>
        <v>1</v>
      </c>
      <c r="D117" s="153">
        <v>112</v>
      </c>
      <c r="E117" s="151">
        <f t="shared" si="7"/>
        <v>2.2473409219999998E-3</v>
      </c>
      <c r="BC117" s="151">
        <f t="shared" si="5"/>
        <v>2.2473409219999998E-3</v>
      </c>
    </row>
    <row r="118" spans="1:55" x14ac:dyDescent="0.25">
      <c r="A118" s="153">
        <v>113</v>
      </c>
      <c r="B118">
        <v>2.391711096E-3</v>
      </c>
      <c r="C118" s="49">
        <f t="shared" si="6"/>
        <v>1</v>
      </c>
      <c r="D118" s="153">
        <v>113</v>
      </c>
      <c r="E118" s="151">
        <f t="shared" si="7"/>
        <v>2.391711096E-3</v>
      </c>
      <c r="BC118" s="151">
        <f t="shared" si="5"/>
        <v>2.391711096E-3</v>
      </c>
    </row>
    <row r="119" spans="1:55" x14ac:dyDescent="0.25">
      <c r="A119" s="153">
        <v>114</v>
      </c>
      <c r="B119">
        <v>2.5429010899999998E-3</v>
      </c>
      <c r="C119" s="49">
        <f t="shared" si="6"/>
        <v>1</v>
      </c>
      <c r="D119" s="153">
        <v>114</v>
      </c>
      <c r="E119" s="151">
        <f t="shared" si="7"/>
        <v>2.5429010899999998E-3</v>
      </c>
      <c r="BC119" s="151">
        <f t="shared" si="5"/>
        <v>2.5429010899999998E-3</v>
      </c>
    </row>
    <row r="120" spans="1:55" x14ac:dyDescent="0.25">
      <c r="A120" s="153">
        <v>115</v>
      </c>
      <c r="B120">
        <v>2.7010988099999901E-3</v>
      </c>
      <c r="C120" s="49">
        <f t="shared" si="6"/>
        <v>1</v>
      </c>
      <c r="D120" s="153">
        <v>115</v>
      </c>
      <c r="E120" s="151">
        <f t="shared" si="7"/>
        <v>2.7010988099999901E-3</v>
      </c>
      <c r="BC120" s="151">
        <f t="shared" si="5"/>
        <v>2.7010988099999901E-3</v>
      </c>
    </row>
    <row r="121" spans="1:55" x14ac:dyDescent="0.25">
      <c r="A121" s="153">
        <v>116</v>
      </c>
      <c r="B121">
        <v>2.8664919519999902E-3</v>
      </c>
      <c r="C121" s="49">
        <f t="shared" si="6"/>
        <v>1</v>
      </c>
      <c r="D121" s="153">
        <v>116</v>
      </c>
      <c r="E121" s="151">
        <f t="shared" si="7"/>
        <v>2.8664919519999902E-3</v>
      </c>
      <c r="BC121" s="151">
        <f t="shared" si="5"/>
        <v>2.8664919519999902E-3</v>
      </c>
    </row>
    <row r="122" spans="1:55" x14ac:dyDescent="0.25">
      <c r="A122" s="153">
        <v>117</v>
      </c>
      <c r="B122">
        <v>3.0392678239999902E-3</v>
      </c>
      <c r="C122" s="49">
        <f t="shared" si="6"/>
        <v>1</v>
      </c>
      <c r="D122" s="153">
        <v>117</v>
      </c>
      <c r="E122" s="151">
        <f t="shared" si="7"/>
        <v>3.0392678239999902E-3</v>
      </c>
      <c r="BC122" s="151">
        <f t="shared" si="5"/>
        <v>3.0392678239999902E-3</v>
      </c>
    </row>
    <row r="123" spans="1:55" x14ac:dyDescent="0.25">
      <c r="A123" s="153">
        <v>118</v>
      </c>
      <c r="B123">
        <v>3.2196132059999901E-3</v>
      </c>
      <c r="C123" s="49">
        <f t="shared" si="6"/>
        <v>1</v>
      </c>
      <c r="D123" s="153">
        <v>118</v>
      </c>
      <c r="E123" s="151">
        <f t="shared" si="7"/>
        <v>3.2196132059999901E-3</v>
      </c>
      <c r="BC123" s="151">
        <f t="shared" si="5"/>
        <v>3.2196132059999901E-3</v>
      </c>
    </row>
    <row r="124" spans="1:55" x14ac:dyDescent="0.25">
      <c r="A124" s="153">
        <v>119</v>
      </c>
      <c r="B124">
        <v>3.4077141839999902E-3</v>
      </c>
      <c r="C124" s="49">
        <f t="shared" si="6"/>
        <v>1</v>
      </c>
      <c r="D124" s="153">
        <v>119</v>
      </c>
      <c r="E124" s="151">
        <f t="shared" si="7"/>
        <v>3.4077141839999902E-3</v>
      </c>
      <c r="BC124" s="151">
        <f t="shared" si="5"/>
        <v>3.4077141839999902E-3</v>
      </c>
    </row>
    <row r="125" spans="1:55" x14ac:dyDescent="0.25">
      <c r="A125" s="153">
        <v>120</v>
      </c>
      <c r="B125">
        <v>3.6037559939999901E-3</v>
      </c>
      <c r="C125" s="49">
        <f t="shared" si="6"/>
        <v>1</v>
      </c>
      <c r="D125" s="153">
        <v>120</v>
      </c>
      <c r="E125" s="151">
        <f t="shared" si="7"/>
        <v>3.6037559939999901E-3</v>
      </c>
      <c r="BC125" s="151">
        <f t="shared" si="5"/>
        <v>3.6037559939999901E-3</v>
      </c>
    </row>
    <row r="126" spans="1:55" x14ac:dyDescent="0.25">
      <c r="A126" s="153">
        <v>121</v>
      </c>
      <c r="B126">
        <v>3.80792288599999E-3</v>
      </c>
      <c r="C126" s="49">
        <f t="shared" si="6"/>
        <v>1</v>
      </c>
      <c r="D126" s="153">
        <v>121</v>
      </c>
      <c r="E126" s="151">
        <f t="shared" si="7"/>
        <v>3.80792288599999E-3</v>
      </c>
      <c r="BC126" s="151">
        <f t="shared" si="5"/>
        <v>3.80792288599999E-3</v>
      </c>
    </row>
    <row r="127" spans="1:55" x14ac:dyDescent="0.25">
      <c r="A127" s="153">
        <v>122</v>
      </c>
      <c r="B127">
        <v>4.0203979619999998E-3</v>
      </c>
      <c r="C127" s="49">
        <f t="shared" si="6"/>
        <v>1</v>
      </c>
      <c r="D127" s="153">
        <v>122</v>
      </c>
      <c r="E127" s="151">
        <f t="shared" si="7"/>
        <v>4.0203979619999998E-3</v>
      </c>
      <c r="BC127" s="151">
        <f t="shared" si="5"/>
        <v>4.0203979619999998E-3</v>
      </c>
    </row>
    <row r="128" spans="1:55" x14ac:dyDescent="0.25">
      <c r="A128" s="153">
        <v>123</v>
      </c>
      <c r="B128">
        <v>4.24136304999999E-3</v>
      </c>
      <c r="C128" s="49">
        <f t="shared" si="6"/>
        <v>1</v>
      </c>
      <c r="D128" s="153">
        <v>123</v>
      </c>
      <c r="E128" s="151">
        <f t="shared" si="7"/>
        <v>4.24136304999999E-3</v>
      </c>
      <c r="BC128" s="151">
        <f t="shared" si="5"/>
        <v>4.24136304999999E-3</v>
      </c>
    </row>
    <row r="129" spans="1:55" x14ac:dyDescent="0.25">
      <c r="A129" s="153">
        <v>124</v>
      </c>
      <c r="B129">
        <v>4.4709985499999999E-3</v>
      </c>
      <c r="C129" s="49">
        <f t="shared" si="6"/>
        <v>1</v>
      </c>
      <c r="D129" s="153">
        <v>124</v>
      </c>
      <c r="E129" s="151">
        <f t="shared" si="7"/>
        <v>4.4709985499999999E-3</v>
      </c>
      <c r="BC129" s="151">
        <f t="shared" si="5"/>
        <v>4.4709985499999999E-3</v>
      </c>
    </row>
    <row r="130" spans="1:55" x14ac:dyDescent="0.25">
      <c r="A130" s="153">
        <v>125</v>
      </c>
      <c r="B130">
        <v>4.7094833060000001E-3</v>
      </c>
      <c r="C130" s="49">
        <f t="shared" si="6"/>
        <v>1</v>
      </c>
      <c r="D130" s="153">
        <v>125</v>
      </c>
      <c r="E130" s="151">
        <f t="shared" si="7"/>
        <v>4.7094833060000001E-3</v>
      </c>
      <c r="BC130" s="151">
        <f t="shared" si="5"/>
        <v>4.7094833060000001E-3</v>
      </c>
    </row>
    <row r="131" spans="1:55" x14ac:dyDescent="0.25">
      <c r="A131" s="153">
        <v>126</v>
      </c>
      <c r="B131">
        <v>4.956994478E-3</v>
      </c>
      <c r="C131" s="49">
        <f t="shared" si="6"/>
        <v>1</v>
      </c>
      <c r="D131" s="153">
        <v>126</v>
      </c>
      <c r="E131" s="151">
        <f t="shared" si="7"/>
        <v>4.956994478E-3</v>
      </c>
      <c r="BC131" s="151">
        <f t="shared" si="5"/>
        <v>4.956994478E-3</v>
      </c>
    </row>
    <row r="132" spans="1:55" x14ac:dyDescent="0.25">
      <c r="A132" s="153">
        <v>127</v>
      </c>
      <c r="B132">
        <v>5.2137074079999903E-3</v>
      </c>
      <c r="C132" s="49">
        <f t="shared" si="6"/>
        <v>1</v>
      </c>
      <c r="D132" s="153">
        <v>127</v>
      </c>
      <c r="E132" s="151">
        <f t="shared" si="7"/>
        <v>5.2137074079999903E-3</v>
      </c>
      <c r="BC132" s="151">
        <f t="shared" si="5"/>
        <v>5.2137074079999903E-3</v>
      </c>
    </row>
    <row r="133" spans="1:55" x14ac:dyDescent="0.25">
      <c r="A133" s="153">
        <v>128</v>
      </c>
      <c r="B133">
        <v>5.4797954999999902E-3</v>
      </c>
      <c r="C133" s="49">
        <f t="shared" si="6"/>
        <v>1</v>
      </c>
      <c r="D133" s="153">
        <v>128</v>
      </c>
      <c r="E133" s="151">
        <f t="shared" si="7"/>
        <v>5.4797954999999902E-3</v>
      </c>
      <c r="BC133" s="151">
        <f t="shared" ref="BC133:BC196" si="8">B133</f>
        <v>5.4797954999999902E-3</v>
      </c>
    </row>
    <row r="134" spans="1:55" x14ac:dyDescent="0.25">
      <c r="A134" s="153">
        <v>129</v>
      </c>
      <c r="B134">
        <v>5.7554300979999898E-3</v>
      </c>
      <c r="C134" s="49">
        <f t="shared" ref="C134:C197" si="9">IF(ROW()-$C$4&lt;=$C$2,1,2)</f>
        <v>1</v>
      </c>
      <c r="D134" s="153">
        <v>129</v>
      </c>
      <c r="E134" s="151">
        <f t="shared" ref="E134:E197" si="10">B134</f>
        <v>5.7554300979999898E-3</v>
      </c>
      <c r="BC134" s="151">
        <f t="shared" si="8"/>
        <v>5.7554300979999898E-3</v>
      </c>
    </row>
    <row r="135" spans="1:55" x14ac:dyDescent="0.25">
      <c r="A135" s="153">
        <v>130</v>
      </c>
      <c r="B135">
        <v>6.0407803779999898E-3</v>
      </c>
      <c r="C135" s="49">
        <f t="shared" si="9"/>
        <v>1</v>
      </c>
      <c r="D135" s="153">
        <v>130</v>
      </c>
      <c r="E135" s="151">
        <f t="shared" si="10"/>
        <v>6.0407803779999898E-3</v>
      </c>
      <c r="BC135" s="151">
        <f t="shared" si="8"/>
        <v>6.0407803779999898E-3</v>
      </c>
    </row>
    <row r="136" spans="1:55" x14ac:dyDescent="0.25">
      <c r="A136" s="153">
        <v>131</v>
      </c>
      <c r="B136">
        <v>6.3360132319999997E-3</v>
      </c>
      <c r="C136" s="49">
        <f t="shared" si="9"/>
        <v>1</v>
      </c>
      <c r="D136" s="153">
        <v>131</v>
      </c>
      <c r="E136" s="151">
        <f t="shared" si="10"/>
        <v>6.3360132319999997E-3</v>
      </c>
      <c r="BC136" s="151">
        <f t="shared" si="8"/>
        <v>6.3360132319999997E-3</v>
      </c>
    </row>
    <row r="137" spans="1:55" x14ac:dyDescent="0.25">
      <c r="A137" s="153">
        <v>132</v>
      </c>
      <c r="B137">
        <v>6.6412931599999997E-3</v>
      </c>
      <c r="C137" s="49">
        <f t="shared" si="9"/>
        <v>1</v>
      </c>
      <c r="D137" s="153">
        <v>132</v>
      </c>
      <c r="E137" s="151">
        <f t="shared" si="10"/>
        <v>6.6412931599999997E-3</v>
      </c>
      <c r="BC137" s="151">
        <f t="shared" si="8"/>
        <v>6.6412931599999997E-3</v>
      </c>
    </row>
    <row r="138" spans="1:55" x14ac:dyDescent="0.25">
      <c r="A138" s="153">
        <v>133</v>
      </c>
      <c r="B138">
        <v>6.9567821760000001E-3</v>
      </c>
      <c r="C138" s="49">
        <f t="shared" si="9"/>
        <v>1</v>
      </c>
      <c r="D138" s="153">
        <v>133</v>
      </c>
      <c r="E138" s="151">
        <f t="shared" si="10"/>
        <v>6.9567821760000001E-3</v>
      </c>
      <c r="BC138" s="151">
        <f t="shared" si="8"/>
        <v>6.9567821760000001E-3</v>
      </c>
    </row>
    <row r="139" spans="1:55" x14ac:dyDescent="0.25">
      <c r="A139" s="153">
        <v>134</v>
      </c>
      <c r="B139">
        <v>7.2826396999999899E-3</v>
      </c>
      <c r="C139" s="49">
        <f t="shared" si="9"/>
        <v>1</v>
      </c>
      <c r="D139" s="153">
        <v>134</v>
      </c>
      <c r="E139" s="151">
        <f t="shared" si="10"/>
        <v>7.2826396999999899E-3</v>
      </c>
      <c r="BC139" s="151">
        <f t="shared" si="8"/>
        <v>7.2826396999999899E-3</v>
      </c>
    </row>
    <row r="140" spans="1:55" x14ac:dyDescent="0.25">
      <c r="A140" s="153">
        <v>135</v>
      </c>
      <c r="B140">
        <v>7.6190224739999899E-3</v>
      </c>
      <c r="C140" s="49">
        <f t="shared" si="9"/>
        <v>1</v>
      </c>
      <c r="D140" s="153">
        <v>135</v>
      </c>
      <c r="E140" s="151">
        <f t="shared" si="10"/>
        <v>7.6190224739999899E-3</v>
      </c>
      <c r="BC140" s="151">
        <f t="shared" si="8"/>
        <v>7.6190224739999899E-3</v>
      </c>
    </row>
    <row r="141" spans="1:55" x14ac:dyDescent="0.25">
      <c r="A141" s="153">
        <v>136</v>
      </c>
      <c r="B141">
        <v>7.9660844659999903E-3</v>
      </c>
      <c r="C141" s="49">
        <f t="shared" si="9"/>
        <v>1</v>
      </c>
      <c r="D141" s="153">
        <v>136</v>
      </c>
      <c r="E141" s="151">
        <f t="shared" si="10"/>
        <v>7.9660844659999903E-3</v>
      </c>
      <c r="BC141" s="151">
        <f t="shared" si="8"/>
        <v>7.9660844659999903E-3</v>
      </c>
    </row>
    <row r="142" spans="1:55" x14ac:dyDescent="0.25">
      <c r="A142" s="153">
        <v>137</v>
      </c>
      <c r="B142">
        <v>8.3239767919999902E-3</v>
      </c>
      <c r="C142" s="49">
        <f t="shared" si="9"/>
        <v>1</v>
      </c>
      <c r="D142" s="153">
        <v>137</v>
      </c>
      <c r="E142" s="151">
        <f t="shared" si="10"/>
        <v>8.3239767919999902E-3</v>
      </c>
      <c r="BC142" s="151">
        <f t="shared" si="8"/>
        <v>8.3239767919999902E-3</v>
      </c>
    </row>
    <row r="143" spans="1:55" x14ac:dyDescent="0.25">
      <c r="A143" s="153">
        <v>138</v>
      </c>
      <c r="B143">
        <v>8.6928476279999993E-3</v>
      </c>
      <c r="C143" s="49">
        <f t="shared" si="9"/>
        <v>1</v>
      </c>
      <c r="D143" s="153">
        <v>138</v>
      </c>
      <c r="E143" s="151">
        <f t="shared" si="10"/>
        <v>8.6928476279999993E-3</v>
      </c>
      <c r="BC143" s="151">
        <f t="shared" si="8"/>
        <v>8.6928476279999993E-3</v>
      </c>
    </row>
    <row r="144" spans="1:55" x14ac:dyDescent="0.25">
      <c r="A144" s="153">
        <v>139</v>
      </c>
      <c r="B144">
        <v>9.0728421439999901E-3</v>
      </c>
      <c r="C144" s="49">
        <f t="shared" si="9"/>
        <v>1</v>
      </c>
      <c r="D144" s="153">
        <v>139</v>
      </c>
      <c r="E144" s="151">
        <f t="shared" si="10"/>
        <v>9.0728421439999901E-3</v>
      </c>
      <c r="BC144" s="151">
        <f t="shared" si="8"/>
        <v>9.0728421439999901E-3</v>
      </c>
    </row>
    <row r="145" spans="1:55" x14ac:dyDescent="0.25">
      <c r="A145" s="153">
        <v>140</v>
      </c>
      <c r="B145">
        <v>9.4641024239999899E-3</v>
      </c>
      <c r="C145" s="49">
        <f t="shared" si="9"/>
        <v>1</v>
      </c>
      <c r="D145" s="153">
        <v>140</v>
      </c>
      <c r="E145" s="151">
        <f t="shared" si="10"/>
        <v>9.4641024239999899E-3</v>
      </c>
      <c r="BC145" s="151">
        <f t="shared" si="8"/>
        <v>9.4641024239999899E-3</v>
      </c>
    </row>
    <row r="146" spans="1:55" x14ac:dyDescent="0.25">
      <c r="A146" s="153">
        <v>141</v>
      </c>
      <c r="B146">
        <v>9.86676740399999E-3</v>
      </c>
      <c r="C146" s="49">
        <f t="shared" si="9"/>
        <v>1</v>
      </c>
      <c r="D146" s="153">
        <v>141</v>
      </c>
      <c r="E146" s="151">
        <f t="shared" si="10"/>
        <v>9.86676740399999E-3</v>
      </c>
      <c r="BC146" s="151">
        <f t="shared" si="8"/>
        <v>9.86676740399999E-3</v>
      </c>
    </row>
    <row r="147" spans="1:55" x14ac:dyDescent="0.25">
      <c r="A147" s="153">
        <v>142</v>
      </c>
      <c r="B147">
        <v>1.0280972802E-2</v>
      </c>
      <c r="C147" s="49">
        <f t="shared" si="9"/>
        <v>1</v>
      </c>
      <c r="D147" s="153">
        <v>142</v>
      </c>
      <c r="E147" s="151">
        <f t="shared" si="10"/>
        <v>1.0280972802E-2</v>
      </c>
      <c r="BC147" s="151">
        <f t="shared" si="8"/>
        <v>1.0280972802E-2</v>
      </c>
    </row>
    <row r="148" spans="1:55" x14ac:dyDescent="0.25">
      <c r="A148" s="153">
        <v>143</v>
      </c>
      <c r="B148">
        <v>1.070685107E-2</v>
      </c>
      <c r="C148" s="49">
        <f t="shared" si="9"/>
        <v>1</v>
      </c>
      <c r="D148" s="153">
        <v>143</v>
      </c>
      <c r="E148" s="151">
        <f t="shared" si="10"/>
        <v>1.070685107E-2</v>
      </c>
      <c r="BC148" s="151">
        <f t="shared" si="8"/>
        <v>1.070685107E-2</v>
      </c>
    </row>
    <row r="149" spans="1:55" x14ac:dyDescent="0.25">
      <c r="A149" s="153">
        <v>144</v>
      </c>
      <c r="B149">
        <v>1.11445313299999E-2</v>
      </c>
      <c r="C149" s="49">
        <f t="shared" si="9"/>
        <v>1</v>
      </c>
      <c r="D149" s="153">
        <v>144</v>
      </c>
      <c r="E149" s="151">
        <f t="shared" si="10"/>
        <v>1.11445313299999E-2</v>
      </c>
      <c r="BC149" s="151">
        <f t="shared" si="8"/>
        <v>1.11445313299999E-2</v>
      </c>
    </row>
    <row r="150" spans="1:55" x14ac:dyDescent="0.25">
      <c r="A150" s="153">
        <v>145</v>
      </c>
      <c r="B150">
        <v>1.1594139324E-2</v>
      </c>
      <c r="C150" s="49">
        <f t="shared" si="9"/>
        <v>1</v>
      </c>
      <c r="D150" s="153">
        <v>145</v>
      </c>
      <c r="E150" s="151">
        <f t="shared" si="10"/>
        <v>1.1594139324E-2</v>
      </c>
      <c r="BC150" s="151">
        <f t="shared" si="8"/>
        <v>1.1594139324E-2</v>
      </c>
    </row>
    <row r="151" spans="1:55" x14ac:dyDescent="0.25">
      <c r="A151" s="153">
        <v>146</v>
      </c>
      <c r="B151">
        <v>1.20557973759999E-2</v>
      </c>
      <c r="C151" s="49">
        <f t="shared" si="9"/>
        <v>1</v>
      </c>
      <c r="D151" s="153">
        <v>146</v>
      </c>
      <c r="E151" s="151">
        <f t="shared" si="10"/>
        <v>1.20557973759999E-2</v>
      </c>
      <c r="BC151" s="151">
        <f t="shared" si="8"/>
        <v>1.20557973759999E-2</v>
      </c>
    </row>
    <row r="152" spans="1:55" x14ac:dyDescent="0.25">
      <c r="A152" s="153">
        <v>147</v>
      </c>
      <c r="B152">
        <v>1.2529624333999999E-2</v>
      </c>
      <c r="C152" s="49">
        <f t="shared" si="9"/>
        <v>1</v>
      </c>
      <c r="D152" s="153">
        <v>147</v>
      </c>
      <c r="E152" s="151">
        <f t="shared" si="10"/>
        <v>1.2529624333999999E-2</v>
      </c>
      <c r="BC152" s="151">
        <f t="shared" si="8"/>
        <v>1.2529624333999999E-2</v>
      </c>
    </row>
    <row r="153" spans="1:55" x14ac:dyDescent="0.25">
      <c r="A153" s="153">
        <v>148</v>
      </c>
      <c r="B153">
        <v>1.3015735545999999E-2</v>
      </c>
      <c r="C153" s="49">
        <f t="shared" si="9"/>
        <v>1</v>
      </c>
      <c r="D153" s="153">
        <v>148</v>
      </c>
      <c r="E153" s="151">
        <f t="shared" si="10"/>
        <v>1.3015735545999999E-2</v>
      </c>
      <c r="BC153" s="151">
        <f t="shared" si="8"/>
        <v>1.3015735545999999E-2</v>
      </c>
    </row>
    <row r="154" spans="1:55" x14ac:dyDescent="0.25">
      <c r="A154" s="153">
        <v>149</v>
      </c>
      <c r="B154">
        <v>1.35142428179999E-2</v>
      </c>
      <c r="C154" s="49">
        <f t="shared" si="9"/>
        <v>1</v>
      </c>
      <c r="D154" s="153">
        <v>149</v>
      </c>
      <c r="E154" s="151">
        <f t="shared" si="10"/>
        <v>1.35142428179999E-2</v>
      </c>
      <c r="BC154" s="151">
        <f t="shared" si="8"/>
        <v>1.35142428179999E-2</v>
      </c>
    </row>
    <row r="155" spans="1:55" x14ac:dyDescent="0.25">
      <c r="A155" s="153">
        <v>150</v>
      </c>
      <c r="B155">
        <v>1.40252543779999E-2</v>
      </c>
      <c r="C155" s="49">
        <f t="shared" si="9"/>
        <v>1</v>
      </c>
      <c r="D155" s="153">
        <v>150</v>
      </c>
      <c r="E155" s="151">
        <f t="shared" si="10"/>
        <v>1.40252543779999E-2</v>
      </c>
      <c r="BC155" s="151">
        <f t="shared" si="8"/>
        <v>1.40252543779999E-2</v>
      </c>
    </row>
    <row r="156" spans="1:55" x14ac:dyDescent="0.25">
      <c r="A156" s="153">
        <v>151</v>
      </c>
      <c r="B156">
        <v>1.45488748579999E-2</v>
      </c>
      <c r="C156" s="49">
        <f t="shared" si="9"/>
        <v>1</v>
      </c>
      <c r="D156" s="153">
        <v>151</v>
      </c>
      <c r="E156" s="151">
        <f t="shared" si="10"/>
        <v>1.45488748579999E-2</v>
      </c>
      <c r="BC156" s="151">
        <f t="shared" si="8"/>
        <v>1.45488748579999E-2</v>
      </c>
    </row>
    <row r="157" spans="1:55" x14ac:dyDescent="0.25">
      <c r="A157" s="153">
        <v>152</v>
      </c>
      <c r="B157">
        <v>1.50852052619999E-2</v>
      </c>
      <c r="C157" s="49">
        <f t="shared" si="9"/>
        <v>1</v>
      </c>
      <c r="D157" s="153">
        <v>152</v>
      </c>
      <c r="E157" s="151">
        <f t="shared" si="10"/>
        <v>1.50852052619999E-2</v>
      </c>
      <c r="BC157" s="151">
        <f t="shared" si="8"/>
        <v>1.50852052619999E-2</v>
      </c>
    </row>
    <row r="158" spans="1:55" x14ac:dyDescent="0.25">
      <c r="A158" s="153">
        <v>153</v>
      </c>
      <c r="B158">
        <v>1.5634342948E-2</v>
      </c>
      <c r="C158" s="49">
        <f t="shared" si="9"/>
        <v>1</v>
      </c>
      <c r="D158" s="153">
        <v>153</v>
      </c>
      <c r="E158" s="151">
        <f t="shared" si="10"/>
        <v>1.5634342948E-2</v>
      </c>
      <c r="BC158" s="151">
        <f t="shared" si="8"/>
        <v>1.5634342948E-2</v>
      </c>
    </row>
    <row r="159" spans="1:55" x14ac:dyDescent="0.25">
      <c r="A159" s="153">
        <v>154</v>
      </c>
      <c r="B159">
        <v>1.6196381605999999E-2</v>
      </c>
      <c r="C159" s="49">
        <f t="shared" si="9"/>
        <v>1</v>
      </c>
      <c r="D159" s="153">
        <v>154</v>
      </c>
      <c r="E159" s="151">
        <f t="shared" si="10"/>
        <v>1.6196381605999999E-2</v>
      </c>
      <c r="BC159" s="151">
        <f t="shared" si="8"/>
        <v>1.6196381605999999E-2</v>
      </c>
    </row>
    <row r="160" spans="1:55" x14ac:dyDescent="0.25">
      <c r="A160" s="153">
        <v>155</v>
      </c>
      <c r="B160">
        <v>1.6771411255999999E-2</v>
      </c>
      <c r="C160" s="49">
        <f t="shared" si="9"/>
        <v>1</v>
      </c>
      <c r="D160" s="153">
        <v>155</v>
      </c>
      <c r="E160" s="151">
        <f t="shared" si="10"/>
        <v>1.6771411255999999E-2</v>
      </c>
      <c r="BC160" s="151">
        <f t="shared" si="8"/>
        <v>1.6771411255999999E-2</v>
      </c>
    </row>
    <row r="161" spans="1:55" x14ac:dyDescent="0.25">
      <c r="A161" s="153">
        <v>156</v>
      </c>
      <c r="B161">
        <v>1.7359518219999901E-2</v>
      </c>
      <c r="C161" s="49">
        <f t="shared" si="9"/>
        <v>1</v>
      </c>
      <c r="D161" s="153">
        <v>156</v>
      </c>
      <c r="E161" s="151">
        <f t="shared" si="10"/>
        <v>1.7359518219999901E-2</v>
      </c>
      <c r="BC161" s="151">
        <f t="shared" si="8"/>
        <v>1.7359518219999901E-2</v>
      </c>
    </row>
    <row r="162" spans="1:55" x14ac:dyDescent="0.25">
      <c r="A162" s="153">
        <v>157</v>
      </c>
      <c r="B162">
        <v>1.7960785123999901E-2</v>
      </c>
      <c r="C162" s="49">
        <f t="shared" si="9"/>
        <v>1</v>
      </c>
      <c r="D162" s="153">
        <v>157</v>
      </c>
      <c r="E162" s="151">
        <f t="shared" si="10"/>
        <v>1.7960785123999901E-2</v>
      </c>
      <c r="BC162" s="151">
        <f t="shared" si="8"/>
        <v>1.7960785123999901E-2</v>
      </c>
    </row>
    <row r="163" spans="1:55" x14ac:dyDescent="0.25">
      <c r="A163" s="153">
        <v>158</v>
      </c>
      <c r="B163">
        <v>1.8575290896000001E-2</v>
      </c>
      <c r="C163" s="49">
        <f t="shared" si="9"/>
        <v>1</v>
      </c>
      <c r="D163" s="153">
        <v>158</v>
      </c>
      <c r="E163" s="151">
        <f t="shared" si="10"/>
        <v>1.8575290896000001E-2</v>
      </c>
      <c r="BC163" s="151">
        <f t="shared" si="8"/>
        <v>1.8575290896000001E-2</v>
      </c>
    </row>
    <row r="164" spans="1:55" x14ac:dyDescent="0.25">
      <c r="A164" s="153">
        <v>159</v>
      </c>
      <c r="B164">
        <v>1.92031107539999E-2</v>
      </c>
      <c r="C164" s="49">
        <f t="shared" si="9"/>
        <v>1</v>
      </c>
      <c r="D164" s="153">
        <v>159</v>
      </c>
      <c r="E164" s="151">
        <f t="shared" si="10"/>
        <v>1.92031107539999E-2</v>
      </c>
      <c r="BC164" s="151">
        <f t="shared" si="8"/>
        <v>1.92031107539999E-2</v>
      </c>
    </row>
    <row r="165" spans="1:55" x14ac:dyDescent="0.25">
      <c r="A165" s="153">
        <v>160</v>
      </c>
      <c r="B165">
        <v>1.9844316211999901E-2</v>
      </c>
      <c r="C165" s="49">
        <f t="shared" si="9"/>
        <v>2</v>
      </c>
      <c r="D165" s="153">
        <v>160</v>
      </c>
      <c r="E165" s="151">
        <f t="shared" si="10"/>
        <v>1.9844316211999901E-2</v>
      </c>
      <c r="BC165" s="151">
        <f t="shared" si="8"/>
        <v>1.9844316211999901E-2</v>
      </c>
    </row>
    <row r="166" spans="1:55" x14ac:dyDescent="0.25">
      <c r="A166" s="153">
        <v>161</v>
      </c>
      <c r="B166">
        <v>2.0498975079999999E-2</v>
      </c>
      <c r="C166" s="49">
        <f t="shared" si="9"/>
        <v>2</v>
      </c>
      <c r="D166" s="153">
        <v>161</v>
      </c>
      <c r="E166" s="151">
        <f t="shared" si="10"/>
        <v>2.0498975079999999E-2</v>
      </c>
      <c r="BC166" s="151">
        <f t="shared" si="8"/>
        <v>2.0498975079999999E-2</v>
      </c>
    </row>
    <row r="167" spans="1:55" x14ac:dyDescent="0.25">
      <c r="A167" s="153">
        <v>162</v>
      </c>
      <c r="B167">
        <v>2.1167151499999998E-2</v>
      </c>
      <c r="C167" s="49">
        <f t="shared" si="9"/>
        <v>2</v>
      </c>
      <c r="D167" s="153">
        <v>162</v>
      </c>
      <c r="E167" s="151">
        <f t="shared" si="10"/>
        <v>2.1167151499999998E-2</v>
      </c>
      <c r="BC167" s="151">
        <f t="shared" si="8"/>
        <v>2.1167151499999998E-2</v>
      </c>
    </row>
    <row r="168" spans="1:55" x14ac:dyDescent="0.25">
      <c r="A168" s="153">
        <v>163</v>
      </c>
      <c r="B168">
        <v>2.1848905859999899E-2</v>
      </c>
      <c r="C168" s="49">
        <f t="shared" si="9"/>
        <v>2</v>
      </c>
      <c r="D168" s="153">
        <v>163</v>
      </c>
      <c r="E168" s="151">
        <f t="shared" si="10"/>
        <v>2.1848905859999899E-2</v>
      </c>
      <c r="BC168" s="151">
        <f t="shared" si="8"/>
        <v>2.1848905859999899E-2</v>
      </c>
    </row>
    <row r="169" spans="1:55" x14ac:dyDescent="0.25">
      <c r="A169" s="153">
        <v>164</v>
      </c>
      <c r="B169">
        <v>2.25442949799999E-2</v>
      </c>
      <c r="C169" s="49">
        <f t="shared" si="9"/>
        <v>2</v>
      </c>
      <c r="D169" s="153">
        <v>164</v>
      </c>
      <c r="E169" s="151">
        <f t="shared" si="10"/>
        <v>2.25442949799999E-2</v>
      </c>
      <c r="BC169" s="151">
        <f t="shared" si="8"/>
        <v>2.25442949799999E-2</v>
      </c>
    </row>
    <row r="170" spans="1:55" x14ac:dyDescent="0.25">
      <c r="A170" s="153">
        <v>165</v>
      </c>
      <c r="B170">
        <v>2.3253371899999899E-2</v>
      </c>
      <c r="C170" s="49">
        <f t="shared" si="9"/>
        <v>2</v>
      </c>
      <c r="D170" s="153">
        <v>165</v>
      </c>
      <c r="E170" s="151">
        <f t="shared" si="10"/>
        <v>2.3253371899999899E-2</v>
      </c>
      <c r="BC170" s="151">
        <f t="shared" si="8"/>
        <v>2.3253371899999899E-2</v>
      </c>
    </row>
    <row r="171" spans="1:55" x14ac:dyDescent="0.25">
      <c r="A171" s="153">
        <v>166</v>
      </c>
      <c r="B171">
        <v>2.397618608E-2</v>
      </c>
      <c r="C171" s="49">
        <f t="shared" si="9"/>
        <v>2</v>
      </c>
      <c r="D171" s="153">
        <v>166</v>
      </c>
      <c r="E171" s="151">
        <f t="shared" si="10"/>
        <v>2.397618608E-2</v>
      </c>
      <c r="BC171" s="151">
        <f t="shared" si="8"/>
        <v>2.397618608E-2</v>
      </c>
    </row>
    <row r="172" spans="1:55" x14ac:dyDescent="0.25">
      <c r="A172" s="153">
        <v>167</v>
      </c>
      <c r="B172">
        <v>2.4712783379999999E-2</v>
      </c>
      <c r="C172" s="49">
        <f t="shared" si="9"/>
        <v>2</v>
      </c>
      <c r="D172" s="153">
        <v>167</v>
      </c>
      <c r="E172" s="151">
        <f t="shared" si="10"/>
        <v>2.4712783379999999E-2</v>
      </c>
      <c r="BC172" s="151">
        <f t="shared" si="8"/>
        <v>2.4712783379999999E-2</v>
      </c>
    </row>
    <row r="173" spans="1:55" x14ac:dyDescent="0.25">
      <c r="A173" s="153">
        <v>168</v>
      </c>
      <c r="B173">
        <v>2.5463205959999999E-2</v>
      </c>
      <c r="C173" s="49">
        <f t="shared" si="9"/>
        <v>2</v>
      </c>
      <c r="D173" s="153">
        <v>168</v>
      </c>
      <c r="E173" s="151">
        <f t="shared" si="10"/>
        <v>2.5463205959999999E-2</v>
      </c>
      <c r="BC173" s="151">
        <f t="shared" si="8"/>
        <v>2.5463205959999999E-2</v>
      </c>
    </row>
    <row r="174" spans="1:55" x14ac:dyDescent="0.25">
      <c r="A174" s="153">
        <v>169</v>
      </c>
      <c r="B174">
        <v>2.6227492499999901E-2</v>
      </c>
      <c r="C174" s="49">
        <f t="shared" si="9"/>
        <v>2</v>
      </c>
      <c r="D174" s="153">
        <v>169</v>
      </c>
      <c r="E174" s="151">
        <f t="shared" si="10"/>
        <v>2.6227492499999901E-2</v>
      </c>
      <c r="BC174" s="151">
        <f t="shared" si="8"/>
        <v>2.6227492499999901E-2</v>
      </c>
    </row>
    <row r="175" spans="1:55" x14ac:dyDescent="0.25">
      <c r="A175" s="153">
        <v>170</v>
      </c>
      <c r="B175">
        <v>2.7005678019999899E-2</v>
      </c>
      <c r="C175" s="49">
        <f t="shared" si="9"/>
        <v>2</v>
      </c>
      <c r="D175" s="153">
        <v>170</v>
      </c>
      <c r="E175" s="151">
        <f t="shared" si="10"/>
        <v>2.7005678019999899E-2</v>
      </c>
      <c r="BC175" s="151">
        <f t="shared" si="8"/>
        <v>2.7005678019999899E-2</v>
      </c>
    </row>
    <row r="176" spans="1:55" x14ac:dyDescent="0.25">
      <c r="A176" s="153">
        <v>171</v>
      </c>
      <c r="B176">
        <v>2.7797794059999999E-2</v>
      </c>
      <c r="C176" s="49">
        <f t="shared" si="9"/>
        <v>2</v>
      </c>
      <c r="D176" s="153">
        <v>171</v>
      </c>
      <c r="E176" s="151">
        <f t="shared" si="10"/>
        <v>2.7797794059999999E-2</v>
      </c>
      <c r="BC176" s="151">
        <f t="shared" si="8"/>
        <v>2.7797794059999999E-2</v>
      </c>
    </row>
    <row r="177" spans="1:55" x14ac:dyDescent="0.25">
      <c r="A177" s="153">
        <v>172</v>
      </c>
      <c r="B177">
        <v>2.8603868639999998E-2</v>
      </c>
      <c r="C177" s="49">
        <f t="shared" si="9"/>
        <v>2</v>
      </c>
      <c r="D177" s="153">
        <v>172</v>
      </c>
      <c r="E177" s="151">
        <f t="shared" si="10"/>
        <v>2.8603868639999998E-2</v>
      </c>
      <c r="BC177" s="151">
        <f t="shared" si="8"/>
        <v>2.8603868639999998E-2</v>
      </c>
    </row>
    <row r="178" spans="1:55" x14ac:dyDescent="0.25">
      <c r="A178" s="153">
        <v>173</v>
      </c>
      <c r="B178">
        <v>2.9423926319999998E-2</v>
      </c>
      <c r="C178" s="49">
        <f t="shared" si="9"/>
        <v>2</v>
      </c>
      <c r="D178" s="153">
        <v>173</v>
      </c>
      <c r="E178" s="151">
        <f t="shared" si="10"/>
        <v>2.9423926319999998E-2</v>
      </c>
      <c r="BC178" s="151">
        <f t="shared" si="8"/>
        <v>2.9423926319999998E-2</v>
      </c>
    </row>
    <row r="179" spans="1:55" x14ac:dyDescent="0.25">
      <c r="A179" s="153">
        <v>174</v>
      </c>
      <c r="B179">
        <v>3.0257988159999999E-2</v>
      </c>
      <c r="C179" s="49">
        <f t="shared" si="9"/>
        <v>2</v>
      </c>
      <c r="D179" s="153">
        <v>174</v>
      </c>
      <c r="E179" s="151">
        <f t="shared" si="10"/>
        <v>3.0257988159999999E-2</v>
      </c>
      <c r="BC179" s="151">
        <f t="shared" si="8"/>
        <v>3.0257988159999999E-2</v>
      </c>
    </row>
    <row r="180" spans="1:55" x14ac:dyDescent="0.25">
      <c r="A180" s="153">
        <v>175</v>
      </c>
      <c r="B180">
        <v>3.1106071839999999E-2</v>
      </c>
      <c r="C180" s="49">
        <f t="shared" si="9"/>
        <v>2</v>
      </c>
      <c r="D180" s="153">
        <v>175</v>
      </c>
      <c r="E180" s="151">
        <f t="shared" si="10"/>
        <v>3.1106071839999999E-2</v>
      </c>
      <c r="BC180" s="151">
        <f t="shared" si="8"/>
        <v>3.1106071839999999E-2</v>
      </c>
    </row>
    <row r="181" spans="1:55" x14ac:dyDescent="0.25">
      <c r="A181" s="153">
        <v>176</v>
      </c>
      <c r="B181">
        <v>3.1968191639999997E-2</v>
      </c>
      <c r="C181" s="49">
        <f t="shared" si="9"/>
        <v>2</v>
      </c>
      <c r="D181" s="153">
        <v>176</v>
      </c>
      <c r="E181" s="151">
        <f t="shared" si="10"/>
        <v>3.1968191639999997E-2</v>
      </c>
      <c r="BC181" s="151">
        <f t="shared" si="8"/>
        <v>3.1968191639999997E-2</v>
      </c>
    </row>
    <row r="182" spans="1:55" x14ac:dyDescent="0.25">
      <c r="A182" s="153">
        <v>177</v>
      </c>
      <c r="B182">
        <v>3.2844358519999999E-2</v>
      </c>
      <c r="C182" s="49">
        <f t="shared" si="9"/>
        <v>2</v>
      </c>
      <c r="D182" s="153">
        <v>177</v>
      </c>
      <c r="E182" s="151">
        <f t="shared" si="10"/>
        <v>3.2844358519999999E-2</v>
      </c>
      <c r="BC182" s="151">
        <f t="shared" si="8"/>
        <v>3.2844358519999999E-2</v>
      </c>
    </row>
    <row r="183" spans="1:55" x14ac:dyDescent="0.25">
      <c r="A183" s="153">
        <v>178</v>
      </c>
      <c r="B183">
        <v>3.373458008E-2</v>
      </c>
      <c r="C183" s="49">
        <f t="shared" si="9"/>
        <v>2</v>
      </c>
      <c r="D183" s="153">
        <v>178</v>
      </c>
      <c r="E183" s="151">
        <f t="shared" si="10"/>
        <v>3.373458008E-2</v>
      </c>
      <c r="BC183" s="151">
        <f t="shared" si="8"/>
        <v>3.373458008E-2</v>
      </c>
    </row>
    <row r="184" spans="1:55" x14ac:dyDescent="0.25">
      <c r="A184" s="153">
        <v>179</v>
      </c>
      <c r="B184">
        <v>3.4638860699999899E-2</v>
      </c>
      <c r="C184" s="49">
        <f t="shared" si="9"/>
        <v>2</v>
      </c>
      <c r="D184" s="153">
        <v>179</v>
      </c>
      <c r="E184" s="151">
        <f t="shared" si="10"/>
        <v>3.4638860699999899E-2</v>
      </c>
      <c r="BC184" s="151">
        <f t="shared" si="8"/>
        <v>3.4638860699999899E-2</v>
      </c>
    </row>
    <row r="185" spans="1:55" x14ac:dyDescent="0.25">
      <c r="A185" s="153">
        <v>180</v>
      </c>
      <c r="B185">
        <v>3.5557201499999899E-2</v>
      </c>
      <c r="C185" s="49">
        <f t="shared" si="9"/>
        <v>2</v>
      </c>
      <c r="D185" s="153">
        <v>180</v>
      </c>
      <c r="E185" s="151">
        <f t="shared" si="10"/>
        <v>3.5557201499999899E-2</v>
      </c>
      <c r="BC185" s="151">
        <f t="shared" si="8"/>
        <v>3.5557201499999899E-2</v>
      </c>
    </row>
    <row r="186" spans="1:55" x14ac:dyDescent="0.25">
      <c r="A186" s="153">
        <v>181</v>
      </c>
      <c r="B186">
        <v>3.6489600359999999E-2</v>
      </c>
      <c r="C186" s="49">
        <f t="shared" si="9"/>
        <v>2</v>
      </c>
      <c r="D186" s="153">
        <v>181</v>
      </c>
      <c r="E186" s="151">
        <f t="shared" si="10"/>
        <v>3.6489600359999999E-2</v>
      </c>
      <c r="BC186" s="151">
        <f t="shared" si="8"/>
        <v>3.6489600359999999E-2</v>
      </c>
    </row>
    <row r="187" spans="1:55" x14ac:dyDescent="0.25">
      <c r="A187" s="153">
        <v>182</v>
      </c>
      <c r="B187">
        <v>3.7436052079999997E-2</v>
      </c>
      <c r="C187" s="49">
        <f t="shared" si="9"/>
        <v>2</v>
      </c>
      <c r="D187" s="153">
        <v>182</v>
      </c>
      <c r="E187" s="151">
        <f t="shared" si="10"/>
        <v>3.7436052079999997E-2</v>
      </c>
      <c r="BC187" s="151">
        <f t="shared" si="8"/>
        <v>3.7436052079999997E-2</v>
      </c>
    </row>
    <row r="188" spans="1:55" x14ac:dyDescent="0.25">
      <c r="A188" s="153">
        <v>183</v>
      </c>
      <c r="B188">
        <v>3.8396548299999902E-2</v>
      </c>
      <c r="C188" s="49">
        <f t="shared" si="9"/>
        <v>2</v>
      </c>
      <c r="D188" s="153">
        <v>183</v>
      </c>
      <c r="E188" s="151">
        <f t="shared" si="10"/>
        <v>3.8396548299999902E-2</v>
      </c>
      <c r="BC188" s="151">
        <f t="shared" si="8"/>
        <v>3.8396548299999902E-2</v>
      </c>
    </row>
    <row r="189" spans="1:55" x14ac:dyDescent="0.25">
      <c r="A189" s="153">
        <v>184</v>
      </c>
      <c r="B189">
        <v>3.9371077599999998E-2</v>
      </c>
      <c r="C189" s="49">
        <f t="shared" si="9"/>
        <v>2</v>
      </c>
      <c r="D189" s="153">
        <v>184</v>
      </c>
      <c r="E189" s="151">
        <f t="shared" si="10"/>
        <v>3.9371077599999998E-2</v>
      </c>
      <c r="BC189" s="151">
        <f t="shared" si="8"/>
        <v>3.9371077599999998E-2</v>
      </c>
    </row>
    <row r="190" spans="1:55" x14ac:dyDescent="0.25">
      <c r="A190" s="153">
        <v>185</v>
      </c>
      <c r="B190">
        <v>4.0359625480000001E-2</v>
      </c>
      <c r="C190" s="49">
        <f t="shared" si="9"/>
        <v>2</v>
      </c>
      <c r="D190" s="153">
        <v>185</v>
      </c>
      <c r="E190" s="151">
        <f t="shared" si="10"/>
        <v>4.0359625480000001E-2</v>
      </c>
      <c r="BC190" s="151">
        <f t="shared" si="8"/>
        <v>4.0359625480000001E-2</v>
      </c>
    </row>
    <row r="191" spans="1:55" x14ac:dyDescent="0.25">
      <c r="A191" s="153">
        <v>186</v>
      </c>
      <c r="B191">
        <v>4.1362174539999998E-2</v>
      </c>
      <c r="C191" s="49">
        <f t="shared" si="9"/>
        <v>2</v>
      </c>
      <c r="D191" s="153">
        <v>186</v>
      </c>
      <c r="E191" s="151">
        <f t="shared" si="10"/>
        <v>4.1362174539999998E-2</v>
      </c>
      <c r="BC191" s="151">
        <f t="shared" si="8"/>
        <v>4.1362174539999998E-2</v>
      </c>
    </row>
    <row r="192" spans="1:55" x14ac:dyDescent="0.25">
      <c r="A192" s="153">
        <v>187</v>
      </c>
      <c r="B192">
        <v>4.2378704339999997E-2</v>
      </c>
      <c r="C192" s="49">
        <f t="shared" si="9"/>
        <v>2</v>
      </c>
      <c r="D192" s="153">
        <v>187</v>
      </c>
      <c r="E192" s="151">
        <f t="shared" si="10"/>
        <v>4.2378704339999997E-2</v>
      </c>
      <c r="BC192" s="151">
        <f t="shared" si="8"/>
        <v>4.2378704339999997E-2</v>
      </c>
    </row>
    <row r="193" spans="1:55" x14ac:dyDescent="0.25">
      <c r="A193" s="153">
        <v>188</v>
      </c>
      <c r="B193">
        <v>4.3409191579999902E-2</v>
      </c>
      <c r="C193" s="49">
        <f t="shared" si="9"/>
        <v>2</v>
      </c>
      <c r="D193" s="153">
        <v>188</v>
      </c>
      <c r="E193" s="151">
        <f t="shared" si="10"/>
        <v>4.3409191579999902E-2</v>
      </c>
      <c r="BC193" s="151">
        <f t="shared" si="8"/>
        <v>4.3409191579999902E-2</v>
      </c>
    </row>
    <row r="194" spans="1:55" x14ac:dyDescent="0.25">
      <c r="A194" s="153">
        <v>189</v>
      </c>
      <c r="B194">
        <v>4.4453610099999999E-2</v>
      </c>
      <c r="C194" s="49">
        <f t="shared" si="9"/>
        <v>2</v>
      </c>
      <c r="D194" s="153">
        <v>189</v>
      </c>
      <c r="E194" s="151">
        <f t="shared" si="10"/>
        <v>4.4453610099999999E-2</v>
      </c>
      <c r="BC194" s="151">
        <f t="shared" si="8"/>
        <v>4.4453610099999999E-2</v>
      </c>
    </row>
    <row r="195" spans="1:55" x14ac:dyDescent="0.25">
      <c r="A195" s="153">
        <v>190</v>
      </c>
      <c r="B195">
        <v>4.5511930879999898E-2</v>
      </c>
      <c r="C195" s="49">
        <f t="shared" si="9"/>
        <v>2</v>
      </c>
      <c r="D195" s="153">
        <v>190</v>
      </c>
      <c r="E195" s="151">
        <f t="shared" si="10"/>
        <v>4.5511930879999898E-2</v>
      </c>
      <c r="BC195" s="151">
        <f t="shared" si="8"/>
        <v>4.5511930879999898E-2</v>
      </c>
    </row>
    <row r="196" spans="1:55" x14ac:dyDescent="0.25">
      <c r="A196" s="153">
        <v>191</v>
      </c>
      <c r="B196">
        <v>4.6584122099999903E-2</v>
      </c>
      <c r="C196" s="49">
        <f t="shared" si="9"/>
        <v>2</v>
      </c>
      <c r="D196" s="153">
        <v>191</v>
      </c>
      <c r="E196" s="151">
        <f t="shared" si="10"/>
        <v>4.6584122099999903E-2</v>
      </c>
      <c r="BC196" s="151">
        <f t="shared" si="8"/>
        <v>4.6584122099999903E-2</v>
      </c>
    </row>
    <row r="197" spans="1:55" x14ac:dyDescent="0.25">
      <c r="A197" s="153">
        <v>192</v>
      </c>
      <c r="B197">
        <v>4.7670149239999897E-2</v>
      </c>
      <c r="C197" s="49">
        <f t="shared" si="9"/>
        <v>2</v>
      </c>
      <c r="D197" s="153">
        <v>192</v>
      </c>
      <c r="E197" s="151">
        <f t="shared" si="10"/>
        <v>4.7670149239999897E-2</v>
      </c>
      <c r="BC197" s="151">
        <f t="shared" ref="BC197:BC260" si="11">B197</f>
        <v>4.7670149239999897E-2</v>
      </c>
    </row>
    <row r="198" spans="1:55" x14ac:dyDescent="0.25">
      <c r="A198" s="153">
        <v>193</v>
      </c>
      <c r="B198">
        <v>4.8769974979999998E-2</v>
      </c>
      <c r="C198" s="49">
        <f t="shared" ref="C198:C261" si="12">IF(ROW()-$C$4&lt;=$C$2,1,2)</f>
        <v>2</v>
      </c>
      <c r="D198" s="153">
        <v>193</v>
      </c>
      <c r="E198" s="151">
        <f t="shared" ref="E198:E261" si="13">B198</f>
        <v>4.8769974979999998E-2</v>
      </c>
      <c r="BC198" s="151">
        <f t="shared" si="11"/>
        <v>4.8769974979999998E-2</v>
      </c>
    </row>
    <row r="199" spans="1:55" x14ac:dyDescent="0.25">
      <c r="A199" s="153">
        <v>194</v>
      </c>
      <c r="B199">
        <v>4.9883559399999902E-2</v>
      </c>
      <c r="C199" s="49">
        <f t="shared" si="12"/>
        <v>2</v>
      </c>
      <c r="D199" s="153">
        <v>194</v>
      </c>
      <c r="E199" s="151">
        <f t="shared" si="13"/>
        <v>4.9883559399999902E-2</v>
      </c>
      <c r="BC199" s="151">
        <f t="shared" si="11"/>
        <v>4.9883559399999902E-2</v>
      </c>
    </row>
    <row r="200" spans="1:55" x14ac:dyDescent="0.25">
      <c r="A200" s="153">
        <v>195</v>
      </c>
      <c r="B200">
        <v>5.1010859819999997E-2</v>
      </c>
      <c r="C200" s="49">
        <f t="shared" si="12"/>
        <v>2</v>
      </c>
      <c r="D200" s="153">
        <v>195</v>
      </c>
      <c r="E200" s="151">
        <f t="shared" si="13"/>
        <v>5.1010859819999997E-2</v>
      </c>
      <c r="BC200" s="151">
        <f t="shared" si="11"/>
        <v>5.1010859819999997E-2</v>
      </c>
    </row>
    <row r="201" spans="1:55" x14ac:dyDescent="0.25">
      <c r="A201" s="153">
        <v>196</v>
      </c>
      <c r="B201">
        <v>5.2151830999999899E-2</v>
      </c>
      <c r="C201" s="49">
        <f t="shared" si="12"/>
        <v>2</v>
      </c>
      <c r="D201" s="153">
        <v>196</v>
      </c>
      <c r="E201" s="151">
        <f t="shared" si="13"/>
        <v>5.2151830999999899E-2</v>
      </c>
      <c r="BC201" s="151">
        <f t="shared" si="11"/>
        <v>5.2151830999999899E-2</v>
      </c>
    </row>
    <row r="202" spans="1:55" x14ac:dyDescent="0.25">
      <c r="A202" s="153">
        <v>197</v>
      </c>
      <c r="B202">
        <v>5.3306425039999897E-2</v>
      </c>
      <c r="C202" s="49">
        <f t="shared" si="12"/>
        <v>2</v>
      </c>
      <c r="D202" s="153">
        <v>197</v>
      </c>
      <c r="E202" s="151">
        <f t="shared" si="13"/>
        <v>5.3306425039999897E-2</v>
      </c>
      <c r="BC202" s="151">
        <f t="shared" si="11"/>
        <v>5.3306425039999897E-2</v>
      </c>
    </row>
    <row r="203" spans="1:55" x14ac:dyDescent="0.25">
      <c r="A203" s="153">
        <v>198</v>
      </c>
      <c r="B203">
        <v>5.4474591400000001E-2</v>
      </c>
      <c r="C203" s="49">
        <f t="shared" si="12"/>
        <v>2</v>
      </c>
      <c r="D203" s="153">
        <v>198</v>
      </c>
      <c r="E203" s="151">
        <f t="shared" si="13"/>
        <v>5.4474591400000001E-2</v>
      </c>
      <c r="BC203" s="151">
        <f t="shared" si="11"/>
        <v>5.4474591400000001E-2</v>
      </c>
    </row>
    <row r="204" spans="1:55" x14ac:dyDescent="0.25">
      <c r="A204" s="153">
        <v>199</v>
      </c>
      <c r="B204">
        <v>5.5656277019999999E-2</v>
      </c>
      <c r="C204" s="49">
        <f t="shared" si="12"/>
        <v>2</v>
      </c>
      <c r="D204" s="153">
        <v>199</v>
      </c>
      <c r="E204" s="151">
        <f t="shared" si="13"/>
        <v>5.5656277019999999E-2</v>
      </c>
      <c r="BC204" s="151">
        <f t="shared" si="11"/>
        <v>5.5656277019999999E-2</v>
      </c>
    </row>
    <row r="205" spans="1:55" x14ac:dyDescent="0.25">
      <c r="A205" s="153">
        <v>200</v>
      </c>
      <c r="B205">
        <v>5.6851426199999999E-2</v>
      </c>
      <c r="C205" s="49">
        <f t="shared" si="12"/>
        <v>2</v>
      </c>
      <c r="D205" s="153">
        <v>200</v>
      </c>
      <c r="E205" s="151">
        <f t="shared" si="13"/>
        <v>5.6851426199999999E-2</v>
      </c>
      <c r="BC205" s="151">
        <f t="shared" si="11"/>
        <v>5.6851426199999999E-2</v>
      </c>
    </row>
    <row r="206" spans="1:55" x14ac:dyDescent="0.25">
      <c r="A206" s="153">
        <v>201</v>
      </c>
      <c r="B206">
        <v>5.8059980640000002E-2</v>
      </c>
      <c r="C206" s="49">
        <f t="shared" si="12"/>
        <v>2</v>
      </c>
      <c r="D206" s="153">
        <v>201</v>
      </c>
      <c r="E206" s="151">
        <f t="shared" si="13"/>
        <v>5.8059980640000002E-2</v>
      </c>
      <c r="BC206" s="151">
        <f t="shared" si="11"/>
        <v>5.8059980640000002E-2</v>
      </c>
    </row>
    <row r="207" spans="1:55" x14ac:dyDescent="0.25">
      <c r="A207" s="153">
        <v>202</v>
      </c>
      <c r="B207">
        <v>5.9281879459999999E-2</v>
      </c>
      <c r="C207" s="49">
        <f t="shared" si="12"/>
        <v>2</v>
      </c>
      <c r="D207" s="153">
        <v>202</v>
      </c>
      <c r="E207" s="151">
        <f t="shared" si="13"/>
        <v>5.9281879459999999E-2</v>
      </c>
      <c r="BC207" s="151">
        <f t="shared" si="11"/>
        <v>5.9281879459999999E-2</v>
      </c>
    </row>
    <row r="208" spans="1:55" x14ac:dyDescent="0.25">
      <c r="A208" s="153">
        <v>203</v>
      </c>
      <c r="B208">
        <v>6.0517059139999899E-2</v>
      </c>
      <c r="C208" s="49">
        <f t="shared" si="12"/>
        <v>2</v>
      </c>
      <c r="D208" s="153">
        <v>203</v>
      </c>
      <c r="E208" s="151">
        <f t="shared" si="13"/>
        <v>6.0517059139999899E-2</v>
      </c>
      <c r="BC208" s="151">
        <f t="shared" si="11"/>
        <v>6.0517059139999899E-2</v>
      </c>
    </row>
    <row r="209" spans="1:55" x14ac:dyDescent="0.25">
      <c r="A209" s="153">
        <v>204</v>
      </c>
      <c r="B209">
        <v>6.1765453499999998E-2</v>
      </c>
      <c r="C209" s="49">
        <f t="shared" si="12"/>
        <v>2</v>
      </c>
      <c r="D209" s="153">
        <v>204</v>
      </c>
      <c r="E209" s="151">
        <f t="shared" si="13"/>
        <v>6.1765453499999998E-2</v>
      </c>
      <c r="BC209" s="151">
        <f t="shared" si="11"/>
        <v>6.1765453499999998E-2</v>
      </c>
    </row>
    <row r="210" spans="1:55" x14ac:dyDescent="0.25">
      <c r="A210" s="153">
        <v>205</v>
      </c>
      <c r="B210">
        <v>6.3026993759999997E-2</v>
      </c>
      <c r="C210" s="49">
        <f t="shared" si="12"/>
        <v>2</v>
      </c>
      <c r="D210" s="153">
        <v>205</v>
      </c>
      <c r="E210" s="151">
        <f t="shared" si="13"/>
        <v>6.3026993759999997E-2</v>
      </c>
      <c r="BC210" s="151">
        <f t="shared" si="11"/>
        <v>6.3026993759999997E-2</v>
      </c>
    </row>
    <row r="211" spans="1:55" x14ac:dyDescent="0.25">
      <c r="A211" s="153">
        <v>206</v>
      </c>
      <c r="B211">
        <v>6.4301608359999998E-2</v>
      </c>
      <c r="C211" s="49">
        <f t="shared" si="12"/>
        <v>2</v>
      </c>
      <c r="D211" s="153">
        <v>206</v>
      </c>
      <c r="E211" s="151">
        <f t="shared" si="13"/>
        <v>6.4301608359999998E-2</v>
      </c>
      <c r="BC211" s="151">
        <f t="shared" si="11"/>
        <v>6.4301608359999998E-2</v>
      </c>
    </row>
    <row r="212" spans="1:55" x14ac:dyDescent="0.25">
      <c r="A212" s="153">
        <v>207</v>
      </c>
      <c r="B212">
        <v>6.5589223019999907E-2</v>
      </c>
      <c r="C212" s="49">
        <f t="shared" si="12"/>
        <v>2</v>
      </c>
      <c r="D212" s="153">
        <v>207</v>
      </c>
      <c r="E212" s="151">
        <f t="shared" si="13"/>
        <v>6.5589223019999907E-2</v>
      </c>
      <c r="BC212" s="151">
        <f t="shared" si="11"/>
        <v>6.5589223019999907E-2</v>
      </c>
    </row>
    <row r="213" spans="1:55" x14ac:dyDescent="0.25">
      <c r="A213" s="153">
        <v>208</v>
      </c>
      <c r="B213">
        <v>6.6889760659999895E-2</v>
      </c>
      <c r="C213" s="49">
        <f t="shared" si="12"/>
        <v>2</v>
      </c>
      <c r="D213" s="153">
        <v>208</v>
      </c>
      <c r="E213" s="151">
        <f t="shared" si="13"/>
        <v>6.6889760659999895E-2</v>
      </c>
      <c r="BC213" s="151">
        <f t="shared" si="11"/>
        <v>6.6889760659999895E-2</v>
      </c>
    </row>
    <row r="214" spans="1:55" x14ac:dyDescent="0.25">
      <c r="A214" s="153">
        <v>209</v>
      </c>
      <c r="B214">
        <v>6.8203141359999997E-2</v>
      </c>
      <c r="C214" s="49">
        <f t="shared" si="12"/>
        <v>2</v>
      </c>
      <c r="D214" s="153">
        <v>209</v>
      </c>
      <c r="E214" s="151">
        <f t="shared" si="13"/>
        <v>6.8203141359999997E-2</v>
      </c>
      <c r="BC214" s="151">
        <f t="shared" si="11"/>
        <v>6.8203141359999997E-2</v>
      </c>
    </row>
    <row r="215" spans="1:55" x14ac:dyDescent="0.25">
      <c r="A215" s="153">
        <v>210</v>
      </c>
      <c r="B215">
        <v>6.9529282219999905E-2</v>
      </c>
      <c r="C215" s="49">
        <f t="shared" si="12"/>
        <v>2</v>
      </c>
      <c r="D215" s="153">
        <v>210</v>
      </c>
      <c r="E215" s="151">
        <f t="shared" si="13"/>
        <v>6.9529282219999905E-2</v>
      </c>
      <c r="BC215" s="151">
        <f t="shared" si="11"/>
        <v>6.9529282219999905E-2</v>
      </c>
    </row>
    <row r="216" spans="1:55" x14ac:dyDescent="0.25">
      <c r="A216" s="153">
        <v>211</v>
      </c>
      <c r="B216">
        <v>7.0868097399999996E-2</v>
      </c>
      <c r="C216" s="49">
        <f t="shared" si="12"/>
        <v>2</v>
      </c>
      <c r="D216" s="153">
        <v>211</v>
      </c>
      <c r="E216" s="151">
        <f t="shared" si="13"/>
        <v>7.0868097399999996E-2</v>
      </c>
      <c r="BC216" s="151">
        <f t="shared" si="11"/>
        <v>7.0868097399999996E-2</v>
      </c>
    </row>
    <row r="217" spans="1:55" x14ac:dyDescent="0.25">
      <c r="A217" s="153">
        <v>212</v>
      </c>
      <c r="B217">
        <v>7.2219497980000005E-2</v>
      </c>
      <c r="C217" s="49">
        <f t="shared" si="12"/>
        <v>2</v>
      </c>
      <c r="D217" s="153">
        <v>212</v>
      </c>
      <c r="E217" s="151">
        <f t="shared" si="13"/>
        <v>7.2219497980000005E-2</v>
      </c>
      <c r="BC217" s="151">
        <f t="shared" si="11"/>
        <v>7.2219497980000005E-2</v>
      </c>
    </row>
    <row r="218" spans="1:55" x14ac:dyDescent="0.25">
      <c r="A218" s="153">
        <v>213</v>
      </c>
      <c r="B218">
        <v>7.3583391880000001E-2</v>
      </c>
      <c r="C218" s="49">
        <f t="shared" si="12"/>
        <v>2</v>
      </c>
      <c r="D218" s="153">
        <v>213</v>
      </c>
      <c r="E218" s="151">
        <f t="shared" si="13"/>
        <v>7.3583391880000001E-2</v>
      </c>
      <c r="BC218" s="151">
        <f t="shared" si="11"/>
        <v>7.3583391880000001E-2</v>
      </c>
    </row>
    <row r="219" spans="1:55" x14ac:dyDescent="0.25">
      <c r="A219" s="153">
        <v>214</v>
      </c>
      <c r="B219">
        <v>7.4959683799999996E-2</v>
      </c>
      <c r="C219" s="49">
        <f t="shared" si="12"/>
        <v>2</v>
      </c>
      <c r="D219" s="153">
        <v>214</v>
      </c>
      <c r="E219" s="151">
        <f t="shared" si="13"/>
        <v>7.4959683799999996E-2</v>
      </c>
      <c r="BC219" s="151">
        <f t="shared" si="11"/>
        <v>7.4959683799999996E-2</v>
      </c>
    </row>
    <row r="220" spans="1:55" x14ac:dyDescent="0.25">
      <c r="A220" s="153">
        <v>215</v>
      </c>
      <c r="B220">
        <v>7.6348275100000002E-2</v>
      </c>
      <c r="C220" s="49">
        <f t="shared" si="12"/>
        <v>2</v>
      </c>
      <c r="D220" s="153">
        <v>215</v>
      </c>
      <c r="E220" s="151">
        <f t="shared" si="13"/>
        <v>7.6348275100000002E-2</v>
      </c>
      <c r="BC220" s="151">
        <f t="shared" si="11"/>
        <v>7.6348275100000002E-2</v>
      </c>
    </row>
    <row r="221" spans="1:55" x14ac:dyDescent="0.25">
      <c r="A221" s="153">
        <v>216</v>
      </c>
      <c r="B221">
        <v>7.7749063699999996E-2</v>
      </c>
      <c r="C221" s="49">
        <f t="shared" si="12"/>
        <v>2</v>
      </c>
      <c r="D221" s="153">
        <v>216</v>
      </c>
      <c r="E221" s="151">
        <f t="shared" si="13"/>
        <v>7.7749063699999996E-2</v>
      </c>
      <c r="BC221" s="151">
        <f t="shared" si="11"/>
        <v>7.7749063699999996E-2</v>
      </c>
    </row>
    <row r="222" spans="1:55" x14ac:dyDescent="0.25">
      <c r="A222" s="153">
        <v>217</v>
      </c>
      <c r="B222">
        <v>7.9161944039999904E-2</v>
      </c>
      <c r="C222" s="49">
        <f t="shared" si="12"/>
        <v>2</v>
      </c>
      <c r="D222" s="153">
        <v>217</v>
      </c>
      <c r="E222" s="151">
        <f t="shared" si="13"/>
        <v>7.9161944039999904E-2</v>
      </c>
      <c r="BC222" s="151">
        <f t="shared" si="11"/>
        <v>7.9161944039999904E-2</v>
      </c>
    </row>
    <row r="223" spans="1:55" x14ac:dyDescent="0.25">
      <c r="A223" s="153">
        <v>218</v>
      </c>
      <c r="B223">
        <v>8.0586806900000002E-2</v>
      </c>
      <c r="C223" s="49">
        <f t="shared" si="12"/>
        <v>2</v>
      </c>
      <c r="D223" s="153">
        <v>218</v>
      </c>
      <c r="E223" s="151">
        <f t="shared" si="13"/>
        <v>8.0586806900000002E-2</v>
      </c>
      <c r="BC223" s="151">
        <f t="shared" si="11"/>
        <v>8.0586806900000002E-2</v>
      </c>
    </row>
    <row r="224" spans="1:55" x14ac:dyDescent="0.25">
      <c r="A224" s="153">
        <v>219</v>
      </c>
      <c r="B224">
        <v>8.2023539359999995E-2</v>
      </c>
      <c r="C224" s="49">
        <f t="shared" si="12"/>
        <v>2</v>
      </c>
      <c r="D224" s="153">
        <v>219</v>
      </c>
      <c r="E224" s="151">
        <f t="shared" si="13"/>
        <v>8.2023539359999995E-2</v>
      </c>
      <c r="BC224" s="151">
        <f t="shared" si="11"/>
        <v>8.2023539359999995E-2</v>
      </c>
    </row>
    <row r="225" spans="1:55" x14ac:dyDescent="0.25">
      <c r="A225" s="153">
        <v>220</v>
      </c>
      <c r="B225">
        <v>8.3472024699999994E-2</v>
      </c>
      <c r="C225" s="49">
        <f t="shared" si="12"/>
        <v>2</v>
      </c>
      <c r="D225" s="153">
        <v>220</v>
      </c>
      <c r="E225" s="151">
        <f t="shared" si="13"/>
        <v>8.3472024699999994E-2</v>
      </c>
      <c r="BC225" s="151">
        <f t="shared" si="11"/>
        <v>8.3472024699999994E-2</v>
      </c>
    </row>
    <row r="226" spans="1:55" x14ac:dyDescent="0.25">
      <c r="A226" s="153">
        <v>221</v>
      </c>
      <c r="B226">
        <v>8.4932142239999994E-2</v>
      </c>
      <c r="C226" s="49">
        <f t="shared" si="12"/>
        <v>2</v>
      </c>
      <c r="D226" s="153">
        <v>221</v>
      </c>
      <c r="E226" s="151">
        <f t="shared" si="13"/>
        <v>8.4932142239999994E-2</v>
      </c>
      <c r="BC226" s="151">
        <f t="shared" si="11"/>
        <v>8.4932142239999994E-2</v>
      </c>
    </row>
    <row r="227" spans="1:55" x14ac:dyDescent="0.25">
      <c r="A227" s="153">
        <v>222</v>
      </c>
      <c r="B227">
        <v>8.6403767299999906E-2</v>
      </c>
      <c r="C227" s="49">
        <f t="shared" si="12"/>
        <v>2</v>
      </c>
      <c r="D227" s="153">
        <v>222</v>
      </c>
      <c r="E227" s="151">
        <f t="shared" si="13"/>
        <v>8.6403767299999906E-2</v>
      </c>
      <c r="BC227" s="151">
        <f t="shared" si="11"/>
        <v>8.6403767299999906E-2</v>
      </c>
    </row>
    <row r="228" spans="1:55" x14ac:dyDescent="0.25">
      <c r="A228" s="153">
        <v>223</v>
      </c>
      <c r="B228">
        <v>8.7886771059999994E-2</v>
      </c>
      <c r="C228" s="49">
        <f t="shared" si="12"/>
        <v>2</v>
      </c>
      <c r="D228" s="153">
        <v>223</v>
      </c>
      <c r="E228" s="151">
        <f t="shared" si="13"/>
        <v>8.7886771059999994E-2</v>
      </c>
      <c r="BC228" s="151">
        <f t="shared" si="11"/>
        <v>8.7886771059999994E-2</v>
      </c>
    </row>
    <row r="229" spans="1:55" x14ac:dyDescent="0.25">
      <c r="A229" s="153">
        <v>224</v>
      </c>
      <c r="B229">
        <v>8.9381020479999906E-2</v>
      </c>
      <c r="C229" s="49">
        <f t="shared" si="12"/>
        <v>2</v>
      </c>
      <c r="D229" s="153">
        <v>224</v>
      </c>
      <c r="E229" s="151">
        <f t="shared" si="13"/>
        <v>8.9381020479999906E-2</v>
      </c>
      <c r="BC229" s="151">
        <f t="shared" si="11"/>
        <v>8.9381020479999906E-2</v>
      </c>
    </row>
    <row r="230" spans="1:55" x14ac:dyDescent="0.25">
      <c r="A230" s="153">
        <v>225</v>
      </c>
      <c r="B230">
        <v>9.08863782599999E-2</v>
      </c>
      <c r="C230" s="49">
        <f t="shared" si="12"/>
        <v>2</v>
      </c>
      <c r="D230" s="153">
        <v>225</v>
      </c>
      <c r="E230" s="151">
        <f t="shared" si="13"/>
        <v>9.08863782599999E-2</v>
      </c>
      <c r="BC230" s="151">
        <f t="shared" si="11"/>
        <v>9.08863782599999E-2</v>
      </c>
    </row>
    <row r="231" spans="1:55" x14ac:dyDescent="0.25">
      <c r="A231" s="153">
        <v>226</v>
      </c>
      <c r="B231">
        <v>9.2402702640000001E-2</v>
      </c>
      <c r="C231" s="49">
        <f t="shared" si="12"/>
        <v>2</v>
      </c>
      <c r="D231" s="153">
        <v>226</v>
      </c>
      <c r="E231" s="151">
        <f t="shared" si="13"/>
        <v>9.2402702640000001E-2</v>
      </c>
      <c r="BC231" s="151">
        <f t="shared" si="11"/>
        <v>9.2402702640000001E-2</v>
      </c>
    </row>
    <row r="232" spans="1:55" x14ac:dyDescent="0.25">
      <c r="A232" s="153">
        <v>227</v>
      </c>
      <c r="B232">
        <v>9.3929847440000006E-2</v>
      </c>
      <c r="C232" s="49">
        <f t="shared" si="12"/>
        <v>2</v>
      </c>
      <c r="D232" s="153">
        <v>227</v>
      </c>
      <c r="E232" s="151">
        <f t="shared" si="13"/>
        <v>9.3929847440000006E-2</v>
      </c>
      <c r="BC232" s="151">
        <f t="shared" si="11"/>
        <v>9.3929847440000006E-2</v>
      </c>
    </row>
    <row r="233" spans="1:55" x14ac:dyDescent="0.25">
      <c r="A233" s="153">
        <v>228</v>
      </c>
      <c r="B233">
        <v>9.5467661879999902E-2</v>
      </c>
      <c r="C233" s="49">
        <f t="shared" si="12"/>
        <v>2</v>
      </c>
      <c r="D233" s="153">
        <v>228</v>
      </c>
      <c r="E233" s="151">
        <f t="shared" si="13"/>
        <v>9.5467661879999902E-2</v>
      </c>
      <c r="BC233" s="151">
        <f t="shared" si="11"/>
        <v>9.5467661879999902E-2</v>
      </c>
    </row>
    <row r="234" spans="1:55" x14ac:dyDescent="0.25">
      <c r="A234" s="153">
        <v>229</v>
      </c>
      <c r="B234">
        <v>9.7015990559999904E-2</v>
      </c>
      <c r="C234" s="49">
        <f t="shared" si="12"/>
        <v>2</v>
      </c>
      <c r="D234" s="153">
        <v>229</v>
      </c>
      <c r="E234" s="151">
        <f t="shared" si="13"/>
        <v>9.7015990559999904E-2</v>
      </c>
      <c r="BC234" s="151">
        <f t="shared" si="11"/>
        <v>9.7015990559999904E-2</v>
      </c>
    </row>
    <row r="235" spans="1:55" x14ac:dyDescent="0.25">
      <c r="A235" s="153">
        <v>230</v>
      </c>
      <c r="B235">
        <v>9.8574673419999995E-2</v>
      </c>
      <c r="C235" s="49">
        <f t="shared" si="12"/>
        <v>2</v>
      </c>
      <c r="D235" s="153">
        <v>230</v>
      </c>
      <c r="E235" s="151">
        <f t="shared" si="13"/>
        <v>9.8574673419999995E-2</v>
      </c>
      <c r="BC235" s="151">
        <f t="shared" si="11"/>
        <v>9.8574673419999995E-2</v>
      </c>
    </row>
    <row r="236" spans="1:55" x14ac:dyDescent="0.25">
      <c r="A236" s="153">
        <v>231</v>
      </c>
      <c r="B236">
        <v>0.10014354566</v>
      </c>
      <c r="C236" s="49">
        <f t="shared" si="12"/>
        <v>2</v>
      </c>
      <c r="D236" s="153">
        <v>231</v>
      </c>
      <c r="E236" s="151">
        <f t="shared" si="13"/>
        <v>0.10014354566</v>
      </c>
      <c r="BC236" s="151">
        <f t="shared" si="11"/>
        <v>0.10014354566</v>
      </c>
    </row>
    <row r="237" spans="1:55" x14ac:dyDescent="0.25">
      <c r="A237" s="153">
        <v>232</v>
      </c>
      <c r="B237">
        <v>0.10172243761999999</v>
      </c>
      <c r="C237" s="49">
        <f t="shared" si="12"/>
        <v>2</v>
      </c>
      <c r="D237" s="153">
        <v>232</v>
      </c>
      <c r="E237" s="151">
        <f t="shared" si="13"/>
        <v>0.10172243761999999</v>
      </c>
      <c r="BC237" s="151">
        <f t="shared" si="11"/>
        <v>0.10172243761999999</v>
      </c>
    </row>
    <row r="238" spans="1:55" x14ac:dyDescent="0.25">
      <c r="A238" s="153">
        <v>233</v>
      </c>
      <c r="B238">
        <v>0.10331117492</v>
      </c>
      <c r="C238" s="49">
        <f t="shared" si="12"/>
        <v>2</v>
      </c>
      <c r="D238" s="153">
        <v>233</v>
      </c>
      <c r="E238" s="151">
        <f t="shared" si="13"/>
        <v>0.10331117492</v>
      </c>
      <c r="BC238" s="151">
        <f t="shared" si="11"/>
        <v>0.10331117492</v>
      </c>
    </row>
    <row r="239" spans="1:55" x14ac:dyDescent="0.25">
      <c r="A239" s="153">
        <v>234</v>
      </c>
      <c r="B239">
        <v>0.10490957820000001</v>
      </c>
      <c r="C239" s="49">
        <f t="shared" si="12"/>
        <v>2</v>
      </c>
      <c r="D239" s="153">
        <v>234</v>
      </c>
      <c r="E239" s="151">
        <f t="shared" si="13"/>
        <v>0.10490957820000001</v>
      </c>
      <c r="BC239" s="151">
        <f t="shared" si="11"/>
        <v>0.10490957820000001</v>
      </c>
    </row>
    <row r="240" spans="1:55" x14ac:dyDescent="0.25">
      <c r="A240" s="153">
        <v>235</v>
      </c>
      <c r="B240">
        <v>0.10651746333999999</v>
      </c>
      <c r="C240" s="49">
        <f t="shared" si="12"/>
        <v>2</v>
      </c>
      <c r="D240" s="153">
        <v>235</v>
      </c>
      <c r="E240" s="151">
        <f t="shared" si="13"/>
        <v>0.10651746333999999</v>
      </c>
      <c r="BC240" s="151">
        <f t="shared" si="11"/>
        <v>0.10651746333999999</v>
      </c>
    </row>
    <row r="241" spans="1:55" x14ac:dyDescent="0.25">
      <c r="A241" s="153">
        <v>236</v>
      </c>
      <c r="B241">
        <v>0.10813464121999999</v>
      </c>
      <c r="C241" s="49">
        <f t="shared" si="12"/>
        <v>2</v>
      </c>
      <c r="D241" s="153">
        <v>236</v>
      </c>
      <c r="E241" s="151">
        <f t="shared" si="13"/>
        <v>0.10813464121999999</v>
      </c>
      <c r="BC241" s="151">
        <f t="shared" si="11"/>
        <v>0.10813464121999999</v>
      </c>
    </row>
    <row r="242" spans="1:55" x14ac:dyDescent="0.25">
      <c r="A242" s="153">
        <v>237</v>
      </c>
      <c r="B242">
        <v>0.10976091789999901</v>
      </c>
      <c r="C242" s="49">
        <f t="shared" si="12"/>
        <v>2</v>
      </c>
      <c r="D242" s="153">
        <v>237</v>
      </c>
      <c r="E242" s="151">
        <f t="shared" si="13"/>
        <v>0.10976091789999901</v>
      </c>
      <c r="BC242" s="151">
        <f t="shared" si="11"/>
        <v>0.10976091789999901</v>
      </c>
    </row>
    <row r="243" spans="1:55" x14ac:dyDescent="0.25">
      <c r="A243" s="153">
        <v>238</v>
      </c>
      <c r="B243">
        <v>0.111396094519999</v>
      </c>
      <c r="C243" s="49">
        <f t="shared" si="12"/>
        <v>2</v>
      </c>
      <c r="D243" s="153">
        <v>238</v>
      </c>
      <c r="E243" s="151">
        <f t="shared" si="13"/>
        <v>0.111396094519999</v>
      </c>
      <c r="BC243" s="151">
        <f t="shared" si="11"/>
        <v>0.111396094519999</v>
      </c>
    </row>
    <row r="244" spans="1:55" x14ac:dyDescent="0.25">
      <c r="A244" s="153">
        <v>239</v>
      </c>
      <c r="B244">
        <v>0.11303996737999999</v>
      </c>
      <c r="C244" s="49">
        <f t="shared" si="12"/>
        <v>2</v>
      </c>
      <c r="D244" s="153">
        <v>239</v>
      </c>
      <c r="E244" s="151">
        <f t="shared" si="13"/>
        <v>0.11303996737999999</v>
      </c>
      <c r="BC244" s="151">
        <f t="shared" si="11"/>
        <v>0.11303996737999999</v>
      </c>
    </row>
    <row r="245" spans="1:55" x14ac:dyDescent="0.25">
      <c r="A245" s="153">
        <v>240</v>
      </c>
      <c r="B245">
        <v>0.114692327919999</v>
      </c>
      <c r="C245" s="49">
        <f t="shared" si="12"/>
        <v>2</v>
      </c>
      <c r="D245" s="153">
        <v>240</v>
      </c>
      <c r="E245" s="151">
        <f t="shared" si="13"/>
        <v>0.114692327919999</v>
      </c>
      <c r="BC245" s="151">
        <f t="shared" si="11"/>
        <v>0.114692327919999</v>
      </c>
    </row>
    <row r="246" spans="1:55" x14ac:dyDescent="0.25">
      <c r="A246" s="153">
        <v>241</v>
      </c>
      <c r="B246">
        <v>0.116352962819999</v>
      </c>
      <c r="C246" s="49">
        <f t="shared" si="12"/>
        <v>2</v>
      </c>
      <c r="D246" s="153">
        <v>241</v>
      </c>
      <c r="E246" s="151">
        <f t="shared" si="13"/>
        <v>0.116352962819999</v>
      </c>
      <c r="BC246" s="151">
        <f t="shared" si="11"/>
        <v>0.116352962819999</v>
      </c>
    </row>
    <row r="247" spans="1:55" x14ac:dyDescent="0.25">
      <c r="A247" s="153">
        <v>242</v>
      </c>
      <c r="B247">
        <v>0.11802165396</v>
      </c>
      <c r="C247" s="49">
        <f t="shared" si="12"/>
        <v>2</v>
      </c>
      <c r="D247" s="153">
        <v>242</v>
      </c>
      <c r="E247" s="151">
        <f t="shared" si="13"/>
        <v>0.11802165396</v>
      </c>
      <c r="BC247" s="151">
        <f t="shared" si="11"/>
        <v>0.11802165396</v>
      </c>
    </row>
    <row r="248" spans="1:55" x14ac:dyDescent="0.25">
      <c r="A248" s="153">
        <v>243</v>
      </c>
      <c r="B248">
        <v>0.11969817855999999</v>
      </c>
      <c r="C248" s="49">
        <f t="shared" si="12"/>
        <v>2</v>
      </c>
      <c r="D248" s="153">
        <v>243</v>
      </c>
      <c r="E248" s="151">
        <f t="shared" si="13"/>
        <v>0.11969817855999999</v>
      </c>
      <c r="BC248" s="151">
        <f t="shared" si="11"/>
        <v>0.11969817855999999</v>
      </c>
    </row>
    <row r="249" spans="1:55" x14ac:dyDescent="0.25">
      <c r="A249" s="153">
        <v>244</v>
      </c>
      <c r="B249">
        <v>0.12138230922</v>
      </c>
      <c r="C249" s="49">
        <f t="shared" si="12"/>
        <v>2</v>
      </c>
      <c r="D249" s="153">
        <v>244</v>
      </c>
      <c r="E249" s="151">
        <f t="shared" si="13"/>
        <v>0.12138230922</v>
      </c>
      <c r="BC249" s="151">
        <f t="shared" si="11"/>
        <v>0.12138230922</v>
      </c>
    </row>
    <row r="250" spans="1:55" x14ac:dyDescent="0.25">
      <c r="A250" s="153">
        <v>245</v>
      </c>
      <c r="B250">
        <v>0.123073813999999</v>
      </c>
      <c r="C250" s="49">
        <f t="shared" si="12"/>
        <v>2</v>
      </c>
      <c r="D250" s="153">
        <v>245</v>
      </c>
      <c r="E250" s="151">
        <f t="shared" si="13"/>
        <v>0.123073813999999</v>
      </c>
      <c r="BC250" s="151">
        <f t="shared" si="11"/>
        <v>0.123073813999999</v>
      </c>
    </row>
    <row r="251" spans="1:55" x14ac:dyDescent="0.25">
      <c r="A251" s="153">
        <v>246</v>
      </c>
      <c r="B251">
        <v>0.12477245648</v>
      </c>
      <c r="C251" s="49">
        <f t="shared" si="12"/>
        <v>2</v>
      </c>
      <c r="D251" s="153">
        <v>246</v>
      </c>
      <c r="E251" s="151">
        <f t="shared" si="13"/>
        <v>0.12477245648</v>
      </c>
      <c r="BC251" s="151">
        <f t="shared" si="11"/>
        <v>0.12477245648</v>
      </c>
    </row>
    <row r="252" spans="1:55" x14ac:dyDescent="0.25">
      <c r="A252" s="153">
        <v>247</v>
      </c>
      <c r="B252">
        <v>0.1264779959</v>
      </c>
      <c r="C252" s="49">
        <f t="shared" si="12"/>
        <v>2</v>
      </c>
      <c r="D252" s="153">
        <v>247</v>
      </c>
      <c r="E252" s="151">
        <f t="shared" si="13"/>
        <v>0.1264779959</v>
      </c>
      <c r="BC252" s="151">
        <f t="shared" si="11"/>
        <v>0.1264779959</v>
      </c>
    </row>
    <row r="253" spans="1:55" x14ac:dyDescent="0.25">
      <c r="A253" s="153">
        <v>248</v>
      </c>
      <c r="B253">
        <v>0.12819018724</v>
      </c>
      <c r="C253" s="49">
        <f t="shared" si="12"/>
        <v>2</v>
      </c>
      <c r="D253" s="153">
        <v>248</v>
      </c>
      <c r="E253" s="151">
        <f t="shared" si="13"/>
        <v>0.12819018724</v>
      </c>
      <c r="BC253" s="151">
        <f t="shared" si="11"/>
        <v>0.12819018724</v>
      </c>
    </row>
    <row r="254" spans="1:55" x14ac:dyDescent="0.25">
      <c r="A254" s="153">
        <v>249</v>
      </c>
      <c r="B254">
        <v>0.12990878136</v>
      </c>
      <c r="C254" s="49">
        <f t="shared" si="12"/>
        <v>2</v>
      </c>
      <c r="D254" s="153">
        <v>249</v>
      </c>
      <c r="E254" s="151">
        <f t="shared" si="13"/>
        <v>0.12990878136</v>
      </c>
      <c r="BC254" s="151">
        <f t="shared" si="11"/>
        <v>0.12990878136</v>
      </c>
    </row>
    <row r="255" spans="1:55" x14ac:dyDescent="0.25">
      <c r="A255" s="153">
        <v>250</v>
      </c>
      <c r="B255">
        <v>0.13163352506000001</v>
      </c>
      <c r="C255" s="49">
        <f t="shared" si="12"/>
        <v>2</v>
      </c>
      <c r="D255" s="153">
        <v>250</v>
      </c>
      <c r="E255" s="151">
        <f t="shared" si="13"/>
        <v>0.13163352506000001</v>
      </c>
      <c r="BC255" s="151">
        <f t="shared" si="11"/>
        <v>0.13163352506000001</v>
      </c>
    </row>
    <row r="256" spans="1:55" x14ac:dyDescent="0.25">
      <c r="A256" s="153">
        <v>251</v>
      </c>
      <c r="B256">
        <v>0.13336416127999901</v>
      </c>
      <c r="C256" s="49">
        <f t="shared" si="12"/>
        <v>2</v>
      </c>
      <c r="D256" s="153">
        <v>251</v>
      </c>
      <c r="E256" s="151">
        <f t="shared" si="13"/>
        <v>0.13336416127999901</v>
      </c>
      <c r="BC256" s="151">
        <f t="shared" si="11"/>
        <v>0.13336416127999901</v>
      </c>
    </row>
    <row r="257" spans="1:55" x14ac:dyDescent="0.25">
      <c r="A257" s="153">
        <v>252</v>
      </c>
      <c r="B257">
        <v>0.13510042919999901</v>
      </c>
      <c r="C257" s="49">
        <f t="shared" si="12"/>
        <v>2</v>
      </c>
      <c r="D257" s="153">
        <v>252</v>
      </c>
      <c r="E257" s="151">
        <f t="shared" si="13"/>
        <v>0.13510042919999901</v>
      </c>
      <c r="BC257" s="151">
        <f t="shared" si="11"/>
        <v>0.13510042919999901</v>
      </c>
    </row>
    <row r="258" spans="1:55" x14ac:dyDescent="0.25">
      <c r="A258" s="153">
        <v>253</v>
      </c>
      <c r="B258">
        <v>0.13684206435999999</v>
      </c>
      <c r="C258" s="49">
        <f t="shared" si="12"/>
        <v>2</v>
      </c>
      <c r="D258" s="153">
        <v>253</v>
      </c>
      <c r="E258" s="151">
        <f t="shared" si="13"/>
        <v>0.13684206435999999</v>
      </c>
      <c r="BC258" s="151">
        <f t="shared" si="11"/>
        <v>0.13684206435999999</v>
      </c>
    </row>
    <row r="259" spans="1:55" x14ac:dyDescent="0.25">
      <c r="A259" s="153">
        <v>254</v>
      </c>
      <c r="B259">
        <v>0.1385887989</v>
      </c>
      <c r="C259" s="49">
        <f t="shared" si="12"/>
        <v>2</v>
      </c>
      <c r="D259" s="153">
        <v>254</v>
      </c>
      <c r="E259" s="151">
        <f t="shared" si="13"/>
        <v>0.1385887989</v>
      </c>
      <c r="BC259" s="151">
        <f t="shared" si="11"/>
        <v>0.1385887989</v>
      </c>
    </row>
    <row r="260" spans="1:55" x14ac:dyDescent="0.25">
      <c r="A260" s="153">
        <v>255</v>
      </c>
      <c r="B260">
        <v>0.14034036161999999</v>
      </c>
      <c r="C260" s="49">
        <f t="shared" si="12"/>
        <v>2</v>
      </c>
      <c r="D260" s="153">
        <v>255</v>
      </c>
      <c r="E260" s="151">
        <f t="shared" si="13"/>
        <v>0.14034036161999999</v>
      </c>
      <c r="BC260" s="151">
        <f t="shared" si="11"/>
        <v>0.14034036161999999</v>
      </c>
    </row>
    <row r="261" spans="1:55" x14ac:dyDescent="0.25">
      <c r="A261" s="153">
        <v>256</v>
      </c>
      <c r="B261">
        <v>0.14209647813999901</v>
      </c>
      <c r="C261" s="49">
        <f t="shared" si="12"/>
        <v>2</v>
      </c>
      <c r="D261" s="153">
        <v>256</v>
      </c>
      <c r="E261" s="151">
        <f t="shared" si="13"/>
        <v>0.14209647813999901</v>
      </c>
      <c r="BC261" s="151">
        <f t="shared" ref="BC261:BC324" si="14">B261</f>
        <v>0.14209647813999901</v>
      </c>
    </row>
    <row r="262" spans="1:55" x14ac:dyDescent="0.25">
      <c r="A262" s="153">
        <v>257</v>
      </c>
      <c r="B262">
        <v>0.14385687116000001</v>
      </c>
      <c r="C262" s="49">
        <f t="shared" ref="C262:C325" si="15">IF(ROW()-$C$4&lt;=$C$2,1,2)</f>
        <v>2</v>
      </c>
      <c r="D262" s="153">
        <v>257</v>
      </c>
      <c r="E262" s="151">
        <f t="shared" ref="E262:E325" si="16">B262</f>
        <v>0.14385687116000001</v>
      </c>
      <c r="BC262" s="151">
        <f t="shared" si="14"/>
        <v>0.14385687116000001</v>
      </c>
    </row>
    <row r="263" spans="1:55" x14ac:dyDescent="0.25">
      <c r="A263" s="153">
        <v>258</v>
      </c>
      <c r="B263">
        <v>0.14562126051999999</v>
      </c>
      <c r="C263" s="49">
        <f t="shared" si="15"/>
        <v>2</v>
      </c>
      <c r="D263" s="153">
        <v>258</v>
      </c>
      <c r="E263" s="151">
        <f t="shared" si="16"/>
        <v>0.14562126051999999</v>
      </c>
      <c r="BC263" s="151">
        <f t="shared" si="14"/>
        <v>0.14562126051999999</v>
      </c>
    </row>
    <row r="264" spans="1:55" x14ac:dyDescent="0.25">
      <c r="A264" s="153">
        <v>259</v>
      </c>
      <c r="B264">
        <v>0.14738936347999901</v>
      </c>
      <c r="C264" s="49">
        <f t="shared" si="15"/>
        <v>2</v>
      </c>
      <c r="D264" s="153">
        <v>259</v>
      </c>
      <c r="E264" s="151">
        <f t="shared" si="16"/>
        <v>0.14738936347999901</v>
      </c>
      <c r="BC264" s="151">
        <f t="shared" si="14"/>
        <v>0.14738936347999901</v>
      </c>
    </row>
    <row r="265" spans="1:55" x14ac:dyDescent="0.25">
      <c r="A265" s="153">
        <v>260</v>
      </c>
      <c r="B265">
        <v>0.14916089478</v>
      </c>
      <c r="C265" s="49">
        <f t="shared" si="15"/>
        <v>2</v>
      </c>
      <c r="D265" s="153">
        <v>260</v>
      </c>
      <c r="E265" s="151">
        <f t="shared" si="16"/>
        <v>0.14916089478</v>
      </c>
      <c r="BC265" s="151">
        <f t="shared" si="14"/>
        <v>0.14916089478</v>
      </c>
    </row>
    <row r="266" spans="1:55" x14ac:dyDescent="0.25">
      <c r="A266" s="153">
        <v>261</v>
      </c>
      <c r="B266">
        <v>0.15093556693999999</v>
      </c>
      <c r="C266" s="49">
        <f t="shared" si="15"/>
        <v>2</v>
      </c>
      <c r="D266" s="153">
        <v>261</v>
      </c>
      <c r="E266" s="151">
        <f t="shared" si="16"/>
        <v>0.15093556693999999</v>
      </c>
      <c r="BC266" s="151">
        <f t="shared" si="14"/>
        <v>0.15093556693999999</v>
      </c>
    </row>
    <row r="267" spans="1:55" x14ac:dyDescent="0.25">
      <c r="A267" s="153">
        <v>262</v>
      </c>
      <c r="B267">
        <v>0.15271309034</v>
      </c>
      <c r="C267" s="49">
        <f t="shared" si="15"/>
        <v>2</v>
      </c>
      <c r="D267" s="153">
        <v>262</v>
      </c>
      <c r="E267" s="151">
        <f t="shared" si="16"/>
        <v>0.15271309034</v>
      </c>
      <c r="BC267" s="151">
        <f t="shared" si="14"/>
        <v>0.15271309034</v>
      </c>
    </row>
    <row r="268" spans="1:55" x14ac:dyDescent="0.25">
      <c r="A268" s="153">
        <v>263</v>
      </c>
      <c r="B268">
        <v>0.1544931735</v>
      </c>
      <c r="C268" s="49">
        <f t="shared" si="15"/>
        <v>2</v>
      </c>
      <c r="D268" s="153">
        <v>263</v>
      </c>
      <c r="E268" s="151">
        <f t="shared" si="16"/>
        <v>0.1544931735</v>
      </c>
      <c r="BC268" s="151">
        <f t="shared" si="14"/>
        <v>0.1544931735</v>
      </c>
    </row>
    <row r="269" spans="1:55" x14ac:dyDescent="0.25">
      <c r="A269" s="153">
        <v>264</v>
      </c>
      <c r="B269">
        <v>0.15627552317999999</v>
      </c>
      <c r="C269" s="49">
        <f t="shared" si="15"/>
        <v>2</v>
      </c>
      <c r="D269" s="153">
        <v>264</v>
      </c>
      <c r="E269" s="151">
        <f t="shared" si="16"/>
        <v>0.15627552317999999</v>
      </c>
      <c r="BC269" s="151">
        <f t="shared" si="14"/>
        <v>0.15627552317999999</v>
      </c>
    </row>
    <row r="270" spans="1:55" x14ac:dyDescent="0.25">
      <c r="A270" s="153">
        <v>265</v>
      </c>
      <c r="B270">
        <v>0.158059844619999</v>
      </c>
      <c r="C270" s="49">
        <f t="shared" si="15"/>
        <v>2</v>
      </c>
      <c r="D270" s="153">
        <v>265</v>
      </c>
      <c r="E270" s="151">
        <f t="shared" si="16"/>
        <v>0.158059844619999</v>
      </c>
      <c r="BC270" s="151">
        <f t="shared" si="14"/>
        <v>0.158059844619999</v>
      </c>
    </row>
    <row r="271" spans="1:55" x14ac:dyDescent="0.25">
      <c r="A271" s="153">
        <v>266</v>
      </c>
      <c r="B271">
        <v>0.159845841759999</v>
      </c>
      <c r="C271" s="49">
        <f t="shared" si="15"/>
        <v>2</v>
      </c>
      <c r="D271" s="153">
        <v>266</v>
      </c>
      <c r="E271" s="151">
        <f t="shared" si="16"/>
        <v>0.159845841759999</v>
      </c>
      <c r="BC271" s="151">
        <f t="shared" si="14"/>
        <v>0.159845841759999</v>
      </c>
    </row>
    <row r="272" spans="1:55" x14ac:dyDescent="0.25">
      <c r="A272" s="153">
        <v>267</v>
      </c>
      <c r="B272">
        <v>0.16163321731999999</v>
      </c>
      <c r="C272" s="49">
        <f t="shared" si="15"/>
        <v>2</v>
      </c>
      <c r="D272" s="153">
        <v>267</v>
      </c>
      <c r="E272" s="151">
        <f t="shared" si="16"/>
        <v>0.16163321731999999</v>
      </c>
      <c r="BC272" s="151">
        <f t="shared" si="14"/>
        <v>0.16163321731999999</v>
      </c>
    </row>
    <row r="273" spans="1:55" x14ac:dyDescent="0.25">
      <c r="A273" s="153">
        <v>268</v>
      </c>
      <c r="B273">
        <v>0.16342167312</v>
      </c>
      <c r="C273" s="49">
        <f t="shared" si="15"/>
        <v>2</v>
      </c>
      <c r="D273" s="153">
        <v>268</v>
      </c>
      <c r="E273" s="151">
        <f t="shared" si="16"/>
        <v>0.16342167312</v>
      </c>
      <c r="BC273" s="151">
        <f t="shared" si="14"/>
        <v>0.16342167312</v>
      </c>
    </row>
    <row r="274" spans="1:55" x14ac:dyDescent="0.25">
      <c r="A274" s="153">
        <v>269</v>
      </c>
      <c r="B274">
        <v>0.16521091019999901</v>
      </c>
      <c r="C274" s="49">
        <f t="shared" si="15"/>
        <v>2</v>
      </c>
      <c r="D274" s="153">
        <v>269</v>
      </c>
      <c r="E274" s="151">
        <f t="shared" si="16"/>
        <v>0.16521091019999901</v>
      </c>
      <c r="BC274" s="151">
        <f t="shared" si="14"/>
        <v>0.16521091019999901</v>
      </c>
    </row>
    <row r="275" spans="1:55" x14ac:dyDescent="0.25">
      <c r="A275" s="153">
        <v>270</v>
      </c>
      <c r="B275">
        <v>0.16700062897999901</v>
      </c>
      <c r="C275" s="49">
        <f t="shared" si="15"/>
        <v>2</v>
      </c>
      <c r="D275" s="153">
        <v>270</v>
      </c>
      <c r="E275" s="151">
        <f t="shared" si="16"/>
        <v>0.16700062897999901</v>
      </c>
      <c r="BC275" s="151">
        <f t="shared" si="14"/>
        <v>0.16700062897999901</v>
      </c>
    </row>
    <row r="276" spans="1:55" x14ac:dyDescent="0.25">
      <c r="A276" s="153">
        <v>271</v>
      </c>
      <c r="B276">
        <v>0.16879052953999901</v>
      </c>
      <c r="C276" s="49">
        <f t="shared" si="15"/>
        <v>2</v>
      </c>
      <c r="D276" s="153">
        <v>271</v>
      </c>
      <c r="E276" s="151">
        <f t="shared" si="16"/>
        <v>0.16879052953999901</v>
      </c>
      <c r="BC276" s="151">
        <f t="shared" si="14"/>
        <v>0.16879052953999901</v>
      </c>
    </row>
    <row r="277" spans="1:55" x14ac:dyDescent="0.25">
      <c r="A277" s="153">
        <v>272</v>
      </c>
      <c r="B277">
        <v>0.17058031173999999</v>
      </c>
      <c r="C277" s="49">
        <f t="shared" si="15"/>
        <v>2</v>
      </c>
      <c r="D277" s="153">
        <v>272</v>
      </c>
      <c r="E277" s="151">
        <f t="shared" si="16"/>
        <v>0.17058031173999999</v>
      </c>
      <c r="BC277" s="151">
        <f t="shared" si="14"/>
        <v>0.17058031173999999</v>
      </c>
    </row>
    <row r="278" spans="1:55" x14ac:dyDescent="0.25">
      <c r="A278" s="153">
        <v>273</v>
      </c>
      <c r="B278">
        <v>0.17236967541999901</v>
      </c>
      <c r="C278" s="49">
        <f t="shared" si="15"/>
        <v>2</v>
      </c>
      <c r="D278" s="153">
        <v>273</v>
      </c>
      <c r="E278" s="151">
        <f t="shared" si="16"/>
        <v>0.17236967541999901</v>
      </c>
      <c r="BC278" s="151">
        <f t="shared" si="14"/>
        <v>0.17236967541999901</v>
      </c>
    </row>
    <row r="279" spans="1:55" x14ac:dyDescent="0.25">
      <c r="A279" s="153">
        <v>274</v>
      </c>
      <c r="B279">
        <v>0.17415832058</v>
      </c>
      <c r="C279" s="49">
        <f t="shared" si="15"/>
        <v>2</v>
      </c>
      <c r="D279" s="153">
        <v>274</v>
      </c>
      <c r="E279" s="151">
        <f t="shared" si="16"/>
        <v>0.17415832058</v>
      </c>
      <c r="BC279" s="151">
        <f t="shared" si="14"/>
        <v>0.17415832058</v>
      </c>
    </row>
    <row r="280" spans="1:55" x14ac:dyDescent="0.25">
      <c r="A280" s="153">
        <v>275</v>
      </c>
      <c r="B280">
        <v>0.17594594758000001</v>
      </c>
      <c r="C280" s="49">
        <f t="shared" si="15"/>
        <v>2</v>
      </c>
      <c r="D280" s="153">
        <v>275</v>
      </c>
      <c r="E280" s="151">
        <f t="shared" si="16"/>
        <v>0.17594594758000001</v>
      </c>
      <c r="BC280" s="151">
        <f t="shared" si="14"/>
        <v>0.17594594758000001</v>
      </c>
    </row>
    <row r="281" spans="1:55" x14ac:dyDescent="0.25">
      <c r="A281" s="153">
        <v>276</v>
      </c>
      <c r="B281">
        <v>0.177732257319999</v>
      </c>
      <c r="C281" s="49">
        <f t="shared" si="15"/>
        <v>2</v>
      </c>
      <c r="D281" s="153">
        <v>276</v>
      </c>
      <c r="E281" s="151">
        <f t="shared" si="16"/>
        <v>0.177732257319999</v>
      </c>
      <c r="BC281" s="151">
        <f t="shared" si="14"/>
        <v>0.177732257319999</v>
      </c>
    </row>
    <row r="282" spans="1:55" x14ac:dyDescent="0.25">
      <c r="A282" s="153">
        <v>277</v>
      </c>
      <c r="B282">
        <v>0.17951695135999901</v>
      </c>
      <c r="C282" s="49">
        <f t="shared" si="15"/>
        <v>2</v>
      </c>
      <c r="D282" s="153">
        <v>277</v>
      </c>
      <c r="E282" s="151">
        <f t="shared" si="16"/>
        <v>0.17951695135999901</v>
      </c>
      <c r="BC282" s="151">
        <f t="shared" si="14"/>
        <v>0.17951695135999901</v>
      </c>
    </row>
    <row r="283" spans="1:55" x14ac:dyDescent="0.25">
      <c r="A283" s="153">
        <v>278</v>
      </c>
      <c r="B283">
        <v>0.18129973218000001</v>
      </c>
      <c r="C283" s="49">
        <f t="shared" si="15"/>
        <v>2</v>
      </c>
      <c r="D283" s="153">
        <v>278</v>
      </c>
      <c r="E283" s="151">
        <f t="shared" si="16"/>
        <v>0.18129973218000001</v>
      </c>
      <c r="BC283" s="151">
        <f t="shared" si="14"/>
        <v>0.18129973218000001</v>
      </c>
    </row>
    <row r="284" spans="1:55" x14ac:dyDescent="0.25">
      <c r="A284" s="153">
        <v>279</v>
      </c>
      <c r="B284">
        <v>0.183080303299999</v>
      </c>
      <c r="C284" s="49">
        <f t="shared" si="15"/>
        <v>2</v>
      </c>
      <c r="D284" s="153">
        <v>279</v>
      </c>
      <c r="E284" s="151">
        <f t="shared" si="16"/>
        <v>0.183080303299999</v>
      </c>
      <c r="BC284" s="151">
        <f t="shared" si="14"/>
        <v>0.183080303299999</v>
      </c>
    </row>
    <row r="285" spans="1:55" x14ac:dyDescent="0.25">
      <c r="A285" s="153">
        <v>280</v>
      </c>
      <c r="B285">
        <v>0.18485836945999901</v>
      </c>
      <c r="C285" s="49">
        <f t="shared" si="15"/>
        <v>2</v>
      </c>
      <c r="D285" s="153">
        <v>280</v>
      </c>
      <c r="E285" s="151">
        <f t="shared" si="16"/>
        <v>0.18485836945999901</v>
      </c>
      <c r="BC285" s="151">
        <f t="shared" si="14"/>
        <v>0.18485836945999901</v>
      </c>
    </row>
    <row r="286" spans="1:55" x14ac:dyDescent="0.25">
      <c r="A286" s="153">
        <v>281</v>
      </c>
      <c r="B286">
        <v>0.18663363674</v>
      </c>
      <c r="C286" s="49">
        <f t="shared" si="15"/>
        <v>2</v>
      </c>
      <c r="D286" s="153">
        <v>281</v>
      </c>
      <c r="E286" s="151">
        <f t="shared" si="16"/>
        <v>0.18663363674</v>
      </c>
      <c r="BC286" s="151">
        <f t="shared" si="14"/>
        <v>0.18663363674</v>
      </c>
    </row>
    <row r="287" spans="1:55" x14ac:dyDescent="0.25">
      <c r="A287" s="153">
        <v>282</v>
      </c>
      <c r="B287">
        <v>0.18840581279999999</v>
      </c>
      <c r="C287" s="49">
        <f t="shared" si="15"/>
        <v>2</v>
      </c>
      <c r="D287" s="153">
        <v>282</v>
      </c>
      <c r="E287" s="151">
        <f t="shared" si="16"/>
        <v>0.18840581279999999</v>
      </c>
      <c r="BC287" s="151">
        <f t="shared" si="14"/>
        <v>0.18840581279999999</v>
      </c>
    </row>
    <row r="288" spans="1:55" x14ac:dyDescent="0.25">
      <c r="A288" s="153">
        <v>283</v>
      </c>
      <c r="B288">
        <v>0.190174606999999</v>
      </c>
      <c r="C288" s="49">
        <f t="shared" si="15"/>
        <v>2</v>
      </c>
      <c r="D288" s="153">
        <v>283</v>
      </c>
      <c r="E288" s="151">
        <f t="shared" si="16"/>
        <v>0.190174606999999</v>
      </c>
      <c r="BC288" s="151">
        <f t="shared" si="14"/>
        <v>0.190174606999999</v>
      </c>
    </row>
    <row r="289" spans="1:55" x14ac:dyDescent="0.25">
      <c r="A289" s="153">
        <v>284</v>
      </c>
      <c r="B289">
        <v>0.19193973047999999</v>
      </c>
      <c r="C289" s="49">
        <f t="shared" si="15"/>
        <v>2</v>
      </c>
      <c r="D289" s="153">
        <v>284</v>
      </c>
      <c r="E289" s="151">
        <f t="shared" si="16"/>
        <v>0.19193973047999999</v>
      </c>
      <c r="BC289" s="151">
        <f t="shared" si="14"/>
        <v>0.19193973047999999</v>
      </c>
    </row>
    <row r="290" spans="1:55" x14ac:dyDescent="0.25">
      <c r="A290" s="153">
        <v>285</v>
      </c>
      <c r="B290">
        <v>0.19370089645999999</v>
      </c>
      <c r="C290" s="49">
        <f t="shared" si="15"/>
        <v>2</v>
      </c>
      <c r="D290" s="153">
        <v>285</v>
      </c>
      <c r="E290" s="151">
        <f t="shared" si="16"/>
        <v>0.19370089645999999</v>
      </c>
      <c r="BC290" s="151">
        <f t="shared" si="14"/>
        <v>0.19370089645999999</v>
      </c>
    </row>
    <row r="291" spans="1:55" x14ac:dyDescent="0.25">
      <c r="A291" s="153">
        <v>286</v>
      </c>
      <c r="B291">
        <v>0.19545782024</v>
      </c>
      <c r="C291" s="49">
        <f t="shared" si="15"/>
        <v>2</v>
      </c>
      <c r="D291" s="153">
        <v>286</v>
      </c>
      <c r="E291" s="151">
        <f t="shared" si="16"/>
        <v>0.19545782024</v>
      </c>
      <c r="BC291" s="151">
        <f t="shared" si="14"/>
        <v>0.19545782024</v>
      </c>
    </row>
    <row r="292" spans="1:55" x14ac:dyDescent="0.25">
      <c r="A292" s="153">
        <v>287</v>
      </c>
      <c r="B292">
        <v>0.19721021942</v>
      </c>
      <c r="C292" s="49">
        <f t="shared" si="15"/>
        <v>2</v>
      </c>
      <c r="D292" s="153">
        <v>287</v>
      </c>
      <c r="E292" s="151">
        <f t="shared" si="16"/>
        <v>0.19721021942</v>
      </c>
      <c r="BC292" s="151">
        <f t="shared" si="14"/>
        <v>0.19721021942</v>
      </c>
    </row>
    <row r="293" spans="1:55" x14ac:dyDescent="0.25">
      <c r="A293" s="153">
        <v>288</v>
      </c>
      <c r="B293">
        <v>0.19895781399999901</v>
      </c>
      <c r="C293" s="49">
        <f t="shared" si="15"/>
        <v>2</v>
      </c>
      <c r="D293" s="153">
        <v>288</v>
      </c>
      <c r="E293" s="151">
        <f t="shared" si="16"/>
        <v>0.19895781399999901</v>
      </c>
      <c r="BC293" s="151">
        <f t="shared" si="14"/>
        <v>0.19895781399999901</v>
      </c>
    </row>
    <row r="294" spans="1:55" x14ac:dyDescent="0.25">
      <c r="A294" s="153">
        <v>289</v>
      </c>
      <c r="B294">
        <v>0.20070032660000001</v>
      </c>
      <c r="C294" s="49">
        <f t="shared" si="15"/>
        <v>2</v>
      </c>
      <c r="D294" s="153">
        <v>289</v>
      </c>
      <c r="E294" s="151">
        <f t="shared" si="16"/>
        <v>0.20070032660000001</v>
      </c>
      <c r="BC294" s="151">
        <f t="shared" si="14"/>
        <v>0.20070032660000001</v>
      </c>
    </row>
    <row r="295" spans="1:55" x14ac:dyDescent="0.25">
      <c r="A295" s="153">
        <v>290</v>
      </c>
      <c r="B295">
        <v>0.20243748219999999</v>
      </c>
      <c r="C295" s="49">
        <f t="shared" si="15"/>
        <v>2</v>
      </c>
      <c r="D295" s="153">
        <v>290</v>
      </c>
      <c r="E295" s="151">
        <f t="shared" si="16"/>
        <v>0.20243748219999999</v>
      </c>
      <c r="BC295" s="151">
        <f t="shared" si="14"/>
        <v>0.20243748219999999</v>
      </c>
    </row>
    <row r="296" spans="1:55" x14ac:dyDescent="0.25">
      <c r="A296" s="153">
        <v>291</v>
      </c>
      <c r="B296">
        <v>0.20416900899999901</v>
      </c>
      <c r="C296" s="49">
        <f t="shared" si="15"/>
        <v>2</v>
      </c>
      <c r="D296" s="153">
        <v>291</v>
      </c>
      <c r="E296" s="151">
        <f t="shared" si="16"/>
        <v>0.20416900899999901</v>
      </c>
      <c r="BC296" s="151">
        <f t="shared" si="14"/>
        <v>0.20416900899999901</v>
      </c>
    </row>
    <row r="297" spans="1:55" x14ac:dyDescent="0.25">
      <c r="A297" s="153">
        <v>292</v>
      </c>
      <c r="B297">
        <v>0.2058946378</v>
      </c>
      <c r="C297" s="49">
        <f t="shared" si="15"/>
        <v>2</v>
      </c>
      <c r="D297" s="153">
        <v>292</v>
      </c>
      <c r="E297" s="151">
        <f t="shared" si="16"/>
        <v>0.2058946378</v>
      </c>
      <c r="BC297" s="151">
        <f t="shared" si="14"/>
        <v>0.2058946378</v>
      </c>
    </row>
    <row r="298" spans="1:55" x14ac:dyDescent="0.25">
      <c r="A298" s="153">
        <v>293</v>
      </c>
      <c r="B298">
        <v>0.20761410259999999</v>
      </c>
      <c r="C298" s="49">
        <f t="shared" si="15"/>
        <v>2</v>
      </c>
      <c r="D298" s="153">
        <v>293</v>
      </c>
      <c r="E298" s="151">
        <f t="shared" si="16"/>
        <v>0.20761410259999999</v>
      </c>
      <c r="BC298" s="151">
        <f t="shared" si="14"/>
        <v>0.20761410259999999</v>
      </c>
    </row>
    <row r="299" spans="1:55" x14ac:dyDescent="0.25">
      <c r="A299" s="153">
        <v>294</v>
      </c>
      <c r="B299">
        <v>0.2093271404</v>
      </c>
      <c r="C299" s="49">
        <f t="shared" si="15"/>
        <v>2</v>
      </c>
      <c r="D299" s="153">
        <v>294</v>
      </c>
      <c r="E299" s="151">
        <f t="shared" si="16"/>
        <v>0.2093271404</v>
      </c>
      <c r="BC299" s="151">
        <f t="shared" si="14"/>
        <v>0.2093271404</v>
      </c>
    </row>
    <row r="300" spans="1:55" x14ac:dyDescent="0.25">
      <c r="A300" s="153">
        <v>295</v>
      </c>
      <c r="B300">
        <v>0.2110334914</v>
      </c>
      <c r="C300" s="49">
        <f t="shared" si="15"/>
        <v>2</v>
      </c>
      <c r="D300" s="153">
        <v>295</v>
      </c>
      <c r="E300" s="151">
        <f t="shared" si="16"/>
        <v>0.2110334914</v>
      </c>
      <c r="BC300" s="151">
        <f t="shared" si="14"/>
        <v>0.2110334914</v>
      </c>
    </row>
    <row r="301" spans="1:55" x14ac:dyDescent="0.25">
      <c r="A301" s="153">
        <v>296</v>
      </c>
      <c r="B301">
        <v>0.21273289939999901</v>
      </c>
      <c r="C301" s="49">
        <f t="shared" si="15"/>
        <v>2</v>
      </c>
      <c r="D301" s="153">
        <v>296</v>
      </c>
      <c r="E301" s="151">
        <f t="shared" si="16"/>
        <v>0.21273289939999901</v>
      </c>
      <c r="BC301" s="151">
        <f t="shared" si="14"/>
        <v>0.21273289939999901</v>
      </c>
    </row>
    <row r="302" spans="1:55" x14ac:dyDescent="0.25">
      <c r="A302" s="153">
        <v>297</v>
      </c>
      <c r="B302">
        <v>0.214425110999999</v>
      </c>
      <c r="C302" s="49">
        <f t="shared" si="15"/>
        <v>2</v>
      </c>
      <c r="D302" s="153">
        <v>297</v>
      </c>
      <c r="E302" s="151">
        <f t="shared" si="16"/>
        <v>0.214425110999999</v>
      </c>
      <c r="BC302" s="151">
        <f t="shared" si="14"/>
        <v>0.214425110999999</v>
      </c>
    </row>
    <row r="303" spans="1:55" x14ac:dyDescent="0.25">
      <c r="A303" s="153">
        <v>298</v>
      </c>
      <c r="B303">
        <v>0.21610987700000001</v>
      </c>
      <c r="C303" s="49">
        <f t="shared" si="15"/>
        <v>2</v>
      </c>
      <c r="D303" s="153">
        <v>298</v>
      </c>
      <c r="E303" s="151">
        <f t="shared" si="16"/>
        <v>0.21610987700000001</v>
      </c>
      <c r="BC303" s="151">
        <f t="shared" si="14"/>
        <v>0.21610987700000001</v>
      </c>
    </row>
    <row r="304" spans="1:55" x14ac:dyDescent="0.25">
      <c r="A304" s="153">
        <v>299</v>
      </c>
      <c r="B304">
        <v>0.2177869516</v>
      </c>
      <c r="C304" s="49">
        <f t="shared" si="15"/>
        <v>2</v>
      </c>
      <c r="D304" s="153">
        <v>299</v>
      </c>
      <c r="E304" s="151">
        <f t="shared" si="16"/>
        <v>0.2177869516</v>
      </c>
      <c r="BC304" s="151">
        <f t="shared" si="14"/>
        <v>0.2177869516</v>
      </c>
    </row>
    <row r="305" spans="1:55" x14ac:dyDescent="0.25">
      <c r="A305" s="153">
        <v>300</v>
      </c>
      <c r="B305">
        <v>0.21945609219999901</v>
      </c>
      <c r="C305" s="49">
        <f t="shared" si="15"/>
        <v>2</v>
      </c>
      <c r="D305" s="153">
        <v>300</v>
      </c>
      <c r="E305" s="151">
        <f t="shared" si="16"/>
        <v>0.21945609219999901</v>
      </c>
      <c r="BC305" s="151">
        <f t="shared" si="14"/>
        <v>0.21945609219999901</v>
      </c>
    </row>
    <row r="306" spans="1:55" x14ac:dyDescent="0.25">
      <c r="A306" s="153">
        <v>301</v>
      </c>
      <c r="B306">
        <v>0.22111706040000001</v>
      </c>
      <c r="C306" s="49">
        <f t="shared" si="15"/>
        <v>2</v>
      </c>
      <c r="D306" s="153">
        <v>301</v>
      </c>
      <c r="E306" s="151">
        <f t="shared" si="16"/>
        <v>0.22111706040000001</v>
      </c>
      <c r="BC306" s="151">
        <f t="shared" si="14"/>
        <v>0.22111706040000001</v>
      </c>
    </row>
    <row r="307" spans="1:55" x14ac:dyDescent="0.25">
      <c r="A307" s="153">
        <v>302</v>
      </c>
      <c r="B307">
        <v>0.2227696216</v>
      </c>
      <c r="C307" s="49">
        <f t="shared" si="15"/>
        <v>2</v>
      </c>
      <c r="D307" s="153">
        <v>302</v>
      </c>
      <c r="E307" s="151">
        <f t="shared" si="16"/>
        <v>0.2227696216</v>
      </c>
      <c r="BC307" s="151">
        <f t="shared" si="14"/>
        <v>0.2227696216</v>
      </c>
    </row>
    <row r="308" spans="1:55" x14ac:dyDescent="0.25">
      <c r="A308" s="153">
        <v>303</v>
      </c>
      <c r="B308">
        <v>0.22441354499999999</v>
      </c>
      <c r="C308" s="49">
        <f t="shared" si="15"/>
        <v>2</v>
      </c>
      <c r="D308" s="153">
        <v>303</v>
      </c>
      <c r="E308" s="151">
        <f t="shared" si="16"/>
        <v>0.22441354499999999</v>
      </c>
      <c r="BC308" s="151">
        <f t="shared" si="14"/>
        <v>0.22441354499999999</v>
      </c>
    </row>
    <row r="309" spans="1:55" x14ac:dyDescent="0.25">
      <c r="A309" s="153">
        <v>304</v>
      </c>
      <c r="B309">
        <v>0.22604860359999901</v>
      </c>
      <c r="C309" s="49">
        <f t="shared" si="15"/>
        <v>2</v>
      </c>
      <c r="D309" s="153">
        <v>304</v>
      </c>
      <c r="E309" s="151">
        <f t="shared" si="16"/>
        <v>0.22604860359999901</v>
      </c>
      <c r="BC309" s="151">
        <f t="shared" si="14"/>
        <v>0.22604860359999901</v>
      </c>
    </row>
    <row r="310" spans="1:55" x14ac:dyDescent="0.25">
      <c r="A310" s="153">
        <v>305</v>
      </c>
      <c r="B310">
        <v>0.2276745744</v>
      </c>
      <c r="C310" s="49">
        <f t="shared" si="15"/>
        <v>2</v>
      </c>
      <c r="D310" s="153">
        <v>305</v>
      </c>
      <c r="E310" s="151">
        <f t="shared" si="16"/>
        <v>0.2276745744</v>
      </c>
      <c r="BC310" s="151">
        <f t="shared" si="14"/>
        <v>0.2276745744</v>
      </c>
    </row>
    <row r="311" spans="1:55" x14ac:dyDescent="0.25">
      <c r="A311" s="153">
        <v>306</v>
      </c>
      <c r="B311">
        <v>0.22929123879999999</v>
      </c>
      <c r="C311" s="49">
        <f t="shared" si="15"/>
        <v>2</v>
      </c>
      <c r="D311" s="153">
        <v>306</v>
      </c>
      <c r="E311" s="151">
        <f t="shared" si="16"/>
        <v>0.22929123879999999</v>
      </c>
      <c r="BC311" s="151">
        <f t="shared" si="14"/>
        <v>0.22929123879999999</v>
      </c>
    </row>
    <row r="312" spans="1:55" x14ac:dyDescent="0.25">
      <c r="A312" s="153">
        <v>307</v>
      </c>
      <c r="B312">
        <v>0.23089838199999899</v>
      </c>
      <c r="C312" s="49">
        <f t="shared" si="15"/>
        <v>2</v>
      </c>
      <c r="D312" s="153">
        <v>307</v>
      </c>
      <c r="E312" s="151">
        <f t="shared" si="16"/>
        <v>0.23089838199999899</v>
      </c>
      <c r="BC312" s="151">
        <f t="shared" si="14"/>
        <v>0.23089838199999899</v>
      </c>
    </row>
    <row r="313" spans="1:55" x14ac:dyDescent="0.25">
      <c r="A313" s="153">
        <v>308</v>
      </c>
      <c r="B313">
        <v>0.23249579339999901</v>
      </c>
      <c r="C313" s="49">
        <f t="shared" si="15"/>
        <v>2</v>
      </c>
      <c r="D313" s="153">
        <v>308</v>
      </c>
      <c r="E313" s="151">
        <f t="shared" si="16"/>
        <v>0.23249579339999901</v>
      </c>
      <c r="BC313" s="151">
        <f t="shared" si="14"/>
        <v>0.23249579339999901</v>
      </c>
    </row>
    <row r="314" spans="1:55" x14ac:dyDescent="0.25">
      <c r="A314" s="153">
        <v>309</v>
      </c>
      <c r="B314">
        <v>0.23408326639999999</v>
      </c>
      <c r="C314" s="49">
        <f t="shared" si="15"/>
        <v>2</v>
      </c>
      <c r="D314" s="153">
        <v>309</v>
      </c>
      <c r="E314" s="151">
        <f t="shared" si="16"/>
        <v>0.23408326639999999</v>
      </c>
      <c r="BC314" s="151">
        <f t="shared" si="14"/>
        <v>0.23408326639999999</v>
      </c>
    </row>
    <row r="315" spans="1:55" x14ac:dyDescent="0.25">
      <c r="A315" s="153">
        <v>310</v>
      </c>
      <c r="B315">
        <v>0.23566059879999901</v>
      </c>
      <c r="C315" s="49">
        <f t="shared" si="15"/>
        <v>2</v>
      </c>
      <c r="D315" s="153">
        <v>310</v>
      </c>
      <c r="E315" s="151">
        <f t="shared" si="16"/>
        <v>0.23566059879999901</v>
      </c>
      <c r="BC315" s="151">
        <f t="shared" si="14"/>
        <v>0.23566059879999901</v>
      </c>
    </row>
    <row r="316" spans="1:55" x14ac:dyDescent="0.25">
      <c r="A316" s="153">
        <v>311</v>
      </c>
      <c r="B316">
        <v>0.237227592799999</v>
      </c>
      <c r="C316" s="49">
        <f t="shared" si="15"/>
        <v>2</v>
      </c>
      <c r="D316" s="153">
        <v>311</v>
      </c>
      <c r="E316" s="151">
        <f t="shared" si="16"/>
        <v>0.237227592799999</v>
      </c>
      <c r="BC316" s="151">
        <f t="shared" si="14"/>
        <v>0.237227592799999</v>
      </c>
    </row>
    <row r="317" spans="1:55" x14ac:dyDescent="0.25">
      <c r="A317" s="153">
        <v>312</v>
      </c>
      <c r="B317">
        <v>0.2387840544</v>
      </c>
      <c r="C317" s="49">
        <f t="shared" si="15"/>
        <v>2</v>
      </c>
      <c r="D317" s="153">
        <v>312</v>
      </c>
      <c r="E317" s="151">
        <f t="shared" si="16"/>
        <v>0.2387840544</v>
      </c>
      <c r="BC317" s="151">
        <f t="shared" si="14"/>
        <v>0.2387840544</v>
      </c>
    </row>
    <row r="318" spans="1:55" x14ac:dyDescent="0.25">
      <c r="A318" s="153">
        <v>313</v>
      </c>
      <c r="B318">
        <v>0.24032979459999901</v>
      </c>
      <c r="C318" s="49">
        <f t="shared" si="15"/>
        <v>2</v>
      </c>
      <c r="D318" s="153">
        <v>313</v>
      </c>
      <c r="E318" s="151">
        <f t="shared" si="16"/>
        <v>0.24032979459999901</v>
      </c>
      <c r="BC318" s="151">
        <f t="shared" si="14"/>
        <v>0.24032979459999901</v>
      </c>
    </row>
    <row r="319" spans="1:55" x14ac:dyDescent="0.25">
      <c r="A319" s="153">
        <v>314</v>
      </c>
      <c r="B319">
        <v>0.24186462819999999</v>
      </c>
      <c r="C319" s="49">
        <f t="shared" si="15"/>
        <v>2</v>
      </c>
      <c r="D319" s="153">
        <v>314</v>
      </c>
      <c r="E319" s="151">
        <f t="shared" si="16"/>
        <v>0.24186462819999999</v>
      </c>
      <c r="BC319" s="151">
        <f t="shared" si="14"/>
        <v>0.24186462819999999</v>
      </c>
    </row>
    <row r="320" spans="1:55" x14ac:dyDescent="0.25">
      <c r="A320" s="153">
        <v>315</v>
      </c>
      <c r="B320">
        <v>0.24338837419999901</v>
      </c>
      <c r="C320" s="49">
        <f t="shared" si="15"/>
        <v>2</v>
      </c>
      <c r="D320" s="153">
        <v>315</v>
      </c>
      <c r="E320" s="151">
        <f t="shared" si="16"/>
        <v>0.24338837419999901</v>
      </c>
      <c r="BC320" s="151">
        <f t="shared" si="14"/>
        <v>0.24338837419999901</v>
      </c>
    </row>
    <row r="321" spans="1:55" x14ac:dyDescent="0.25">
      <c r="A321" s="153">
        <v>316</v>
      </c>
      <c r="B321">
        <v>0.24490085659999999</v>
      </c>
      <c r="C321" s="49">
        <f t="shared" si="15"/>
        <v>2</v>
      </c>
      <c r="D321" s="153">
        <v>316</v>
      </c>
      <c r="E321" s="151">
        <f t="shared" si="16"/>
        <v>0.24490085659999999</v>
      </c>
      <c r="BC321" s="151">
        <f t="shared" si="14"/>
        <v>0.24490085659999999</v>
      </c>
    </row>
    <row r="322" spans="1:55" x14ac:dyDescent="0.25">
      <c r="A322" s="153">
        <v>317</v>
      </c>
      <c r="B322">
        <v>0.24640190319999999</v>
      </c>
      <c r="C322" s="49">
        <f t="shared" si="15"/>
        <v>2</v>
      </c>
      <c r="D322" s="153">
        <v>317</v>
      </c>
      <c r="E322" s="151">
        <f t="shared" si="16"/>
        <v>0.24640190319999999</v>
      </c>
      <c r="BC322" s="151">
        <f t="shared" si="14"/>
        <v>0.24640190319999999</v>
      </c>
    </row>
    <row r="323" spans="1:55" x14ac:dyDescent="0.25">
      <c r="A323" s="153">
        <v>318</v>
      </c>
      <c r="B323">
        <v>0.24789134639999899</v>
      </c>
      <c r="C323" s="49">
        <f t="shared" si="15"/>
        <v>2</v>
      </c>
      <c r="D323" s="153">
        <v>318</v>
      </c>
      <c r="E323" s="151">
        <f t="shared" si="16"/>
        <v>0.24789134639999899</v>
      </c>
      <c r="BC323" s="151">
        <f t="shared" si="14"/>
        <v>0.24789134639999899</v>
      </c>
    </row>
    <row r="324" spans="1:55" x14ac:dyDescent="0.25">
      <c r="A324" s="153">
        <v>319</v>
      </c>
      <c r="B324">
        <v>0.249369023</v>
      </c>
      <c r="C324" s="49">
        <f t="shared" si="15"/>
        <v>2</v>
      </c>
      <c r="D324" s="153">
        <v>319</v>
      </c>
      <c r="E324" s="151">
        <f t="shared" si="16"/>
        <v>0.249369023</v>
      </c>
      <c r="BC324" s="151">
        <f t="shared" si="14"/>
        <v>0.249369023</v>
      </c>
    </row>
    <row r="325" spans="1:55" x14ac:dyDescent="0.25">
      <c r="A325" s="153">
        <v>320</v>
      </c>
      <c r="B325">
        <v>0.2508347742</v>
      </c>
      <c r="C325" s="49">
        <f t="shared" si="15"/>
        <v>2</v>
      </c>
      <c r="D325" s="153">
        <v>320</v>
      </c>
      <c r="E325" s="151">
        <f t="shared" si="16"/>
        <v>0.2508347742</v>
      </c>
      <c r="BC325" s="151">
        <f t="shared" ref="BC325:BC388" si="17">B325</f>
        <v>0.2508347742</v>
      </c>
    </row>
    <row r="326" spans="1:55" x14ac:dyDescent="0.25">
      <c r="A326" s="153">
        <v>321</v>
      </c>
      <c r="B326">
        <v>0.25228844519999999</v>
      </c>
      <c r="C326" s="49">
        <f t="shared" ref="C326:C389" si="18">IF(ROW()-$C$4&lt;=$C$2,1,2)</f>
        <v>2</v>
      </c>
      <c r="D326" s="153">
        <v>321</v>
      </c>
      <c r="E326" s="151">
        <f t="shared" ref="E326:E389" si="19">B326</f>
        <v>0.25228844519999999</v>
      </c>
      <c r="BC326" s="151">
        <f t="shared" si="17"/>
        <v>0.25228844519999999</v>
      </c>
    </row>
    <row r="327" spans="1:55" x14ac:dyDescent="0.25">
      <c r="A327" s="153">
        <v>322</v>
      </c>
      <c r="B327">
        <v>0.25372988639999999</v>
      </c>
      <c r="C327" s="49">
        <f t="shared" si="18"/>
        <v>2</v>
      </c>
      <c r="D327" s="153">
        <v>322</v>
      </c>
      <c r="E327" s="151">
        <f t="shared" si="19"/>
        <v>0.25372988639999999</v>
      </c>
      <c r="BC327" s="151">
        <f t="shared" si="17"/>
        <v>0.25372988639999999</v>
      </c>
    </row>
    <row r="328" spans="1:55" x14ac:dyDescent="0.25">
      <c r="A328" s="153">
        <v>323</v>
      </c>
      <c r="B328">
        <v>0.25515895159999902</v>
      </c>
      <c r="C328" s="49">
        <f t="shared" si="18"/>
        <v>2</v>
      </c>
      <c r="D328" s="153">
        <v>323</v>
      </c>
      <c r="E328" s="151">
        <f t="shared" si="19"/>
        <v>0.25515895159999902</v>
      </c>
      <c r="BC328" s="151">
        <f t="shared" si="17"/>
        <v>0.25515895159999902</v>
      </c>
    </row>
    <row r="329" spans="1:55" x14ac:dyDescent="0.25">
      <c r="A329" s="153">
        <v>324</v>
      </c>
      <c r="B329">
        <v>0.25657549959999998</v>
      </c>
      <c r="C329" s="49">
        <f t="shared" si="18"/>
        <v>2</v>
      </c>
      <c r="D329" s="153">
        <v>324</v>
      </c>
      <c r="E329" s="151">
        <f t="shared" si="19"/>
        <v>0.25657549959999998</v>
      </c>
      <c r="BC329" s="151">
        <f t="shared" si="17"/>
        <v>0.25657549959999998</v>
      </c>
    </row>
    <row r="330" spans="1:55" x14ac:dyDescent="0.25">
      <c r="A330" s="153">
        <v>325</v>
      </c>
      <c r="B330">
        <v>0.25797939339999998</v>
      </c>
      <c r="C330" s="49">
        <f t="shared" si="18"/>
        <v>2</v>
      </c>
      <c r="D330" s="153">
        <v>325</v>
      </c>
      <c r="E330" s="151">
        <f t="shared" si="19"/>
        <v>0.25797939339999998</v>
      </c>
      <c r="BC330" s="151">
        <f t="shared" si="17"/>
        <v>0.25797939339999998</v>
      </c>
    </row>
    <row r="331" spans="1:55" x14ac:dyDescent="0.25">
      <c r="A331" s="153">
        <v>326</v>
      </c>
      <c r="B331">
        <v>0.25937050039999998</v>
      </c>
      <c r="C331" s="49">
        <f t="shared" si="18"/>
        <v>2</v>
      </c>
      <c r="D331" s="153">
        <v>326</v>
      </c>
      <c r="E331" s="151">
        <f t="shared" si="19"/>
        <v>0.25937050039999998</v>
      </c>
      <c r="BC331" s="151">
        <f t="shared" si="17"/>
        <v>0.25937050039999998</v>
      </c>
    </row>
    <row r="332" spans="1:55" x14ac:dyDescent="0.25">
      <c r="A332" s="153">
        <v>327</v>
      </c>
      <c r="B332">
        <v>0.260748692</v>
      </c>
      <c r="C332" s="49">
        <f t="shared" si="18"/>
        <v>2</v>
      </c>
      <c r="D332" s="153">
        <v>327</v>
      </c>
      <c r="E332" s="151">
        <f t="shared" si="19"/>
        <v>0.260748692</v>
      </c>
      <c r="BC332" s="151">
        <f t="shared" si="17"/>
        <v>0.260748692</v>
      </c>
    </row>
    <row r="333" spans="1:55" x14ac:dyDescent="0.25">
      <c r="A333" s="153">
        <v>328</v>
      </c>
      <c r="B333">
        <v>0.26211384439999902</v>
      </c>
      <c r="C333" s="49">
        <f t="shared" si="18"/>
        <v>2</v>
      </c>
      <c r="D333" s="153">
        <v>328</v>
      </c>
      <c r="E333" s="151">
        <f t="shared" si="19"/>
        <v>0.26211384439999902</v>
      </c>
      <c r="BC333" s="151">
        <f t="shared" si="17"/>
        <v>0.26211384439999902</v>
      </c>
    </row>
    <row r="334" spans="1:55" x14ac:dyDescent="0.25">
      <c r="A334" s="153">
        <v>329</v>
      </c>
      <c r="B334">
        <v>0.26346583759999997</v>
      </c>
      <c r="C334" s="49">
        <f t="shared" si="18"/>
        <v>2</v>
      </c>
      <c r="D334" s="153">
        <v>329</v>
      </c>
      <c r="E334" s="151">
        <f t="shared" si="19"/>
        <v>0.26346583759999997</v>
      </c>
      <c r="BC334" s="151">
        <f t="shared" si="17"/>
        <v>0.26346583759999997</v>
      </c>
    </row>
    <row r="335" spans="1:55" x14ac:dyDescent="0.25">
      <c r="A335" s="153">
        <v>330</v>
      </c>
      <c r="B335">
        <v>0.26480455619999999</v>
      </c>
      <c r="C335" s="49">
        <f t="shared" si="18"/>
        <v>2</v>
      </c>
      <c r="D335" s="153">
        <v>330</v>
      </c>
      <c r="E335" s="151">
        <f t="shared" si="19"/>
        <v>0.26480455619999999</v>
      </c>
      <c r="BC335" s="151">
        <f t="shared" si="17"/>
        <v>0.26480455619999999</v>
      </c>
    </row>
    <row r="336" spans="1:55" x14ac:dyDescent="0.25">
      <c r="A336" s="153">
        <v>331</v>
      </c>
      <c r="B336">
        <v>0.26612988899999901</v>
      </c>
      <c r="C336" s="49">
        <f t="shared" si="18"/>
        <v>2</v>
      </c>
      <c r="D336" s="153">
        <v>331</v>
      </c>
      <c r="E336" s="151">
        <f t="shared" si="19"/>
        <v>0.26612988899999901</v>
      </c>
      <c r="BC336" s="151">
        <f t="shared" si="17"/>
        <v>0.26612988899999901</v>
      </c>
    </row>
    <row r="337" spans="1:55" x14ac:dyDescent="0.25">
      <c r="A337" s="153">
        <v>332</v>
      </c>
      <c r="B337">
        <v>0.2674417288</v>
      </c>
      <c r="C337" s="49">
        <f t="shared" si="18"/>
        <v>2</v>
      </c>
      <c r="D337" s="153">
        <v>332</v>
      </c>
      <c r="E337" s="151">
        <f t="shared" si="19"/>
        <v>0.2674417288</v>
      </c>
      <c r="BC337" s="151">
        <f t="shared" si="17"/>
        <v>0.2674417288</v>
      </c>
    </row>
    <row r="338" spans="1:55" x14ac:dyDescent="0.25">
      <c r="A338" s="153">
        <v>333</v>
      </c>
      <c r="B338">
        <v>0.26873997259999999</v>
      </c>
      <c r="C338" s="49">
        <f t="shared" si="18"/>
        <v>2</v>
      </c>
      <c r="D338" s="153">
        <v>333</v>
      </c>
      <c r="E338" s="151">
        <f t="shared" si="19"/>
        <v>0.26873997259999999</v>
      </c>
      <c r="BC338" s="151">
        <f t="shared" si="17"/>
        <v>0.26873997259999999</v>
      </c>
    </row>
    <row r="339" spans="1:55" x14ac:dyDescent="0.25">
      <c r="A339" s="153">
        <v>334</v>
      </c>
      <c r="B339">
        <v>0.27002452159999901</v>
      </c>
      <c r="C339" s="49">
        <f t="shared" si="18"/>
        <v>2</v>
      </c>
      <c r="D339" s="153">
        <v>334</v>
      </c>
      <c r="E339" s="151">
        <f t="shared" si="19"/>
        <v>0.27002452159999901</v>
      </c>
      <c r="BC339" s="151">
        <f t="shared" si="17"/>
        <v>0.27002452159999901</v>
      </c>
    </row>
    <row r="340" spans="1:55" x14ac:dyDescent="0.25">
      <c r="A340" s="153">
        <v>335</v>
      </c>
      <c r="B340">
        <v>0.27129528139999998</v>
      </c>
      <c r="C340" s="49">
        <f t="shared" si="18"/>
        <v>2</v>
      </c>
      <c r="D340" s="153">
        <v>335</v>
      </c>
      <c r="E340" s="151">
        <f t="shared" si="19"/>
        <v>0.27129528139999998</v>
      </c>
      <c r="BC340" s="151">
        <f t="shared" si="17"/>
        <v>0.27129528139999998</v>
      </c>
    </row>
    <row r="341" spans="1:55" x14ac:dyDescent="0.25">
      <c r="A341" s="153">
        <v>336</v>
      </c>
      <c r="B341">
        <v>0.27255216139999999</v>
      </c>
      <c r="C341" s="49">
        <f t="shared" si="18"/>
        <v>2</v>
      </c>
      <c r="D341" s="153">
        <v>336</v>
      </c>
      <c r="E341" s="151">
        <f t="shared" si="19"/>
        <v>0.27255216139999999</v>
      </c>
      <c r="BC341" s="151">
        <f t="shared" si="17"/>
        <v>0.27255216139999999</v>
      </c>
    </row>
    <row r="342" spans="1:55" x14ac:dyDescent="0.25">
      <c r="A342" s="153">
        <v>337</v>
      </c>
      <c r="B342">
        <v>0.273795075</v>
      </c>
      <c r="C342" s="49">
        <f t="shared" si="18"/>
        <v>2</v>
      </c>
      <c r="D342" s="153">
        <v>337</v>
      </c>
      <c r="E342" s="151">
        <f t="shared" si="19"/>
        <v>0.273795075</v>
      </c>
      <c r="BC342" s="151">
        <f t="shared" si="17"/>
        <v>0.273795075</v>
      </c>
    </row>
    <row r="343" spans="1:55" x14ac:dyDescent="0.25">
      <c r="A343" s="153">
        <v>338</v>
      </c>
      <c r="B343">
        <v>0.27502393959999999</v>
      </c>
      <c r="C343" s="49">
        <f t="shared" si="18"/>
        <v>2</v>
      </c>
      <c r="D343" s="153">
        <v>338</v>
      </c>
      <c r="E343" s="151">
        <f t="shared" si="19"/>
        <v>0.27502393959999999</v>
      </c>
      <c r="BC343" s="151">
        <f t="shared" si="17"/>
        <v>0.27502393959999999</v>
      </c>
    </row>
    <row r="344" spans="1:55" x14ac:dyDescent="0.25">
      <c r="A344" s="153">
        <v>339</v>
      </c>
      <c r="B344">
        <v>0.27623867659999901</v>
      </c>
      <c r="C344" s="49">
        <f t="shared" si="18"/>
        <v>2</v>
      </c>
      <c r="D344" s="153">
        <v>339</v>
      </c>
      <c r="E344" s="151">
        <f t="shared" si="19"/>
        <v>0.27623867659999901</v>
      </c>
      <c r="BC344" s="151">
        <f t="shared" si="17"/>
        <v>0.27623867659999901</v>
      </c>
    </row>
    <row r="345" spans="1:55" x14ac:dyDescent="0.25">
      <c r="A345" s="153">
        <v>340</v>
      </c>
      <c r="B345">
        <v>0.27743921160000001</v>
      </c>
      <c r="C345" s="49">
        <f t="shared" si="18"/>
        <v>2</v>
      </c>
      <c r="D345" s="153">
        <v>340</v>
      </c>
      <c r="E345" s="151">
        <f t="shared" si="19"/>
        <v>0.27743921160000001</v>
      </c>
      <c r="BC345" s="151">
        <f t="shared" si="17"/>
        <v>0.27743921160000001</v>
      </c>
    </row>
    <row r="346" spans="1:55" x14ac:dyDescent="0.25">
      <c r="A346" s="153">
        <v>341</v>
      </c>
      <c r="B346">
        <v>0.27862547380000002</v>
      </c>
      <c r="C346" s="49">
        <f t="shared" si="18"/>
        <v>2</v>
      </c>
      <c r="D346" s="153">
        <v>341</v>
      </c>
      <c r="E346" s="151">
        <f t="shared" si="19"/>
        <v>0.27862547380000002</v>
      </c>
      <c r="BC346" s="151">
        <f t="shared" si="17"/>
        <v>0.27862547380000002</v>
      </c>
    </row>
    <row r="347" spans="1:55" x14ac:dyDescent="0.25">
      <c r="A347" s="153">
        <v>342</v>
      </c>
      <c r="B347">
        <v>0.27979739640000001</v>
      </c>
      <c r="C347" s="49">
        <f t="shared" si="18"/>
        <v>2</v>
      </c>
      <c r="D347" s="153">
        <v>342</v>
      </c>
      <c r="E347" s="151">
        <f t="shared" si="19"/>
        <v>0.27979739640000001</v>
      </c>
      <c r="BC347" s="151">
        <f t="shared" si="17"/>
        <v>0.27979739640000001</v>
      </c>
    </row>
    <row r="348" spans="1:55" x14ac:dyDescent="0.25">
      <c r="A348" s="153">
        <v>343</v>
      </c>
      <c r="B348">
        <v>0.28095491619999902</v>
      </c>
      <c r="C348" s="49">
        <f t="shared" si="18"/>
        <v>2</v>
      </c>
      <c r="D348" s="153">
        <v>343</v>
      </c>
      <c r="E348" s="151">
        <f t="shared" si="19"/>
        <v>0.28095491619999902</v>
      </c>
      <c r="BC348" s="151">
        <f t="shared" si="17"/>
        <v>0.28095491619999902</v>
      </c>
    </row>
    <row r="349" spans="1:55" x14ac:dyDescent="0.25">
      <c r="A349" s="153">
        <v>344</v>
      </c>
      <c r="B349">
        <v>0.28209797379999901</v>
      </c>
      <c r="C349" s="49">
        <f t="shared" si="18"/>
        <v>2</v>
      </c>
      <c r="D349" s="153">
        <v>344</v>
      </c>
      <c r="E349" s="151">
        <f t="shared" si="19"/>
        <v>0.28209797379999901</v>
      </c>
      <c r="BC349" s="151">
        <f t="shared" si="17"/>
        <v>0.28209797379999901</v>
      </c>
    </row>
    <row r="350" spans="1:55" x14ac:dyDescent="0.25">
      <c r="A350" s="153">
        <v>345</v>
      </c>
      <c r="B350">
        <v>0.28322651399999998</v>
      </c>
      <c r="C350" s="49">
        <f t="shared" si="18"/>
        <v>2</v>
      </c>
      <c r="D350" s="153">
        <v>345</v>
      </c>
      <c r="E350" s="151">
        <f t="shared" si="19"/>
        <v>0.28322651399999998</v>
      </c>
      <c r="BC350" s="151">
        <f t="shared" si="17"/>
        <v>0.28322651399999998</v>
      </c>
    </row>
    <row r="351" spans="1:55" x14ac:dyDescent="0.25">
      <c r="A351" s="153">
        <v>346</v>
      </c>
      <c r="B351">
        <v>0.2843404846</v>
      </c>
      <c r="C351" s="49">
        <f t="shared" si="18"/>
        <v>2</v>
      </c>
      <c r="D351" s="153">
        <v>346</v>
      </c>
      <c r="E351" s="151">
        <f t="shared" si="19"/>
        <v>0.2843404846</v>
      </c>
      <c r="BC351" s="151">
        <f t="shared" si="17"/>
        <v>0.2843404846</v>
      </c>
    </row>
    <row r="352" spans="1:55" x14ac:dyDescent="0.25">
      <c r="A352" s="153">
        <v>347</v>
      </c>
      <c r="B352">
        <v>0.28543983740000001</v>
      </c>
      <c r="C352" s="49">
        <f t="shared" si="18"/>
        <v>2</v>
      </c>
      <c r="D352" s="153">
        <v>347</v>
      </c>
      <c r="E352" s="151">
        <f t="shared" si="19"/>
        <v>0.28543983740000001</v>
      </c>
      <c r="BC352" s="151">
        <f t="shared" si="17"/>
        <v>0.28543983740000001</v>
      </c>
    </row>
    <row r="353" spans="1:55" x14ac:dyDescent="0.25">
      <c r="A353" s="153">
        <v>348</v>
      </c>
      <c r="B353">
        <v>0.28652452759999902</v>
      </c>
      <c r="C353" s="49">
        <f t="shared" si="18"/>
        <v>2</v>
      </c>
      <c r="D353" s="153">
        <v>348</v>
      </c>
      <c r="E353" s="151">
        <f t="shared" si="19"/>
        <v>0.28652452759999902</v>
      </c>
      <c r="BC353" s="151">
        <f t="shared" si="17"/>
        <v>0.28652452759999902</v>
      </c>
    </row>
    <row r="354" spans="1:55" x14ac:dyDescent="0.25">
      <c r="A354" s="153">
        <v>349</v>
      </c>
      <c r="B354">
        <v>0.28759451419999998</v>
      </c>
      <c r="C354" s="49">
        <f t="shared" si="18"/>
        <v>2</v>
      </c>
      <c r="D354" s="153">
        <v>349</v>
      </c>
      <c r="E354" s="151">
        <f t="shared" si="19"/>
        <v>0.28759451419999998</v>
      </c>
      <c r="BC354" s="151">
        <f t="shared" si="17"/>
        <v>0.28759451419999998</v>
      </c>
    </row>
    <row r="355" spans="1:55" x14ac:dyDescent="0.25">
      <c r="A355" s="153">
        <v>350</v>
      </c>
      <c r="B355">
        <v>0.28864975939999998</v>
      </c>
      <c r="C355" s="49">
        <f t="shared" si="18"/>
        <v>2</v>
      </c>
      <c r="D355" s="153">
        <v>350</v>
      </c>
      <c r="E355" s="151">
        <f t="shared" si="19"/>
        <v>0.28864975939999998</v>
      </c>
      <c r="BC355" s="151">
        <f t="shared" si="17"/>
        <v>0.28864975939999998</v>
      </c>
    </row>
    <row r="356" spans="1:55" x14ac:dyDescent="0.25">
      <c r="A356" s="153">
        <v>351</v>
      </c>
      <c r="B356">
        <v>0.2896902288</v>
      </c>
      <c r="C356" s="49">
        <f t="shared" si="18"/>
        <v>2</v>
      </c>
      <c r="D356" s="153">
        <v>351</v>
      </c>
      <c r="E356" s="151">
        <f t="shared" si="19"/>
        <v>0.2896902288</v>
      </c>
      <c r="BC356" s="151">
        <f t="shared" si="17"/>
        <v>0.2896902288</v>
      </c>
    </row>
    <row r="357" spans="1:55" x14ac:dyDescent="0.25">
      <c r="A357" s="153">
        <v>352</v>
      </c>
      <c r="B357">
        <v>0.29071589199999998</v>
      </c>
      <c r="C357" s="49">
        <f t="shared" si="18"/>
        <v>2</v>
      </c>
      <c r="D357" s="153">
        <v>352</v>
      </c>
      <c r="E357" s="151">
        <f t="shared" si="19"/>
        <v>0.29071589199999998</v>
      </c>
      <c r="BC357" s="151">
        <f t="shared" si="17"/>
        <v>0.29071589199999998</v>
      </c>
    </row>
    <row r="358" spans="1:55" x14ac:dyDescent="0.25">
      <c r="A358" s="153">
        <v>353</v>
      </c>
      <c r="B358">
        <v>0.29172672119999998</v>
      </c>
      <c r="C358" s="49">
        <f t="shared" si="18"/>
        <v>2</v>
      </c>
      <c r="D358" s="153">
        <v>353</v>
      </c>
      <c r="E358" s="151">
        <f t="shared" si="19"/>
        <v>0.29172672119999998</v>
      </c>
      <c r="BC358" s="151">
        <f t="shared" si="17"/>
        <v>0.29172672119999998</v>
      </c>
    </row>
    <row r="359" spans="1:55" x14ac:dyDescent="0.25">
      <c r="A359" s="153">
        <v>354</v>
      </c>
      <c r="B359">
        <v>0.29272269199999901</v>
      </c>
      <c r="C359" s="49">
        <f t="shared" si="18"/>
        <v>2</v>
      </c>
      <c r="D359" s="153">
        <v>354</v>
      </c>
      <c r="E359" s="151">
        <f t="shared" si="19"/>
        <v>0.29272269199999901</v>
      </c>
      <c r="BC359" s="151">
        <f t="shared" si="17"/>
        <v>0.29272269199999901</v>
      </c>
    </row>
    <row r="360" spans="1:55" x14ac:dyDescent="0.25">
      <c r="A360" s="153">
        <v>355</v>
      </c>
      <c r="B360">
        <v>0.29370378359999999</v>
      </c>
      <c r="C360" s="49">
        <f t="shared" si="18"/>
        <v>2</v>
      </c>
      <c r="D360" s="153">
        <v>355</v>
      </c>
      <c r="E360" s="151">
        <f t="shared" si="19"/>
        <v>0.29370378359999999</v>
      </c>
      <c r="BC360" s="151">
        <f t="shared" si="17"/>
        <v>0.29370378359999999</v>
      </c>
    </row>
    <row r="361" spans="1:55" x14ac:dyDescent="0.25">
      <c r="A361" s="153">
        <v>356</v>
      </c>
      <c r="B361">
        <v>0.29466997819999902</v>
      </c>
      <c r="C361" s="49">
        <f t="shared" si="18"/>
        <v>2</v>
      </c>
      <c r="D361" s="153">
        <v>356</v>
      </c>
      <c r="E361" s="151">
        <f t="shared" si="19"/>
        <v>0.29466997819999902</v>
      </c>
      <c r="BC361" s="151">
        <f t="shared" si="17"/>
        <v>0.29466997819999902</v>
      </c>
    </row>
    <row r="362" spans="1:55" x14ac:dyDescent="0.25">
      <c r="A362" s="153">
        <v>357</v>
      </c>
      <c r="B362">
        <v>0.29562126119999999</v>
      </c>
      <c r="C362" s="49">
        <f t="shared" si="18"/>
        <v>2</v>
      </c>
      <c r="D362" s="153">
        <v>357</v>
      </c>
      <c r="E362" s="151">
        <f t="shared" si="19"/>
        <v>0.29562126119999999</v>
      </c>
      <c r="BC362" s="151">
        <f t="shared" si="17"/>
        <v>0.29562126119999999</v>
      </c>
    </row>
    <row r="363" spans="1:55" x14ac:dyDescent="0.25">
      <c r="A363" s="153">
        <v>358</v>
      </c>
      <c r="B363">
        <v>0.29655762079999998</v>
      </c>
      <c r="C363" s="49">
        <f t="shared" si="18"/>
        <v>2</v>
      </c>
      <c r="D363" s="153">
        <v>358</v>
      </c>
      <c r="E363" s="151">
        <f t="shared" si="19"/>
        <v>0.29655762079999998</v>
      </c>
      <c r="BC363" s="151">
        <f t="shared" si="17"/>
        <v>0.29655762079999998</v>
      </c>
    </row>
    <row r="364" spans="1:55" x14ac:dyDescent="0.25">
      <c r="A364" s="153">
        <v>359</v>
      </c>
      <c r="B364">
        <v>0.29747904859999902</v>
      </c>
      <c r="C364" s="49">
        <f t="shared" si="18"/>
        <v>2</v>
      </c>
      <c r="D364" s="153">
        <v>359</v>
      </c>
      <c r="E364" s="151">
        <f t="shared" si="19"/>
        <v>0.29747904859999902</v>
      </c>
      <c r="BC364" s="151">
        <f t="shared" si="17"/>
        <v>0.29747904859999902</v>
      </c>
    </row>
    <row r="365" spans="1:55" x14ac:dyDescent="0.25">
      <c r="A365" s="153">
        <v>360</v>
      </c>
      <c r="B365">
        <v>0.29838553899999998</v>
      </c>
      <c r="C365" s="49">
        <f t="shared" si="18"/>
        <v>2</v>
      </c>
      <c r="D365" s="153">
        <v>360</v>
      </c>
      <c r="E365" s="151">
        <f t="shared" si="19"/>
        <v>0.29838553899999998</v>
      </c>
      <c r="BC365" s="151">
        <f t="shared" si="17"/>
        <v>0.29838553899999998</v>
      </c>
    </row>
    <row r="366" spans="1:55" x14ac:dyDescent="0.25">
      <c r="A366" s="153">
        <v>361</v>
      </c>
      <c r="B366">
        <v>0.29927708920000001</v>
      </c>
      <c r="C366" s="49">
        <f t="shared" si="18"/>
        <v>2</v>
      </c>
      <c r="D366" s="153">
        <v>361</v>
      </c>
      <c r="E366" s="151">
        <f t="shared" si="19"/>
        <v>0.29927708920000001</v>
      </c>
      <c r="BC366" s="151">
        <f t="shared" si="17"/>
        <v>0.29927708920000001</v>
      </c>
    </row>
    <row r="367" spans="1:55" x14ac:dyDescent="0.25">
      <c r="A367" s="153">
        <v>362</v>
      </c>
      <c r="B367">
        <v>0.30015369959999999</v>
      </c>
      <c r="C367" s="49">
        <f t="shared" si="18"/>
        <v>2</v>
      </c>
      <c r="D367" s="153">
        <v>362</v>
      </c>
      <c r="E367" s="151">
        <f t="shared" si="19"/>
        <v>0.30015369959999999</v>
      </c>
      <c r="BC367" s="151">
        <f t="shared" si="17"/>
        <v>0.30015369959999999</v>
      </c>
    </row>
    <row r="368" spans="1:55" x14ac:dyDescent="0.25">
      <c r="A368" s="153">
        <v>363</v>
      </c>
      <c r="B368">
        <v>0.30101537299999997</v>
      </c>
      <c r="C368" s="49">
        <f t="shared" si="18"/>
        <v>2</v>
      </c>
      <c r="D368" s="153">
        <v>363</v>
      </c>
      <c r="E368" s="151">
        <f t="shared" si="19"/>
        <v>0.30101537299999997</v>
      </c>
      <c r="BC368" s="151">
        <f t="shared" si="17"/>
        <v>0.30101537299999997</v>
      </c>
    </row>
    <row r="369" spans="1:55" x14ac:dyDescent="0.25">
      <c r="A369" s="153">
        <v>364</v>
      </c>
      <c r="B369">
        <v>0.30186211559999998</v>
      </c>
      <c r="C369" s="49">
        <f t="shared" si="18"/>
        <v>2</v>
      </c>
      <c r="D369" s="153">
        <v>364</v>
      </c>
      <c r="E369" s="151">
        <f t="shared" si="19"/>
        <v>0.30186211559999998</v>
      </c>
      <c r="BC369" s="151">
        <f t="shared" si="17"/>
        <v>0.30186211559999998</v>
      </c>
    </row>
    <row r="370" spans="1:55" x14ac:dyDescent="0.25">
      <c r="A370" s="153">
        <v>365</v>
      </c>
      <c r="B370">
        <v>0.30269393579999998</v>
      </c>
      <c r="C370" s="49">
        <f t="shared" si="18"/>
        <v>2</v>
      </c>
      <c r="D370" s="153">
        <v>365</v>
      </c>
      <c r="E370" s="151">
        <f t="shared" si="19"/>
        <v>0.30269393579999998</v>
      </c>
      <c r="BC370" s="151">
        <f t="shared" si="17"/>
        <v>0.30269393579999998</v>
      </c>
    </row>
    <row r="371" spans="1:55" x14ac:dyDescent="0.25">
      <c r="A371" s="153">
        <v>366</v>
      </c>
      <c r="B371">
        <v>0.30351084479999901</v>
      </c>
      <c r="C371" s="49">
        <f t="shared" si="18"/>
        <v>2</v>
      </c>
      <c r="D371" s="153">
        <v>366</v>
      </c>
      <c r="E371" s="151">
        <f t="shared" si="19"/>
        <v>0.30351084479999901</v>
      </c>
      <c r="BC371" s="151">
        <f t="shared" si="17"/>
        <v>0.30351084479999901</v>
      </c>
    </row>
    <row r="372" spans="1:55" x14ac:dyDescent="0.25">
      <c r="A372" s="153">
        <v>367</v>
      </c>
      <c r="B372">
        <v>0.3043128564</v>
      </c>
      <c r="C372" s="49">
        <f t="shared" si="18"/>
        <v>2</v>
      </c>
      <c r="D372" s="153">
        <v>367</v>
      </c>
      <c r="E372" s="151">
        <f t="shared" si="19"/>
        <v>0.3043128564</v>
      </c>
      <c r="BC372" s="151">
        <f t="shared" si="17"/>
        <v>0.3043128564</v>
      </c>
    </row>
    <row r="373" spans="1:55" x14ac:dyDescent="0.25">
      <c r="A373" s="153">
        <v>368</v>
      </c>
      <c r="B373">
        <v>0.30509998699999902</v>
      </c>
      <c r="C373" s="49">
        <f t="shared" si="18"/>
        <v>2</v>
      </c>
      <c r="D373" s="153">
        <v>368</v>
      </c>
      <c r="E373" s="151">
        <f t="shared" si="19"/>
        <v>0.30509998699999902</v>
      </c>
      <c r="BC373" s="151">
        <f t="shared" si="17"/>
        <v>0.30509998699999902</v>
      </c>
    </row>
    <row r="374" spans="1:55" x14ac:dyDescent="0.25">
      <c r="A374" s="153">
        <v>369</v>
      </c>
      <c r="B374">
        <v>0.30587225559999998</v>
      </c>
      <c r="C374" s="49">
        <f t="shared" si="18"/>
        <v>2</v>
      </c>
      <c r="D374" s="153">
        <v>369</v>
      </c>
      <c r="E374" s="151">
        <f t="shared" si="19"/>
        <v>0.30587225559999998</v>
      </c>
      <c r="BC374" s="151">
        <f t="shared" si="17"/>
        <v>0.30587225559999998</v>
      </c>
    </row>
    <row r="375" spans="1:55" x14ac:dyDescent="0.25">
      <c r="A375" s="153">
        <v>370</v>
      </c>
      <c r="B375">
        <v>0.30662968359999998</v>
      </c>
      <c r="C375" s="49">
        <f t="shared" si="18"/>
        <v>2</v>
      </c>
      <c r="D375" s="153">
        <v>370</v>
      </c>
      <c r="E375" s="151">
        <f t="shared" si="19"/>
        <v>0.30662968359999998</v>
      </c>
      <c r="BC375" s="151">
        <f t="shared" si="17"/>
        <v>0.30662968359999998</v>
      </c>
    </row>
    <row r="376" spans="1:55" x14ac:dyDescent="0.25">
      <c r="A376" s="153">
        <v>371</v>
      </c>
      <c r="B376">
        <v>0.3073722948</v>
      </c>
      <c r="C376" s="49">
        <f t="shared" si="18"/>
        <v>2</v>
      </c>
      <c r="D376" s="153">
        <v>371</v>
      </c>
      <c r="E376" s="151">
        <f t="shared" si="19"/>
        <v>0.3073722948</v>
      </c>
      <c r="BC376" s="151">
        <f t="shared" si="17"/>
        <v>0.3073722948</v>
      </c>
    </row>
    <row r="377" spans="1:55" x14ac:dyDescent="0.25">
      <c r="A377" s="153">
        <v>372</v>
      </c>
      <c r="B377">
        <v>0.30810011519999903</v>
      </c>
      <c r="C377" s="49">
        <f t="shared" si="18"/>
        <v>2</v>
      </c>
      <c r="D377" s="153">
        <v>372</v>
      </c>
      <c r="E377" s="151">
        <f t="shared" si="19"/>
        <v>0.30810011519999903</v>
      </c>
      <c r="BC377" s="151">
        <f t="shared" si="17"/>
        <v>0.30810011519999903</v>
      </c>
    </row>
    <row r="378" spans="1:55" x14ac:dyDescent="0.25">
      <c r="A378" s="153">
        <v>373</v>
      </c>
      <c r="B378">
        <v>0.30881317339999997</v>
      </c>
      <c r="C378" s="49">
        <f t="shared" si="18"/>
        <v>2</v>
      </c>
      <c r="D378" s="153">
        <v>373</v>
      </c>
      <c r="E378" s="151">
        <f t="shared" si="19"/>
        <v>0.30881317339999997</v>
      </c>
      <c r="BC378" s="151">
        <f t="shared" si="17"/>
        <v>0.30881317339999997</v>
      </c>
    </row>
    <row r="379" spans="1:55" x14ac:dyDescent="0.25">
      <c r="A379" s="153">
        <v>374</v>
      </c>
      <c r="B379">
        <v>0.30951150039999997</v>
      </c>
      <c r="C379" s="49">
        <f t="shared" si="18"/>
        <v>2</v>
      </c>
      <c r="D379" s="153">
        <v>374</v>
      </c>
      <c r="E379" s="151">
        <f t="shared" si="19"/>
        <v>0.30951150039999997</v>
      </c>
      <c r="BC379" s="151">
        <f t="shared" si="17"/>
        <v>0.30951150039999997</v>
      </c>
    </row>
    <row r="380" spans="1:55" x14ac:dyDescent="0.25">
      <c r="A380" s="153">
        <v>375</v>
      </c>
      <c r="B380">
        <v>0.31019512859999998</v>
      </c>
      <c r="C380" s="49">
        <f t="shared" si="18"/>
        <v>2</v>
      </c>
      <c r="D380" s="153">
        <v>375</v>
      </c>
      <c r="E380" s="151">
        <f t="shared" si="19"/>
        <v>0.31019512859999998</v>
      </c>
      <c r="BC380" s="151">
        <f t="shared" si="17"/>
        <v>0.31019512859999998</v>
      </c>
    </row>
    <row r="381" spans="1:55" x14ac:dyDescent="0.25">
      <c r="A381" s="153">
        <v>376</v>
      </c>
      <c r="B381">
        <v>0.3108640936</v>
      </c>
      <c r="C381" s="49">
        <f t="shared" si="18"/>
        <v>2</v>
      </c>
      <c r="D381" s="153">
        <v>376</v>
      </c>
      <c r="E381" s="151">
        <f t="shared" si="19"/>
        <v>0.3108640936</v>
      </c>
      <c r="BC381" s="151">
        <f t="shared" si="17"/>
        <v>0.3108640936</v>
      </c>
    </row>
    <row r="382" spans="1:55" x14ac:dyDescent="0.25">
      <c r="A382" s="153">
        <v>377</v>
      </c>
      <c r="B382">
        <v>0.31151843259999901</v>
      </c>
      <c r="C382" s="49">
        <f t="shared" si="18"/>
        <v>2</v>
      </c>
      <c r="D382" s="153">
        <v>377</v>
      </c>
      <c r="E382" s="151">
        <f t="shared" si="19"/>
        <v>0.31151843259999901</v>
      </c>
      <c r="BC382" s="151">
        <f t="shared" si="17"/>
        <v>0.31151843259999901</v>
      </c>
    </row>
    <row r="383" spans="1:55" x14ac:dyDescent="0.25">
      <c r="A383" s="153">
        <v>378</v>
      </c>
      <c r="B383">
        <v>0.3121581846</v>
      </c>
      <c r="C383" s="49">
        <f t="shared" si="18"/>
        <v>2</v>
      </c>
      <c r="D383" s="153">
        <v>378</v>
      </c>
      <c r="E383" s="151">
        <f t="shared" si="19"/>
        <v>0.3121581846</v>
      </c>
      <c r="BC383" s="151">
        <f t="shared" si="17"/>
        <v>0.3121581846</v>
      </c>
    </row>
    <row r="384" spans="1:55" x14ac:dyDescent="0.25">
      <c r="A384" s="153">
        <v>379</v>
      </c>
      <c r="B384">
        <v>0.31278339119999998</v>
      </c>
      <c r="C384" s="49">
        <f t="shared" si="18"/>
        <v>2</v>
      </c>
      <c r="D384" s="153">
        <v>379</v>
      </c>
      <c r="E384" s="151">
        <f t="shared" si="19"/>
        <v>0.31278339119999998</v>
      </c>
      <c r="BC384" s="151">
        <f t="shared" si="17"/>
        <v>0.31278339119999998</v>
      </c>
    </row>
    <row r="385" spans="1:55" x14ac:dyDescent="0.25">
      <c r="A385" s="153">
        <v>380</v>
      </c>
      <c r="B385">
        <v>0.31339409559999998</v>
      </c>
      <c r="C385" s="49">
        <f t="shared" si="18"/>
        <v>2</v>
      </c>
      <c r="D385" s="153">
        <v>380</v>
      </c>
      <c r="E385" s="151">
        <f t="shared" si="19"/>
        <v>0.31339409559999998</v>
      </c>
      <c r="BC385" s="151">
        <f t="shared" si="17"/>
        <v>0.31339409559999998</v>
      </c>
    </row>
    <row r="386" spans="1:55" x14ac:dyDescent="0.25">
      <c r="A386" s="153">
        <v>381</v>
      </c>
      <c r="B386">
        <v>0.31399034300000001</v>
      </c>
      <c r="C386" s="49">
        <f t="shared" si="18"/>
        <v>2</v>
      </c>
      <c r="D386" s="153">
        <v>381</v>
      </c>
      <c r="E386" s="151">
        <f t="shared" si="19"/>
        <v>0.31399034300000001</v>
      </c>
      <c r="BC386" s="151">
        <f t="shared" si="17"/>
        <v>0.31399034300000001</v>
      </c>
    </row>
    <row r="387" spans="1:55" x14ac:dyDescent="0.25">
      <c r="A387" s="153">
        <v>382</v>
      </c>
      <c r="B387">
        <v>0.31457218059999997</v>
      </c>
      <c r="C387" s="49">
        <f t="shared" si="18"/>
        <v>2</v>
      </c>
      <c r="D387" s="153">
        <v>382</v>
      </c>
      <c r="E387" s="151">
        <f t="shared" si="19"/>
        <v>0.31457218059999997</v>
      </c>
      <c r="BC387" s="151">
        <f t="shared" si="17"/>
        <v>0.31457218059999997</v>
      </c>
    </row>
    <row r="388" spans="1:55" x14ac:dyDescent="0.25">
      <c r="A388" s="153">
        <v>383</v>
      </c>
      <c r="B388">
        <v>0.31513965719999998</v>
      </c>
      <c r="C388" s="49">
        <f t="shared" si="18"/>
        <v>2</v>
      </c>
      <c r="D388" s="153">
        <v>383</v>
      </c>
      <c r="E388" s="151">
        <f t="shared" si="19"/>
        <v>0.31513965719999998</v>
      </c>
      <c r="BC388" s="151">
        <f t="shared" si="17"/>
        <v>0.31513965719999998</v>
      </c>
    </row>
    <row r="389" spans="1:55" x14ac:dyDescent="0.25">
      <c r="A389" s="153">
        <v>384</v>
      </c>
      <c r="B389">
        <v>0.31569282339999899</v>
      </c>
      <c r="C389" s="49">
        <f t="shared" si="18"/>
        <v>2</v>
      </c>
      <c r="D389" s="153">
        <v>384</v>
      </c>
      <c r="E389" s="151">
        <f t="shared" si="19"/>
        <v>0.31569282339999899</v>
      </c>
      <c r="BC389" s="151">
        <f t="shared" ref="BC389:BC452" si="20">B389</f>
        <v>0.31569282339999899</v>
      </c>
    </row>
    <row r="390" spans="1:55" x14ac:dyDescent="0.25">
      <c r="A390" s="153">
        <v>385</v>
      </c>
      <c r="B390">
        <v>0.31623173179999903</v>
      </c>
      <c r="C390" s="49">
        <f t="shared" ref="C390:C453" si="21">IF(ROW()-$C$4&lt;=$C$2,1,2)</f>
        <v>2</v>
      </c>
      <c r="D390" s="153">
        <v>385</v>
      </c>
      <c r="E390" s="151">
        <f t="shared" ref="E390:E453" si="22">B390</f>
        <v>0.31623173179999903</v>
      </c>
      <c r="BC390" s="151">
        <f t="shared" si="20"/>
        <v>0.31623173179999903</v>
      </c>
    </row>
    <row r="391" spans="1:55" x14ac:dyDescent="0.25">
      <c r="A391" s="153">
        <v>386</v>
      </c>
      <c r="B391">
        <v>0.31675643660000002</v>
      </c>
      <c r="C391" s="49">
        <f t="shared" si="21"/>
        <v>2</v>
      </c>
      <c r="D391" s="153">
        <v>386</v>
      </c>
      <c r="E391" s="151">
        <f t="shared" si="22"/>
        <v>0.31675643660000002</v>
      </c>
      <c r="BC391" s="151">
        <f t="shared" si="20"/>
        <v>0.31675643660000002</v>
      </c>
    </row>
    <row r="392" spans="1:55" x14ac:dyDescent="0.25">
      <c r="A392" s="153">
        <v>387</v>
      </c>
      <c r="B392">
        <v>0.31726699359999999</v>
      </c>
      <c r="C392" s="49">
        <f t="shared" si="21"/>
        <v>2</v>
      </c>
      <c r="D392" s="153">
        <v>387</v>
      </c>
      <c r="E392" s="151">
        <f t="shared" si="22"/>
        <v>0.31726699359999999</v>
      </c>
      <c r="BC392" s="151">
        <f t="shared" si="20"/>
        <v>0.31726699359999999</v>
      </c>
    </row>
    <row r="393" spans="1:55" x14ac:dyDescent="0.25">
      <c r="A393" s="153">
        <v>388</v>
      </c>
      <c r="B393">
        <v>0.31776345979999998</v>
      </c>
      <c r="C393" s="49">
        <f t="shared" si="21"/>
        <v>2</v>
      </c>
      <c r="D393" s="153">
        <v>388</v>
      </c>
      <c r="E393" s="151">
        <f t="shared" si="22"/>
        <v>0.31776345979999998</v>
      </c>
      <c r="BC393" s="151">
        <f t="shared" si="20"/>
        <v>0.31776345979999998</v>
      </c>
    </row>
    <row r="394" spans="1:55" x14ac:dyDescent="0.25">
      <c r="A394" s="153">
        <v>389</v>
      </c>
      <c r="B394">
        <v>0.31824589459999902</v>
      </c>
      <c r="C394" s="49">
        <f t="shared" si="21"/>
        <v>2</v>
      </c>
      <c r="D394" s="153">
        <v>389</v>
      </c>
      <c r="E394" s="151">
        <f t="shared" si="22"/>
        <v>0.31824589459999902</v>
      </c>
      <c r="BC394" s="151">
        <f t="shared" si="20"/>
        <v>0.31824589459999902</v>
      </c>
    </row>
    <row r="395" spans="1:55" x14ac:dyDescent="0.25">
      <c r="A395" s="153">
        <v>390</v>
      </c>
      <c r="B395">
        <v>0.31871435819999999</v>
      </c>
      <c r="C395" s="49">
        <f t="shared" si="21"/>
        <v>2</v>
      </c>
      <c r="D395" s="153">
        <v>390</v>
      </c>
      <c r="E395" s="151">
        <f t="shared" si="22"/>
        <v>0.31871435819999999</v>
      </c>
      <c r="BC395" s="151">
        <f t="shared" si="20"/>
        <v>0.31871435819999999</v>
      </c>
    </row>
    <row r="396" spans="1:55" x14ac:dyDescent="0.25">
      <c r="A396" s="153">
        <v>391</v>
      </c>
      <c r="B396">
        <v>0.31916891259999902</v>
      </c>
      <c r="C396" s="49">
        <f t="shared" si="21"/>
        <v>2</v>
      </c>
      <c r="D396" s="153">
        <v>391</v>
      </c>
      <c r="E396" s="151">
        <f t="shared" si="22"/>
        <v>0.31916891259999902</v>
      </c>
      <c r="BC396" s="151">
        <f t="shared" si="20"/>
        <v>0.31916891259999902</v>
      </c>
    </row>
    <row r="397" spans="1:55" x14ac:dyDescent="0.25">
      <c r="A397" s="153">
        <v>392</v>
      </c>
      <c r="B397">
        <v>0.31960962099999901</v>
      </c>
      <c r="C397" s="49">
        <f t="shared" si="21"/>
        <v>2</v>
      </c>
      <c r="D397" s="153">
        <v>392</v>
      </c>
      <c r="E397" s="151">
        <f t="shared" si="22"/>
        <v>0.31960962099999901</v>
      </c>
      <c r="BC397" s="151">
        <f t="shared" si="20"/>
        <v>0.31960962099999901</v>
      </c>
    </row>
    <row r="398" spans="1:55" x14ac:dyDescent="0.25">
      <c r="A398" s="153">
        <v>393</v>
      </c>
      <c r="B398">
        <v>0.32003654819999899</v>
      </c>
      <c r="C398" s="49">
        <f t="shared" si="21"/>
        <v>2</v>
      </c>
      <c r="D398" s="153">
        <v>393</v>
      </c>
      <c r="E398" s="151">
        <f t="shared" si="22"/>
        <v>0.32003654819999899</v>
      </c>
      <c r="BC398" s="151">
        <f t="shared" si="20"/>
        <v>0.32003654819999899</v>
      </c>
    </row>
    <row r="399" spans="1:55" x14ac:dyDescent="0.25">
      <c r="A399" s="153">
        <v>394</v>
      </c>
      <c r="B399">
        <v>0.32044976039999901</v>
      </c>
      <c r="C399" s="49">
        <f t="shared" si="21"/>
        <v>2</v>
      </c>
      <c r="D399" s="153">
        <v>394</v>
      </c>
      <c r="E399" s="151">
        <f t="shared" si="22"/>
        <v>0.32044976039999901</v>
      </c>
      <c r="BC399" s="151">
        <f t="shared" si="20"/>
        <v>0.32044976039999901</v>
      </c>
    </row>
    <row r="400" spans="1:55" x14ac:dyDescent="0.25">
      <c r="A400" s="153">
        <v>395</v>
      </c>
      <c r="B400">
        <v>0.32084932500000002</v>
      </c>
      <c r="C400" s="49">
        <f t="shared" si="21"/>
        <v>2</v>
      </c>
      <c r="D400" s="153">
        <v>395</v>
      </c>
      <c r="E400" s="151">
        <f t="shared" si="22"/>
        <v>0.32084932500000002</v>
      </c>
      <c r="BC400" s="151">
        <f t="shared" si="20"/>
        <v>0.32084932500000002</v>
      </c>
    </row>
    <row r="401" spans="1:55" x14ac:dyDescent="0.25">
      <c r="A401" s="153">
        <v>396</v>
      </c>
      <c r="B401">
        <v>0.32123531059999999</v>
      </c>
      <c r="C401" s="49">
        <f t="shared" si="21"/>
        <v>2</v>
      </c>
      <c r="D401" s="153">
        <v>396</v>
      </c>
      <c r="E401" s="151">
        <f t="shared" si="22"/>
        <v>0.32123531059999999</v>
      </c>
      <c r="BC401" s="151">
        <f t="shared" si="20"/>
        <v>0.32123531059999999</v>
      </c>
    </row>
    <row r="402" spans="1:55" x14ac:dyDescent="0.25">
      <c r="A402" s="153">
        <v>397</v>
      </c>
      <c r="B402">
        <v>0.32160778680000002</v>
      </c>
      <c r="C402" s="49">
        <f t="shared" si="21"/>
        <v>2</v>
      </c>
      <c r="D402" s="153">
        <v>397</v>
      </c>
      <c r="E402" s="151">
        <f t="shared" si="22"/>
        <v>0.32160778680000002</v>
      </c>
      <c r="BC402" s="151">
        <f t="shared" si="20"/>
        <v>0.32160778680000002</v>
      </c>
    </row>
    <row r="403" spans="1:55" x14ac:dyDescent="0.25">
      <c r="A403" s="153">
        <v>398</v>
      </c>
      <c r="B403">
        <v>0.32196682519999997</v>
      </c>
      <c r="C403" s="49">
        <f t="shared" si="21"/>
        <v>2</v>
      </c>
      <c r="D403" s="153">
        <v>398</v>
      </c>
      <c r="E403" s="151">
        <f t="shared" si="22"/>
        <v>0.32196682519999997</v>
      </c>
      <c r="BC403" s="151">
        <f t="shared" si="20"/>
        <v>0.32196682519999997</v>
      </c>
    </row>
    <row r="404" spans="1:55" x14ac:dyDescent="0.25">
      <c r="A404" s="153">
        <v>399</v>
      </c>
      <c r="B404">
        <v>0.32231249740000001</v>
      </c>
      <c r="C404" s="49">
        <f t="shared" si="21"/>
        <v>2</v>
      </c>
      <c r="D404" s="153">
        <v>399</v>
      </c>
      <c r="E404" s="151">
        <f t="shared" si="22"/>
        <v>0.32231249740000001</v>
      </c>
      <c r="BC404" s="151">
        <f t="shared" si="20"/>
        <v>0.32231249740000001</v>
      </c>
    </row>
    <row r="405" spans="1:55" x14ac:dyDescent="0.25">
      <c r="A405" s="153">
        <v>400</v>
      </c>
      <c r="B405">
        <v>0.32264487719999901</v>
      </c>
      <c r="C405" s="49">
        <f t="shared" si="21"/>
        <v>2</v>
      </c>
      <c r="D405" s="153">
        <v>400</v>
      </c>
      <c r="E405" s="151">
        <f t="shared" si="22"/>
        <v>0.32264487719999901</v>
      </c>
      <c r="BC405" s="151">
        <f t="shared" si="20"/>
        <v>0.32264487719999901</v>
      </c>
    </row>
    <row r="406" spans="1:55" x14ac:dyDescent="0.25">
      <c r="A406" s="153">
        <v>401</v>
      </c>
      <c r="B406">
        <v>0.32296403879999902</v>
      </c>
      <c r="C406" s="49">
        <f t="shared" si="21"/>
        <v>2</v>
      </c>
      <c r="D406" s="153">
        <v>401</v>
      </c>
      <c r="E406" s="151">
        <f t="shared" si="22"/>
        <v>0.32296403879999902</v>
      </c>
      <c r="BC406" s="151">
        <f t="shared" si="20"/>
        <v>0.32296403879999902</v>
      </c>
    </row>
    <row r="407" spans="1:55" x14ac:dyDescent="0.25">
      <c r="A407" s="153">
        <v>402</v>
      </c>
      <c r="B407">
        <v>0.32327005780000001</v>
      </c>
      <c r="C407" s="49">
        <f t="shared" si="21"/>
        <v>2</v>
      </c>
      <c r="D407" s="153">
        <v>402</v>
      </c>
      <c r="E407" s="151">
        <f t="shared" si="22"/>
        <v>0.32327005780000001</v>
      </c>
      <c r="BC407" s="151">
        <f t="shared" si="20"/>
        <v>0.32327005780000001</v>
      </c>
    </row>
    <row r="408" spans="1:55" x14ac:dyDescent="0.25">
      <c r="A408" s="153">
        <v>403</v>
      </c>
      <c r="B408">
        <v>0.323563010199999</v>
      </c>
      <c r="C408" s="49">
        <f t="shared" si="21"/>
        <v>2</v>
      </c>
      <c r="D408" s="153">
        <v>403</v>
      </c>
      <c r="E408" s="151">
        <f t="shared" si="22"/>
        <v>0.323563010199999</v>
      </c>
      <c r="BC408" s="151">
        <f t="shared" si="20"/>
        <v>0.323563010199999</v>
      </c>
    </row>
    <row r="409" spans="1:55" x14ac:dyDescent="0.25">
      <c r="A409" s="153">
        <v>404</v>
      </c>
      <c r="B409">
        <v>0.32384297359999997</v>
      </c>
      <c r="C409" s="49">
        <f t="shared" si="21"/>
        <v>2</v>
      </c>
      <c r="D409" s="153">
        <v>404</v>
      </c>
      <c r="E409" s="151">
        <f t="shared" si="22"/>
        <v>0.32384297359999997</v>
      </c>
      <c r="BC409" s="151">
        <f t="shared" si="20"/>
        <v>0.32384297359999997</v>
      </c>
    </row>
    <row r="410" spans="1:55" x14ac:dyDescent="0.25">
      <c r="A410" s="153">
        <v>405</v>
      </c>
      <c r="B410">
        <v>0.32411002659999999</v>
      </c>
      <c r="C410" s="49">
        <f t="shared" si="21"/>
        <v>2</v>
      </c>
      <c r="D410" s="153">
        <v>405</v>
      </c>
      <c r="E410" s="151">
        <f t="shared" si="22"/>
        <v>0.32411002659999999</v>
      </c>
      <c r="BC410" s="151">
        <f t="shared" si="20"/>
        <v>0.32411002659999999</v>
      </c>
    </row>
    <row r="411" spans="1:55" x14ac:dyDescent="0.25">
      <c r="A411" s="153">
        <v>406</v>
      </c>
      <c r="B411">
        <v>0.32436424780000001</v>
      </c>
      <c r="C411" s="49">
        <f t="shared" si="21"/>
        <v>2</v>
      </c>
      <c r="D411" s="153">
        <v>406</v>
      </c>
      <c r="E411" s="151">
        <f t="shared" si="22"/>
        <v>0.32436424780000001</v>
      </c>
      <c r="BC411" s="151">
        <f t="shared" si="20"/>
        <v>0.32436424780000001</v>
      </c>
    </row>
    <row r="412" spans="1:55" x14ac:dyDescent="0.25">
      <c r="A412" s="153">
        <v>407</v>
      </c>
      <c r="B412">
        <v>0.32460571780000003</v>
      </c>
      <c r="C412" s="49">
        <f t="shared" si="21"/>
        <v>2</v>
      </c>
      <c r="D412" s="153">
        <v>407</v>
      </c>
      <c r="E412" s="151">
        <f t="shared" si="22"/>
        <v>0.32460571780000003</v>
      </c>
      <c r="BC412" s="151">
        <f t="shared" si="20"/>
        <v>0.32460571780000003</v>
      </c>
    </row>
    <row r="413" spans="1:55" x14ac:dyDescent="0.25">
      <c r="A413" s="153">
        <v>408</v>
      </c>
      <c r="B413">
        <v>0.32483451720000001</v>
      </c>
      <c r="C413" s="49">
        <f t="shared" si="21"/>
        <v>2</v>
      </c>
      <c r="D413" s="153">
        <v>408</v>
      </c>
      <c r="E413" s="151">
        <f t="shared" si="22"/>
        <v>0.32483451720000001</v>
      </c>
      <c r="BC413" s="151">
        <f t="shared" si="20"/>
        <v>0.32483451720000001</v>
      </c>
    </row>
    <row r="414" spans="1:55" x14ac:dyDescent="0.25">
      <c r="A414" s="153">
        <v>409</v>
      </c>
      <c r="B414">
        <v>0.325050727799999</v>
      </c>
      <c r="C414" s="49">
        <f t="shared" si="21"/>
        <v>2</v>
      </c>
      <c r="D414" s="153">
        <v>409</v>
      </c>
      <c r="E414" s="151">
        <f t="shared" si="22"/>
        <v>0.325050727799999</v>
      </c>
      <c r="BC414" s="151">
        <f t="shared" si="20"/>
        <v>0.325050727799999</v>
      </c>
    </row>
    <row r="415" spans="1:55" x14ac:dyDescent="0.25">
      <c r="A415" s="153">
        <v>410</v>
      </c>
      <c r="B415">
        <v>0.32525443180000002</v>
      </c>
      <c r="C415" s="49">
        <f t="shared" si="21"/>
        <v>2</v>
      </c>
      <c r="D415" s="153">
        <v>410</v>
      </c>
      <c r="E415" s="151">
        <f t="shared" si="22"/>
        <v>0.32525443180000002</v>
      </c>
      <c r="BC415" s="151">
        <f t="shared" si="20"/>
        <v>0.32525443180000002</v>
      </c>
    </row>
    <row r="416" spans="1:55" x14ac:dyDescent="0.25">
      <c r="A416" s="153">
        <v>411</v>
      </c>
      <c r="B416">
        <v>0.32544571259999999</v>
      </c>
      <c r="C416" s="49">
        <f t="shared" si="21"/>
        <v>2</v>
      </c>
      <c r="D416" s="153">
        <v>411</v>
      </c>
      <c r="E416" s="151">
        <f t="shared" si="22"/>
        <v>0.32544571259999999</v>
      </c>
      <c r="BC416" s="151">
        <f t="shared" si="20"/>
        <v>0.32544571259999999</v>
      </c>
    </row>
    <row r="417" spans="1:55" x14ac:dyDescent="0.25">
      <c r="A417" s="153">
        <v>412</v>
      </c>
      <c r="B417">
        <v>0.3256246538</v>
      </c>
      <c r="C417" s="49">
        <f t="shared" si="21"/>
        <v>2</v>
      </c>
      <c r="D417" s="153">
        <v>412</v>
      </c>
      <c r="E417" s="151">
        <f t="shared" si="22"/>
        <v>0.3256246538</v>
      </c>
      <c r="BC417" s="151">
        <f t="shared" si="20"/>
        <v>0.3256246538</v>
      </c>
    </row>
    <row r="418" spans="1:55" x14ac:dyDescent="0.25">
      <c r="A418" s="153">
        <v>413</v>
      </c>
      <c r="B418">
        <v>0.32579133999999998</v>
      </c>
      <c r="C418" s="49">
        <f t="shared" si="21"/>
        <v>2</v>
      </c>
      <c r="D418" s="153">
        <v>413</v>
      </c>
      <c r="E418" s="151">
        <f t="shared" si="22"/>
        <v>0.32579133999999998</v>
      </c>
      <c r="BC418" s="151">
        <f t="shared" si="20"/>
        <v>0.32579133999999998</v>
      </c>
    </row>
    <row r="419" spans="1:55" x14ac:dyDescent="0.25">
      <c r="A419" s="153">
        <v>414</v>
      </c>
      <c r="B419">
        <v>0.32594585659999997</v>
      </c>
      <c r="C419" s="49">
        <f t="shared" si="21"/>
        <v>2</v>
      </c>
      <c r="D419" s="153">
        <v>414</v>
      </c>
      <c r="E419" s="151">
        <f t="shared" si="22"/>
        <v>0.32594585659999997</v>
      </c>
      <c r="BC419" s="151">
        <f t="shared" si="20"/>
        <v>0.32594585659999997</v>
      </c>
    </row>
    <row r="420" spans="1:55" x14ac:dyDescent="0.25">
      <c r="A420" s="153">
        <v>415</v>
      </c>
      <c r="B420">
        <v>0.32608828880000001</v>
      </c>
      <c r="C420" s="49">
        <f t="shared" si="21"/>
        <v>2</v>
      </c>
      <c r="D420" s="153">
        <v>415</v>
      </c>
      <c r="E420" s="151">
        <f t="shared" si="22"/>
        <v>0.32608828880000001</v>
      </c>
      <c r="BC420" s="151">
        <f t="shared" si="20"/>
        <v>0.32608828880000001</v>
      </c>
    </row>
    <row r="421" spans="1:55" x14ac:dyDescent="0.25">
      <c r="A421" s="153">
        <v>416</v>
      </c>
      <c r="B421">
        <v>0.32621872339999902</v>
      </c>
      <c r="C421" s="49">
        <f t="shared" si="21"/>
        <v>2</v>
      </c>
      <c r="D421" s="153">
        <v>416</v>
      </c>
      <c r="E421" s="151">
        <f t="shared" si="22"/>
        <v>0.32621872339999902</v>
      </c>
      <c r="BC421" s="151">
        <f t="shared" si="20"/>
        <v>0.32621872339999902</v>
      </c>
    </row>
    <row r="422" spans="1:55" x14ac:dyDescent="0.25">
      <c r="A422" s="153">
        <v>417</v>
      </c>
      <c r="B422">
        <v>0.326337246999999</v>
      </c>
      <c r="C422" s="49">
        <f t="shared" si="21"/>
        <v>2</v>
      </c>
      <c r="D422" s="153">
        <v>417</v>
      </c>
      <c r="E422" s="151">
        <f t="shared" si="22"/>
        <v>0.326337246999999</v>
      </c>
      <c r="BC422" s="151">
        <f t="shared" si="20"/>
        <v>0.326337246999999</v>
      </c>
    </row>
    <row r="423" spans="1:55" x14ac:dyDescent="0.25">
      <c r="A423" s="153">
        <v>418</v>
      </c>
      <c r="B423">
        <v>0.32644394700000001</v>
      </c>
      <c r="C423" s="49">
        <f t="shared" si="21"/>
        <v>2</v>
      </c>
      <c r="D423" s="153">
        <v>418</v>
      </c>
      <c r="E423" s="151">
        <f t="shared" si="22"/>
        <v>0.32644394700000001</v>
      </c>
      <c r="BC423" s="151">
        <f t="shared" si="20"/>
        <v>0.32644394700000001</v>
      </c>
    </row>
    <row r="424" spans="1:55" x14ac:dyDescent="0.25">
      <c r="A424" s="153">
        <v>419</v>
      </c>
      <c r="B424">
        <v>0.3265389112</v>
      </c>
      <c r="C424" s="49">
        <f t="shared" si="21"/>
        <v>2</v>
      </c>
      <c r="D424" s="153">
        <v>419</v>
      </c>
      <c r="E424" s="151">
        <f t="shared" si="22"/>
        <v>0.3265389112</v>
      </c>
      <c r="BC424" s="151">
        <f t="shared" si="20"/>
        <v>0.3265389112</v>
      </c>
    </row>
    <row r="425" spans="1:55" x14ac:dyDescent="0.25">
      <c r="A425" s="153">
        <v>420</v>
      </c>
      <c r="B425">
        <v>0.32662222819999998</v>
      </c>
      <c r="C425" s="49">
        <f t="shared" si="21"/>
        <v>2</v>
      </c>
      <c r="D425" s="153">
        <v>420</v>
      </c>
      <c r="E425" s="151">
        <f t="shared" si="22"/>
        <v>0.32662222819999998</v>
      </c>
      <c r="BC425" s="151">
        <f t="shared" si="20"/>
        <v>0.32662222819999998</v>
      </c>
    </row>
    <row r="426" spans="1:55" x14ac:dyDescent="0.25">
      <c r="A426" s="153">
        <v>421</v>
      </c>
      <c r="B426">
        <v>0.32669398619999901</v>
      </c>
      <c r="C426" s="49">
        <f t="shared" si="21"/>
        <v>2</v>
      </c>
      <c r="D426" s="153">
        <v>421</v>
      </c>
      <c r="E426" s="151">
        <f t="shared" si="22"/>
        <v>0.32669398619999901</v>
      </c>
      <c r="BC426" s="151">
        <f t="shared" si="20"/>
        <v>0.32669398619999901</v>
      </c>
    </row>
    <row r="427" spans="1:55" x14ac:dyDescent="0.25">
      <c r="A427" s="153">
        <v>422</v>
      </c>
      <c r="B427">
        <v>0.32675427479999902</v>
      </c>
      <c r="C427" s="49">
        <f t="shared" si="21"/>
        <v>2</v>
      </c>
      <c r="D427" s="153">
        <v>422</v>
      </c>
      <c r="E427" s="151">
        <f t="shared" si="22"/>
        <v>0.32675427479999902</v>
      </c>
      <c r="BC427" s="151">
        <f t="shared" si="20"/>
        <v>0.32675427479999902</v>
      </c>
    </row>
    <row r="428" spans="1:55" x14ac:dyDescent="0.25">
      <c r="A428" s="153">
        <v>423</v>
      </c>
      <c r="B428">
        <v>0.32680318359999999</v>
      </c>
      <c r="C428" s="49">
        <f t="shared" si="21"/>
        <v>2</v>
      </c>
      <c r="D428" s="153">
        <v>423</v>
      </c>
      <c r="E428" s="151">
        <f t="shared" si="22"/>
        <v>0.32680318359999999</v>
      </c>
      <c r="BC428" s="151">
        <f t="shared" si="20"/>
        <v>0.32680318359999999</v>
      </c>
    </row>
    <row r="429" spans="1:55" x14ac:dyDescent="0.25">
      <c r="A429" s="153">
        <v>424</v>
      </c>
      <c r="B429">
        <v>0.32684080199999999</v>
      </c>
      <c r="C429" s="49">
        <f t="shared" si="21"/>
        <v>2</v>
      </c>
      <c r="D429" s="153">
        <v>424</v>
      </c>
      <c r="E429" s="151">
        <f t="shared" si="22"/>
        <v>0.32684080199999999</v>
      </c>
      <c r="BC429" s="151">
        <f t="shared" si="20"/>
        <v>0.32684080199999999</v>
      </c>
    </row>
    <row r="430" spans="1:55" x14ac:dyDescent="0.25">
      <c r="A430" s="153">
        <v>425</v>
      </c>
      <c r="B430">
        <v>0.32686722059999901</v>
      </c>
      <c r="C430" s="49">
        <f t="shared" si="21"/>
        <v>2</v>
      </c>
      <c r="D430" s="153">
        <v>425</v>
      </c>
      <c r="E430" s="151">
        <f t="shared" si="22"/>
        <v>0.32686722059999901</v>
      </c>
      <c r="BC430" s="151">
        <f t="shared" si="20"/>
        <v>0.32686722059999901</v>
      </c>
    </row>
    <row r="431" spans="1:55" x14ac:dyDescent="0.25">
      <c r="A431" s="153">
        <v>426</v>
      </c>
      <c r="B431">
        <v>0.32688252979999999</v>
      </c>
      <c r="C431" s="49">
        <f t="shared" si="21"/>
        <v>2</v>
      </c>
      <c r="D431" s="153">
        <v>426</v>
      </c>
      <c r="E431" s="151">
        <f t="shared" si="22"/>
        <v>0.32688252979999999</v>
      </c>
      <c r="BC431" s="151">
        <f t="shared" si="20"/>
        <v>0.32688252979999999</v>
      </c>
    </row>
    <row r="432" spans="1:55" x14ac:dyDescent="0.25">
      <c r="A432" s="153">
        <v>427</v>
      </c>
      <c r="B432">
        <v>0.32688682060000002</v>
      </c>
      <c r="C432" s="49">
        <f t="shared" si="21"/>
        <v>2</v>
      </c>
      <c r="D432" s="153">
        <v>427</v>
      </c>
      <c r="E432" s="151">
        <f t="shared" si="22"/>
        <v>0.32688682060000002</v>
      </c>
      <c r="BC432" s="151">
        <f t="shared" si="20"/>
        <v>0.32688682060000002</v>
      </c>
    </row>
    <row r="433" spans="1:55" x14ac:dyDescent="0.25">
      <c r="A433" s="153">
        <v>428</v>
      </c>
      <c r="B433">
        <v>0.32688018359999998</v>
      </c>
      <c r="C433" s="49">
        <f t="shared" si="21"/>
        <v>2</v>
      </c>
      <c r="D433" s="153">
        <v>428</v>
      </c>
      <c r="E433" s="151">
        <f t="shared" si="22"/>
        <v>0.32688018359999998</v>
      </c>
      <c r="BC433" s="151">
        <f t="shared" si="20"/>
        <v>0.32688018359999998</v>
      </c>
    </row>
    <row r="434" spans="1:55" x14ac:dyDescent="0.25">
      <c r="A434" s="153">
        <v>429</v>
      </c>
      <c r="B434">
        <v>0.32686271059999999</v>
      </c>
      <c r="C434" s="49">
        <f t="shared" si="21"/>
        <v>2</v>
      </c>
      <c r="D434" s="153">
        <v>429</v>
      </c>
      <c r="E434" s="151">
        <f t="shared" si="22"/>
        <v>0.32686271059999999</v>
      </c>
      <c r="BC434" s="151">
        <f t="shared" si="20"/>
        <v>0.32686271059999999</v>
      </c>
    </row>
    <row r="435" spans="1:55" x14ac:dyDescent="0.25">
      <c r="A435" s="153">
        <v>430</v>
      </c>
      <c r="B435">
        <v>0.32683449279999999</v>
      </c>
      <c r="C435" s="49">
        <f t="shared" si="21"/>
        <v>2</v>
      </c>
      <c r="D435" s="153">
        <v>430</v>
      </c>
      <c r="E435" s="151">
        <f t="shared" si="22"/>
        <v>0.32683449279999999</v>
      </c>
      <c r="BC435" s="151">
        <f t="shared" si="20"/>
        <v>0.32683449279999999</v>
      </c>
    </row>
    <row r="436" spans="1:55" x14ac:dyDescent="0.25">
      <c r="A436" s="153">
        <v>431</v>
      </c>
      <c r="B436">
        <v>0.32679562199999901</v>
      </c>
      <c r="C436" s="49">
        <f t="shared" si="21"/>
        <v>2</v>
      </c>
      <c r="D436" s="153">
        <v>431</v>
      </c>
      <c r="E436" s="151">
        <f t="shared" si="22"/>
        <v>0.32679562199999901</v>
      </c>
      <c r="BC436" s="151">
        <f t="shared" si="20"/>
        <v>0.32679562199999901</v>
      </c>
    </row>
    <row r="437" spans="1:55" x14ac:dyDescent="0.25">
      <c r="A437" s="153">
        <v>432</v>
      </c>
      <c r="B437">
        <v>0.32674619019999901</v>
      </c>
      <c r="C437" s="49">
        <f t="shared" si="21"/>
        <v>2</v>
      </c>
      <c r="D437" s="153">
        <v>432</v>
      </c>
      <c r="E437" s="151">
        <f t="shared" si="22"/>
        <v>0.32674619019999901</v>
      </c>
      <c r="BC437" s="151">
        <f t="shared" si="20"/>
        <v>0.32674619019999901</v>
      </c>
    </row>
    <row r="438" spans="1:55" x14ac:dyDescent="0.25">
      <c r="A438" s="153">
        <v>433</v>
      </c>
      <c r="B438">
        <v>0.32668628919999998</v>
      </c>
      <c r="C438" s="49">
        <f t="shared" si="21"/>
        <v>2</v>
      </c>
      <c r="D438" s="153">
        <v>433</v>
      </c>
      <c r="E438" s="151">
        <f t="shared" si="22"/>
        <v>0.32668628919999998</v>
      </c>
      <c r="BC438" s="151">
        <f t="shared" si="20"/>
        <v>0.32668628919999998</v>
      </c>
    </row>
    <row r="439" spans="1:55" x14ac:dyDescent="0.25">
      <c r="A439" s="153">
        <v>434</v>
      </c>
      <c r="B439">
        <v>0.3266160112</v>
      </c>
      <c r="C439" s="49">
        <f t="shared" si="21"/>
        <v>2</v>
      </c>
      <c r="D439" s="153">
        <v>434</v>
      </c>
      <c r="E439" s="151">
        <f t="shared" si="22"/>
        <v>0.3266160112</v>
      </c>
      <c r="BC439" s="151">
        <f t="shared" si="20"/>
        <v>0.3266160112</v>
      </c>
    </row>
    <row r="440" spans="1:55" x14ac:dyDescent="0.25">
      <c r="A440" s="153">
        <v>435</v>
      </c>
      <c r="B440">
        <v>0.3265354486</v>
      </c>
      <c r="C440" s="49">
        <f t="shared" si="21"/>
        <v>2</v>
      </c>
      <c r="D440" s="153">
        <v>435</v>
      </c>
      <c r="E440" s="151">
        <f t="shared" si="22"/>
        <v>0.3265354486</v>
      </c>
      <c r="BC440" s="151">
        <f t="shared" si="20"/>
        <v>0.3265354486</v>
      </c>
    </row>
    <row r="441" spans="1:55" x14ac:dyDescent="0.25">
      <c r="A441" s="153">
        <v>436</v>
      </c>
      <c r="B441">
        <v>0.326444693599999</v>
      </c>
      <c r="C441" s="49">
        <f t="shared" si="21"/>
        <v>2</v>
      </c>
      <c r="D441" s="153">
        <v>436</v>
      </c>
      <c r="E441" s="151">
        <f t="shared" si="22"/>
        <v>0.326444693599999</v>
      </c>
      <c r="BC441" s="151">
        <f t="shared" si="20"/>
        <v>0.326444693599999</v>
      </c>
    </row>
    <row r="442" spans="1:55" x14ac:dyDescent="0.25">
      <c r="A442" s="153">
        <v>437</v>
      </c>
      <c r="B442">
        <v>0.32634383859999899</v>
      </c>
      <c r="C442" s="49">
        <f t="shared" si="21"/>
        <v>2</v>
      </c>
      <c r="D442" s="153">
        <v>437</v>
      </c>
      <c r="E442" s="151">
        <f t="shared" si="22"/>
        <v>0.32634383859999899</v>
      </c>
      <c r="BC442" s="151">
        <f t="shared" si="20"/>
        <v>0.32634383859999899</v>
      </c>
    </row>
    <row r="443" spans="1:55" x14ac:dyDescent="0.25">
      <c r="A443" s="153">
        <v>438</v>
      </c>
      <c r="B443">
        <v>0.32623297599999901</v>
      </c>
      <c r="C443" s="49">
        <f t="shared" si="21"/>
        <v>2</v>
      </c>
      <c r="D443" s="153">
        <v>438</v>
      </c>
      <c r="E443" s="151">
        <f t="shared" si="22"/>
        <v>0.32623297599999901</v>
      </c>
      <c r="BC443" s="151">
        <f t="shared" si="20"/>
        <v>0.32623297599999901</v>
      </c>
    </row>
    <row r="444" spans="1:55" x14ac:dyDescent="0.25">
      <c r="A444" s="153">
        <v>439</v>
      </c>
      <c r="B444">
        <v>0.32611219859999901</v>
      </c>
      <c r="C444" s="49">
        <f t="shared" si="21"/>
        <v>2</v>
      </c>
      <c r="D444" s="153">
        <v>439</v>
      </c>
      <c r="E444" s="151">
        <f t="shared" si="22"/>
        <v>0.32611219859999901</v>
      </c>
      <c r="BC444" s="151">
        <f t="shared" si="20"/>
        <v>0.32611219859999901</v>
      </c>
    </row>
    <row r="445" spans="1:55" x14ac:dyDescent="0.25">
      <c r="A445" s="153">
        <v>440</v>
      </c>
      <c r="B445">
        <v>0.325981598799999</v>
      </c>
      <c r="C445" s="49">
        <f t="shared" si="21"/>
        <v>2</v>
      </c>
      <c r="D445" s="153">
        <v>440</v>
      </c>
      <c r="E445" s="151">
        <f t="shared" si="22"/>
        <v>0.325981598799999</v>
      </c>
      <c r="BC445" s="151">
        <f t="shared" si="20"/>
        <v>0.325981598799999</v>
      </c>
    </row>
    <row r="446" spans="1:55" x14ac:dyDescent="0.25">
      <c r="A446" s="153">
        <v>441</v>
      </c>
      <c r="B446">
        <v>0.32584126879999997</v>
      </c>
      <c r="C446" s="49">
        <f t="shared" si="21"/>
        <v>2</v>
      </c>
      <c r="D446" s="153">
        <v>441</v>
      </c>
      <c r="E446" s="151">
        <f t="shared" si="22"/>
        <v>0.32584126879999997</v>
      </c>
      <c r="BC446" s="151">
        <f t="shared" si="20"/>
        <v>0.32584126879999997</v>
      </c>
    </row>
    <row r="447" spans="1:55" x14ac:dyDescent="0.25">
      <c r="A447" s="153">
        <v>442</v>
      </c>
      <c r="B447">
        <v>0.32569130159999998</v>
      </c>
      <c r="C447" s="49">
        <f t="shared" si="21"/>
        <v>2</v>
      </c>
      <c r="D447" s="153">
        <v>442</v>
      </c>
      <c r="E447" s="151">
        <f t="shared" si="22"/>
        <v>0.32569130159999998</v>
      </c>
      <c r="BC447" s="151">
        <f t="shared" si="20"/>
        <v>0.32569130159999998</v>
      </c>
    </row>
    <row r="448" spans="1:55" x14ac:dyDescent="0.25">
      <c r="A448" s="153">
        <v>443</v>
      </c>
      <c r="B448">
        <v>0.32553178919999998</v>
      </c>
      <c r="C448" s="49">
        <f t="shared" si="21"/>
        <v>2</v>
      </c>
      <c r="D448" s="153">
        <v>443</v>
      </c>
      <c r="E448" s="151">
        <f t="shared" si="22"/>
        <v>0.32553178919999998</v>
      </c>
      <c r="BC448" s="151">
        <f t="shared" si="20"/>
        <v>0.32553178919999998</v>
      </c>
    </row>
    <row r="449" spans="1:55" x14ac:dyDescent="0.25">
      <c r="A449" s="153">
        <v>444</v>
      </c>
      <c r="B449">
        <v>0.32536282419999901</v>
      </c>
      <c r="C449" s="49">
        <f t="shared" si="21"/>
        <v>2</v>
      </c>
      <c r="D449" s="153">
        <v>444</v>
      </c>
      <c r="E449" s="151">
        <f t="shared" si="22"/>
        <v>0.32536282419999901</v>
      </c>
      <c r="BC449" s="151">
        <f t="shared" si="20"/>
        <v>0.32536282419999901</v>
      </c>
    </row>
    <row r="450" spans="1:55" x14ac:dyDescent="0.25">
      <c r="A450" s="153">
        <v>445</v>
      </c>
      <c r="B450">
        <v>0.3251844988</v>
      </c>
      <c r="C450" s="49">
        <f t="shared" si="21"/>
        <v>2</v>
      </c>
      <c r="D450" s="153">
        <v>445</v>
      </c>
      <c r="E450" s="151">
        <f t="shared" si="22"/>
        <v>0.3251844988</v>
      </c>
      <c r="BC450" s="151">
        <f t="shared" si="20"/>
        <v>0.3251844988</v>
      </c>
    </row>
    <row r="451" spans="1:55" x14ac:dyDescent="0.25">
      <c r="A451" s="153">
        <v>446</v>
      </c>
      <c r="B451">
        <v>0.32499690539999998</v>
      </c>
      <c r="C451" s="49">
        <f t="shared" si="21"/>
        <v>2</v>
      </c>
      <c r="D451" s="153">
        <v>446</v>
      </c>
      <c r="E451" s="151">
        <f t="shared" si="22"/>
        <v>0.32499690539999998</v>
      </c>
      <c r="BC451" s="151">
        <f t="shared" si="20"/>
        <v>0.32499690539999998</v>
      </c>
    </row>
    <row r="452" spans="1:55" x14ac:dyDescent="0.25">
      <c r="A452" s="153">
        <v>447</v>
      </c>
      <c r="B452">
        <v>0.32480013600000002</v>
      </c>
      <c r="C452" s="49">
        <f t="shared" si="21"/>
        <v>2</v>
      </c>
      <c r="D452" s="153">
        <v>447</v>
      </c>
      <c r="E452" s="151">
        <f t="shared" si="22"/>
        <v>0.32480013600000002</v>
      </c>
      <c r="BC452" s="151">
        <f t="shared" si="20"/>
        <v>0.32480013600000002</v>
      </c>
    </row>
    <row r="453" spans="1:55" x14ac:dyDescent="0.25">
      <c r="A453" s="153">
        <v>448</v>
      </c>
      <c r="B453">
        <v>0.32459428279999902</v>
      </c>
      <c r="C453" s="49">
        <f t="shared" si="21"/>
        <v>2</v>
      </c>
      <c r="D453" s="153">
        <v>448</v>
      </c>
      <c r="E453" s="151">
        <f t="shared" si="22"/>
        <v>0.32459428279999902</v>
      </c>
      <c r="BC453" s="151">
        <f t="shared" ref="BC453:BC516" si="23">B453</f>
        <v>0.32459428279999902</v>
      </c>
    </row>
    <row r="454" spans="1:55" x14ac:dyDescent="0.25">
      <c r="A454" s="153">
        <v>449</v>
      </c>
      <c r="B454">
        <v>0.32437943740000003</v>
      </c>
      <c r="C454" s="49">
        <f t="shared" ref="C454:C517" si="24">IF(ROW()-$C$4&lt;=$C$2,1,2)</f>
        <v>2</v>
      </c>
      <c r="D454" s="153">
        <v>449</v>
      </c>
      <c r="E454" s="151">
        <f t="shared" ref="E454:E517" si="25">B454</f>
        <v>0.32437943740000003</v>
      </c>
      <c r="BC454" s="151">
        <f t="shared" si="23"/>
        <v>0.32437943740000003</v>
      </c>
    </row>
    <row r="455" spans="1:55" x14ac:dyDescent="0.25">
      <c r="A455" s="153">
        <v>450</v>
      </c>
      <c r="B455">
        <v>0.32415569179999998</v>
      </c>
      <c r="C455" s="49">
        <f t="shared" si="24"/>
        <v>2</v>
      </c>
      <c r="D455" s="153">
        <v>450</v>
      </c>
      <c r="E455" s="151">
        <f t="shared" si="25"/>
        <v>0.32415569179999998</v>
      </c>
      <c r="BC455" s="151">
        <f t="shared" si="23"/>
        <v>0.32415569179999998</v>
      </c>
    </row>
    <row r="456" spans="1:55" x14ac:dyDescent="0.25">
      <c r="A456" s="153">
        <v>451</v>
      </c>
      <c r="B456">
        <v>0.32392313739999901</v>
      </c>
      <c r="C456" s="49">
        <f t="shared" si="24"/>
        <v>2</v>
      </c>
      <c r="D456" s="153">
        <v>451</v>
      </c>
      <c r="E456" s="151">
        <f t="shared" si="25"/>
        <v>0.32392313739999901</v>
      </c>
      <c r="BC456" s="151">
        <f t="shared" si="23"/>
        <v>0.32392313739999901</v>
      </c>
    </row>
    <row r="457" spans="1:55" x14ac:dyDescent="0.25">
      <c r="A457" s="153">
        <v>452</v>
      </c>
      <c r="B457">
        <v>0.32368186599999998</v>
      </c>
      <c r="C457" s="49">
        <f t="shared" si="24"/>
        <v>2</v>
      </c>
      <c r="D457" s="153">
        <v>452</v>
      </c>
      <c r="E457" s="151">
        <f t="shared" si="25"/>
        <v>0.32368186599999998</v>
      </c>
      <c r="BC457" s="151">
        <f t="shared" si="23"/>
        <v>0.32368186599999998</v>
      </c>
    </row>
    <row r="458" spans="1:55" x14ac:dyDescent="0.25">
      <c r="A458" s="153">
        <v>453</v>
      </c>
      <c r="B458">
        <v>0.32343196819999998</v>
      </c>
      <c r="C458" s="49">
        <f t="shared" si="24"/>
        <v>2</v>
      </c>
      <c r="D458" s="153">
        <v>453</v>
      </c>
      <c r="E458" s="151">
        <f t="shared" si="25"/>
        <v>0.32343196819999998</v>
      </c>
      <c r="BC458" s="151">
        <f t="shared" si="23"/>
        <v>0.32343196819999998</v>
      </c>
    </row>
    <row r="459" spans="1:55" x14ac:dyDescent="0.25">
      <c r="A459" s="153">
        <v>454</v>
      </c>
      <c r="B459">
        <v>0.32317353559999901</v>
      </c>
      <c r="C459" s="49">
        <f t="shared" si="24"/>
        <v>2</v>
      </c>
      <c r="D459" s="153">
        <v>454</v>
      </c>
      <c r="E459" s="151">
        <f t="shared" si="25"/>
        <v>0.32317353559999901</v>
      </c>
      <c r="BC459" s="151">
        <f t="shared" si="23"/>
        <v>0.32317353559999901</v>
      </c>
    </row>
    <row r="460" spans="1:55" x14ac:dyDescent="0.25">
      <c r="A460" s="153">
        <v>455</v>
      </c>
      <c r="B460">
        <v>0.32290665879999902</v>
      </c>
      <c r="C460" s="49">
        <f t="shared" si="24"/>
        <v>2</v>
      </c>
      <c r="D460" s="153">
        <v>455</v>
      </c>
      <c r="E460" s="151">
        <f t="shared" si="25"/>
        <v>0.32290665879999902</v>
      </c>
      <c r="BC460" s="151">
        <f t="shared" si="23"/>
        <v>0.32290665879999902</v>
      </c>
    </row>
    <row r="461" spans="1:55" x14ac:dyDescent="0.25">
      <c r="A461" s="153">
        <v>456</v>
      </c>
      <c r="B461">
        <v>0.32263142839999998</v>
      </c>
      <c r="C461" s="49">
        <f t="shared" si="24"/>
        <v>2</v>
      </c>
      <c r="D461" s="153">
        <v>456</v>
      </c>
      <c r="E461" s="151">
        <f t="shared" si="25"/>
        <v>0.32263142839999998</v>
      </c>
      <c r="BC461" s="151">
        <f t="shared" si="23"/>
        <v>0.32263142839999998</v>
      </c>
    </row>
    <row r="462" spans="1:55" x14ac:dyDescent="0.25">
      <c r="A462" s="153">
        <v>457</v>
      </c>
      <c r="B462">
        <v>0.32234793480000001</v>
      </c>
      <c r="C462" s="49">
        <f t="shared" si="24"/>
        <v>2</v>
      </c>
      <c r="D462" s="153">
        <v>457</v>
      </c>
      <c r="E462" s="151">
        <f t="shared" si="25"/>
        <v>0.32234793480000001</v>
      </c>
      <c r="BC462" s="151">
        <f t="shared" si="23"/>
        <v>0.32234793480000001</v>
      </c>
    </row>
    <row r="463" spans="1:55" x14ac:dyDescent="0.25">
      <c r="A463" s="153">
        <v>458</v>
      </c>
      <c r="B463">
        <v>0.32205626799999998</v>
      </c>
      <c r="C463" s="49">
        <f t="shared" si="24"/>
        <v>2</v>
      </c>
      <c r="D463" s="153">
        <v>458</v>
      </c>
      <c r="E463" s="151">
        <f t="shared" si="25"/>
        <v>0.32205626799999998</v>
      </c>
      <c r="BC463" s="151">
        <f t="shared" si="23"/>
        <v>0.32205626799999998</v>
      </c>
    </row>
    <row r="464" spans="1:55" x14ac:dyDescent="0.25">
      <c r="A464" s="153">
        <v>459</v>
      </c>
      <c r="B464">
        <v>0.32175651799999999</v>
      </c>
      <c r="C464" s="49">
        <f t="shared" si="24"/>
        <v>2</v>
      </c>
      <c r="D464" s="153">
        <v>459</v>
      </c>
      <c r="E464" s="151">
        <f t="shared" si="25"/>
        <v>0.32175651799999999</v>
      </c>
      <c r="BC464" s="151">
        <f t="shared" si="23"/>
        <v>0.32175651799999999</v>
      </c>
    </row>
    <row r="465" spans="1:55" x14ac:dyDescent="0.25">
      <c r="A465" s="153">
        <v>460</v>
      </c>
      <c r="B465">
        <v>0.32144877459999999</v>
      </c>
      <c r="C465" s="49">
        <f t="shared" si="24"/>
        <v>2</v>
      </c>
      <c r="D465" s="153">
        <v>460</v>
      </c>
      <c r="E465" s="151">
        <f t="shared" si="25"/>
        <v>0.32144877459999999</v>
      </c>
      <c r="BC465" s="151">
        <f t="shared" si="23"/>
        <v>0.32144877459999999</v>
      </c>
    </row>
    <row r="466" spans="1:55" x14ac:dyDescent="0.25">
      <c r="A466" s="153">
        <v>461</v>
      </c>
      <c r="B466">
        <v>0.32113312659999899</v>
      </c>
      <c r="C466" s="49">
        <f t="shared" si="24"/>
        <v>2</v>
      </c>
      <c r="D466" s="153">
        <v>461</v>
      </c>
      <c r="E466" s="151">
        <f t="shared" si="25"/>
        <v>0.32113312659999899</v>
      </c>
      <c r="BC466" s="151">
        <f t="shared" si="23"/>
        <v>0.32113312659999899</v>
      </c>
    </row>
    <row r="467" spans="1:55" x14ac:dyDescent="0.25">
      <c r="A467" s="153">
        <v>462</v>
      </c>
      <c r="B467">
        <v>0.32080966359999902</v>
      </c>
      <c r="C467" s="49">
        <f t="shared" si="24"/>
        <v>2</v>
      </c>
      <c r="D467" s="153">
        <v>462</v>
      </c>
      <c r="E467" s="151">
        <f t="shared" si="25"/>
        <v>0.32080966359999902</v>
      </c>
      <c r="BC467" s="151">
        <f t="shared" si="23"/>
        <v>0.32080966359999902</v>
      </c>
    </row>
    <row r="468" spans="1:55" x14ac:dyDescent="0.25">
      <c r="A468" s="153">
        <v>463</v>
      </c>
      <c r="B468">
        <v>0.32047847400000001</v>
      </c>
      <c r="C468" s="49">
        <f t="shared" si="24"/>
        <v>2</v>
      </c>
      <c r="D468" s="153">
        <v>463</v>
      </c>
      <c r="E468" s="151">
        <f t="shared" si="25"/>
        <v>0.32047847400000001</v>
      </c>
      <c r="BC468" s="151">
        <f t="shared" si="23"/>
        <v>0.32047847400000001</v>
      </c>
    </row>
    <row r="469" spans="1:55" x14ac:dyDescent="0.25">
      <c r="A469" s="153">
        <v>464</v>
      </c>
      <c r="B469">
        <v>0.32013964639999998</v>
      </c>
      <c r="C469" s="49">
        <f t="shared" si="24"/>
        <v>2</v>
      </c>
      <c r="D469" s="153">
        <v>464</v>
      </c>
      <c r="E469" s="151">
        <f t="shared" si="25"/>
        <v>0.32013964639999998</v>
      </c>
      <c r="BC469" s="151">
        <f t="shared" si="23"/>
        <v>0.32013964639999998</v>
      </c>
    </row>
    <row r="470" spans="1:55" x14ac:dyDescent="0.25">
      <c r="A470" s="153">
        <v>465</v>
      </c>
      <c r="B470">
        <v>0.31979326879999997</v>
      </c>
      <c r="C470" s="49">
        <f t="shared" si="24"/>
        <v>2</v>
      </c>
      <c r="D470" s="153">
        <v>465</v>
      </c>
      <c r="E470" s="151">
        <f t="shared" si="25"/>
        <v>0.31979326879999997</v>
      </c>
      <c r="BC470" s="151">
        <f t="shared" si="23"/>
        <v>0.31979326879999997</v>
      </c>
    </row>
    <row r="471" spans="1:55" x14ac:dyDescent="0.25">
      <c r="A471" s="153">
        <v>466</v>
      </c>
      <c r="B471">
        <v>0.31943942920000001</v>
      </c>
      <c r="C471" s="49">
        <f t="shared" si="24"/>
        <v>2</v>
      </c>
      <c r="D471" s="153">
        <v>466</v>
      </c>
      <c r="E471" s="151">
        <f t="shared" si="25"/>
        <v>0.31943942920000001</v>
      </c>
      <c r="BC471" s="151">
        <f t="shared" si="23"/>
        <v>0.31943942920000001</v>
      </c>
    </row>
    <row r="472" spans="1:55" x14ac:dyDescent="0.25">
      <c r="A472" s="153">
        <v>467</v>
      </c>
      <c r="B472">
        <v>0.31907821479999998</v>
      </c>
      <c r="C472" s="49">
        <f t="shared" si="24"/>
        <v>2</v>
      </c>
      <c r="D472" s="153">
        <v>467</v>
      </c>
      <c r="E472" s="151">
        <f t="shared" si="25"/>
        <v>0.31907821479999998</v>
      </c>
      <c r="BC472" s="151">
        <f t="shared" si="23"/>
        <v>0.31907821479999998</v>
      </c>
    </row>
    <row r="473" spans="1:55" x14ac:dyDescent="0.25">
      <c r="A473" s="153">
        <v>468</v>
      </c>
      <c r="B473">
        <v>0.31870971279999999</v>
      </c>
      <c r="C473" s="49">
        <f t="shared" si="24"/>
        <v>2</v>
      </c>
      <c r="D473" s="153">
        <v>468</v>
      </c>
      <c r="E473" s="151">
        <f t="shared" si="25"/>
        <v>0.31870971279999999</v>
      </c>
      <c r="BC473" s="151">
        <f t="shared" si="23"/>
        <v>0.31870971279999999</v>
      </c>
    </row>
    <row r="474" spans="1:55" x14ac:dyDescent="0.25">
      <c r="A474" s="153">
        <v>469</v>
      </c>
      <c r="B474">
        <v>0.318334009999999</v>
      </c>
      <c r="C474" s="49">
        <f t="shared" si="24"/>
        <v>2</v>
      </c>
      <c r="D474" s="153">
        <v>469</v>
      </c>
      <c r="E474" s="151">
        <f t="shared" si="25"/>
        <v>0.318334009999999</v>
      </c>
      <c r="BC474" s="151">
        <f t="shared" si="23"/>
        <v>0.318334009999999</v>
      </c>
    </row>
    <row r="475" spans="1:55" x14ac:dyDescent="0.25">
      <c r="A475" s="153">
        <v>470</v>
      </c>
      <c r="B475">
        <v>0.31795119299999902</v>
      </c>
      <c r="C475" s="49">
        <f t="shared" si="24"/>
        <v>2</v>
      </c>
      <c r="D475" s="153">
        <v>470</v>
      </c>
      <c r="E475" s="151">
        <f t="shared" si="25"/>
        <v>0.31795119299999902</v>
      </c>
      <c r="BC475" s="151">
        <f t="shared" si="23"/>
        <v>0.31795119299999902</v>
      </c>
    </row>
    <row r="476" spans="1:55" x14ac:dyDescent="0.25">
      <c r="A476" s="153">
        <v>471</v>
      </c>
      <c r="B476">
        <v>0.31756134759999999</v>
      </c>
      <c r="C476" s="49">
        <f t="shared" si="24"/>
        <v>2</v>
      </c>
      <c r="D476" s="153">
        <v>471</v>
      </c>
      <c r="E476" s="151">
        <f t="shared" si="25"/>
        <v>0.31756134759999999</v>
      </c>
      <c r="BC476" s="151">
        <f t="shared" si="23"/>
        <v>0.31756134759999999</v>
      </c>
    </row>
    <row r="477" spans="1:55" x14ac:dyDescent="0.25">
      <c r="A477" s="153">
        <v>472</v>
      </c>
      <c r="B477">
        <v>0.31716455960000001</v>
      </c>
      <c r="C477" s="49">
        <f t="shared" si="24"/>
        <v>2</v>
      </c>
      <c r="D477" s="153">
        <v>472</v>
      </c>
      <c r="E477" s="151">
        <f t="shared" si="25"/>
        <v>0.31716455960000001</v>
      </c>
      <c r="BC477" s="151">
        <f t="shared" si="23"/>
        <v>0.31716455960000001</v>
      </c>
    </row>
    <row r="478" spans="1:55" x14ac:dyDescent="0.25">
      <c r="A478" s="153">
        <v>473</v>
      </c>
      <c r="B478">
        <v>0.31676091419999902</v>
      </c>
      <c r="C478" s="49">
        <f t="shared" si="24"/>
        <v>2</v>
      </c>
      <c r="D478" s="153">
        <v>473</v>
      </c>
      <c r="E478" s="151">
        <f t="shared" si="25"/>
        <v>0.31676091419999902</v>
      </c>
      <c r="BC478" s="151">
        <f t="shared" si="23"/>
        <v>0.31676091419999902</v>
      </c>
    </row>
    <row r="479" spans="1:55" x14ac:dyDescent="0.25">
      <c r="A479" s="153">
        <v>474</v>
      </c>
      <c r="B479">
        <v>0.31635049659999998</v>
      </c>
      <c r="C479" s="49">
        <f t="shared" si="24"/>
        <v>2</v>
      </c>
      <c r="D479" s="153">
        <v>474</v>
      </c>
      <c r="E479" s="151">
        <f t="shared" si="25"/>
        <v>0.31635049659999998</v>
      </c>
      <c r="BC479" s="151">
        <f t="shared" si="23"/>
        <v>0.31635049659999998</v>
      </c>
    </row>
    <row r="480" spans="1:55" x14ac:dyDescent="0.25">
      <c r="A480" s="153">
        <v>475</v>
      </c>
      <c r="B480">
        <v>0.31593339079999899</v>
      </c>
      <c r="C480" s="49">
        <f t="shared" si="24"/>
        <v>2</v>
      </c>
      <c r="D480" s="153">
        <v>475</v>
      </c>
      <c r="E480" s="151">
        <f t="shared" si="25"/>
        <v>0.31593339079999899</v>
      </c>
      <c r="BC480" s="151">
        <f t="shared" si="23"/>
        <v>0.31593339079999899</v>
      </c>
    </row>
    <row r="481" spans="1:55" x14ac:dyDescent="0.25">
      <c r="A481" s="153">
        <v>476</v>
      </c>
      <c r="B481">
        <v>0.31550968140000002</v>
      </c>
      <c r="C481" s="49">
        <f t="shared" si="24"/>
        <v>2</v>
      </c>
      <c r="D481" s="153">
        <v>476</v>
      </c>
      <c r="E481" s="151">
        <f t="shared" si="25"/>
        <v>0.31550968140000002</v>
      </c>
      <c r="BC481" s="151">
        <f t="shared" si="23"/>
        <v>0.31550968140000002</v>
      </c>
    </row>
    <row r="482" spans="1:55" x14ac:dyDescent="0.25">
      <c r="A482" s="153">
        <v>477</v>
      </c>
      <c r="B482">
        <v>0.31507945199999998</v>
      </c>
      <c r="C482" s="49">
        <f t="shared" si="24"/>
        <v>2</v>
      </c>
      <c r="D482" s="153">
        <v>477</v>
      </c>
      <c r="E482" s="151">
        <f t="shared" si="25"/>
        <v>0.31507945199999998</v>
      </c>
      <c r="BC482" s="151">
        <f t="shared" si="23"/>
        <v>0.31507945199999998</v>
      </c>
    </row>
    <row r="483" spans="1:55" x14ac:dyDescent="0.25">
      <c r="A483" s="153">
        <v>478</v>
      </c>
      <c r="B483">
        <v>0.31464278559999997</v>
      </c>
      <c r="C483" s="49">
        <f t="shared" si="24"/>
        <v>2</v>
      </c>
      <c r="D483" s="153">
        <v>478</v>
      </c>
      <c r="E483" s="151">
        <f t="shared" si="25"/>
        <v>0.31464278559999997</v>
      </c>
      <c r="BC483" s="151">
        <f t="shared" si="23"/>
        <v>0.31464278559999997</v>
      </c>
    </row>
    <row r="484" spans="1:55" x14ac:dyDescent="0.25">
      <c r="A484" s="153">
        <v>479</v>
      </c>
      <c r="B484">
        <v>0.31419976559999901</v>
      </c>
      <c r="C484" s="49">
        <f t="shared" si="24"/>
        <v>2</v>
      </c>
      <c r="D484" s="153">
        <v>479</v>
      </c>
      <c r="E484" s="151">
        <f t="shared" si="25"/>
        <v>0.31419976559999901</v>
      </c>
      <c r="BC484" s="151">
        <f t="shared" si="23"/>
        <v>0.31419976559999901</v>
      </c>
    </row>
    <row r="485" spans="1:55" x14ac:dyDescent="0.25">
      <c r="A485" s="153">
        <v>480</v>
      </c>
      <c r="B485">
        <v>0.313750474</v>
      </c>
      <c r="C485" s="49">
        <f t="shared" si="24"/>
        <v>2</v>
      </c>
      <c r="D485" s="153">
        <v>480</v>
      </c>
      <c r="E485" s="151">
        <f t="shared" si="25"/>
        <v>0.313750474</v>
      </c>
      <c r="BC485" s="151">
        <f t="shared" si="23"/>
        <v>0.313750474</v>
      </c>
    </row>
    <row r="486" spans="1:55" x14ac:dyDescent="0.25">
      <c r="A486" s="153">
        <v>481</v>
      </c>
      <c r="B486">
        <v>0.31329499299999902</v>
      </c>
      <c r="C486" s="49">
        <f t="shared" si="24"/>
        <v>2</v>
      </c>
      <c r="D486" s="153">
        <v>481</v>
      </c>
      <c r="E486" s="151">
        <f t="shared" si="25"/>
        <v>0.31329499299999902</v>
      </c>
      <c r="BC486" s="151">
        <f t="shared" si="23"/>
        <v>0.31329499299999902</v>
      </c>
    </row>
    <row r="487" spans="1:55" x14ac:dyDescent="0.25">
      <c r="A487" s="153">
        <v>482</v>
      </c>
      <c r="B487">
        <v>0.31283340440000001</v>
      </c>
      <c r="C487" s="49">
        <f t="shared" si="24"/>
        <v>2</v>
      </c>
      <c r="D487" s="153">
        <v>482</v>
      </c>
      <c r="E487" s="151">
        <f t="shared" si="25"/>
        <v>0.31283340440000001</v>
      </c>
      <c r="BC487" s="151">
        <f t="shared" si="23"/>
        <v>0.31283340440000001</v>
      </c>
    </row>
    <row r="488" spans="1:55" x14ac:dyDescent="0.25">
      <c r="A488" s="153">
        <v>483</v>
      </c>
      <c r="B488">
        <v>0.31236578899999901</v>
      </c>
      <c r="C488" s="49">
        <f t="shared" si="24"/>
        <v>2</v>
      </c>
      <c r="D488" s="153">
        <v>483</v>
      </c>
      <c r="E488" s="151">
        <f t="shared" si="25"/>
        <v>0.31236578899999901</v>
      </c>
      <c r="BC488" s="151">
        <f t="shared" si="23"/>
        <v>0.31236578899999901</v>
      </c>
    </row>
    <row r="489" spans="1:55" x14ac:dyDescent="0.25">
      <c r="A489" s="153">
        <v>484</v>
      </c>
      <c r="B489">
        <v>0.31189222779999998</v>
      </c>
      <c r="C489" s="49">
        <f t="shared" si="24"/>
        <v>2</v>
      </c>
      <c r="D489" s="153">
        <v>484</v>
      </c>
      <c r="E489" s="151">
        <f t="shared" si="25"/>
        <v>0.31189222779999998</v>
      </c>
      <c r="BC489" s="151">
        <f t="shared" si="23"/>
        <v>0.31189222779999998</v>
      </c>
    </row>
    <row r="490" spans="1:55" x14ac:dyDescent="0.25">
      <c r="A490" s="153">
        <v>485</v>
      </c>
      <c r="B490">
        <v>0.3114128008</v>
      </c>
      <c r="C490" s="49">
        <f t="shared" si="24"/>
        <v>2</v>
      </c>
      <c r="D490" s="153">
        <v>485</v>
      </c>
      <c r="E490" s="151">
        <f t="shared" si="25"/>
        <v>0.3114128008</v>
      </c>
      <c r="BC490" s="151">
        <f t="shared" si="23"/>
        <v>0.3114128008</v>
      </c>
    </row>
    <row r="491" spans="1:55" x14ac:dyDescent="0.25">
      <c r="A491" s="153">
        <v>486</v>
      </c>
      <c r="B491">
        <v>0.31092758819999999</v>
      </c>
      <c r="C491" s="49">
        <f t="shared" si="24"/>
        <v>2</v>
      </c>
      <c r="D491" s="153">
        <v>486</v>
      </c>
      <c r="E491" s="151">
        <f t="shared" si="25"/>
        <v>0.31092758819999999</v>
      </c>
      <c r="BC491" s="151">
        <f t="shared" si="23"/>
        <v>0.31092758819999999</v>
      </c>
    </row>
    <row r="492" spans="1:55" x14ac:dyDescent="0.25">
      <c r="A492" s="153">
        <v>487</v>
      </c>
      <c r="B492">
        <v>0.310436669</v>
      </c>
      <c r="C492" s="49">
        <f t="shared" si="24"/>
        <v>2</v>
      </c>
      <c r="D492" s="153">
        <v>487</v>
      </c>
      <c r="E492" s="151">
        <f t="shared" si="25"/>
        <v>0.310436669</v>
      </c>
      <c r="BC492" s="151">
        <f t="shared" si="23"/>
        <v>0.310436669</v>
      </c>
    </row>
    <row r="493" spans="1:55" x14ac:dyDescent="0.25">
      <c r="A493" s="153">
        <v>488</v>
      </c>
      <c r="B493">
        <v>0.30994012239999902</v>
      </c>
      <c r="C493" s="49">
        <f t="shared" si="24"/>
        <v>2</v>
      </c>
      <c r="D493" s="153">
        <v>488</v>
      </c>
      <c r="E493" s="151">
        <f t="shared" si="25"/>
        <v>0.30994012239999902</v>
      </c>
      <c r="BC493" s="151">
        <f t="shared" si="23"/>
        <v>0.30994012239999902</v>
      </c>
    </row>
    <row r="494" spans="1:55" x14ac:dyDescent="0.25">
      <c r="A494" s="153">
        <v>489</v>
      </c>
      <c r="B494">
        <v>0.30943802659999903</v>
      </c>
      <c r="C494" s="49">
        <f t="shared" si="24"/>
        <v>2</v>
      </c>
      <c r="D494" s="153">
        <v>489</v>
      </c>
      <c r="E494" s="151">
        <f t="shared" si="25"/>
        <v>0.30943802659999903</v>
      </c>
      <c r="BC494" s="151">
        <f t="shared" si="23"/>
        <v>0.30943802659999903</v>
      </c>
    </row>
    <row r="495" spans="1:55" x14ac:dyDescent="0.25">
      <c r="A495" s="153">
        <v>490</v>
      </c>
      <c r="B495">
        <v>0.30893045959999998</v>
      </c>
      <c r="C495" s="49">
        <f t="shared" si="24"/>
        <v>2</v>
      </c>
      <c r="D495" s="153">
        <v>490</v>
      </c>
      <c r="E495" s="151">
        <f t="shared" si="25"/>
        <v>0.30893045959999998</v>
      </c>
      <c r="BC495" s="151">
        <f t="shared" si="23"/>
        <v>0.30893045959999998</v>
      </c>
    </row>
    <row r="496" spans="1:55" x14ac:dyDescent="0.25">
      <c r="A496" s="153">
        <v>491</v>
      </c>
      <c r="B496">
        <v>0.3084174992</v>
      </c>
      <c r="C496" s="49">
        <f t="shared" si="24"/>
        <v>2</v>
      </c>
      <c r="D496" s="153">
        <v>491</v>
      </c>
      <c r="E496" s="151">
        <f t="shared" si="25"/>
        <v>0.3084174992</v>
      </c>
      <c r="BC496" s="151">
        <f t="shared" si="23"/>
        <v>0.3084174992</v>
      </c>
    </row>
    <row r="497" spans="1:55" x14ac:dyDescent="0.25">
      <c r="A497" s="153">
        <v>492</v>
      </c>
      <c r="B497">
        <v>0.30789922199999997</v>
      </c>
      <c r="C497" s="49">
        <f t="shared" si="24"/>
        <v>2</v>
      </c>
      <c r="D497" s="153">
        <v>492</v>
      </c>
      <c r="E497" s="151">
        <f t="shared" si="25"/>
        <v>0.30789922199999997</v>
      </c>
      <c r="BC497" s="151">
        <f t="shared" si="23"/>
        <v>0.30789922199999997</v>
      </c>
    </row>
    <row r="498" spans="1:55" x14ac:dyDescent="0.25">
      <c r="A498" s="153">
        <v>493</v>
      </c>
      <c r="B498">
        <v>0.30737570479999998</v>
      </c>
      <c r="C498" s="49">
        <f t="shared" si="24"/>
        <v>2</v>
      </c>
      <c r="D498" s="153">
        <v>493</v>
      </c>
      <c r="E498" s="151">
        <f t="shared" si="25"/>
        <v>0.30737570479999998</v>
      </c>
      <c r="BC498" s="151">
        <f t="shared" si="23"/>
        <v>0.30737570479999998</v>
      </c>
    </row>
    <row r="499" spans="1:55" x14ac:dyDescent="0.25">
      <c r="A499" s="153">
        <v>494</v>
      </c>
      <c r="B499">
        <v>0.30684702380000001</v>
      </c>
      <c r="C499" s="49">
        <f t="shared" si="24"/>
        <v>2</v>
      </c>
      <c r="D499" s="153">
        <v>494</v>
      </c>
      <c r="E499" s="151">
        <f t="shared" si="25"/>
        <v>0.30684702380000001</v>
      </c>
      <c r="BC499" s="151">
        <f t="shared" si="23"/>
        <v>0.30684702380000001</v>
      </c>
    </row>
    <row r="500" spans="1:55" x14ac:dyDescent="0.25">
      <c r="A500" s="153">
        <v>495</v>
      </c>
      <c r="B500">
        <v>0.3063132542</v>
      </c>
      <c r="C500" s="49">
        <f t="shared" si="24"/>
        <v>2</v>
      </c>
      <c r="D500" s="153">
        <v>495</v>
      </c>
      <c r="E500" s="151">
        <f t="shared" si="25"/>
        <v>0.3063132542</v>
      </c>
      <c r="BC500" s="151">
        <f t="shared" si="23"/>
        <v>0.3063132542</v>
      </c>
    </row>
    <row r="501" spans="1:55" x14ac:dyDescent="0.25">
      <c r="A501" s="153">
        <v>496</v>
      </c>
      <c r="B501">
        <v>0.30577447139999903</v>
      </c>
      <c r="C501" s="49">
        <f t="shared" si="24"/>
        <v>2</v>
      </c>
      <c r="D501" s="153">
        <v>496</v>
      </c>
      <c r="E501" s="151">
        <f t="shared" si="25"/>
        <v>0.30577447139999903</v>
      </c>
      <c r="BC501" s="151">
        <f t="shared" si="23"/>
        <v>0.30577447139999903</v>
      </c>
    </row>
    <row r="502" spans="1:55" x14ac:dyDescent="0.25">
      <c r="A502" s="153">
        <v>497</v>
      </c>
      <c r="B502">
        <v>0.30523075</v>
      </c>
      <c r="C502" s="49">
        <f t="shared" si="24"/>
        <v>2</v>
      </c>
      <c r="D502" s="153">
        <v>497</v>
      </c>
      <c r="E502" s="151">
        <f t="shared" si="25"/>
        <v>0.30523075</v>
      </c>
      <c r="BC502" s="151">
        <f t="shared" si="23"/>
        <v>0.30523075</v>
      </c>
    </row>
    <row r="503" spans="1:55" x14ac:dyDescent="0.25">
      <c r="A503" s="153">
        <v>498</v>
      </c>
      <c r="B503">
        <v>0.30468216419999999</v>
      </c>
      <c r="C503" s="49">
        <f t="shared" si="24"/>
        <v>2</v>
      </c>
      <c r="D503" s="153">
        <v>498</v>
      </c>
      <c r="E503" s="151">
        <f t="shared" si="25"/>
        <v>0.30468216419999999</v>
      </c>
      <c r="BC503" s="151">
        <f t="shared" si="23"/>
        <v>0.30468216419999999</v>
      </c>
    </row>
    <row r="504" spans="1:55" x14ac:dyDescent="0.25">
      <c r="A504" s="153">
        <v>499</v>
      </c>
      <c r="B504">
        <v>0.30412878739999999</v>
      </c>
      <c r="C504" s="49">
        <f t="shared" si="24"/>
        <v>2</v>
      </c>
      <c r="D504" s="153">
        <v>499</v>
      </c>
      <c r="E504" s="151">
        <f t="shared" si="25"/>
        <v>0.30412878739999999</v>
      </c>
      <c r="BC504" s="151">
        <f t="shared" si="23"/>
        <v>0.30412878739999999</v>
      </c>
    </row>
    <row r="505" spans="1:55" x14ac:dyDescent="0.25">
      <c r="A505" s="153">
        <v>500</v>
      </c>
      <c r="B505">
        <v>0.30357069279999999</v>
      </c>
      <c r="C505" s="49">
        <f t="shared" si="24"/>
        <v>2</v>
      </c>
      <c r="D505" s="153">
        <v>500</v>
      </c>
      <c r="E505" s="151">
        <f t="shared" si="25"/>
        <v>0.30357069279999999</v>
      </c>
      <c r="BC505" s="151">
        <f t="shared" si="23"/>
        <v>0.30357069279999999</v>
      </c>
    </row>
    <row r="506" spans="1:55" x14ac:dyDescent="0.25">
      <c r="A506" s="153">
        <v>501</v>
      </c>
      <c r="B506">
        <v>0.30300795320000001</v>
      </c>
      <c r="C506" s="49">
        <f t="shared" si="24"/>
        <v>2</v>
      </c>
      <c r="D506" s="153">
        <v>501</v>
      </c>
      <c r="E506" s="151">
        <f t="shared" si="25"/>
        <v>0.30300795320000001</v>
      </c>
      <c r="BC506" s="151">
        <f t="shared" si="23"/>
        <v>0.30300795320000001</v>
      </c>
    </row>
    <row r="507" spans="1:55" x14ac:dyDescent="0.25">
      <c r="A507" s="153">
        <v>502</v>
      </c>
      <c r="B507">
        <v>0.30244064059999998</v>
      </c>
      <c r="C507" s="49">
        <f t="shared" si="24"/>
        <v>2</v>
      </c>
      <c r="D507" s="153">
        <v>502</v>
      </c>
      <c r="E507" s="151">
        <f t="shared" si="25"/>
        <v>0.30244064059999998</v>
      </c>
      <c r="BC507" s="151">
        <f t="shared" si="23"/>
        <v>0.30244064059999998</v>
      </c>
    </row>
    <row r="508" spans="1:55" x14ac:dyDescent="0.25">
      <c r="A508" s="153">
        <v>503</v>
      </c>
      <c r="B508">
        <v>0.30186882679999999</v>
      </c>
      <c r="C508" s="49">
        <f t="shared" si="24"/>
        <v>2</v>
      </c>
      <c r="D508" s="153">
        <v>503</v>
      </c>
      <c r="E508" s="151">
        <f t="shared" si="25"/>
        <v>0.30186882679999999</v>
      </c>
      <c r="BC508" s="151">
        <f t="shared" si="23"/>
        <v>0.30186882679999999</v>
      </c>
    </row>
    <row r="509" spans="1:55" x14ac:dyDescent="0.25">
      <c r="A509" s="153">
        <v>504</v>
      </c>
      <c r="B509">
        <v>0.30129258279999999</v>
      </c>
      <c r="C509" s="49">
        <f t="shared" si="24"/>
        <v>2</v>
      </c>
      <c r="D509" s="153">
        <v>504</v>
      </c>
      <c r="E509" s="151">
        <f t="shared" si="25"/>
        <v>0.30129258279999999</v>
      </c>
      <c r="BC509" s="151">
        <f t="shared" si="23"/>
        <v>0.30129258279999999</v>
      </c>
    </row>
    <row r="510" spans="1:55" x14ac:dyDescent="0.25">
      <c r="A510" s="153">
        <v>505</v>
      </c>
      <c r="B510">
        <v>0.3007119794</v>
      </c>
      <c r="C510" s="49">
        <f t="shared" si="24"/>
        <v>2</v>
      </c>
      <c r="D510" s="153">
        <v>505</v>
      </c>
      <c r="E510" s="151">
        <f t="shared" si="25"/>
        <v>0.3007119794</v>
      </c>
      <c r="BC510" s="151">
        <f t="shared" si="23"/>
        <v>0.3007119794</v>
      </c>
    </row>
    <row r="511" spans="1:55" x14ac:dyDescent="0.25">
      <c r="A511" s="153">
        <v>506</v>
      </c>
      <c r="B511">
        <v>0.30012708659999998</v>
      </c>
      <c r="C511" s="49">
        <f t="shared" si="24"/>
        <v>2</v>
      </c>
      <c r="D511" s="153">
        <v>506</v>
      </c>
      <c r="E511" s="151">
        <f t="shared" si="25"/>
        <v>0.30012708659999998</v>
      </c>
      <c r="BC511" s="151">
        <f t="shared" si="23"/>
        <v>0.30012708659999998</v>
      </c>
    </row>
    <row r="512" spans="1:55" x14ac:dyDescent="0.25">
      <c r="A512" s="153">
        <v>507</v>
      </c>
      <c r="B512">
        <v>0.2995379742</v>
      </c>
      <c r="C512" s="49">
        <f t="shared" si="24"/>
        <v>2</v>
      </c>
      <c r="D512" s="153">
        <v>507</v>
      </c>
      <c r="E512" s="151">
        <f t="shared" si="25"/>
        <v>0.2995379742</v>
      </c>
      <c r="BC512" s="151">
        <f t="shared" si="23"/>
        <v>0.2995379742</v>
      </c>
    </row>
    <row r="513" spans="1:55" x14ac:dyDescent="0.25">
      <c r="A513" s="153">
        <v>508</v>
      </c>
      <c r="B513">
        <v>0.29894471119999999</v>
      </c>
      <c r="C513" s="49">
        <f t="shared" si="24"/>
        <v>2</v>
      </c>
      <c r="D513" s="153">
        <v>508</v>
      </c>
      <c r="E513" s="151">
        <f t="shared" si="25"/>
        <v>0.29894471119999999</v>
      </c>
      <c r="BC513" s="151">
        <f t="shared" si="23"/>
        <v>0.29894471119999999</v>
      </c>
    </row>
    <row r="514" spans="1:55" x14ac:dyDescent="0.25">
      <c r="A514" s="153">
        <v>509</v>
      </c>
      <c r="B514">
        <v>0.29834736619999902</v>
      </c>
      <c r="C514" s="49">
        <f t="shared" si="24"/>
        <v>2</v>
      </c>
      <c r="D514" s="153">
        <v>509</v>
      </c>
      <c r="E514" s="151">
        <f t="shared" si="25"/>
        <v>0.29834736619999902</v>
      </c>
      <c r="BC514" s="151">
        <f t="shared" si="23"/>
        <v>0.29834736619999902</v>
      </c>
    </row>
    <row r="515" spans="1:55" x14ac:dyDescent="0.25">
      <c r="A515" s="153">
        <v>510</v>
      </c>
      <c r="B515">
        <v>0.29774600759999997</v>
      </c>
      <c r="C515" s="49">
        <f t="shared" si="24"/>
        <v>2</v>
      </c>
      <c r="D515" s="153">
        <v>510</v>
      </c>
      <c r="E515" s="151">
        <f t="shared" si="25"/>
        <v>0.29774600759999997</v>
      </c>
      <c r="BC515" s="151">
        <f t="shared" si="23"/>
        <v>0.29774600759999997</v>
      </c>
    </row>
    <row r="516" spans="1:55" x14ac:dyDescent="0.25">
      <c r="A516" s="153">
        <v>511</v>
      </c>
      <c r="B516">
        <v>0.29714070279999999</v>
      </c>
      <c r="C516" s="49">
        <f t="shared" si="24"/>
        <v>2</v>
      </c>
      <c r="D516" s="153">
        <v>511</v>
      </c>
      <c r="E516" s="151">
        <f t="shared" si="25"/>
        <v>0.29714070279999999</v>
      </c>
      <c r="BC516" s="151">
        <f t="shared" si="23"/>
        <v>0.29714070279999999</v>
      </c>
    </row>
    <row r="517" spans="1:55" x14ac:dyDescent="0.25">
      <c r="A517" s="153">
        <v>512</v>
      </c>
      <c r="B517">
        <v>0.29653151899999902</v>
      </c>
      <c r="C517" s="49">
        <f t="shared" si="24"/>
        <v>2</v>
      </c>
      <c r="D517" s="153">
        <v>512</v>
      </c>
      <c r="E517" s="151">
        <f t="shared" si="25"/>
        <v>0.29653151899999902</v>
      </c>
      <c r="BC517" s="151">
        <f t="shared" ref="BC517:BC580" si="26">B517</f>
        <v>0.29653151899999902</v>
      </c>
    </row>
    <row r="518" spans="1:55" x14ac:dyDescent="0.25">
      <c r="A518" s="153">
        <v>513</v>
      </c>
      <c r="B518">
        <v>0.29591852259999901</v>
      </c>
      <c r="C518" s="49">
        <f t="shared" ref="C518:C581" si="27">IF(ROW()-$C$4&lt;=$C$2,1,2)</f>
        <v>2</v>
      </c>
      <c r="D518" s="153">
        <v>513</v>
      </c>
      <c r="E518" s="151">
        <f t="shared" ref="E518:E581" si="28">B518</f>
        <v>0.29591852259999901</v>
      </c>
      <c r="BC518" s="151">
        <f t="shared" si="26"/>
        <v>0.29591852259999901</v>
      </c>
    </row>
    <row r="519" spans="1:55" x14ac:dyDescent="0.25">
      <c r="A519" s="153">
        <v>514</v>
      </c>
      <c r="B519">
        <v>0.29530178000000001</v>
      </c>
      <c r="C519" s="49">
        <f t="shared" si="27"/>
        <v>2</v>
      </c>
      <c r="D519" s="153">
        <v>514</v>
      </c>
      <c r="E519" s="151">
        <f t="shared" si="28"/>
        <v>0.29530178000000001</v>
      </c>
      <c r="BC519" s="151">
        <f t="shared" si="26"/>
        <v>0.29530178000000001</v>
      </c>
    </row>
    <row r="520" spans="1:55" x14ac:dyDescent="0.25">
      <c r="A520" s="153">
        <v>515</v>
      </c>
      <c r="B520">
        <v>0.294681356599999</v>
      </c>
      <c r="C520" s="49">
        <f t="shared" si="27"/>
        <v>2</v>
      </c>
      <c r="D520" s="153">
        <v>515</v>
      </c>
      <c r="E520" s="151">
        <f t="shared" si="28"/>
        <v>0.294681356599999</v>
      </c>
      <c r="BC520" s="151">
        <f t="shared" si="26"/>
        <v>0.294681356599999</v>
      </c>
    </row>
    <row r="521" spans="1:55" x14ac:dyDescent="0.25">
      <c r="A521" s="153">
        <v>516</v>
      </c>
      <c r="B521">
        <v>0.29405731759999998</v>
      </c>
      <c r="C521" s="49">
        <f t="shared" si="27"/>
        <v>2</v>
      </c>
      <c r="D521" s="153">
        <v>516</v>
      </c>
      <c r="E521" s="151">
        <f t="shared" si="28"/>
        <v>0.29405731759999998</v>
      </c>
      <c r="BC521" s="151">
        <f t="shared" si="26"/>
        <v>0.29405731759999998</v>
      </c>
    </row>
    <row r="522" spans="1:55" x14ac:dyDescent="0.25">
      <c r="A522" s="153">
        <v>517</v>
      </c>
      <c r="B522">
        <v>0.29342972759999902</v>
      </c>
      <c r="C522" s="49">
        <f t="shared" si="27"/>
        <v>2</v>
      </c>
      <c r="D522" s="153">
        <v>517</v>
      </c>
      <c r="E522" s="151">
        <f t="shared" si="28"/>
        <v>0.29342972759999902</v>
      </c>
      <c r="BC522" s="151">
        <f t="shared" si="26"/>
        <v>0.29342972759999902</v>
      </c>
    </row>
    <row r="523" spans="1:55" x14ac:dyDescent="0.25">
      <c r="A523" s="153">
        <v>518</v>
      </c>
      <c r="B523">
        <v>0.29279865039999903</v>
      </c>
      <c r="C523" s="49">
        <f t="shared" si="27"/>
        <v>2</v>
      </c>
      <c r="D523" s="153">
        <v>518</v>
      </c>
      <c r="E523" s="151">
        <f t="shared" si="28"/>
        <v>0.29279865039999903</v>
      </c>
      <c r="BC523" s="151">
        <f t="shared" si="26"/>
        <v>0.29279865039999903</v>
      </c>
    </row>
    <row r="524" spans="1:55" x14ac:dyDescent="0.25">
      <c r="A524" s="153">
        <v>519</v>
      </c>
      <c r="B524">
        <v>0.29216414979999999</v>
      </c>
      <c r="C524" s="49">
        <f t="shared" si="27"/>
        <v>2</v>
      </c>
      <c r="D524" s="153">
        <v>519</v>
      </c>
      <c r="E524" s="151">
        <f t="shared" si="28"/>
        <v>0.29216414979999999</v>
      </c>
      <c r="BC524" s="151">
        <f t="shared" si="26"/>
        <v>0.29216414979999999</v>
      </c>
    </row>
    <row r="525" spans="1:55" x14ac:dyDescent="0.25">
      <c r="A525" s="153">
        <v>520</v>
      </c>
      <c r="B525">
        <v>0.29152628879999998</v>
      </c>
      <c r="C525" s="49">
        <f t="shared" si="27"/>
        <v>2</v>
      </c>
      <c r="D525" s="153">
        <v>520</v>
      </c>
      <c r="E525" s="151">
        <f t="shared" si="28"/>
        <v>0.29152628879999998</v>
      </c>
      <c r="BC525" s="151">
        <f t="shared" si="26"/>
        <v>0.29152628879999998</v>
      </c>
    </row>
    <row r="526" spans="1:55" x14ac:dyDescent="0.25">
      <c r="A526" s="153">
        <v>521</v>
      </c>
      <c r="B526">
        <v>0.29088512999999999</v>
      </c>
      <c r="C526" s="49">
        <f t="shared" si="27"/>
        <v>2</v>
      </c>
      <c r="D526" s="153">
        <v>521</v>
      </c>
      <c r="E526" s="151">
        <f t="shared" si="28"/>
        <v>0.29088512999999999</v>
      </c>
      <c r="BC526" s="151">
        <f t="shared" si="26"/>
        <v>0.29088512999999999</v>
      </c>
    </row>
    <row r="527" spans="1:55" x14ac:dyDescent="0.25">
      <c r="A527" s="153">
        <v>522</v>
      </c>
      <c r="B527">
        <v>0.29024073540000001</v>
      </c>
      <c r="C527" s="49">
        <f t="shared" si="27"/>
        <v>2</v>
      </c>
      <c r="D527" s="153">
        <v>522</v>
      </c>
      <c r="E527" s="151">
        <f t="shared" si="28"/>
        <v>0.29024073540000001</v>
      </c>
      <c r="BC527" s="151">
        <f t="shared" si="26"/>
        <v>0.29024073540000001</v>
      </c>
    </row>
    <row r="528" spans="1:55" x14ac:dyDescent="0.25">
      <c r="A528" s="153">
        <v>523</v>
      </c>
      <c r="B528">
        <v>0.28959316639999999</v>
      </c>
      <c r="C528" s="49">
        <f t="shared" si="27"/>
        <v>2</v>
      </c>
      <c r="D528" s="153">
        <v>523</v>
      </c>
      <c r="E528" s="151">
        <f t="shared" si="28"/>
        <v>0.28959316639999999</v>
      </c>
      <c r="BC528" s="151">
        <f t="shared" si="26"/>
        <v>0.28959316639999999</v>
      </c>
    </row>
    <row r="529" spans="1:55" x14ac:dyDescent="0.25">
      <c r="A529" s="153">
        <v>524</v>
      </c>
      <c r="B529">
        <v>0.288942484</v>
      </c>
      <c r="C529" s="49">
        <f t="shared" si="27"/>
        <v>2</v>
      </c>
      <c r="D529" s="153">
        <v>524</v>
      </c>
      <c r="E529" s="151">
        <f t="shared" si="28"/>
        <v>0.288942484</v>
      </c>
      <c r="BC529" s="151">
        <f t="shared" si="26"/>
        <v>0.288942484</v>
      </c>
    </row>
    <row r="530" spans="1:55" x14ac:dyDescent="0.25">
      <c r="A530" s="153">
        <v>525</v>
      </c>
      <c r="B530">
        <v>0.28828874899999901</v>
      </c>
      <c r="C530" s="49">
        <f t="shared" si="27"/>
        <v>2</v>
      </c>
      <c r="D530" s="153">
        <v>525</v>
      </c>
      <c r="E530" s="151">
        <f t="shared" si="28"/>
        <v>0.28828874899999901</v>
      </c>
      <c r="BC530" s="151">
        <f t="shared" si="26"/>
        <v>0.28828874899999901</v>
      </c>
    </row>
    <row r="531" spans="1:55" x14ac:dyDescent="0.25">
      <c r="A531" s="153">
        <v>526</v>
      </c>
      <c r="B531">
        <v>0.28763202139999999</v>
      </c>
      <c r="C531" s="49">
        <f t="shared" si="27"/>
        <v>2</v>
      </c>
      <c r="D531" s="153">
        <v>526</v>
      </c>
      <c r="E531" s="151">
        <f t="shared" si="28"/>
        <v>0.28763202139999999</v>
      </c>
      <c r="BC531" s="151">
        <f t="shared" si="26"/>
        <v>0.28763202139999999</v>
      </c>
    </row>
    <row r="532" spans="1:55" x14ac:dyDescent="0.25">
      <c r="A532" s="153">
        <v>527</v>
      </c>
      <c r="B532">
        <v>0.28697236040000002</v>
      </c>
      <c r="C532" s="49">
        <f t="shared" si="27"/>
        <v>2</v>
      </c>
      <c r="D532" s="153">
        <v>527</v>
      </c>
      <c r="E532" s="151">
        <f t="shared" si="28"/>
        <v>0.28697236040000002</v>
      </c>
      <c r="BC532" s="151">
        <f t="shared" si="26"/>
        <v>0.28697236040000002</v>
      </c>
    </row>
    <row r="533" spans="1:55" x14ac:dyDescent="0.25">
      <c r="A533" s="153">
        <v>528</v>
      </c>
      <c r="B533">
        <v>0.28630982499999902</v>
      </c>
      <c r="C533" s="49">
        <f t="shared" si="27"/>
        <v>2</v>
      </c>
      <c r="D533" s="153">
        <v>528</v>
      </c>
      <c r="E533" s="151">
        <f t="shared" si="28"/>
        <v>0.28630982499999902</v>
      </c>
      <c r="BC533" s="151">
        <f t="shared" si="26"/>
        <v>0.28630982499999902</v>
      </c>
    </row>
    <row r="534" spans="1:55" x14ac:dyDescent="0.25">
      <c r="A534" s="153">
        <v>529</v>
      </c>
      <c r="B534">
        <v>0.2856444742</v>
      </c>
      <c r="C534" s="49">
        <f t="shared" si="27"/>
        <v>2</v>
      </c>
      <c r="D534" s="153">
        <v>529</v>
      </c>
      <c r="E534" s="151">
        <f t="shared" si="28"/>
        <v>0.2856444742</v>
      </c>
      <c r="BC534" s="151">
        <f t="shared" si="26"/>
        <v>0.2856444742</v>
      </c>
    </row>
    <row r="535" spans="1:55" x14ac:dyDescent="0.25">
      <c r="A535" s="153">
        <v>530</v>
      </c>
      <c r="B535">
        <v>0.2849763656</v>
      </c>
      <c r="C535" s="49">
        <f t="shared" si="27"/>
        <v>2</v>
      </c>
      <c r="D535" s="153">
        <v>530</v>
      </c>
      <c r="E535" s="151">
        <f t="shared" si="28"/>
        <v>0.2849763656</v>
      </c>
      <c r="BC535" s="151">
        <f t="shared" si="26"/>
        <v>0.2849763656</v>
      </c>
    </row>
    <row r="536" spans="1:55" x14ac:dyDescent="0.25">
      <c r="A536" s="153">
        <v>531</v>
      </c>
      <c r="B536">
        <v>0.28430555659999901</v>
      </c>
      <c r="C536" s="49">
        <f t="shared" si="27"/>
        <v>2</v>
      </c>
      <c r="D536" s="153">
        <v>531</v>
      </c>
      <c r="E536" s="151">
        <f t="shared" si="28"/>
        <v>0.28430555659999901</v>
      </c>
      <c r="BC536" s="151">
        <f t="shared" si="26"/>
        <v>0.28430555659999901</v>
      </c>
    </row>
    <row r="537" spans="1:55" x14ac:dyDescent="0.25">
      <c r="A537" s="153">
        <v>532</v>
      </c>
      <c r="B537">
        <v>0.28363210459999999</v>
      </c>
      <c r="C537" s="49">
        <f t="shared" si="27"/>
        <v>2</v>
      </c>
      <c r="D537" s="153">
        <v>532</v>
      </c>
      <c r="E537" s="151">
        <f t="shared" si="28"/>
        <v>0.28363210459999999</v>
      </c>
      <c r="BC537" s="151">
        <f t="shared" si="26"/>
        <v>0.28363210459999999</v>
      </c>
    </row>
    <row r="538" spans="1:55" x14ac:dyDescent="0.25">
      <c r="A538" s="153">
        <v>533</v>
      </c>
      <c r="B538">
        <v>0.28295606579999999</v>
      </c>
      <c r="C538" s="49">
        <f t="shared" si="27"/>
        <v>2</v>
      </c>
      <c r="D538" s="153">
        <v>533</v>
      </c>
      <c r="E538" s="151">
        <f t="shared" si="28"/>
        <v>0.28295606579999999</v>
      </c>
      <c r="BC538" s="151">
        <f t="shared" si="26"/>
        <v>0.28295606579999999</v>
      </c>
    </row>
    <row r="539" spans="1:55" x14ac:dyDescent="0.25">
      <c r="A539" s="153">
        <v>534</v>
      </c>
      <c r="B539">
        <v>0.28227749639999999</v>
      </c>
      <c r="C539" s="49">
        <f t="shared" si="27"/>
        <v>2</v>
      </c>
      <c r="D539" s="153">
        <v>534</v>
      </c>
      <c r="E539" s="151">
        <f t="shared" si="28"/>
        <v>0.28227749639999999</v>
      </c>
      <c r="BC539" s="151">
        <f t="shared" si="26"/>
        <v>0.28227749639999999</v>
      </c>
    </row>
    <row r="540" spans="1:55" x14ac:dyDescent="0.25">
      <c r="A540" s="153">
        <v>535</v>
      </c>
      <c r="B540">
        <v>0.28159645179999998</v>
      </c>
      <c r="C540" s="49">
        <f t="shared" si="27"/>
        <v>2</v>
      </c>
      <c r="D540" s="153">
        <v>535</v>
      </c>
      <c r="E540" s="151">
        <f t="shared" si="28"/>
        <v>0.28159645179999998</v>
      </c>
      <c r="BC540" s="151">
        <f t="shared" si="26"/>
        <v>0.28159645179999998</v>
      </c>
    </row>
    <row r="541" spans="1:55" x14ac:dyDescent="0.25">
      <c r="A541" s="153">
        <v>536</v>
      </c>
      <c r="B541">
        <v>0.28091298720000002</v>
      </c>
      <c r="C541" s="49">
        <f t="shared" si="27"/>
        <v>2</v>
      </c>
      <c r="D541" s="153">
        <v>536</v>
      </c>
      <c r="E541" s="151">
        <f t="shared" si="28"/>
        <v>0.28091298720000002</v>
      </c>
      <c r="BC541" s="151">
        <f t="shared" si="26"/>
        <v>0.28091298720000002</v>
      </c>
    </row>
    <row r="542" spans="1:55" x14ac:dyDescent="0.25">
      <c r="A542" s="153">
        <v>537</v>
      </c>
      <c r="B542">
        <v>0.28022715679999999</v>
      </c>
      <c r="C542" s="49">
        <f t="shared" si="27"/>
        <v>2</v>
      </c>
      <c r="D542" s="153">
        <v>537</v>
      </c>
      <c r="E542" s="151">
        <f t="shared" si="28"/>
        <v>0.28022715679999999</v>
      </c>
      <c r="BC542" s="151">
        <f t="shared" si="26"/>
        <v>0.28022715679999999</v>
      </c>
    </row>
    <row r="543" spans="1:55" x14ac:dyDescent="0.25">
      <c r="A543" s="153">
        <v>538</v>
      </c>
      <c r="B543">
        <v>0.279539015</v>
      </c>
      <c r="C543" s="49">
        <f t="shared" si="27"/>
        <v>2</v>
      </c>
      <c r="D543" s="153">
        <v>538</v>
      </c>
      <c r="E543" s="151">
        <f t="shared" si="28"/>
        <v>0.279539015</v>
      </c>
      <c r="BC543" s="151">
        <f t="shared" si="26"/>
        <v>0.279539015</v>
      </c>
    </row>
    <row r="544" spans="1:55" x14ac:dyDescent="0.25">
      <c r="A544" s="153">
        <v>539</v>
      </c>
      <c r="B544">
        <v>0.27884861519999998</v>
      </c>
      <c r="C544" s="49">
        <f t="shared" si="27"/>
        <v>2</v>
      </c>
      <c r="D544" s="153">
        <v>539</v>
      </c>
      <c r="E544" s="151">
        <f t="shared" si="28"/>
        <v>0.27884861519999998</v>
      </c>
      <c r="BC544" s="151">
        <f t="shared" si="26"/>
        <v>0.27884861519999998</v>
      </c>
    </row>
    <row r="545" spans="1:55" x14ac:dyDescent="0.25">
      <c r="A545" s="153">
        <v>540</v>
      </c>
      <c r="B545">
        <v>0.27815601039999999</v>
      </c>
      <c r="C545" s="49">
        <f t="shared" si="27"/>
        <v>2</v>
      </c>
      <c r="D545" s="153">
        <v>540</v>
      </c>
      <c r="E545" s="151">
        <f t="shared" si="28"/>
        <v>0.27815601039999999</v>
      </c>
      <c r="BC545" s="151">
        <f t="shared" si="26"/>
        <v>0.27815601039999999</v>
      </c>
    </row>
    <row r="546" spans="1:55" x14ac:dyDescent="0.25">
      <c r="A546" s="153">
        <v>541</v>
      </c>
      <c r="B546">
        <v>0.27746125319999998</v>
      </c>
      <c r="C546" s="49">
        <f t="shared" si="27"/>
        <v>2</v>
      </c>
      <c r="D546" s="153">
        <v>541</v>
      </c>
      <c r="E546" s="151">
        <f t="shared" si="28"/>
        <v>0.27746125319999998</v>
      </c>
      <c r="BC546" s="151">
        <f t="shared" si="26"/>
        <v>0.27746125319999998</v>
      </c>
    </row>
    <row r="547" spans="1:55" x14ac:dyDescent="0.25">
      <c r="A547" s="153">
        <v>542</v>
      </c>
      <c r="B547">
        <v>0.27676439600000002</v>
      </c>
      <c r="C547" s="49">
        <f t="shared" si="27"/>
        <v>2</v>
      </c>
      <c r="D547" s="153">
        <v>542</v>
      </c>
      <c r="E547" s="151">
        <f t="shared" si="28"/>
        <v>0.27676439600000002</v>
      </c>
      <c r="BC547" s="151">
        <f t="shared" si="26"/>
        <v>0.27676439600000002</v>
      </c>
    </row>
    <row r="548" spans="1:55" x14ac:dyDescent="0.25">
      <c r="A548" s="153">
        <v>543</v>
      </c>
      <c r="B548">
        <v>0.27606548999999903</v>
      </c>
      <c r="C548" s="49">
        <f t="shared" si="27"/>
        <v>2</v>
      </c>
      <c r="D548" s="153">
        <v>543</v>
      </c>
      <c r="E548" s="151">
        <f t="shared" si="28"/>
        <v>0.27606548999999903</v>
      </c>
      <c r="BC548" s="151">
        <f t="shared" si="26"/>
        <v>0.27606548999999903</v>
      </c>
    </row>
    <row r="549" spans="1:55" x14ac:dyDescent="0.25">
      <c r="A549" s="153">
        <v>544</v>
      </c>
      <c r="B549">
        <v>0.27536458659999902</v>
      </c>
      <c r="C549" s="49">
        <f t="shared" si="27"/>
        <v>2</v>
      </c>
      <c r="D549" s="153">
        <v>544</v>
      </c>
      <c r="E549" s="151">
        <f t="shared" si="28"/>
        <v>0.27536458659999902</v>
      </c>
      <c r="BC549" s="151">
        <f t="shared" si="26"/>
        <v>0.27536458659999902</v>
      </c>
    </row>
    <row r="550" spans="1:55" x14ac:dyDescent="0.25">
      <c r="A550" s="153">
        <v>545</v>
      </c>
      <c r="B550">
        <v>0.27466173619999901</v>
      </c>
      <c r="C550" s="49">
        <f t="shared" si="27"/>
        <v>2</v>
      </c>
      <c r="D550" s="153">
        <v>545</v>
      </c>
      <c r="E550" s="151">
        <f t="shared" si="28"/>
        <v>0.27466173619999901</v>
      </c>
      <c r="BC550" s="151">
        <f t="shared" si="26"/>
        <v>0.27466173619999901</v>
      </c>
    </row>
    <row r="551" spans="1:55" x14ac:dyDescent="0.25">
      <c r="A551" s="153">
        <v>546</v>
      </c>
      <c r="B551">
        <v>0.27395698940000002</v>
      </c>
      <c r="C551" s="49">
        <f t="shared" si="27"/>
        <v>2</v>
      </c>
      <c r="D551" s="153">
        <v>546</v>
      </c>
      <c r="E551" s="151">
        <f t="shared" si="28"/>
        <v>0.27395698940000002</v>
      </c>
      <c r="BC551" s="151">
        <f t="shared" si="26"/>
        <v>0.27395698940000002</v>
      </c>
    </row>
    <row r="552" spans="1:55" x14ac:dyDescent="0.25">
      <c r="A552" s="153">
        <v>547</v>
      </c>
      <c r="B552">
        <v>0.27325039559999997</v>
      </c>
      <c r="C552" s="49">
        <f t="shared" si="27"/>
        <v>2</v>
      </c>
      <c r="D552" s="153">
        <v>547</v>
      </c>
      <c r="E552" s="151">
        <f t="shared" si="28"/>
        <v>0.27325039559999997</v>
      </c>
      <c r="BC552" s="151">
        <f t="shared" si="26"/>
        <v>0.27325039559999997</v>
      </c>
    </row>
    <row r="553" spans="1:55" x14ac:dyDescent="0.25">
      <c r="A553" s="153">
        <v>548</v>
      </c>
      <c r="B553">
        <v>0.272542004</v>
      </c>
      <c r="C553" s="49">
        <f t="shared" si="27"/>
        <v>2</v>
      </c>
      <c r="D553" s="153">
        <v>548</v>
      </c>
      <c r="E553" s="151">
        <f t="shared" si="28"/>
        <v>0.272542004</v>
      </c>
      <c r="BC553" s="151">
        <f t="shared" si="26"/>
        <v>0.272542004</v>
      </c>
    </row>
    <row r="554" spans="1:55" x14ac:dyDescent="0.25">
      <c r="A554" s="153">
        <v>549</v>
      </c>
      <c r="B554">
        <v>0.27183186339999998</v>
      </c>
      <c r="C554" s="49">
        <f t="shared" si="27"/>
        <v>2</v>
      </c>
      <c r="D554" s="153">
        <v>549</v>
      </c>
      <c r="E554" s="151">
        <f t="shared" si="28"/>
        <v>0.27183186339999998</v>
      </c>
      <c r="BC554" s="151">
        <f t="shared" si="26"/>
        <v>0.27183186339999998</v>
      </c>
    </row>
    <row r="555" spans="1:55" x14ac:dyDescent="0.25">
      <c r="A555" s="153">
        <v>550</v>
      </c>
      <c r="B555">
        <v>0.27112002239999999</v>
      </c>
      <c r="C555" s="49">
        <f t="shared" si="27"/>
        <v>2</v>
      </c>
      <c r="D555" s="153">
        <v>550</v>
      </c>
      <c r="E555" s="151">
        <f t="shared" si="28"/>
        <v>0.27112002239999999</v>
      </c>
      <c r="BC555" s="151">
        <f t="shared" si="26"/>
        <v>0.27112002239999999</v>
      </c>
    </row>
    <row r="556" spans="1:55" x14ac:dyDescent="0.25">
      <c r="A556" s="153">
        <v>551</v>
      </c>
      <c r="B556">
        <v>0.27040652839999901</v>
      </c>
      <c r="C556" s="49">
        <f t="shared" si="27"/>
        <v>2</v>
      </c>
      <c r="D556" s="153">
        <v>551</v>
      </c>
      <c r="E556" s="151">
        <f t="shared" si="28"/>
        <v>0.27040652839999901</v>
      </c>
      <c r="BC556" s="151">
        <f t="shared" si="26"/>
        <v>0.27040652839999901</v>
      </c>
    </row>
    <row r="557" spans="1:55" x14ac:dyDescent="0.25">
      <c r="A557" s="153">
        <v>552</v>
      </c>
      <c r="B557">
        <v>0.26969142899999998</v>
      </c>
      <c r="C557" s="49">
        <f t="shared" si="27"/>
        <v>2</v>
      </c>
      <c r="D557" s="153">
        <v>552</v>
      </c>
      <c r="E557" s="151">
        <f t="shared" si="28"/>
        <v>0.26969142899999998</v>
      </c>
      <c r="BC557" s="151">
        <f t="shared" si="26"/>
        <v>0.26969142899999998</v>
      </c>
    </row>
    <row r="558" spans="1:55" x14ac:dyDescent="0.25">
      <c r="A558" s="153">
        <v>553</v>
      </c>
      <c r="B558">
        <v>0.26897477119999902</v>
      </c>
      <c r="C558" s="49">
        <f t="shared" si="27"/>
        <v>2</v>
      </c>
      <c r="D558" s="153">
        <v>553</v>
      </c>
      <c r="E558" s="151">
        <f t="shared" si="28"/>
        <v>0.26897477119999902</v>
      </c>
      <c r="BC558" s="151">
        <f t="shared" si="26"/>
        <v>0.26897477119999902</v>
      </c>
    </row>
    <row r="559" spans="1:55" x14ac:dyDescent="0.25">
      <c r="A559" s="153">
        <v>554</v>
      </c>
      <c r="B559">
        <v>0.2682566012</v>
      </c>
      <c r="C559" s="49">
        <f t="shared" si="27"/>
        <v>2</v>
      </c>
      <c r="D559" s="153">
        <v>554</v>
      </c>
      <c r="E559" s="151">
        <f t="shared" si="28"/>
        <v>0.2682566012</v>
      </c>
      <c r="BC559" s="151">
        <f t="shared" si="26"/>
        <v>0.2682566012</v>
      </c>
    </row>
    <row r="560" spans="1:55" x14ac:dyDescent="0.25">
      <c r="A560" s="153">
        <v>555</v>
      </c>
      <c r="B560">
        <v>0.26753696499999902</v>
      </c>
      <c r="C560" s="49">
        <f t="shared" si="27"/>
        <v>2</v>
      </c>
      <c r="D560" s="153">
        <v>555</v>
      </c>
      <c r="E560" s="151">
        <f t="shared" si="28"/>
        <v>0.26753696499999902</v>
      </c>
      <c r="BC560" s="151">
        <f t="shared" si="26"/>
        <v>0.26753696499999902</v>
      </c>
    </row>
    <row r="561" spans="1:55" x14ac:dyDescent="0.25">
      <c r="A561" s="153">
        <v>556</v>
      </c>
      <c r="B561">
        <v>0.26681590820000001</v>
      </c>
      <c r="C561" s="49">
        <f t="shared" si="27"/>
        <v>2</v>
      </c>
      <c r="D561" s="153">
        <v>556</v>
      </c>
      <c r="E561" s="151">
        <f t="shared" si="28"/>
        <v>0.26681590820000001</v>
      </c>
      <c r="BC561" s="151">
        <f t="shared" si="26"/>
        <v>0.26681590820000001</v>
      </c>
    </row>
    <row r="562" spans="1:55" x14ac:dyDescent="0.25">
      <c r="A562" s="153">
        <v>557</v>
      </c>
      <c r="B562">
        <v>0.266093476</v>
      </c>
      <c r="C562" s="49">
        <f t="shared" si="27"/>
        <v>2</v>
      </c>
      <c r="D562" s="153">
        <v>557</v>
      </c>
      <c r="E562" s="151">
        <f t="shared" si="28"/>
        <v>0.266093476</v>
      </c>
      <c r="BC562" s="151">
        <f t="shared" si="26"/>
        <v>0.266093476</v>
      </c>
    </row>
    <row r="563" spans="1:55" x14ac:dyDescent="0.25">
      <c r="A563" s="153">
        <v>558</v>
      </c>
      <c r="B563">
        <v>0.26536971300000001</v>
      </c>
      <c r="C563" s="49">
        <f t="shared" si="27"/>
        <v>2</v>
      </c>
      <c r="D563" s="153">
        <v>558</v>
      </c>
      <c r="E563" s="151">
        <f t="shared" si="28"/>
        <v>0.26536971300000001</v>
      </c>
      <c r="BC563" s="151">
        <f t="shared" si="26"/>
        <v>0.26536971300000001</v>
      </c>
    </row>
    <row r="564" spans="1:55" x14ac:dyDescent="0.25">
      <c r="A564" s="153">
        <v>559</v>
      </c>
      <c r="B564">
        <v>0.26464466320000002</v>
      </c>
      <c r="C564" s="49">
        <f t="shared" si="27"/>
        <v>2</v>
      </c>
      <c r="D564" s="153">
        <v>559</v>
      </c>
      <c r="E564" s="151">
        <f t="shared" si="28"/>
        <v>0.26464466320000002</v>
      </c>
      <c r="BC564" s="151">
        <f t="shared" si="26"/>
        <v>0.26464466320000002</v>
      </c>
    </row>
    <row r="565" spans="1:55" x14ac:dyDescent="0.25">
      <c r="A565" s="153">
        <v>560</v>
      </c>
      <c r="B565">
        <v>0.26391837039999999</v>
      </c>
      <c r="C565" s="49">
        <f t="shared" si="27"/>
        <v>2</v>
      </c>
      <c r="D565" s="153">
        <v>560</v>
      </c>
      <c r="E565" s="151">
        <f t="shared" si="28"/>
        <v>0.26391837039999999</v>
      </c>
      <c r="BC565" s="151">
        <f t="shared" si="26"/>
        <v>0.26391837039999999</v>
      </c>
    </row>
    <row r="566" spans="1:55" x14ac:dyDescent="0.25">
      <c r="A566" s="153">
        <v>561</v>
      </c>
      <c r="B566">
        <v>0.2631908778</v>
      </c>
      <c r="C566" s="49">
        <f t="shared" si="27"/>
        <v>2</v>
      </c>
      <c r="D566" s="153">
        <v>561</v>
      </c>
      <c r="E566" s="151">
        <f t="shared" si="28"/>
        <v>0.2631908778</v>
      </c>
      <c r="BC566" s="151">
        <f t="shared" si="26"/>
        <v>0.2631908778</v>
      </c>
    </row>
    <row r="567" spans="1:55" x14ac:dyDescent="0.25">
      <c r="A567" s="153">
        <v>562</v>
      </c>
      <c r="B567">
        <v>0.2624622284</v>
      </c>
      <c r="C567" s="49">
        <f t="shared" si="27"/>
        <v>2</v>
      </c>
      <c r="D567" s="153">
        <v>562</v>
      </c>
      <c r="E567" s="151">
        <f t="shared" si="28"/>
        <v>0.2624622284</v>
      </c>
      <c r="BC567" s="151">
        <f t="shared" si="26"/>
        <v>0.2624622284</v>
      </c>
    </row>
    <row r="568" spans="1:55" x14ac:dyDescent="0.25">
      <c r="A568" s="153">
        <v>563</v>
      </c>
      <c r="B568">
        <v>0.26173246459999999</v>
      </c>
      <c r="C568" s="49">
        <f t="shared" si="27"/>
        <v>2</v>
      </c>
      <c r="D568" s="153">
        <v>563</v>
      </c>
      <c r="E568" s="151">
        <f t="shared" si="28"/>
        <v>0.26173246459999999</v>
      </c>
      <c r="BC568" s="151">
        <f t="shared" si="26"/>
        <v>0.26173246459999999</v>
      </c>
    </row>
    <row r="569" spans="1:55" x14ac:dyDescent="0.25">
      <c r="A569" s="153">
        <v>564</v>
      </c>
      <c r="B569">
        <v>0.2610016282</v>
      </c>
      <c r="C569" s="49">
        <f t="shared" si="27"/>
        <v>2</v>
      </c>
      <c r="D569" s="153">
        <v>564</v>
      </c>
      <c r="E569" s="151">
        <f t="shared" si="28"/>
        <v>0.2610016282</v>
      </c>
      <c r="BC569" s="151">
        <f t="shared" si="26"/>
        <v>0.2610016282</v>
      </c>
    </row>
    <row r="570" spans="1:55" x14ac:dyDescent="0.25">
      <c r="A570" s="153">
        <v>565</v>
      </c>
      <c r="B570">
        <v>0.26026976079999897</v>
      </c>
      <c r="C570" s="49">
        <f t="shared" si="27"/>
        <v>2</v>
      </c>
      <c r="D570" s="153">
        <v>565</v>
      </c>
      <c r="E570" s="151">
        <f t="shared" si="28"/>
        <v>0.26026976079999897</v>
      </c>
      <c r="BC570" s="151">
        <f t="shared" si="26"/>
        <v>0.26026976079999897</v>
      </c>
    </row>
    <row r="571" spans="1:55" x14ac:dyDescent="0.25">
      <c r="A571" s="153">
        <v>566</v>
      </c>
      <c r="B571">
        <v>0.25953690359999998</v>
      </c>
      <c r="C571" s="49">
        <f t="shared" si="27"/>
        <v>2</v>
      </c>
      <c r="D571" s="153">
        <v>566</v>
      </c>
      <c r="E571" s="151">
        <f t="shared" si="28"/>
        <v>0.25953690359999998</v>
      </c>
      <c r="BC571" s="151">
        <f t="shared" si="26"/>
        <v>0.25953690359999998</v>
      </c>
    </row>
    <row r="572" spans="1:55" x14ac:dyDescent="0.25">
      <c r="A572" s="153">
        <v>567</v>
      </c>
      <c r="B572">
        <v>0.2588030972</v>
      </c>
      <c r="C572" s="49">
        <f t="shared" si="27"/>
        <v>2</v>
      </c>
      <c r="D572" s="153">
        <v>567</v>
      </c>
      <c r="E572" s="151">
        <f t="shared" si="28"/>
        <v>0.2588030972</v>
      </c>
      <c r="BC572" s="151">
        <f t="shared" si="26"/>
        <v>0.2588030972</v>
      </c>
    </row>
    <row r="573" spans="1:55" x14ac:dyDescent="0.25">
      <c r="A573" s="153">
        <v>568</v>
      </c>
      <c r="B573">
        <v>0.25806838179999902</v>
      </c>
      <c r="C573" s="49">
        <f t="shared" si="27"/>
        <v>2</v>
      </c>
      <c r="D573" s="153">
        <v>568</v>
      </c>
      <c r="E573" s="151">
        <f t="shared" si="28"/>
        <v>0.25806838179999902</v>
      </c>
      <c r="BC573" s="151">
        <f t="shared" si="26"/>
        <v>0.25806838179999902</v>
      </c>
    </row>
    <row r="574" spans="1:55" x14ac:dyDescent="0.25">
      <c r="A574" s="153">
        <v>569</v>
      </c>
      <c r="B574">
        <v>0.25733279739999998</v>
      </c>
      <c r="C574" s="49">
        <f t="shared" si="27"/>
        <v>2</v>
      </c>
      <c r="D574" s="153">
        <v>569</v>
      </c>
      <c r="E574" s="151">
        <f t="shared" si="28"/>
        <v>0.25733279739999998</v>
      </c>
      <c r="BC574" s="151">
        <f t="shared" si="26"/>
        <v>0.25733279739999998</v>
      </c>
    </row>
    <row r="575" spans="1:55" x14ac:dyDescent="0.25">
      <c r="A575" s="153">
        <v>570</v>
      </c>
      <c r="B575">
        <v>0.25659638299999998</v>
      </c>
      <c r="C575" s="49">
        <f t="shared" si="27"/>
        <v>2</v>
      </c>
      <c r="D575" s="153">
        <v>570</v>
      </c>
      <c r="E575" s="151">
        <f t="shared" si="28"/>
        <v>0.25659638299999998</v>
      </c>
      <c r="BC575" s="151">
        <f t="shared" si="26"/>
        <v>0.25659638299999998</v>
      </c>
    </row>
    <row r="576" spans="1:55" x14ac:dyDescent="0.25">
      <c r="A576" s="153">
        <v>571</v>
      </c>
      <c r="B576">
        <v>0.25585917799999902</v>
      </c>
      <c r="C576" s="49">
        <f t="shared" si="27"/>
        <v>2</v>
      </c>
      <c r="D576" s="153">
        <v>571</v>
      </c>
      <c r="E576" s="151">
        <f t="shared" si="28"/>
        <v>0.25585917799999902</v>
      </c>
      <c r="BC576" s="151">
        <f t="shared" si="26"/>
        <v>0.25585917799999902</v>
      </c>
    </row>
    <row r="577" spans="1:55" x14ac:dyDescent="0.25">
      <c r="A577" s="153">
        <v>572</v>
      </c>
      <c r="B577">
        <v>0.25512122059999998</v>
      </c>
      <c r="C577" s="49">
        <f t="shared" si="27"/>
        <v>2</v>
      </c>
      <c r="D577" s="153">
        <v>572</v>
      </c>
      <c r="E577" s="151">
        <f t="shared" si="28"/>
        <v>0.25512122059999998</v>
      </c>
      <c r="BC577" s="151">
        <f t="shared" si="26"/>
        <v>0.25512122059999998</v>
      </c>
    </row>
    <row r="578" spans="1:55" x14ac:dyDescent="0.25">
      <c r="A578" s="153">
        <v>573</v>
      </c>
      <c r="B578">
        <v>0.25438254899999901</v>
      </c>
      <c r="C578" s="49">
        <f t="shared" si="27"/>
        <v>2</v>
      </c>
      <c r="D578" s="153">
        <v>573</v>
      </c>
      <c r="E578" s="151">
        <f t="shared" si="28"/>
        <v>0.25438254899999901</v>
      </c>
      <c r="BC578" s="151">
        <f t="shared" si="26"/>
        <v>0.25438254899999901</v>
      </c>
    </row>
    <row r="579" spans="1:55" x14ac:dyDescent="0.25">
      <c r="A579" s="153">
        <v>574</v>
      </c>
      <c r="B579">
        <v>0.253643201199999</v>
      </c>
      <c r="C579" s="49">
        <f t="shared" si="27"/>
        <v>2</v>
      </c>
      <c r="D579" s="153">
        <v>574</v>
      </c>
      <c r="E579" s="151">
        <f t="shared" si="28"/>
        <v>0.253643201199999</v>
      </c>
      <c r="BC579" s="151">
        <f t="shared" si="26"/>
        <v>0.253643201199999</v>
      </c>
    </row>
    <row r="580" spans="1:55" x14ac:dyDescent="0.25">
      <c r="A580" s="153">
        <v>575</v>
      </c>
      <c r="B580">
        <v>0.2529032142</v>
      </c>
      <c r="C580" s="49">
        <f t="shared" si="27"/>
        <v>2</v>
      </c>
      <c r="D580" s="153">
        <v>575</v>
      </c>
      <c r="E580" s="151">
        <f t="shared" si="28"/>
        <v>0.2529032142</v>
      </c>
      <c r="BC580" s="151">
        <f t="shared" si="26"/>
        <v>0.2529032142</v>
      </c>
    </row>
    <row r="581" spans="1:55" x14ac:dyDescent="0.25">
      <c r="A581" s="153">
        <v>576</v>
      </c>
      <c r="B581">
        <v>0.25216262519999999</v>
      </c>
      <c r="C581" s="49">
        <f t="shared" si="27"/>
        <v>2</v>
      </c>
      <c r="D581" s="153">
        <v>576</v>
      </c>
      <c r="E581" s="151">
        <f t="shared" si="28"/>
        <v>0.25216262519999999</v>
      </c>
      <c r="BC581" s="151">
        <f t="shared" ref="BC581:BC644" si="29">B581</f>
        <v>0.25216262519999999</v>
      </c>
    </row>
    <row r="582" spans="1:55" x14ac:dyDescent="0.25">
      <c r="A582" s="153">
        <v>577</v>
      </c>
      <c r="B582">
        <v>0.25142147039999901</v>
      </c>
      <c r="C582" s="49">
        <f t="shared" ref="C582:C645" si="30">IF(ROW()-$C$4&lt;=$C$2,1,2)</f>
        <v>2</v>
      </c>
      <c r="D582" s="153">
        <v>577</v>
      </c>
      <c r="E582" s="151">
        <f t="shared" ref="E582:E645" si="31">B582</f>
        <v>0.25142147039999901</v>
      </c>
      <c r="BC582" s="151">
        <f t="shared" si="29"/>
        <v>0.25142147039999901</v>
      </c>
    </row>
    <row r="583" spans="1:55" x14ac:dyDescent="0.25">
      <c r="A583" s="153">
        <v>578</v>
      </c>
      <c r="B583">
        <v>0.25067978599999902</v>
      </c>
      <c r="C583" s="49">
        <f t="shared" si="30"/>
        <v>2</v>
      </c>
      <c r="D583" s="153">
        <v>578</v>
      </c>
      <c r="E583" s="151">
        <f t="shared" si="31"/>
        <v>0.25067978599999902</v>
      </c>
      <c r="BC583" s="151">
        <f t="shared" si="29"/>
        <v>0.25067978599999902</v>
      </c>
    </row>
    <row r="584" spans="1:55" x14ac:dyDescent="0.25">
      <c r="A584" s="153">
        <v>579</v>
      </c>
      <c r="B584">
        <v>0.24993760779999999</v>
      </c>
      <c r="C584" s="49">
        <f t="shared" si="30"/>
        <v>2</v>
      </c>
      <c r="D584" s="153">
        <v>579</v>
      </c>
      <c r="E584" s="151">
        <f t="shared" si="31"/>
        <v>0.24993760779999999</v>
      </c>
      <c r="BC584" s="151">
        <f t="shared" si="29"/>
        <v>0.24993760779999999</v>
      </c>
    </row>
    <row r="585" spans="1:55" x14ac:dyDescent="0.25">
      <c r="A585" s="153">
        <v>580</v>
      </c>
      <c r="B585">
        <v>0.24919497099999999</v>
      </c>
      <c r="C585" s="49">
        <f t="shared" si="30"/>
        <v>2</v>
      </c>
      <c r="D585" s="153">
        <v>580</v>
      </c>
      <c r="E585" s="151">
        <f t="shared" si="31"/>
        <v>0.24919497099999999</v>
      </c>
      <c r="BC585" s="151">
        <f t="shared" si="29"/>
        <v>0.24919497099999999</v>
      </c>
    </row>
    <row r="586" spans="1:55" x14ac:dyDescent="0.25">
      <c r="A586" s="153">
        <v>581</v>
      </c>
      <c r="B586">
        <v>0.248451910399999</v>
      </c>
      <c r="C586" s="49">
        <f t="shared" si="30"/>
        <v>2</v>
      </c>
      <c r="D586" s="153">
        <v>581</v>
      </c>
      <c r="E586" s="151">
        <f t="shared" si="31"/>
        <v>0.248451910399999</v>
      </c>
      <c r="BC586" s="151">
        <f t="shared" si="29"/>
        <v>0.248451910399999</v>
      </c>
    </row>
    <row r="587" spans="1:55" x14ac:dyDescent="0.25">
      <c r="A587" s="153">
        <v>582</v>
      </c>
      <c r="B587">
        <v>0.247708460799999</v>
      </c>
      <c r="C587" s="49">
        <f t="shared" si="30"/>
        <v>2</v>
      </c>
      <c r="D587" s="153">
        <v>582</v>
      </c>
      <c r="E587" s="151">
        <f t="shared" si="31"/>
        <v>0.247708460799999</v>
      </c>
      <c r="BC587" s="151">
        <f t="shared" si="29"/>
        <v>0.247708460799999</v>
      </c>
    </row>
    <row r="588" spans="1:55" x14ac:dyDescent="0.25">
      <c r="A588" s="153">
        <v>583</v>
      </c>
      <c r="B588">
        <v>0.24696465619999999</v>
      </c>
      <c r="C588" s="49">
        <f t="shared" si="30"/>
        <v>2</v>
      </c>
      <c r="D588" s="153">
        <v>583</v>
      </c>
      <c r="E588" s="151">
        <f t="shared" si="31"/>
        <v>0.24696465619999999</v>
      </c>
      <c r="BC588" s="151">
        <f t="shared" si="29"/>
        <v>0.24696465619999999</v>
      </c>
    </row>
    <row r="589" spans="1:55" x14ac:dyDescent="0.25">
      <c r="A589" s="153">
        <v>584</v>
      </c>
      <c r="B589">
        <v>0.24622053019999901</v>
      </c>
      <c r="C589" s="49">
        <f t="shared" si="30"/>
        <v>2</v>
      </c>
      <c r="D589" s="153">
        <v>584</v>
      </c>
      <c r="E589" s="151">
        <f t="shared" si="31"/>
        <v>0.24622053019999901</v>
      </c>
      <c r="BC589" s="151">
        <f t="shared" si="29"/>
        <v>0.24622053019999901</v>
      </c>
    </row>
    <row r="590" spans="1:55" x14ac:dyDescent="0.25">
      <c r="A590" s="153">
        <v>585</v>
      </c>
      <c r="B590">
        <v>0.2454761164</v>
      </c>
      <c r="C590" s="49">
        <f t="shared" si="30"/>
        <v>2</v>
      </c>
      <c r="D590" s="153">
        <v>585</v>
      </c>
      <c r="E590" s="151">
        <f t="shared" si="31"/>
        <v>0.2454761164</v>
      </c>
      <c r="BC590" s="151">
        <f t="shared" si="29"/>
        <v>0.2454761164</v>
      </c>
    </row>
    <row r="591" spans="1:55" x14ac:dyDescent="0.25">
      <c r="A591" s="153">
        <v>586</v>
      </c>
      <c r="B591">
        <v>0.24473144759999901</v>
      </c>
      <c r="C591" s="49">
        <f t="shared" si="30"/>
        <v>2</v>
      </c>
      <c r="D591" s="153">
        <v>586</v>
      </c>
      <c r="E591" s="151">
        <f t="shared" si="31"/>
        <v>0.24473144759999901</v>
      </c>
      <c r="BC591" s="151">
        <f t="shared" si="29"/>
        <v>0.24473144759999901</v>
      </c>
    </row>
    <row r="592" spans="1:55" x14ac:dyDescent="0.25">
      <c r="A592" s="153">
        <v>587</v>
      </c>
      <c r="B592">
        <v>0.243986556399999</v>
      </c>
      <c r="C592" s="49">
        <f t="shared" si="30"/>
        <v>2</v>
      </c>
      <c r="D592" s="153">
        <v>587</v>
      </c>
      <c r="E592" s="151">
        <f t="shared" si="31"/>
        <v>0.243986556399999</v>
      </c>
      <c r="BC592" s="151">
        <f t="shared" si="29"/>
        <v>0.243986556399999</v>
      </c>
    </row>
    <row r="593" spans="1:55" x14ac:dyDescent="0.25">
      <c r="A593" s="153">
        <v>588</v>
      </c>
      <c r="B593">
        <v>0.243241475199999</v>
      </c>
      <c r="C593" s="49">
        <f t="shared" si="30"/>
        <v>2</v>
      </c>
      <c r="D593" s="153">
        <v>588</v>
      </c>
      <c r="E593" s="151">
        <f t="shared" si="31"/>
        <v>0.243241475199999</v>
      </c>
      <c r="BC593" s="151">
        <f t="shared" si="29"/>
        <v>0.243241475199999</v>
      </c>
    </row>
    <row r="594" spans="1:55" x14ac:dyDescent="0.25">
      <c r="A594" s="153">
        <v>589</v>
      </c>
      <c r="B594">
        <v>0.24249623540000001</v>
      </c>
      <c r="C594" s="49">
        <f t="shared" si="30"/>
        <v>2</v>
      </c>
      <c r="D594" s="153">
        <v>589</v>
      </c>
      <c r="E594" s="151">
        <f t="shared" si="31"/>
        <v>0.24249623540000001</v>
      </c>
      <c r="BC594" s="151">
        <f t="shared" si="29"/>
        <v>0.24249623540000001</v>
      </c>
    </row>
    <row r="595" spans="1:55" x14ac:dyDescent="0.25">
      <c r="A595" s="153">
        <v>590</v>
      </c>
      <c r="B595">
        <v>0.24175086899999901</v>
      </c>
      <c r="C595" s="49">
        <f t="shared" si="30"/>
        <v>2</v>
      </c>
      <c r="D595" s="153">
        <v>590</v>
      </c>
      <c r="E595" s="151">
        <f t="shared" si="31"/>
        <v>0.24175086899999901</v>
      </c>
      <c r="BC595" s="151">
        <f t="shared" si="29"/>
        <v>0.24175086899999901</v>
      </c>
    </row>
    <row r="596" spans="1:55" x14ac:dyDescent="0.25">
      <c r="A596" s="153">
        <v>591</v>
      </c>
      <c r="B596">
        <v>0.24100540679999999</v>
      </c>
      <c r="C596" s="49">
        <f t="shared" si="30"/>
        <v>2</v>
      </c>
      <c r="D596" s="153">
        <v>591</v>
      </c>
      <c r="E596" s="151">
        <f t="shared" si="31"/>
        <v>0.24100540679999999</v>
      </c>
      <c r="BC596" s="151">
        <f t="shared" si="29"/>
        <v>0.24100540679999999</v>
      </c>
    </row>
    <row r="597" spans="1:55" x14ac:dyDescent="0.25">
      <c r="A597" s="153">
        <v>592</v>
      </c>
      <c r="B597">
        <v>0.240259879599999</v>
      </c>
      <c r="C597" s="49">
        <f t="shared" si="30"/>
        <v>2</v>
      </c>
      <c r="D597" s="153">
        <v>592</v>
      </c>
      <c r="E597" s="151">
        <f t="shared" si="31"/>
        <v>0.240259879599999</v>
      </c>
      <c r="BC597" s="151">
        <f t="shared" si="29"/>
        <v>0.240259879599999</v>
      </c>
    </row>
    <row r="598" spans="1:55" x14ac:dyDescent="0.25">
      <c r="A598" s="153">
        <v>593</v>
      </c>
      <c r="B598">
        <v>0.23951431779999999</v>
      </c>
      <c r="C598" s="49">
        <f t="shared" si="30"/>
        <v>2</v>
      </c>
      <c r="D598" s="153">
        <v>593</v>
      </c>
      <c r="E598" s="151">
        <f t="shared" si="31"/>
        <v>0.23951431779999999</v>
      </c>
      <c r="BC598" s="151">
        <f t="shared" si="29"/>
        <v>0.23951431779999999</v>
      </c>
    </row>
    <row r="599" spans="1:55" x14ac:dyDescent="0.25">
      <c r="A599" s="153">
        <v>594</v>
      </c>
      <c r="B599">
        <v>0.23876875139999901</v>
      </c>
      <c r="C599" s="49">
        <f t="shared" si="30"/>
        <v>2</v>
      </c>
      <c r="D599" s="153">
        <v>594</v>
      </c>
      <c r="E599" s="151">
        <f t="shared" si="31"/>
        <v>0.23876875139999901</v>
      </c>
      <c r="BC599" s="151">
        <f t="shared" si="29"/>
        <v>0.23876875139999901</v>
      </c>
    </row>
    <row r="600" spans="1:55" x14ac:dyDescent="0.25">
      <c r="A600" s="153">
        <v>595</v>
      </c>
      <c r="B600">
        <v>0.23802321000000001</v>
      </c>
      <c r="C600" s="49">
        <f t="shared" si="30"/>
        <v>2</v>
      </c>
      <c r="D600" s="153">
        <v>595</v>
      </c>
      <c r="E600" s="151">
        <f t="shared" si="31"/>
        <v>0.23802321000000001</v>
      </c>
      <c r="BC600" s="151">
        <f t="shared" si="29"/>
        <v>0.23802321000000001</v>
      </c>
    </row>
    <row r="601" spans="1:55" x14ac:dyDescent="0.25">
      <c r="A601" s="153">
        <v>596</v>
      </c>
      <c r="B601">
        <v>0.237277723</v>
      </c>
      <c r="C601" s="49">
        <f t="shared" si="30"/>
        <v>2</v>
      </c>
      <c r="D601" s="153">
        <v>596</v>
      </c>
      <c r="E601" s="151">
        <f t="shared" si="31"/>
        <v>0.237277723</v>
      </c>
      <c r="BC601" s="151">
        <f t="shared" si="29"/>
        <v>0.237277723</v>
      </c>
    </row>
    <row r="602" spans="1:55" x14ac:dyDescent="0.25">
      <c r="A602" s="153">
        <v>597</v>
      </c>
      <c r="B602">
        <v>0.2365323194</v>
      </c>
      <c r="C602" s="49">
        <f t="shared" si="30"/>
        <v>2</v>
      </c>
      <c r="D602" s="153">
        <v>597</v>
      </c>
      <c r="E602" s="151">
        <f t="shared" si="31"/>
        <v>0.2365323194</v>
      </c>
      <c r="BC602" s="151">
        <f t="shared" si="29"/>
        <v>0.2365323194</v>
      </c>
    </row>
    <row r="603" spans="1:55" x14ac:dyDescent="0.25">
      <c r="A603" s="153">
        <v>598</v>
      </c>
      <c r="B603">
        <v>0.2357870276</v>
      </c>
      <c r="C603" s="49">
        <f t="shared" si="30"/>
        <v>2</v>
      </c>
      <c r="D603" s="153">
        <v>598</v>
      </c>
      <c r="E603" s="151">
        <f t="shared" si="31"/>
        <v>0.2357870276</v>
      </c>
      <c r="BC603" s="151">
        <f t="shared" si="29"/>
        <v>0.2357870276</v>
      </c>
    </row>
    <row r="604" spans="1:55" x14ac:dyDescent="0.25">
      <c r="A604" s="153">
        <v>599</v>
      </c>
      <c r="B604">
        <v>0.23504187579999899</v>
      </c>
      <c r="C604" s="49">
        <f t="shared" si="30"/>
        <v>2</v>
      </c>
      <c r="D604" s="153">
        <v>599</v>
      </c>
      <c r="E604" s="151">
        <f t="shared" si="31"/>
        <v>0.23504187579999899</v>
      </c>
      <c r="BC604" s="151">
        <f t="shared" si="29"/>
        <v>0.23504187579999899</v>
      </c>
    </row>
    <row r="605" spans="1:55" x14ac:dyDescent="0.25">
      <c r="A605" s="153">
        <v>600</v>
      </c>
      <c r="B605">
        <v>0.2342968922</v>
      </c>
      <c r="C605" s="49">
        <f t="shared" si="30"/>
        <v>2</v>
      </c>
      <c r="D605" s="153">
        <v>600</v>
      </c>
      <c r="E605" s="151">
        <f t="shared" si="31"/>
        <v>0.2342968922</v>
      </c>
      <c r="BC605" s="151">
        <f t="shared" si="29"/>
        <v>0.2342968922</v>
      </c>
    </row>
    <row r="606" spans="1:55" x14ac:dyDescent="0.25">
      <c r="A606" s="153">
        <v>601</v>
      </c>
      <c r="B606">
        <v>0.2335521042</v>
      </c>
      <c r="C606" s="49">
        <f t="shared" si="30"/>
        <v>2</v>
      </c>
      <c r="D606" s="153">
        <v>601</v>
      </c>
      <c r="E606" s="151">
        <f t="shared" si="31"/>
        <v>0.2335521042</v>
      </c>
      <c r="BC606" s="151">
        <f t="shared" si="29"/>
        <v>0.2335521042</v>
      </c>
    </row>
    <row r="607" spans="1:55" x14ac:dyDescent="0.25">
      <c r="A607" s="153">
        <v>602</v>
      </c>
      <c r="B607">
        <v>0.23280753899999901</v>
      </c>
      <c r="C607" s="49">
        <f t="shared" si="30"/>
        <v>2</v>
      </c>
      <c r="D607" s="153">
        <v>602</v>
      </c>
      <c r="E607" s="151">
        <f t="shared" si="31"/>
        <v>0.23280753899999901</v>
      </c>
      <c r="BC607" s="151">
        <f t="shared" si="29"/>
        <v>0.23280753899999901</v>
      </c>
    </row>
    <row r="608" spans="1:55" x14ac:dyDescent="0.25">
      <c r="A608" s="153">
        <v>603</v>
      </c>
      <c r="B608">
        <v>0.23206322359999901</v>
      </c>
      <c r="C608" s="49">
        <f t="shared" si="30"/>
        <v>2</v>
      </c>
      <c r="D608" s="153">
        <v>603</v>
      </c>
      <c r="E608" s="151">
        <f t="shared" si="31"/>
        <v>0.23206322359999901</v>
      </c>
      <c r="BC608" s="151">
        <f t="shared" si="29"/>
        <v>0.23206322359999901</v>
      </c>
    </row>
    <row r="609" spans="1:55" x14ac:dyDescent="0.25">
      <c r="A609" s="153">
        <v>604</v>
      </c>
      <c r="B609">
        <v>0.23131918439999999</v>
      </c>
      <c r="C609" s="49">
        <f t="shared" si="30"/>
        <v>2</v>
      </c>
      <c r="D609" s="153">
        <v>604</v>
      </c>
      <c r="E609" s="151">
        <f t="shared" si="31"/>
        <v>0.23131918439999999</v>
      </c>
      <c r="BC609" s="151">
        <f t="shared" si="29"/>
        <v>0.23131918439999999</v>
      </c>
    </row>
    <row r="610" spans="1:55" x14ac:dyDescent="0.25">
      <c r="A610" s="153">
        <v>605</v>
      </c>
      <c r="B610">
        <v>0.23057544759999901</v>
      </c>
      <c r="C610" s="49">
        <f t="shared" si="30"/>
        <v>2</v>
      </c>
      <c r="D610" s="153">
        <v>605</v>
      </c>
      <c r="E610" s="151">
        <f t="shared" si="31"/>
        <v>0.23057544759999901</v>
      </c>
      <c r="BC610" s="151">
        <f t="shared" si="29"/>
        <v>0.23057544759999901</v>
      </c>
    </row>
    <row r="611" spans="1:55" x14ac:dyDescent="0.25">
      <c r="A611" s="153">
        <v>606</v>
      </c>
      <c r="B611">
        <v>0.22983203939999899</v>
      </c>
      <c r="C611" s="49">
        <f t="shared" si="30"/>
        <v>2</v>
      </c>
      <c r="D611" s="153">
        <v>606</v>
      </c>
      <c r="E611" s="151">
        <f t="shared" si="31"/>
        <v>0.22983203939999899</v>
      </c>
      <c r="BC611" s="151">
        <f t="shared" si="29"/>
        <v>0.22983203939999899</v>
      </c>
    </row>
    <row r="612" spans="1:55" x14ac:dyDescent="0.25">
      <c r="A612" s="153">
        <v>607</v>
      </c>
      <c r="B612">
        <v>0.22908898479999901</v>
      </c>
      <c r="C612" s="49">
        <f t="shared" si="30"/>
        <v>2</v>
      </c>
      <c r="D612" s="153">
        <v>607</v>
      </c>
      <c r="E612" s="151">
        <f t="shared" si="31"/>
        <v>0.22908898479999901</v>
      </c>
      <c r="BC612" s="151">
        <f t="shared" si="29"/>
        <v>0.22908898479999901</v>
      </c>
    </row>
    <row r="613" spans="1:55" x14ac:dyDescent="0.25">
      <c r="A613" s="153">
        <v>608</v>
      </c>
      <c r="B613">
        <v>0.22834630959999999</v>
      </c>
      <c r="C613" s="49">
        <f t="shared" si="30"/>
        <v>2</v>
      </c>
      <c r="D613" s="153">
        <v>608</v>
      </c>
      <c r="E613" s="151">
        <f t="shared" si="31"/>
        <v>0.22834630959999999</v>
      </c>
      <c r="BC613" s="151">
        <f t="shared" si="29"/>
        <v>0.22834630959999999</v>
      </c>
    </row>
    <row r="614" spans="1:55" x14ac:dyDescent="0.25">
      <c r="A614" s="153">
        <v>609</v>
      </c>
      <c r="B614">
        <v>0.2276040386</v>
      </c>
      <c r="C614" s="49">
        <f t="shared" si="30"/>
        <v>2</v>
      </c>
      <c r="D614" s="153">
        <v>609</v>
      </c>
      <c r="E614" s="151">
        <f t="shared" si="31"/>
        <v>0.2276040386</v>
      </c>
      <c r="BC614" s="151">
        <f t="shared" si="29"/>
        <v>0.2276040386</v>
      </c>
    </row>
    <row r="615" spans="1:55" x14ac:dyDescent="0.25">
      <c r="A615" s="153">
        <v>610</v>
      </c>
      <c r="B615">
        <v>0.22686219599999999</v>
      </c>
      <c r="C615" s="49">
        <f t="shared" si="30"/>
        <v>2</v>
      </c>
      <c r="D615" s="153">
        <v>610</v>
      </c>
      <c r="E615" s="151">
        <f t="shared" si="31"/>
        <v>0.22686219599999999</v>
      </c>
      <c r="BC615" s="151">
        <f t="shared" si="29"/>
        <v>0.22686219599999999</v>
      </c>
    </row>
    <row r="616" spans="1:55" x14ac:dyDescent="0.25">
      <c r="A616" s="153">
        <v>611</v>
      </c>
      <c r="B616">
        <v>0.226120806599999</v>
      </c>
      <c r="C616" s="49">
        <f t="shared" si="30"/>
        <v>2</v>
      </c>
      <c r="D616" s="153">
        <v>611</v>
      </c>
      <c r="E616" s="151">
        <f t="shared" si="31"/>
        <v>0.226120806599999</v>
      </c>
      <c r="BC616" s="151">
        <f t="shared" si="29"/>
        <v>0.226120806599999</v>
      </c>
    </row>
    <row r="617" spans="1:55" x14ac:dyDescent="0.25">
      <c r="A617" s="153">
        <v>612</v>
      </c>
      <c r="B617">
        <v>0.225379894</v>
      </c>
      <c r="C617" s="49">
        <f t="shared" si="30"/>
        <v>2</v>
      </c>
      <c r="D617" s="153">
        <v>612</v>
      </c>
      <c r="E617" s="151">
        <f t="shared" si="31"/>
        <v>0.225379894</v>
      </c>
      <c r="BC617" s="151">
        <f t="shared" si="29"/>
        <v>0.225379894</v>
      </c>
    </row>
    <row r="618" spans="1:55" x14ac:dyDescent="0.25">
      <c r="A618" s="153">
        <v>613</v>
      </c>
      <c r="B618">
        <v>0.224639482</v>
      </c>
      <c r="C618" s="49">
        <f t="shared" si="30"/>
        <v>2</v>
      </c>
      <c r="D618" s="153">
        <v>613</v>
      </c>
      <c r="E618" s="151">
        <f t="shared" si="31"/>
        <v>0.224639482</v>
      </c>
      <c r="BC618" s="151">
        <f t="shared" si="29"/>
        <v>0.224639482</v>
      </c>
    </row>
    <row r="619" spans="1:55" x14ac:dyDescent="0.25">
      <c r="A619" s="153">
        <v>614</v>
      </c>
      <c r="B619">
        <v>0.22389959399999901</v>
      </c>
      <c r="C619" s="49">
        <f t="shared" si="30"/>
        <v>2</v>
      </c>
      <c r="D619" s="153">
        <v>614</v>
      </c>
      <c r="E619" s="151">
        <f t="shared" si="31"/>
        <v>0.22389959399999901</v>
      </c>
      <c r="BC619" s="151">
        <f t="shared" si="29"/>
        <v>0.22389959399999901</v>
      </c>
    </row>
    <row r="620" spans="1:55" x14ac:dyDescent="0.25">
      <c r="A620" s="153">
        <v>615</v>
      </c>
      <c r="B620">
        <v>0.223160253</v>
      </c>
      <c r="C620" s="49">
        <f t="shared" si="30"/>
        <v>2</v>
      </c>
      <c r="D620" s="153">
        <v>615</v>
      </c>
      <c r="E620" s="151">
        <f t="shared" si="31"/>
        <v>0.223160253</v>
      </c>
      <c r="BC620" s="151">
        <f t="shared" si="29"/>
        <v>0.223160253</v>
      </c>
    </row>
    <row r="621" spans="1:55" x14ac:dyDescent="0.25">
      <c r="A621" s="153">
        <v>616</v>
      </c>
      <c r="B621">
        <v>0.222421481599999</v>
      </c>
      <c r="C621" s="49">
        <f t="shared" si="30"/>
        <v>2</v>
      </c>
      <c r="D621" s="153">
        <v>616</v>
      </c>
      <c r="E621" s="151">
        <f t="shared" si="31"/>
        <v>0.222421481599999</v>
      </c>
      <c r="BC621" s="151">
        <f t="shared" si="29"/>
        <v>0.222421481599999</v>
      </c>
    </row>
    <row r="622" spans="1:55" x14ac:dyDescent="0.25">
      <c r="A622" s="153">
        <v>617</v>
      </c>
      <c r="B622">
        <v>0.221683302399999</v>
      </c>
      <c r="C622" s="49">
        <f t="shared" si="30"/>
        <v>2</v>
      </c>
      <c r="D622" s="153">
        <v>617</v>
      </c>
      <c r="E622" s="151">
        <f t="shared" si="31"/>
        <v>0.221683302399999</v>
      </c>
      <c r="BC622" s="151">
        <f t="shared" si="29"/>
        <v>0.221683302399999</v>
      </c>
    </row>
    <row r="623" spans="1:55" x14ac:dyDescent="0.25">
      <c r="A623" s="153">
        <v>618</v>
      </c>
      <c r="B623">
        <v>0.22094573740000001</v>
      </c>
      <c r="C623" s="49">
        <f t="shared" si="30"/>
        <v>2</v>
      </c>
      <c r="D623" s="153">
        <v>618</v>
      </c>
      <c r="E623" s="151">
        <f t="shared" si="31"/>
        <v>0.22094573740000001</v>
      </c>
      <c r="BC623" s="151">
        <f t="shared" si="29"/>
        <v>0.22094573740000001</v>
      </c>
    </row>
    <row r="624" spans="1:55" x14ac:dyDescent="0.25">
      <c r="A624" s="153">
        <v>619</v>
      </c>
      <c r="B624">
        <v>0.2202088086</v>
      </c>
      <c r="C624" s="49">
        <f t="shared" si="30"/>
        <v>2</v>
      </c>
      <c r="D624" s="153">
        <v>619</v>
      </c>
      <c r="E624" s="151">
        <f t="shared" si="31"/>
        <v>0.2202088086</v>
      </c>
      <c r="BC624" s="151">
        <f t="shared" si="29"/>
        <v>0.2202088086</v>
      </c>
    </row>
    <row r="625" spans="1:55" x14ac:dyDescent="0.25">
      <c r="A625" s="153">
        <v>620</v>
      </c>
      <c r="B625">
        <v>0.219472537399999</v>
      </c>
      <c r="C625" s="49">
        <f t="shared" si="30"/>
        <v>2</v>
      </c>
      <c r="D625" s="153">
        <v>620</v>
      </c>
      <c r="E625" s="151">
        <f t="shared" si="31"/>
        <v>0.219472537399999</v>
      </c>
      <c r="BC625" s="151">
        <f t="shared" si="29"/>
        <v>0.219472537399999</v>
      </c>
    </row>
    <row r="626" spans="1:55" x14ac:dyDescent="0.25">
      <c r="A626" s="153">
        <v>621</v>
      </c>
      <c r="B626">
        <v>0.2187369452</v>
      </c>
      <c r="C626" s="49">
        <f t="shared" si="30"/>
        <v>2</v>
      </c>
      <c r="D626" s="153">
        <v>621</v>
      </c>
      <c r="E626" s="151">
        <f t="shared" si="31"/>
        <v>0.2187369452</v>
      </c>
      <c r="BC626" s="151">
        <f t="shared" si="29"/>
        <v>0.2187369452</v>
      </c>
    </row>
    <row r="627" spans="1:55" x14ac:dyDescent="0.25">
      <c r="A627" s="153">
        <v>622</v>
      </c>
      <c r="B627">
        <v>0.21800205279999901</v>
      </c>
      <c r="C627" s="49">
        <f t="shared" si="30"/>
        <v>2</v>
      </c>
      <c r="D627" s="153">
        <v>622</v>
      </c>
      <c r="E627" s="151">
        <f t="shared" si="31"/>
        <v>0.21800205279999901</v>
      </c>
      <c r="BC627" s="151">
        <f t="shared" si="29"/>
        <v>0.21800205279999901</v>
      </c>
    </row>
    <row r="628" spans="1:55" x14ac:dyDescent="0.25">
      <c r="A628" s="153">
        <v>623</v>
      </c>
      <c r="B628">
        <v>0.21726788079999901</v>
      </c>
      <c r="C628" s="49">
        <f t="shared" si="30"/>
        <v>2</v>
      </c>
      <c r="D628" s="153">
        <v>623</v>
      </c>
      <c r="E628" s="151">
        <f t="shared" si="31"/>
        <v>0.21726788079999901</v>
      </c>
      <c r="BC628" s="151">
        <f t="shared" si="29"/>
        <v>0.21726788079999901</v>
      </c>
    </row>
    <row r="629" spans="1:55" x14ac:dyDescent="0.25">
      <c r="A629" s="153">
        <v>624</v>
      </c>
      <c r="B629">
        <v>0.21653444999999999</v>
      </c>
      <c r="C629" s="49">
        <f t="shared" si="30"/>
        <v>2</v>
      </c>
      <c r="D629" s="153">
        <v>624</v>
      </c>
      <c r="E629" s="151">
        <f t="shared" si="31"/>
        <v>0.21653444999999999</v>
      </c>
      <c r="BC629" s="151">
        <f t="shared" si="29"/>
        <v>0.21653444999999999</v>
      </c>
    </row>
    <row r="630" spans="1:55" x14ac:dyDescent="0.25">
      <c r="A630" s="153">
        <v>625</v>
      </c>
      <c r="B630">
        <v>0.215801779999999</v>
      </c>
      <c r="C630" s="49">
        <f t="shared" si="30"/>
        <v>2</v>
      </c>
      <c r="D630" s="153">
        <v>625</v>
      </c>
      <c r="E630" s="151">
        <f t="shared" si="31"/>
        <v>0.215801779999999</v>
      </c>
      <c r="BC630" s="151">
        <f t="shared" si="29"/>
        <v>0.215801779999999</v>
      </c>
    </row>
    <row r="631" spans="1:55" x14ac:dyDescent="0.25">
      <c r="A631" s="153">
        <v>626</v>
      </c>
      <c r="B631">
        <v>0.2150698912</v>
      </c>
      <c r="C631" s="49">
        <f t="shared" si="30"/>
        <v>2</v>
      </c>
      <c r="D631" s="153">
        <v>626</v>
      </c>
      <c r="E631" s="151">
        <f t="shared" si="31"/>
        <v>0.2150698912</v>
      </c>
      <c r="BC631" s="151">
        <f t="shared" si="29"/>
        <v>0.2150698912</v>
      </c>
    </row>
    <row r="632" spans="1:55" x14ac:dyDescent="0.25">
      <c r="A632" s="153">
        <v>627</v>
      </c>
      <c r="B632">
        <v>0.21433880259999999</v>
      </c>
      <c r="C632" s="49">
        <f t="shared" si="30"/>
        <v>2</v>
      </c>
      <c r="D632" s="153">
        <v>627</v>
      </c>
      <c r="E632" s="151">
        <f t="shared" si="31"/>
        <v>0.21433880259999999</v>
      </c>
      <c r="BC632" s="151">
        <f t="shared" si="29"/>
        <v>0.21433880259999999</v>
      </c>
    </row>
    <row r="633" spans="1:55" x14ac:dyDescent="0.25">
      <c r="A633" s="153">
        <v>628</v>
      </c>
      <c r="B633">
        <v>0.213608533799999</v>
      </c>
      <c r="C633" s="49">
        <f t="shared" si="30"/>
        <v>2</v>
      </c>
      <c r="D633" s="153">
        <v>628</v>
      </c>
      <c r="E633" s="151">
        <f t="shared" si="31"/>
        <v>0.213608533799999</v>
      </c>
      <c r="BC633" s="151">
        <f t="shared" si="29"/>
        <v>0.213608533799999</v>
      </c>
    </row>
    <row r="634" spans="1:55" x14ac:dyDescent="0.25">
      <c r="A634" s="153">
        <v>629</v>
      </c>
      <c r="B634">
        <v>0.21287910359999901</v>
      </c>
      <c r="C634" s="49">
        <f t="shared" si="30"/>
        <v>2</v>
      </c>
      <c r="D634" s="153">
        <v>629</v>
      </c>
      <c r="E634" s="151">
        <f t="shared" si="31"/>
        <v>0.21287910359999901</v>
      </c>
      <c r="BC634" s="151">
        <f t="shared" si="29"/>
        <v>0.21287910359999901</v>
      </c>
    </row>
    <row r="635" spans="1:55" x14ac:dyDescent="0.25">
      <c r="A635" s="153">
        <v>630</v>
      </c>
      <c r="B635">
        <v>0.212150530999999</v>
      </c>
      <c r="C635" s="49">
        <f t="shared" si="30"/>
        <v>2</v>
      </c>
      <c r="D635" s="153">
        <v>630</v>
      </c>
      <c r="E635" s="151">
        <f t="shared" si="31"/>
        <v>0.212150530999999</v>
      </c>
      <c r="BC635" s="151">
        <f t="shared" si="29"/>
        <v>0.212150530999999</v>
      </c>
    </row>
    <row r="636" spans="1:55" x14ac:dyDescent="0.25">
      <c r="A636" s="153">
        <v>631</v>
      </c>
      <c r="B636">
        <v>0.21142283439999901</v>
      </c>
      <c r="C636" s="49">
        <f t="shared" si="30"/>
        <v>2</v>
      </c>
      <c r="D636" s="153">
        <v>631</v>
      </c>
      <c r="E636" s="151">
        <f t="shared" si="31"/>
        <v>0.21142283439999901</v>
      </c>
      <c r="BC636" s="151">
        <f t="shared" si="29"/>
        <v>0.21142283439999901</v>
      </c>
    </row>
    <row r="637" spans="1:55" x14ac:dyDescent="0.25">
      <c r="A637" s="153">
        <v>632</v>
      </c>
      <c r="B637">
        <v>0.21069603179999999</v>
      </c>
      <c r="C637" s="49">
        <f t="shared" si="30"/>
        <v>2</v>
      </c>
      <c r="D637" s="153">
        <v>632</v>
      </c>
      <c r="E637" s="151">
        <f t="shared" si="31"/>
        <v>0.21069603179999999</v>
      </c>
      <c r="BC637" s="151">
        <f t="shared" si="29"/>
        <v>0.21069603179999999</v>
      </c>
    </row>
    <row r="638" spans="1:55" x14ac:dyDescent="0.25">
      <c r="A638" s="153">
        <v>633</v>
      </c>
      <c r="B638">
        <v>0.20997014119999999</v>
      </c>
      <c r="C638" s="49">
        <f t="shared" si="30"/>
        <v>2</v>
      </c>
      <c r="D638" s="153">
        <v>633</v>
      </c>
      <c r="E638" s="151">
        <f t="shared" si="31"/>
        <v>0.20997014119999999</v>
      </c>
      <c r="BC638" s="151">
        <f t="shared" si="29"/>
        <v>0.20997014119999999</v>
      </c>
    </row>
    <row r="639" spans="1:55" x14ac:dyDescent="0.25">
      <c r="A639" s="153">
        <v>634</v>
      </c>
      <c r="B639">
        <v>0.2092451806</v>
      </c>
      <c r="C639" s="49">
        <f t="shared" si="30"/>
        <v>2</v>
      </c>
      <c r="D639" s="153">
        <v>634</v>
      </c>
      <c r="E639" s="151">
        <f t="shared" si="31"/>
        <v>0.2092451806</v>
      </c>
      <c r="BC639" s="151">
        <f t="shared" si="29"/>
        <v>0.2092451806</v>
      </c>
    </row>
    <row r="640" spans="1:55" x14ac:dyDescent="0.25">
      <c r="A640" s="153">
        <v>635</v>
      </c>
      <c r="B640">
        <v>0.20852116699999901</v>
      </c>
      <c r="C640" s="49">
        <f t="shared" si="30"/>
        <v>2</v>
      </c>
      <c r="D640" s="153">
        <v>635</v>
      </c>
      <c r="E640" s="151">
        <f t="shared" si="31"/>
        <v>0.20852116699999901</v>
      </c>
      <c r="BC640" s="151">
        <f t="shared" si="29"/>
        <v>0.20852116699999901</v>
      </c>
    </row>
    <row r="641" spans="1:55" x14ac:dyDescent="0.25">
      <c r="A641" s="153">
        <v>636</v>
      </c>
      <c r="B641">
        <v>0.20779811779999999</v>
      </c>
      <c r="C641" s="49">
        <f t="shared" si="30"/>
        <v>2</v>
      </c>
      <c r="D641" s="153">
        <v>636</v>
      </c>
      <c r="E641" s="151">
        <f t="shared" si="31"/>
        <v>0.20779811779999999</v>
      </c>
      <c r="BC641" s="151">
        <f t="shared" si="29"/>
        <v>0.20779811779999999</v>
      </c>
    </row>
    <row r="642" spans="1:55" x14ac:dyDescent="0.25">
      <c r="A642" s="153">
        <v>637</v>
      </c>
      <c r="B642">
        <v>0.207076049799999</v>
      </c>
      <c r="C642" s="49">
        <f t="shared" si="30"/>
        <v>2</v>
      </c>
      <c r="D642" s="153">
        <v>637</v>
      </c>
      <c r="E642" s="151">
        <f t="shared" si="31"/>
        <v>0.207076049799999</v>
      </c>
      <c r="BC642" s="151">
        <f t="shared" si="29"/>
        <v>0.207076049799999</v>
      </c>
    </row>
    <row r="643" spans="1:55" x14ac:dyDescent="0.25">
      <c r="A643" s="153">
        <v>638</v>
      </c>
      <c r="B643">
        <v>0.20635497999999899</v>
      </c>
      <c r="C643" s="49">
        <f t="shared" si="30"/>
        <v>2</v>
      </c>
      <c r="D643" s="153">
        <v>638</v>
      </c>
      <c r="E643" s="151">
        <f t="shared" si="31"/>
        <v>0.20635497999999899</v>
      </c>
      <c r="BC643" s="151">
        <f t="shared" si="29"/>
        <v>0.20635497999999899</v>
      </c>
    </row>
    <row r="644" spans="1:55" x14ac:dyDescent="0.25">
      <c r="A644" s="153">
        <v>639</v>
      </c>
      <c r="B644">
        <v>0.20563492419999899</v>
      </c>
      <c r="C644" s="49">
        <f t="shared" si="30"/>
        <v>2</v>
      </c>
      <c r="D644" s="153">
        <v>639</v>
      </c>
      <c r="E644" s="151">
        <f t="shared" si="31"/>
        <v>0.20563492419999899</v>
      </c>
      <c r="BC644" s="151">
        <f t="shared" si="29"/>
        <v>0.20563492419999899</v>
      </c>
    </row>
    <row r="645" spans="1:55" x14ac:dyDescent="0.25">
      <c r="A645" s="153">
        <v>640</v>
      </c>
      <c r="B645">
        <v>0.2049158992</v>
      </c>
      <c r="C645" s="49">
        <f t="shared" si="30"/>
        <v>2</v>
      </c>
      <c r="D645" s="153">
        <v>640</v>
      </c>
      <c r="E645" s="151">
        <f t="shared" si="31"/>
        <v>0.2049158992</v>
      </c>
      <c r="BC645" s="151">
        <f t="shared" ref="BC645:BC708" si="32">B645</f>
        <v>0.2049158992</v>
      </c>
    </row>
    <row r="646" spans="1:55" x14ac:dyDescent="0.25">
      <c r="A646" s="153">
        <v>641</v>
      </c>
      <c r="B646">
        <v>0.20419792039999901</v>
      </c>
      <c r="C646" s="49">
        <f t="shared" ref="C646:C709" si="33">IF(ROW()-$C$4&lt;=$C$2,1,2)</f>
        <v>2</v>
      </c>
      <c r="D646" s="153">
        <v>641</v>
      </c>
      <c r="E646" s="151">
        <f t="shared" ref="E646:E709" si="34">B646</f>
        <v>0.20419792039999901</v>
      </c>
      <c r="BC646" s="151">
        <f t="shared" si="32"/>
        <v>0.20419792039999901</v>
      </c>
    </row>
    <row r="647" spans="1:55" x14ac:dyDescent="0.25">
      <c r="A647" s="153">
        <v>642</v>
      </c>
      <c r="B647">
        <v>0.20348100399999999</v>
      </c>
      <c r="C647" s="49">
        <f t="shared" si="33"/>
        <v>2</v>
      </c>
      <c r="D647" s="153">
        <v>642</v>
      </c>
      <c r="E647" s="151">
        <f t="shared" si="34"/>
        <v>0.20348100399999999</v>
      </c>
      <c r="BC647" s="151">
        <f t="shared" si="32"/>
        <v>0.20348100399999999</v>
      </c>
    </row>
    <row r="648" spans="1:55" x14ac:dyDescent="0.25">
      <c r="A648" s="153">
        <v>643</v>
      </c>
      <c r="B648">
        <v>0.202765165</v>
      </c>
      <c r="C648" s="49">
        <f t="shared" si="33"/>
        <v>2</v>
      </c>
      <c r="D648" s="153">
        <v>643</v>
      </c>
      <c r="E648" s="151">
        <f t="shared" si="34"/>
        <v>0.202765165</v>
      </c>
      <c r="BC648" s="151">
        <f t="shared" si="32"/>
        <v>0.202765165</v>
      </c>
    </row>
    <row r="649" spans="1:55" x14ac:dyDescent="0.25">
      <c r="A649" s="153">
        <v>644</v>
      </c>
      <c r="B649">
        <v>0.202050418599999</v>
      </c>
      <c r="C649" s="49">
        <f t="shared" si="33"/>
        <v>2</v>
      </c>
      <c r="D649" s="153">
        <v>644</v>
      </c>
      <c r="E649" s="151">
        <f t="shared" si="34"/>
        <v>0.202050418599999</v>
      </c>
      <c r="BC649" s="151">
        <f t="shared" si="32"/>
        <v>0.202050418599999</v>
      </c>
    </row>
    <row r="650" spans="1:55" x14ac:dyDescent="0.25">
      <c r="A650" s="153">
        <v>645</v>
      </c>
      <c r="B650">
        <v>0.20133678019999901</v>
      </c>
      <c r="C650" s="49">
        <f t="shared" si="33"/>
        <v>2</v>
      </c>
      <c r="D650" s="153">
        <v>645</v>
      </c>
      <c r="E650" s="151">
        <f t="shared" si="34"/>
        <v>0.20133678019999901</v>
      </c>
      <c r="BC650" s="151">
        <f t="shared" si="32"/>
        <v>0.20133678019999901</v>
      </c>
    </row>
    <row r="651" spans="1:55" x14ac:dyDescent="0.25">
      <c r="A651" s="153">
        <v>646</v>
      </c>
      <c r="B651">
        <v>0.20062426420000001</v>
      </c>
      <c r="C651" s="49">
        <f t="shared" si="33"/>
        <v>2</v>
      </c>
      <c r="D651" s="153">
        <v>646</v>
      </c>
      <c r="E651" s="151">
        <f t="shared" si="34"/>
        <v>0.20062426420000001</v>
      </c>
      <c r="BC651" s="151">
        <f t="shared" si="32"/>
        <v>0.20062426420000001</v>
      </c>
    </row>
    <row r="652" spans="1:55" x14ac:dyDescent="0.25">
      <c r="A652" s="153">
        <v>647</v>
      </c>
      <c r="B652">
        <v>0.19991288505999999</v>
      </c>
      <c r="C652" s="49">
        <f t="shared" si="33"/>
        <v>2</v>
      </c>
      <c r="D652" s="153">
        <v>647</v>
      </c>
      <c r="E652" s="151">
        <f t="shared" si="34"/>
        <v>0.19991288505999999</v>
      </c>
      <c r="BC652" s="151">
        <f t="shared" si="32"/>
        <v>0.19991288505999999</v>
      </c>
    </row>
    <row r="653" spans="1:55" x14ac:dyDescent="0.25">
      <c r="A653" s="153">
        <v>648</v>
      </c>
      <c r="B653">
        <v>0.199202657239999</v>
      </c>
      <c r="C653" s="49">
        <f t="shared" si="33"/>
        <v>2</v>
      </c>
      <c r="D653" s="153">
        <v>648</v>
      </c>
      <c r="E653" s="151">
        <f t="shared" si="34"/>
        <v>0.199202657239999</v>
      </c>
      <c r="BC653" s="151">
        <f t="shared" si="32"/>
        <v>0.199202657239999</v>
      </c>
    </row>
    <row r="654" spans="1:55" x14ac:dyDescent="0.25">
      <c r="A654" s="153">
        <v>649</v>
      </c>
      <c r="B654">
        <v>0.198493594719999</v>
      </c>
      <c r="C654" s="49">
        <f t="shared" si="33"/>
        <v>2</v>
      </c>
      <c r="D654" s="153">
        <v>649</v>
      </c>
      <c r="E654" s="151">
        <f t="shared" si="34"/>
        <v>0.198493594719999</v>
      </c>
      <c r="BC654" s="151">
        <f t="shared" si="32"/>
        <v>0.198493594719999</v>
      </c>
    </row>
    <row r="655" spans="1:55" x14ac:dyDescent="0.25">
      <c r="A655" s="153">
        <v>650</v>
      </c>
      <c r="B655">
        <v>0.197785711299999</v>
      </c>
      <c r="C655" s="49">
        <f t="shared" si="33"/>
        <v>2</v>
      </c>
      <c r="D655" s="153">
        <v>650</v>
      </c>
      <c r="E655" s="151">
        <f t="shared" si="34"/>
        <v>0.197785711299999</v>
      </c>
      <c r="BC655" s="151">
        <f t="shared" si="32"/>
        <v>0.197785711299999</v>
      </c>
    </row>
    <row r="656" spans="1:55" x14ac:dyDescent="0.25">
      <c r="A656" s="153">
        <v>651</v>
      </c>
      <c r="B656">
        <v>0.19707902059999999</v>
      </c>
      <c r="C656" s="49">
        <f t="shared" si="33"/>
        <v>2</v>
      </c>
      <c r="D656" s="153">
        <v>651</v>
      </c>
      <c r="E656" s="151">
        <f t="shared" si="34"/>
        <v>0.19707902059999999</v>
      </c>
      <c r="BC656" s="151">
        <f t="shared" si="32"/>
        <v>0.19707902059999999</v>
      </c>
    </row>
    <row r="657" spans="1:55" x14ac:dyDescent="0.25">
      <c r="A657" s="153">
        <v>652</v>
      </c>
      <c r="B657">
        <v>0.19637353599999999</v>
      </c>
      <c r="C657" s="49">
        <f t="shared" si="33"/>
        <v>2</v>
      </c>
      <c r="D657" s="153">
        <v>652</v>
      </c>
      <c r="E657" s="151">
        <f t="shared" si="34"/>
        <v>0.19637353599999999</v>
      </c>
      <c r="BC657" s="151">
        <f t="shared" si="32"/>
        <v>0.19637353599999999</v>
      </c>
    </row>
    <row r="658" spans="1:55" x14ac:dyDescent="0.25">
      <c r="A658" s="153">
        <v>653</v>
      </c>
      <c r="B658">
        <v>0.19566927065999901</v>
      </c>
      <c r="C658" s="49">
        <f t="shared" si="33"/>
        <v>2</v>
      </c>
      <c r="D658" s="153">
        <v>653</v>
      </c>
      <c r="E658" s="151">
        <f t="shared" si="34"/>
        <v>0.19566927065999901</v>
      </c>
      <c r="BC658" s="151">
        <f t="shared" si="32"/>
        <v>0.19566927065999901</v>
      </c>
    </row>
    <row r="659" spans="1:55" x14ac:dyDescent="0.25">
      <c r="A659" s="153">
        <v>654</v>
      </c>
      <c r="B659">
        <v>0.19496623752</v>
      </c>
      <c r="C659" s="49">
        <f t="shared" si="33"/>
        <v>2</v>
      </c>
      <c r="D659" s="153">
        <v>654</v>
      </c>
      <c r="E659" s="151">
        <f t="shared" si="34"/>
        <v>0.19496623752</v>
      </c>
      <c r="BC659" s="151">
        <f t="shared" si="32"/>
        <v>0.19496623752</v>
      </c>
    </row>
    <row r="660" spans="1:55" x14ac:dyDescent="0.25">
      <c r="A660" s="153">
        <v>655</v>
      </c>
      <c r="B660">
        <v>0.19426444931999901</v>
      </c>
      <c r="C660" s="49">
        <f t="shared" si="33"/>
        <v>2</v>
      </c>
      <c r="D660" s="153">
        <v>655</v>
      </c>
      <c r="E660" s="151">
        <f t="shared" si="34"/>
        <v>0.19426444931999901</v>
      </c>
      <c r="BC660" s="151">
        <f t="shared" si="32"/>
        <v>0.19426444931999901</v>
      </c>
    </row>
    <row r="661" spans="1:55" x14ac:dyDescent="0.25">
      <c r="A661" s="153">
        <v>656</v>
      </c>
      <c r="B661">
        <v>0.19356391855999999</v>
      </c>
      <c r="C661" s="49">
        <f t="shared" si="33"/>
        <v>2</v>
      </c>
      <c r="D661" s="153">
        <v>656</v>
      </c>
      <c r="E661" s="151">
        <f t="shared" si="34"/>
        <v>0.19356391855999999</v>
      </c>
      <c r="BC661" s="151">
        <f t="shared" si="32"/>
        <v>0.19356391855999999</v>
      </c>
    </row>
    <row r="662" spans="1:55" x14ac:dyDescent="0.25">
      <c r="A662" s="153">
        <v>657</v>
      </c>
      <c r="B662">
        <v>0.19286465756000001</v>
      </c>
      <c r="C662" s="49">
        <f t="shared" si="33"/>
        <v>2</v>
      </c>
      <c r="D662" s="153">
        <v>657</v>
      </c>
      <c r="E662" s="151">
        <f t="shared" si="34"/>
        <v>0.19286465756000001</v>
      </c>
      <c r="BC662" s="151">
        <f t="shared" si="32"/>
        <v>0.19286465756000001</v>
      </c>
    </row>
    <row r="663" spans="1:55" x14ac:dyDescent="0.25">
      <c r="A663" s="153">
        <v>658</v>
      </c>
      <c r="B663">
        <v>0.19216667843999999</v>
      </c>
      <c r="C663" s="49">
        <f t="shared" si="33"/>
        <v>2</v>
      </c>
      <c r="D663" s="153">
        <v>658</v>
      </c>
      <c r="E663" s="151">
        <f t="shared" si="34"/>
        <v>0.19216667843999999</v>
      </c>
      <c r="BC663" s="151">
        <f t="shared" si="32"/>
        <v>0.19216667843999999</v>
      </c>
    </row>
    <row r="664" spans="1:55" x14ac:dyDescent="0.25">
      <c r="A664" s="153">
        <v>659</v>
      </c>
      <c r="B664">
        <v>0.19146999306000001</v>
      </c>
      <c r="C664" s="49">
        <f t="shared" si="33"/>
        <v>2</v>
      </c>
      <c r="D664" s="153">
        <v>659</v>
      </c>
      <c r="E664" s="151">
        <f t="shared" si="34"/>
        <v>0.19146999306000001</v>
      </c>
      <c r="BC664" s="151">
        <f t="shared" si="32"/>
        <v>0.19146999306000001</v>
      </c>
    </row>
    <row r="665" spans="1:55" x14ac:dyDescent="0.25">
      <c r="A665" s="153">
        <v>660</v>
      </c>
      <c r="B665">
        <v>0.19077461311999999</v>
      </c>
      <c r="C665" s="49">
        <f t="shared" si="33"/>
        <v>2</v>
      </c>
      <c r="D665" s="153">
        <v>660</v>
      </c>
      <c r="E665" s="151">
        <f t="shared" si="34"/>
        <v>0.19077461311999999</v>
      </c>
      <c r="BC665" s="151">
        <f t="shared" si="32"/>
        <v>0.19077461311999999</v>
      </c>
    </row>
    <row r="666" spans="1:55" x14ac:dyDescent="0.25">
      <c r="A666" s="153">
        <v>661</v>
      </c>
      <c r="B666">
        <v>0.19008055012</v>
      </c>
      <c r="C666" s="49">
        <f t="shared" si="33"/>
        <v>2</v>
      </c>
      <c r="D666" s="153">
        <v>661</v>
      </c>
      <c r="E666" s="151">
        <f t="shared" si="34"/>
        <v>0.19008055012</v>
      </c>
      <c r="BC666" s="151">
        <f t="shared" si="32"/>
        <v>0.19008055012</v>
      </c>
    </row>
    <row r="667" spans="1:55" x14ac:dyDescent="0.25">
      <c r="A667" s="153">
        <v>662</v>
      </c>
      <c r="B667">
        <v>0.18938781533999999</v>
      </c>
      <c r="C667" s="49">
        <f t="shared" si="33"/>
        <v>2</v>
      </c>
      <c r="D667" s="153">
        <v>662</v>
      </c>
      <c r="E667" s="151">
        <f t="shared" si="34"/>
        <v>0.18938781533999999</v>
      </c>
      <c r="BC667" s="151">
        <f t="shared" si="32"/>
        <v>0.18938781533999999</v>
      </c>
    </row>
    <row r="668" spans="1:55" x14ac:dyDescent="0.25">
      <c r="A668" s="153">
        <v>663</v>
      </c>
      <c r="B668">
        <v>0.18869641987999999</v>
      </c>
      <c r="C668" s="49">
        <f t="shared" si="33"/>
        <v>2</v>
      </c>
      <c r="D668" s="153">
        <v>663</v>
      </c>
      <c r="E668" s="151">
        <f t="shared" si="34"/>
        <v>0.18869641987999999</v>
      </c>
      <c r="BC668" s="151">
        <f t="shared" si="32"/>
        <v>0.18869641987999999</v>
      </c>
    </row>
    <row r="669" spans="1:55" x14ac:dyDescent="0.25">
      <c r="A669" s="153">
        <v>664</v>
      </c>
      <c r="B669">
        <v>0.188006374619999</v>
      </c>
      <c r="C669" s="49">
        <f t="shared" si="33"/>
        <v>2</v>
      </c>
      <c r="D669" s="153">
        <v>664</v>
      </c>
      <c r="E669" s="151">
        <f t="shared" si="34"/>
        <v>0.188006374619999</v>
      </c>
      <c r="BC669" s="151">
        <f t="shared" si="32"/>
        <v>0.188006374619999</v>
      </c>
    </row>
    <row r="670" spans="1:55" x14ac:dyDescent="0.25">
      <c r="A670" s="153">
        <v>665</v>
      </c>
      <c r="B670">
        <v>0.187317690259999</v>
      </c>
      <c r="C670" s="49">
        <f t="shared" si="33"/>
        <v>2</v>
      </c>
      <c r="D670" s="153">
        <v>665</v>
      </c>
      <c r="E670" s="151">
        <f t="shared" si="34"/>
        <v>0.187317690259999</v>
      </c>
      <c r="BC670" s="151">
        <f t="shared" si="32"/>
        <v>0.187317690259999</v>
      </c>
    </row>
    <row r="671" spans="1:55" x14ac:dyDescent="0.25">
      <c r="A671" s="153">
        <v>666</v>
      </c>
      <c r="B671">
        <v>0.18663037731999901</v>
      </c>
      <c r="C671" s="49">
        <f t="shared" si="33"/>
        <v>2</v>
      </c>
      <c r="D671" s="153">
        <v>666</v>
      </c>
      <c r="E671" s="151">
        <f t="shared" si="34"/>
        <v>0.18663037731999901</v>
      </c>
      <c r="BC671" s="151">
        <f t="shared" si="32"/>
        <v>0.18663037731999901</v>
      </c>
    </row>
    <row r="672" spans="1:55" x14ac:dyDescent="0.25">
      <c r="A672" s="153">
        <v>667</v>
      </c>
      <c r="B672">
        <v>0.18594444609999999</v>
      </c>
      <c r="C672" s="49">
        <f t="shared" si="33"/>
        <v>2</v>
      </c>
      <c r="D672" s="153">
        <v>667</v>
      </c>
      <c r="E672" s="151">
        <f t="shared" si="34"/>
        <v>0.18594444609999999</v>
      </c>
      <c r="BC672" s="151">
        <f t="shared" si="32"/>
        <v>0.18594444609999999</v>
      </c>
    </row>
    <row r="673" spans="1:55" x14ac:dyDescent="0.25">
      <c r="A673" s="153">
        <v>668</v>
      </c>
      <c r="B673">
        <v>0.18525990674000001</v>
      </c>
      <c r="C673" s="49">
        <f t="shared" si="33"/>
        <v>2</v>
      </c>
      <c r="D673" s="153">
        <v>668</v>
      </c>
      <c r="E673" s="151">
        <f t="shared" si="34"/>
        <v>0.18525990674000001</v>
      </c>
      <c r="BC673" s="151">
        <f t="shared" si="32"/>
        <v>0.18525990674000001</v>
      </c>
    </row>
    <row r="674" spans="1:55" x14ac:dyDescent="0.25">
      <c r="A674" s="153">
        <v>669</v>
      </c>
      <c r="B674">
        <v>0.18457676919999999</v>
      </c>
      <c r="C674" s="49">
        <f t="shared" si="33"/>
        <v>2</v>
      </c>
      <c r="D674" s="153">
        <v>669</v>
      </c>
      <c r="E674" s="151">
        <f t="shared" si="34"/>
        <v>0.18457676919999999</v>
      </c>
      <c r="BC674" s="151">
        <f t="shared" si="32"/>
        <v>0.18457676919999999</v>
      </c>
    </row>
    <row r="675" spans="1:55" x14ac:dyDescent="0.25">
      <c r="A675" s="153">
        <v>670</v>
      </c>
      <c r="B675">
        <v>0.1838950432</v>
      </c>
      <c r="C675" s="49">
        <f t="shared" si="33"/>
        <v>2</v>
      </c>
      <c r="D675" s="153">
        <v>670</v>
      </c>
      <c r="E675" s="151">
        <f t="shared" si="34"/>
        <v>0.1838950432</v>
      </c>
      <c r="BC675" s="151">
        <f t="shared" si="32"/>
        <v>0.1838950432</v>
      </c>
    </row>
    <row r="676" spans="1:55" x14ac:dyDescent="0.25">
      <c r="A676" s="153">
        <v>671</v>
      </c>
      <c r="B676">
        <v>0.18321473833999999</v>
      </c>
      <c r="C676" s="49">
        <f t="shared" si="33"/>
        <v>2</v>
      </c>
      <c r="D676" s="153">
        <v>671</v>
      </c>
      <c r="E676" s="151">
        <f t="shared" si="34"/>
        <v>0.18321473833999999</v>
      </c>
      <c r="BC676" s="151">
        <f t="shared" si="32"/>
        <v>0.18321473833999999</v>
      </c>
    </row>
    <row r="677" spans="1:55" x14ac:dyDescent="0.25">
      <c r="A677" s="153">
        <v>672</v>
      </c>
      <c r="B677">
        <v>0.18253586399999999</v>
      </c>
      <c r="C677" s="49">
        <f t="shared" si="33"/>
        <v>2</v>
      </c>
      <c r="D677" s="153">
        <v>672</v>
      </c>
      <c r="E677" s="151">
        <f t="shared" si="34"/>
        <v>0.18253586399999999</v>
      </c>
      <c r="BC677" s="151">
        <f t="shared" si="32"/>
        <v>0.18253586399999999</v>
      </c>
    </row>
    <row r="678" spans="1:55" x14ac:dyDescent="0.25">
      <c r="A678" s="153">
        <v>673</v>
      </c>
      <c r="B678">
        <v>0.18185842939999899</v>
      </c>
      <c r="C678" s="49">
        <f t="shared" si="33"/>
        <v>2</v>
      </c>
      <c r="D678" s="153">
        <v>673</v>
      </c>
      <c r="E678" s="151">
        <f t="shared" si="34"/>
        <v>0.18185842939999899</v>
      </c>
      <c r="BC678" s="151">
        <f t="shared" si="32"/>
        <v>0.18185842939999899</v>
      </c>
    </row>
    <row r="679" spans="1:55" x14ac:dyDescent="0.25">
      <c r="A679" s="153">
        <v>674</v>
      </c>
      <c r="B679">
        <v>0.18118244357999999</v>
      </c>
      <c r="C679" s="49">
        <f t="shared" si="33"/>
        <v>2</v>
      </c>
      <c r="D679" s="153">
        <v>674</v>
      </c>
      <c r="E679" s="151">
        <f t="shared" si="34"/>
        <v>0.18118244357999999</v>
      </c>
      <c r="BC679" s="151">
        <f t="shared" si="32"/>
        <v>0.18118244357999999</v>
      </c>
    </row>
    <row r="680" spans="1:55" x14ac:dyDescent="0.25">
      <c r="A680" s="153">
        <v>675</v>
      </c>
      <c r="B680">
        <v>0.1805079154</v>
      </c>
      <c r="C680" s="49">
        <f t="shared" si="33"/>
        <v>2</v>
      </c>
      <c r="D680" s="153">
        <v>675</v>
      </c>
      <c r="E680" s="151">
        <f t="shared" si="34"/>
        <v>0.1805079154</v>
      </c>
      <c r="BC680" s="151">
        <f t="shared" si="32"/>
        <v>0.1805079154</v>
      </c>
    </row>
    <row r="681" spans="1:55" x14ac:dyDescent="0.25">
      <c r="A681" s="153">
        <v>676</v>
      </c>
      <c r="B681">
        <v>0.17983485356000001</v>
      </c>
      <c r="C681" s="49">
        <f t="shared" si="33"/>
        <v>2</v>
      </c>
      <c r="D681" s="153">
        <v>676</v>
      </c>
      <c r="E681" s="151">
        <f t="shared" si="34"/>
        <v>0.17983485356000001</v>
      </c>
      <c r="BC681" s="151">
        <f t="shared" si="32"/>
        <v>0.17983485356000001</v>
      </c>
    </row>
    <row r="682" spans="1:55" x14ac:dyDescent="0.25">
      <c r="A682" s="153">
        <v>677</v>
      </c>
      <c r="B682">
        <v>0.17916326653999901</v>
      </c>
      <c r="C682" s="49">
        <f t="shared" si="33"/>
        <v>2</v>
      </c>
      <c r="D682" s="153">
        <v>677</v>
      </c>
      <c r="E682" s="151">
        <f t="shared" si="34"/>
        <v>0.17916326653999901</v>
      </c>
      <c r="BC682" s="151">
        <f t="shared" si="32"/>
        <v>0.17916326653999901</v>
      </c>
    </row>
    <row r="683" spans="1:55" x14ac:dyDescent="0.25">
      <c r="A683" s="153">
        <v>678</v>
      </c>
      <c r="B683">
        <v>0.17849316271999999</v>
      </c>
      <c r="C683" s="49">
        <f t="shared" si="33"/>
        <v>2</v>
      </c>
      <c r="D683" s="153">
        <v>678</v>
      </c>
      <c r="E683" s="151">
        <f t="shared" si="34"/>
        <v>0.17849316271999999</v>
      </c>
      <c r="BC683" s="151">
        <f t="shared" si="32"/>
        <v>0.17849316271999999</v>
      </c>
    </row>
    <row r="684" spans="1:55" x14ac:dyDescent="0.25">
      <c r="A684" s="153">
        <v>679</v>
      </c>
      <c r="B684">
        <v>0.17782455025999999</v>
      </c>
      <c r="C684" s="49">
        <f t="shared" si="33"/>
        <v>2</v>
      </c>
      <c r="D684" s="153">
        <v>679</v>
      </c>
      <c r="E684" s="151">
        <f t="shared" si="34"/>
        <v>0.17782455025999999</v>
      </c>
      <c r="BC684" s="151">
        <f t="shared" si="32"/>
        <v>0.17782455025999999</v>
      </c>
    </row>
    <row r="685" spans="1:55" x14ac:dyDescent="0.25">
      <c r="A685" s="153">
        <v>680</v>
      </c>
      <c r="B685">
        <v>0.17715743717999999</v>
      </c>
      <c r="C685" s="49">
        <f t="shared" si="33"/>
        <v>2</v>
      </c>
      <c r="D685" s="153">
        <v>680</v>
      </c>
      <c r="E685" s="151">
        <f t="shared" si="34"/>
        <v>0.17715743717999999</v>
      </c>
      <c r="BC685" s="151">
        <f t="shared" si="32"/>
        <v>0.17715743717999999</v>
      </c>
    </row>
    <row r="686" spans="1:55" x14ac:dyDescent="0.25">
      <c r="A686" s="153">
        <v>681</v>
      </c>
      <c r="B686">
        <v>0.17649183133999999</v>
      </c>
      <c r="C686" s="49">
        <f t="shared" si="33"/>
        <v>2</v>
      </c>
      <c r="D686" s="153">
        <v>681</v>
      </c>
      <c r="E686" s="151">
        <f t="shared" si="34"/>
        <v>0.17649183133999999</v>
      </c>
      <c r="BC686" s="151">
        <f t="shared" si="32"/>
        <v>0.17649183133999999</v>
      </c>
    </row>
    <row r="687" spans="1:55" x14ac:dyDescent="0.25">
      <c r="A687" s="153">
        <v>682</v>
      </c>
      <c r="B687">
        <v>0.17582774038000001</v>
      </c>
      <c r="C687" s="49">
        <f t="shared" si="33"/>
        <v>2</v>
      </c>
      <c r="D687" s="153">
        <v>682</v>
      </c>
      <c r="E687" s="151">
        <f t="shared" si="34"/>
        <v>0.17582774038000001</v>
      </c>
      <c r="BC687" s="151">
        <f t="shared" si="32"/>
        <v>0.17582774038000001</v>
      </c>
    </row>
    <row r="688" spans="1:55" x14ac:dyDescent="0.25">
      <c r="A688" s="153">
        <v>683</v>
      </c>
      <c r="B688">
        <v>0.175165171859999</v>
      </c>
      <c r="C688" s="49">
        <f t="shared" si="33"/>
        <v>2</v>
      </c>
      <c r="D688" s="153">
        <v>683</v>
      </c>
      <c r="E688" s="151">
        <f t="shared" si="34"/>
        <v>0.175165171859999</v>
      </c>
      <c r="BC688" s="151">
        <f t="shared" si="32"/>
        <v>0.175165171859999</v>
      </c>
    </row>
    <row r="689" spans="1:55" x14ac:dyDescent="0.25">
      <c r="A689" s="153">
        <v>684</v>
      </c>
      <c r="B689">
        <v>0.17450413313999999</v>
      </c>
      <c r="C689" s="49">
        <f t="shared" si="33"/>
        <v>2</v>
      </c>
      <c r="D689" s="153">
        <v>684</v>
      </c>
      <c r="E689" s="151">
        <f t="shared" si="34"/>
        <v>0.17450413313999999</v>
      </c>
      <c r="BC689" s="151">
        <f t="shared" si="32"/>
        <v>0.17450413313999999</v>
      </c>
    </row>
    <row r="690" spans="1:55" x14ac:dyDescent="0.25">
      <c r="A690" s="153">
        <v>685</v>
      </c>
      <c r="B690">
        <v>0.1738446314</v>
      </c>
      <c r="C690" s="49">
        <f t="shared" si="33"/>
        <v>2</v>
      </c>
      <c r="D690" s="153">
        <v>685</v>
      </c>
      <c r="E690" s="151">
        <f t="shared" si="34"/>
        <v>0.1738446314</v>
      </c>
      <c r="BC690" s="151">
        <f t="shared" si="32"/>
        <v>0.1738446314</v>
      </c>
    </row>
    <row r="691" spans="1:55" x14ac:dyDescent="0.25">
      <c r="A691" s="153">
        <v>686</v>
      </c>
      <c r="B691">
        <v>0.17318667369999999</v>
      </c>
      <c r="C691" s="49">
        <f t="shared" si="33"/>
        <v>2</v>
      </c>
      <c r="D691" s="153">
        <v>686</v>
      </c>
      <c r="E691" s="151">
        <f t="shared" si="34"/>
        <v>0.17318667369999999</v>
      </c>
      <c r="BC691" s="151">
        <f t="shared" si="32"/>
        <v>0.17318667369999999</v>
      </c>
    </row>
    <row r="692" spans="1:55" x14ac:dyDescent="0.25">
      <c r="A692" s="153">
        <v>687</v>
      </c>
      <c r="B692">
        <v>0.17253026694000001</v>
      </c>
      <c r="C692" s="49">
        <f t="shared" si="33"/>
        <v>2</v>
      </c>
      <c r="D692" s="153">
        <v>687</v>
      </c>
      <c r="E692" s="151">
        <f t="shared" si="34"/>
        <v>0.17253026694000001</v>
      </c>
      <c r="BC692" s="151">
        <f t="shared" si="32"/>
        <v>0.17253026694000001</v>
      </c>
    </row>
    <row r="693" spans="1:55" x14ac:dyDescent="0.25">
      <c r="A693" s="153">
        <v>688</v>
      </c>
      <c r="B693">
        <v>0.17187541783999999</v>
      </c>
      <c r="C693" s="49">
        <f t="shared" si="33"/>
        <v>2</v>
      </c>
      <c r="D693" s="153">
        <v>688</v>
      </c>
      <c r="E693" s="151">
        <f t="shared" si="34"/>
        <v>0.17187541783999999</v>
      </c>
      <c r="BC693" s="151">
        <f t="shared" si="32"/>
        <v>0.17187541783999999</v>
      </c>
    </row>
    <row r="694" spans="1:55" x14ac:dyDescent="0.25">
      <c r="A694" s="153">
        <v>689</v>
      </c>
      <c r="B694">
        <v>0.171222133019999</v>
      </c>
      <c r="C694" s="49">
        <f t="shared" si="33"/>
        <v>2</v>
      </c>
      <c r="D694" s="153">
        <v>689</v>
      </c>
      <c r="E694" s="151">
        <f t="shared" si="34"/>
        <v>0.171222133019999</v>
      </c>
      <c r="BC694" s="151">
        <f t="shared" si="32"/>
        <v>0.171222133019999</v>
      </c>
    </row>
    <row r="695" spans="1:55" x14ac:dyDescent="0.25">
      <c r="A695" s="153">
        <v>690</v>
      </c>
      <c r="B695">
        <v>0.17057041887999899</v>
      </c>
      <c r="C695" s="49">
        <f t="shared" si="33"/>
        <v>2</v>
      </c>
      <c r="D695" s="153">
        <v>690</v>
      </c>
      <c r="E695" s="151">
        <f t="shared" si="34"/>
        <v>0.17057041887999899</v>
      </c>
      <c r="BC695" s="151">
        <f t="shared" si="32"/>
        <v>0.17057041887999899</v>
      </c>
    </row>
    <row r="696" spans="1:55" x14ac:dyDescent="0.25">
      <c r="A696" s="153">
        <v>691</v>
      </c>
      <c r="B696">
        <v>0.16992028174000001</v>
      </c>
      <c r="C696" s="49">
        <f t="shared" si="33"/>
        <v>2</v>
      </c>
      <c r="D696" s="153">
        <v>691</v>
      </c>
      <c r="E696" s="151">
        <f t="shared" si="34"/>
        <v>0.16992028174000001</v>
      </c>
      <c r="BC696" s="151">
        <f t="shared" si="32"/>
        <v>0.16992028174000001</v>
      </c>
    </row>
    <row r="697" spans="1:55" x14ac:dyDescent="0.25">
      <c r="A697" s="153">
        <v>692</v>
      </c>
      <c r="B697">
        <v>0.16927172771999999</v>
      </c>
      <c r="C697" s="49">
        <f t="shared" si="33"/>
        <v>2</v>
      </c>
      <c r="D697" s="153">
        <v>692</v>
      </c>
      <c r="E697" s="151">
        <f t="shared" si="34"/>
        <v>0.16927172771999999</v>
      </c>
      <c r="BC697" s="151">
        <f t="shared" si="32"/>
        <v>0.16927172771999999</v>
      </c>
    </row>
    <row r="698" spans="1:55" x14ac:dyDescent="0.25">
      <c r="A698" s="153">
        <v>693</v>
      </c>
      <c r="B698">
        <v>0.168624762839999</v>
      </c>
      <c r="C698" s="49">
        <f t="shared" si="33"/>
        <v>2</v>
      </c>
      <c r="D698" s="153">
        <v>693</v>
      </c>
      <c r="E698" s="151">
        <f t="shared" si="34"/>
        <v>0.168624762839999</v>
      </c>
      <c r="BC698" s="151">
        <f t="shared" si="32"/>
        <v>0.168624762839999</v>
      </c>
    </row>
    <row r="699" spans="1:55" x14ac:dyDescent="0.25">
      <c r="A699" s="153">
        <v>694</v>
      </c>
      <c r="B699">
        <v>0.167979392939999</v>
      </c>
      <c r="C699" s="49">
        <f t="shared" si="33"/>
        <v>2</v>
      </c>
      <c r="D699" s="153">
        <v>694</v>
      </c>
      <c r="E699" s="151">
        <f t="shared" si="34"/>
        <v>0.167979392939999</v>
      </c>
      <c r="BC699" s="151">
        <f t="shared" si="32"/>
        <v>0.167979392939999</v>
      </c>
    </row>
    <row r="700" spans="1:55" x14ac:dyDescent="0.25">
      <c r="A700" s="153">
        <v>695</v>
      </c>
      <c r="B700">
        <v>0.16733562373999999</v>
      </c>
      <c r="C700" s="49">
        <f t="shared" si="33"/>
        <v>2</v>
      </c>
      <c r="D700" s="153">
        <v>695</v>
      </c>
      <c r="E700" s="151">
        <f t="shared" si="34"/>
        <v>0.16733562373999999</v>
      </c>
      <c r="BC700" s="151">
        <f t="shared" si="32"/>
        <v>0.16733562373999999</v>
      </c>
    </row>
    <row r="701" spans="1:55" x14ac:dyDescent="0.25">
      <c r="A701" s="153">
        <v>696</v>
      </c>
      <c r="B701">
        <v>0.166693460819999</v>
      </c>
      <c r="C701" s="49">
        <f t="shared" si="33"/>
        <v>2</v>
      </c>
      <c r="D701" s="153">
        <v>696</v>
      </c>
      <c r="E701" s="151">
        <f t="shared" si="34"/>
        <v>0.166693460819999</v>
      </c>
      <c r="BC701" s="151">
        <f t="shared" si="32"/>
        <v>0.166693460819999</v>
      </c>
    </row>
    <row r="702" spans="1:55" x14ac:dyDescent="0.25">
      <c r="A702" s="153">
        <v>697</v>
      </c>
      <c r="B702">
        <v>0.16605290959999999</v>
      </c>
      <c r="C702" s="49">
        <f t="shared" si="33"/>
        <v>2</v>
      </c>
      <c r="D702" s="153">
        <v>697</v>
      </c>
      <c r="E702" s="151">
        <f t="shared" si="34"/>
        <v>0.16605290959999999</v>
      </c>
      <c r="BC702" s="151">
        <f t="shared" si="32"/>
        <v>0.16605290959999999</v>
      </c>
    </row>
    <row r="703" spans="1:55" x14ac:dyDescent="0.25">
      <c r="A703" s="153">
        <v>698</v>
      </c>
      <c r="B703">
        <v>0.16541397535999999</v>
      </c>
      <c r="C703" s="49">
        <f t="shared" si="33"/>
        <v>2</v>
      </c>
      <c r="D703" s="153">
        <v>698</v>
      </c>
      <c r="E703" s="151">
        <f t="shared" si="34"/>
        <v>0.16541397535999999</v>
      </c>
      <c r="BC703" s="151">
        <f t="shared" si="32"/>
        <v>0.16541397535999999</v>
      </c>
    </row>
    <row r="704" spans="1:55" x14ac:dyDescent="0.25">
      <c r="A704" s="153">
        <v>699</v>
      </c>
      <c r="B704">
        <v>0.16477666329999999</v>
      </c>
      <c r="C704" s="49">
        <f t="shared" si="33"/>
        <v>2</v>
      </c>
      <c r="D704" s="153">
        <v>699</v>
      </c>
      <c r="E704" s="151">
        <f t="shared" si="34"/>
        <v>0.16477666329999999</v>
      </c>
      <c r="BC704" s="151">
        <f t="shared" si="32"/>
        <v>0.16477666329999999</v>
      </c>
    </row>
    <row r="705" spans="1:55" x14ac:dyDescent="0.25">
      <c r="A705" s="153">
        <v>700</v>
      </c>
      <c r="B705">
        <v>0.16414097844</v>
      </c>
      <c r="C705" s="49">
        <f t="shared" si="33"/>
        <v>2</v>
      </c>
      <c r="D705" s="153">
        <v>700</v>
      </c>
      <c r="E705" s="151">
        <f t="shared" si="34"/>
        <v>0.16414097844</v>
      </c>
      <c r="BC705" s="151">
        <f t="shared" si="32"/>
        <v>0.16414097844</v>
      </c>
    </row>
    <row r="706" spans="1:55" x14ac:dyDescent="0.25">
      <c r="A706" s="153">
        <v>701</v>
      </c>
      <c r="B706">
        <v>0.16350692563999999</v>
      </c>
      <c r="C706" s="49">
        <f t="shared" si="33"/>
        <v>2</v>
      </c>
      <c r="D706" s="153">
        <v>701</v>
      </c>
      <c r="E706" s="151">
        <f t="shared" si="34"/>
        <v>0.16350692563999999</v>
      </c>
      <c r="BC706" s="151">
        <f t="shared" si="32"/>
        <v>0.16350692563999999</v>
      </c>
    </row>
    <row r="707" spans="1:55" x14ac:dyDescent="0.25">
      <c r="A707" s="153">
        <v>702</v>
      </c>
      <c r="B707">
        <v>0.162874509699999</v>
      </c>
      <c r="C707" s="49">
        <f t="shared" si="33"/>
        <v>2</v>
      </c>
      <c r="D707" s="153">
        <v>702</v>
      </c>
      <c r="E707" s="151">
        <f t="shared" si="34"/>
        <v>0.162874509699999</v>
      </c>
      <c r="BC707" s="151">
        <f t="shared" si="32"/>
        <v>0.162874509699999</v>
      </c>
    </row>
    <row r="708" spans="1:55" x14ac:dyDescent="0.25">
      <c r="A708" s="153">
        <v>703</v>
      </c>
      <c r="B708">
        <v>0.16224373521999999</v>
      </c>
      <c r="C708" s="49">
        <f t="shared" si="33"/>
        <v>2</v>
      </c>
      <c r="D708" s="153">
        <v>703</v>
      </c>
      <c r="E708" s="151">
        <f t="shared" si="34"/>
        <v>0.16224373521999999</v>
      </c>
      <c r="BC708" s="151">
        <f t="shared" si="32"/>
        <v>0.16224373521999999</v>
      </c>
    </row>
    <row r="709" spans="1:55" x14ac:dyDescent="0.25">
      <c r="A709" s="153">
        <v>704</v>
      </c>
      <c r="B709">
        <v>0.16161460674</v>
      </c>
      <c r="C709" s="49">
        <f t="shared" si="33"/>
        <v>2</v>
      </c>
      <c r="D709" s="153">
        <v>704</v>
      </c>
      <c r="E709" s="151">
        <f t="shared" si="34"/>
        <v>0.16161460674</v>
      </c>
      <c r="BC709" s="151">
        <f t="shared" ref="BC709:BC772" si="35">B709</f>
        <v>0.16161460674</v>
      </c>
    </row>
    <row r="710" spans="1:55" x14ac:dyDescent="0.25">
      <c r="A710" s="153">
        <v>705</v>
      </c>
      <c r="B710">
        <v>0.160987128599999</v>
      </c>
      <c r="C710" s="49">
        <f t="shared" ref="C710:C773" si="36">IF(ROW()-$C$4&lt;=$C$2,1,2)</f>
        <v>2</v>
      </c>
      <c r="D710" s="153">
        <v>705</v>
      </c>
      <c r="E710" s="151">
        <f t="shared" ref="E710:E773" si="37">B710</f>
        <v>0.160987128599999</v>
      </c>
      <c r="BC710" s="151">
        <f t="shared" si="35"/>
        <v>0.160987128599999</v>
      </c>
    </row>
    <row r="711" spans="1:55" x14ac:dyDescent="0.25">
      <c r="A711" s="153">
        <v>706</v>
      </c>
      <c r="B711">
        <v>0.16036130507999999</v>
      </c>
      <c r="C711" s="49">
        <f t="shared" si="36"/>
        <v>2</v>
      </c>
      <c r="D711" s="153">
        <v>706</v>
      </c>
      <c r="E711" s="151">
        <f t="shared" si="37"/>
        <v>0.16036130507999999</v>
      </c>
      <c r="BC711" s="151">
        <f t="shared" si="35"/>
        <v>0.16036130507999999</v>
      </c>
    </row>
    <row r="712" spans="1:55" x14ac:dyDescent="0.25">
      <c r="A712" s="153">
        <v>707</v>
      </c>
      <c r="B712">
        <v>0.159737140299999</v>
      </c>
      <c r="C712" s="49">
        <f t="shared" si="36"/>
        <v>2</v>
      </c>
      <c r="D712" s="153">
        <v>707</v>
      </c>
      <c r="E712" s="151">
        <f t="shared" si="37"/>
        <v>0.159737140299999</v>
      </c>
      <c r="BC712" s="151">
        <f t="shared" si="35"/>
        <v>0.159737140299999</v>
      </c>
    </row>
    <row r="713" spans="1:55" x14ac:dyDescent="0.25">
      <c r="A713" s="153">
        <v>708</v>
      </c>
      <c r="B713">
        <v>0.15911463826</v>
      </c>
      <c r="C713" s="49">
        <f t="shared" si="36"/>
        <v>2</v>
      </c>
      <c r="D713" s="153">
        <v>708</v>
      </c>
      <c r="E713" s="151">
        <f t="shared" si="37"/>
        <v>0.15911463826</v>
      </c>
      <c r="BC713" s="151">
        <f t="shared" si="35"/>
        <v>0.15911463826</v>
      </c>
    </row>
    <row r="714" spans="1:55" x14ac:dyDescent="0.25">
      <c r="A714" s="153">
        <v>709</v>
      </c>
      <c r="B714">
        <v>0.15849380284</v>
      </c>
      <c r="C714" s="49">
        <f t="shared" si="36"/>
        <v>2</v>
      </c>
      <c r="D714" s="153">
        <v>709</v>
      </c>
      <c r="E714" s="151">
        <f t="shared" si="37"/>
        <v>0.15849380284</v>
      </c>
      <c r="BC714" s="151">
        <f t="shared" si="35"/>
        <v>0.15849380284</v>
      </c>
    </row>
    <row r="715" spans="1:55" x14ac:dyDescent="0.25">
      <c r="A715" s="153">
        <v>710</v>
      </c>
      <c r="B715">
        <v>0.15787463782</v>
      </c>
      <c r="C715" s="49">
        <f t="shared" si="36"/>
        <v>2</v>
      </c>
      <c r="D715" s="153">
        <v>710</v>
      </c>
      <c r="E715" s="151">
        <f t="shared" si="37"/>
        <v>0.15787463782</v>
      </c>
      <c r="BC715" s="151">
        <f t="shared" si="35"/>
        <v>0.15787463782</v>
      </c>
    </row>
    <row r="716" spans="1:55" x14ac:dyDescent="0.25">
      <c r="A716" s="153">
        <v>711</v>
      </c>
      <c r="B716">
        <v>0.15725714682</v>
      </c>
      <c r="C716" s="49">
        <f t="shared" si="36"/>
        <v>2</v>
      </c>
      <c r="D716" s="153">
        <v>711</v>
      </c>
      <c r="E716" s="151">
        <f t="shared" si="37"/>
        <v>0.15725714682</v>
      </c>
      <c r="BC716" s="151">
        <f t="shared" si="35"/>
        <v>0.15725714682</v>
      </c>
    </row>
    <row r="717" spans="1:55" x14ac:dyDescent="0.25">
      <c r="A717" s="153">
        <v>712</v>
      </c>
      <c r="B717">
        <v>0.15664133338</v>
      </c>
      <c r="C717" s="49">
        <f t="shared" si="36"/>
        <v>2</v>
      </c>
      <c r="D717" s="153">
        <v>712</v>
      </c>
      <c r="E717" s="151">
        <f t="shared" si="37"/>
        <v>0.15664133338</v>
      </c>
      <c r="BC717" s="151">
        <f t="shared" si="35"/>
        <v>0.15664133338</v>
      </c>
    </row>
    <row r="718" spans="1:55" x14ac:dyDescent="0.25">
      <c r="A718" s="153">
        <v>713</v>
      </c>
      <c r="B718">
        <v>0.15602720092</v>
      </c>
      <c r="C718" s="49">
        <f t="shared" si="36"/>
        <v>2</v>
      </c>
      <c r="D718" s="153">
        <v>713</v>
      </c>
      <c r="E718" s="151">
        <f t="shared" si="37"/>
        <v>0.15602720092</v>
      </c>
      <c r="BC718" s="151">
        <f t="shared" si="35"/>
        <v>0.15602720092</v>
      </c>
    </row>
    <row r="719" spans="1:55" x14ac:dyDescent="0.25">
      <c r="A719" s="153">
        <v>714</v>
      </c>
      <c r="B719">
        <v>0.15541475274</v>
      </c>
      <c r="C719" s="49">
        <f t="shared" si="36"/>
        <v>2</v>
      </c>
      <c r="D719" s="153">
        <v>714</v>
      </c>
      <c r="E719" s="151">
        <f t="shared" si="37"/>
        <v>0.15541475274</v>
      </c>
      <c r="BC719" s="151">
        <f t="shared" si="35"/>
        <v>0.15541475274</v>
      </c>
    </row>
    <row r="720" spans="1:55" x14ac:dyDescent="0.25">
      <c r="A720" s="153">
        <v>715</v>
      </c>
      <c r="B720">
        <v>0.154803992</v>
      </c>
      <c r="C720" s="49">
        <f t="shared" si="36"/>
        <v>2</v>
      </c>
      <c r="D720" s="153">
        <v>715</v>
      </c>
      <c r="E720" s="151">
        <f t="shared" si="37"/>
        <v>0.154803992</v>
      </c>
      <c r="BC720" s="151">
        <f t="shared" si="35"/>
        <v>0.154803992</v>
      </c>
    </row>
    <row r="721" spans="1:55" x14ac:dyDescent="0.25">
      <c r="A721" s="153">
        <v>716</v>
      </c>
      <c r="B721">
        <v>0.1541949218</v>
      </c>
      <c r="C721" s="49">
        <f t="shared" si="36"/>
        <v>2</v>
      </c>
      <c r="D721" s="153">
        <v>716</v>
      </c>
      <c r="E721" s="151">
        <f t="shared" si="37"/>
        <v>0.1541949218</v>
      </c>
      <c r="BC721" s="151">
        <f t="shared" si="35"/>
        <v>0.1541949218</v>
      </c>
    </row>
    <row r="722" spans="1:55" x14ac:dyDescent="0.25">
      <c r="A722" s="153">
        <v>717</v>
      </c>
      <c r="B722">
        <v>0.15358754508</v>
      </c>
      <c r="C722" s="49">
        <f t="shared" si="36"/>
        <v>2</v>
      </c>
      <c r="D722" s="153">
        <v>717</v>
      </c>
      <c r="E722" s="151">
        <f t="shared" si="37"/>
        <v>0.15358754508</v>
      </c>
      <c r="BC722" s="151">
        <f t="shared" si="35"/>
        <v>0.15358754508</v>
      </c>
    </row>
    <row r="723" spans="1:55" x14ac:dyDescent="0.25">
      <c r="A723" s="153">
        <v>718</v>
      </c>
      <c r="B723">
        <v>0.1529818647</v>
      </c>
      <c r="C723" s="49">
        <f t="shared" si="36"/>
        <v>2</v>
      </c>
      <c r="D723" s="153">
        <v>718</v>
      </c>
      <c r="E723" s="151">
        <f t="shared" si="37"/>
        <v>0.1529818647</v>
      </c>
      <c r="BC723" s="151">
        <f t="shared" si="35"/>
        <v>0.1529818647</v>
      </c>
    </row>
    <row r="724" spans="1:55" x14ac:dyDescent="0.25">
      <c r="A724" s="153">
        <v>719</v>
      </c>
      <c r="B724">
        <v>0.15237788342</v>
      </c>
      <c r="C724" s="49">
        <f t="shared" si="36"/>
        <v>2</v>
      </c>
      <c r="D724" s="153">
        <v>719</v>
      </c>
      <c r="E724" s="151">
        <f t="shared" si="37"/>
        <v>0.15237788342</v>
      </c>
      <c r="BC724" s="151">
        <f t="shared" si="35"/>
        <v>0.15237788342</v>
      </c>
    </row>
    <row r="725" spans="1:55" x14ac:dyDescent="0.25">
      <c r="A725" s="153">
        <v>720</v>
      </c>
      <c r="B725">
        <v>0.15177560384</v>
      </c>
      <c r="C725" s="49">
        <f t="shared" si="36"/>
        <v>2</v>
      </c>
      <c r="D725" s="153">
        <v>720</v>
      </c>
      <c r="E725" s="151">
        <f t="shared" si="37"/>
        <v>0.15177560384</v>
      </c>
      <c r="BC725" s="151">
        <f t="shared" si="35"/>
        <v>0.15177560384</v>
      </c>
    </row>
    <row r="726" spans="1:55" x14ac:dyDescent="0.25">
      <c r="A726" s="153">
        <v>721</v>
      </c>
      <c r="B726">
        <v>0.15117502854000001</v>
      </c>
      <c r="C726" s="49">
        <f t="shared" si="36"/>
        <v>2</v>
      </c>
      <c r="D726" s="153">
        <v>721</v>
      </c>
      <c r="E726" s="151">
        <f t="shared" si="37"/>
        <v>0.15117502854000001</v>
      </c>
      <c r="BC726" s="151">
        <f t="shared" si="35"/>
        <v>0.15117502854000001</v>
      </c>
    </row>
    <row r="727" spans="1:55" x14ac:dyDescent="0.25">
      <c r="A727" s="153">
        <v>722</v>
      </c>
      <c r="B727">
        <v>0.15057615990000001</v>
      </c>
      <c r="C727" s="49">
        <f t="shared" si="36"/>
        <v>2</v>
      </c>
      <c r="D727" s="153">
        <v>722</v>
      </c>
      <c r="E727" s="151">
        <f t="shared" si="37"/>
        <v>0.15057615990000001</v>
      </c>
      <c r="BC727" s="151">
        <f t="shared" si="35"/>
        <v>0.15057615990000001</v>
      </c>
    </row>
    <row r="728" spans="1:55" x14ac:dyDescent="0.25">
      <c r="A728" s="153">
        <v>723</v>
      </c>
      <c r="B728">
        <v>0.14997900028</v>
      </c>
      <c r="C728" s="49">
        <f t="shared" si="36"/>
        <v>2</v>
      </c>
      <c r="D728" s="153">
        <v>723</v>
      </c>
      <c r="E728" s="151">
        <f t="shared" si="37"/>
        <v>0.14997900028</v>
      </c>
      <c r="BC728" s="151">
        <f t="shared" si="35"/>
        <v>0.14997900028</v>
      </c>
    </row>
    <row r="729" spans="1:55" x14ac:dyDescent="0.25">
      <c r="A729" s="153">
        <v>724</v>
      </c>
      <c r="B729">
        <v>0.14938355189999999</v>
      </c>
      <c r="C729" s="49">
        <f t="shared" si="36"/>
        <v>2</v>
      </c>
      <c r="D729" s="153">
        <v>724</v>
      </c>
      <c r="E729" s="151">
        <f t="shared" si="37"/>
        <v>0.14938355189999999</v>
      </c>
      <c r="BC729" s="151">
        <f t="shared" si="35"/>
        <v>0.14938355189999999</v>
      </c>
    </row>
    <row r="730" spans="1:55" x14ac:dyDescent="0.25">
      <c r="A730" s="153">
        <v>725</v>
      </c>
      <c r="B730">
        <v>0.14878981685999901</v>
      </c>
      <c r="C730" s="49">
        <f t="shared" si="36"/>
        <v>2</v>
      </c>
      <c r="D730" s="153">
        <v>725</v>
      </c>
      <c r="E730" s="151">
        <f t="shared" si="37"/>
        <v>0.14878981685999901</v>
      </c>
      <c r="BC730" s="151">
        <f t="shared" si="35"/>
        <v>0.14878981685999901</v>
      </c>
    </row>
    <row r="731" spans="1:55" x14ac:dyDescent="0.25">
      <c r="A731" s="153">
        <v>726</v>
      </c>
      <c r="B731">
        <v>0.14819779717999901</v>
      </c>
      <c r="C731" s="49">
        <f t="shared" si="36"/>
        <v>2</v>
      </c>
      <c r="D731" s="153">
        <v>726</v>
      </c>
      <c r="E731" s="151">
        <f t="shared" si="37"/>
        <v>0.14819779717999901</v>
      </c>
      <c r="BC731" s="151">
        <f t="shared" si="35"/>
        <v>0.14819779717999901</v>
      </c>
    </row>
    <row r="732" spans="1:55" x14ac:dyDescent="0.25">
      <c r="A732" s="153">
        <v>727</v>
      </c>
      <c r="B732">
        <v>0.14760749481999999</v>
      </c>
      <c r="C732" s="49">
        <f t="shared" si="36"/>
        <v>2</v>
      </c>
      <c r="D732" s="153">
        <v>727</v>
      </c>
      <c r="E732" s="151">
        <f t="shared" si="37"/>
        <v>0.14760749481999999</v>
      </c>
      <c r="BC732" s="151">
        <f t="shared" si="35"/>
        <v>0.14760749481999999</v>
      </c>
    </row>
    <row r="733" spans="1:55" x14ac:dyDescent="0.25">
      <c r="A733" s="153">
        <v>728</v>
      </c>
      <c r="B733">
        <v>0.1470189116</v>
      </c>
      <c r="C733" s="49">
        <f t="shared" si="36"/>
        <v>2</v>
      </c>
      <c r="D733" s="153">
        <v>728</v>
      </c>
      <c r="E733" s="151">
        <f t="shared" si="37"/>
        <v>0.1470189116</v>
      </c>
      <c r="BC733" s="151">
        <f t="shared" si="35"/>
        <v>0.1470189116</v>
      </c>
    </row>
    <row r="734" spans="1:55" x14ac:dyDescent="0.25">
      <c r="A734" s="153">
        <v>729</v>
      </c>
      <c r="B734">
        <v>0.14643204922</v>
      </c>
      <c r="C734" s="49">
        <f t="shared" si="36"/>
        <v>2</v>
      </c>
      <c r="D734" s="153">
        <v>729</v>
      </c>
      <c r="E734" s="151">
        <f t="shared" si="37"/>
        <v>0.14643204922</v>
      </c>
      <c r="BC734" s="151">
        <f t="shared" si="35"/>
        <v>0.14643204922</v>
      </c>
    </row>
    <row r="735" spans="1:55" x14ac:dyDescent="0.25">
      <c r="A735" s="153">
        <v>730</v>
      </c>
      <c r="B735">
        <v>0.14584690936</v>
      </c>
      <c r="C735" s="49">
        <f t="shared" si="36"/>
        <v>2</v>
      </c>
      <c r="D735" s="153">
        <v>730</v>
      </c>
      <c r="E735" s="151">
        <f t="shared" si="37"/>
        <v>0.14584690936</v>
      </c>
      <c r="BC735" s="151">
        <f t="shared" si="35"/>
        <v>0.14584690936</v>
      </c>
    </row>
    <row r="736" spans="1:55" x14ac:dyDescent="0.25">
      <c r="A736" s="153">
        <v>731</v>
      </c>
      <c r="B736">
        <v>0.14526349351999901</v>
      </c>
      <c r="C736" s="49">
        <f t="shared" si="36"/>
        <v>2</v>
      </c>
      <c r="D736" s="153">
        <v>731</v>
      </c>
      <c r="E736" s="151">
        <f t="shared" si="37"/>
        <v>0.14526349351999901</v>
      </c>
      <c r="BC736" s="151">
        <f t="shared" si="35"/>
        <v>0.14526349351999901</v>
      </c>
    </row>
    <row r="737" spans="1:55" x14ac:dyDescent="0.25">
      <c r="A737" s="153">
        <v>732</v>
      </c>
      <c r="B737">
        <v>0.14468180317999901</v>
      </c>
      <c r="C737" s="49">
        <f t="shared" si="36"/>
        <v>2</v>
      </c>
      <c r="D737" s="153">
        <v>732</v>
      </c>
      <c r="E737" s="151">
        <f t="shared" si="37"/>
        <v>0.14468180317999901</v>
      </c>
      <c r="BC737" s="151">
        <f t="shared" si="35"/>
        <v>0.14468180317999901</v>
      </c>
    </row>
    <row r="738" spans="1:55" x14ac:dyDescent="0.25">
      <c r="A738" s="153">
        <v>733</v>
      </c>
      <c r="B738">
        <v>0.14410183969999901</v>
      </c>
      <c r="C738" s="49">
        <f t="shared" si="36"/>
        <v>2</v>
      </c>
      <c r="D738" s="153">
        <v>733</v>
      </c>
      <c r="E738" s="151">
        <f t="shared" si="37"/>
        <v>0.14410183969999901</v>
      </c>
      <c r="BC738" s="151">
        <f t="shared" si="35"/>
        <v>0.14410183969999901</v>
      </c>
    </row>
    <row r="739" spans="1:55" x14ac:dyDescent="0.25">
      <c r="A739" s="153">
        <v>734</v>
      </c>
      <c r="B739">
        <v>0.14352360434</v>
      </c>
      <c r="C739" s="49">
        <f t="shared" si="36"/>
        <v>2</v>
      </c>
      <c r="D739" s="153">
        <v>734</v>
      </c>
      <c r="E739" s="151">
        <f t="shared" si="37"/>
        <v>0.14352360434</v>
      </c>
      <c r="BC739" s="151">
        <f t="shared" si="35"/>
        <v>0.14352360434</v>
      </c>
    </row>
    <row r="740" spans="1:55" x14ac:dyDescent="0.25">
      <c r="A740" s="153">
        <v>735</v>
      </c>
      <c r="B740">
        <v>0.14294709829999999</v>
      </c>
      <c r="C740" s="49">
        <f t="shared" si="36"/>
        <v>2</v>
      </c>
      <c r="D740" s="153">
        <v>735</v>
      </c>
      <c r="E740" s="151">
        <f t="shared" si="37"/>
        <v>0.14294709829999999</v>
      </c>
      <c r="BC740" s="151">
        <f t="shared" si="35"/>
        <v>0.14294709829999999</v>
      </c>
    </row>
    <row r="741" spans="1:55" x14ac:dyDescent="0.25">
      <c r="A741" s="153">
        <v>736</v>
      </c>
      <c r="B741">
        <v>0.14237232263999999</v>
      </c>
      <c r="C741" s="49">
        <f t="shared" si="36"/>
        <v>2</v>
      </c>
      <c r="D741" s="153">
        <v>736</v>
      </c>
      <c r="E741" s="151">
        <f t="shared" si="37"/>
        <v>0.14237232263999999</v>
      </c>
      <c r="BC741" s="151">
        <f t="shared" si="35"/>
        <v>0.14237232263999999</v>
      </c>
    </row>
    <row r="742" spans="1:55" x14ac:dyDescent="0.25">
      <c r="A742" s="153">
        <v>737</v>
      </c>
      <c r="B742">
        <v>0.14179927840000001</v>
      </c>
      <c r="C742" s="49">
        <f t="shared" si="36"/>
        <v>2</v>
      </c>
      <c r="D742" s="153">
        <v>737</v>
      </c>
      <c r="E742" s="151">
        <f t="shared" si="37"/>
        <v>0.14179927840000001</v>
      </c>
      <c r="BC742" s="151">
        <f t="shared" si="35"/>
        <v>0.14179927840000001</v>
      </c>
    </row>
    <row r="743" spans="1:55" x14ac:dyDescent="0.25">
      <c r="A743" s="153">
        <v>738</v>
      </c>
      <c r="B743">
        <v>0.14122796647999999</v>
      </c>
      <c r="C743" s="49">
        <f t="shared" si="36"/>
        <v>2</v>
      </c>
      <c r="D743" s="153">
        <v>738</v>
      </c>
      <c r="E743" s="151">
        <f t="shared" si="37"/>
        <v>0.14122796647999999</v>
      </c>
      <c r="BC743" s="151">
        <f t="shared" si="35"/>
        <v>0.14122796647999999</v>
      </c>
    </row>
    <row r="744" spans="1:55" x14ac:dyDescent="0.25">
      <c r="A744" s="153">
        <v>739</v>
      </c>
      <c r="B744">
        <v>0.140658387719999</v>
      </c>
      <c r="C744" s="49">
        <f t="shared" si="36"/>
        <v>2</v>
      </c>
      <c r="D744" s="153">
        <v>739</v>
      </c>
      <c r="E744" s="151">
        <f t="shared" si="37"/>
        <v>0.140658387719999</v>
      </c>
      <c r="BC744" s="151">
        <f t="shared" si="35"/>
        <v>0.140658387719999</v>
      </c>
    </row>
    <row r="745" spans="1:55" x14ac:dyDescent="0.25">
      <c r="A745" s="153">
        <v>740</v>
      </c>
      <c r="B745">
        <v>0.14009054288</v>
      </c>
      <c r="C745" s="49">
        <f t="shared" si="36"/>
        <v>2</v>
      </c>
      <c r="D745" s="153">
        <v>740</v>
      </c>
      <c r="E745" s="151">
        <f t="shared" si="37"/>
        <v>0.14009054288</v>
      </c>
      <c r="BC745" s="151">
        <f t="shared" si="35"/>
        <v>0.14009054288</v>
      </c>
    </row>
    <row r="746" spans="1:55" x14ac:dyDescent="0.25">
      <c r="A746" s="153">
        <v>741</v>
      </c>
      <c r="B746">
        <v>0.13952443262</v>
      </c>
      <c r="C746" s="49">
        <f t="shared" si="36"/>
        <v>2</v>
      </c>
      <c r="D746" s="153">
        <v>741</v>
      </c>
      <c r="E746" s="151">
        <f t="shared" si="37"/>
        <v>0.13952443262</v>
      </c>
      <c r="BC746" s="151">
        <f t="shared" si="35"/>
        <v>0.13952443262</v>
      </c>
    </row>
    <row r="747" spans="1:55" x14ac:dyDescent="0.25">
      <c r="A747" s="153">
        <v>742</v>
      </c>
      <c r="B747">
        <v>0.13896005753999999</v>
      </c>
      <c r="C747" s="49">
        <f t="shared" si="36"/>
        <v>2</v>
      </c>
      <c r="D747" s="153">
        <v>742</v>
      </c>
      <c r="E747" s="151">
        <f t="shared" si="37"/>
        <v>0.13896005753999999</v>
      </c>
      <c r="BC747" s="151">
        <f t="shared" si="35"/>
        <v>0.13896005753999999</v>
      </c>
    </row>
    <row r="748" spans="1:55" x14ac:dyDescent="0.25">
      <c r="A748" s="153">
        <v>743</v>
      </c>
      <c r="B748">
        <v>0.13839741814000001</v>
      </c>
      <c r="C748" s="49">
        <f t="shared" si="36"/>
        <v>2</v>
      </c>
      <c r="D748" s="153">
        <v>743</v>
      </c>
      <c r="E748" s="151">
        <f t="shared" si="37"/>
        <v>0.13839741814000001</v>
      </c>
      <c r="BC748" s="151">
        <f t="shared" si="35"/>
        <v>0.13839741814000001</v>
      </c>
    </row>
    <row r="749" spans="1:55" x14ac:dyDescent="0.25">
      <c r="A749" s="153">
        <v>744</v>
      </c>
      <c r="B749">
        <v>0.13783651484000001</v>
      </c>
      <c r="C749" s="49">
        <f t="shared" si="36"/>
        <v>2</v>
      </c>
      <c r="D749" s="153">
        <v>744</v>
      </c>
      <c r="E749" s="151">
        <f t="shared" si="37"/>
        <v>0.13783651484000001</v>
      </c>
      <c r="BC749" s="151">
        <f t="shared" si="35"/>
        <v>0.13783651484000001</v>
      </c>
    </row>
    <row r="750" spans="1:55" x14ac:dyDescent="0.25">
      <c r="A750" s="153">
        <v>745</v>
      </c>
      <c r="B750">
        <v>0.13727734802</v>
      </c>
      <c r="C750" s="49">
        <f t="shared" si="36"/>
        <v>2</v>
      </c>
      <c r="D750" s="153">
        <v>745</v>
      </c>
      <c r="E750" s="151">
        <f t="shared" si="37"/>
        <v>0.13727734802</v>
      </c>
      <c r="BC750" s="151">
        <f t="shared" si="35"/>
        <v>0.13727734802</v>
      </c>
    </row>
    <row r="751" spans="1:55" x14ac:dyDescent="0.25">
      <c r="A751" s="153">
        <v>746</v>
      </c>
      <c r="B751">
        <v>0.13671991791999999</v>
      </c>
      <c r="C751" s="49">
        <f t="shared" si="36"/>
        <v>2</v>
      </c>
      <c r="D751" s="153">
        <v>746</v>
      </c>
      <c r="E751" s="151">
        <f t="shared" si="37"/>
        <v>0.13671991791999999</v>
      </c>
      <c r="BC751" s="151">
        <f t="shared" si="35"/>
        <v>0.13671991791999999</v>
      </c>
    </row>
    <row r="752" spans="1:55" x14ac:dyDescent="0.25">
      <c r="A752" s="153">
        <v>747</v>
      </c>
      <c r="B752">
        <v>0.13616422474000001</v>
      </c>
      <c r="C752" s="49">
        <f t="shared" si="36"/>
        <v>2</v>
      </c>
      <c r="D752" s="153">
        <v>747</v>
      </c>
      <c r="E752" s="151">
        <f t="shared" si="37"/>
        <v>0.13616422474000001</v>
      </c>
      <c r="BC752" s="151">
        <f t="shared" si="35"/>
        <v>0.13616422474000001</v>
      </c>
    </row>
    <row r="753" spans="1:55" x14ac:dyDescent="0.25">
      <c r="A753" s="153">
        <v>748</v>
      </c>
      <c r="B753">
        <v>0.135610268619999</v>
      </c>
      <c r="C753" s="49">
        <f t="shared" si="36"/>
        <v>2</v>
      </c>
      <c r="D753" s="153">
        <v>748</v>
      </c>
      <c r="E753" s="151">
        <f t="shared" si="37"/>
        <v>0.135610268619999</v>
      </c>
      <c r="BC753" s="151">
        <f t="shared" si="35"/>
        <v>0.135610268619999</v>
      </c>
    </row>
    <row r="754" spans="1:55" x14ac:dyDescent="0.25">
      <c r="A754" s="153">
        <v>749</v>
      </c>
      <c r="B754">
        <v>0.13505804959999901</v>
      </c>
      <c r="C754" s="49">
        <f t="shared" si="36"/>
        <v>2</v>
      </c>
      <c r="D754" s="153">
        <v>749</v>
      </c>
      <c r="E754" s="151">
        <f t="shared" si="37"/>
        <v>0.13505804959999901</v>
      </c>
      <c r="BC754" s="151">
        <f t="shared" si="35"/>
        <v>0.13505804959999901</v>
      </c>
    </row>
    <row r="755" spans="1:55" x14ac:dyDescent="0.25">
      <c r="A755" s="153">
        <v>750</v>
      </c>
      <c r="B755">
        <v>0.13450756765999999</v>
      </c>
      <c r="C755" s="49">
        <f t="shared" si="36"/>
        <v>2</v>
      </c>
      <c r="D755" s="153">
        <v>750</v>
      </c>
      <c r="E755" s="151">
        <f t="shared" si="37"/>
        <v>0.13450756765999999</v>
      </c>
      <c r="BC755" s="151">
        <f t="shared" si="35"/>
        <v>0.13450756765999999</v>
      </c>
    </row>
    <row r="756" spans="1:55" x14ac:dyDescent="0.25">
      <c r="A756" s="153">
        <v>751</v>
      </c>
      <c r="B756">
        <v>0.13395882268000001</v>
      </c>
      <c r="C756" s="49">
        <f t="shared" si="36"/>
        <v>2</v>
      </c>
      <c r="D756" s="153">
        <v>751</v>
      </c>
      <c r="E756" s="151">
        <f t="shared" si="37"/>
        <v>0.13395882268000001</v>
      </c>
      <c r="BC756" s="151">
        <f t="shared" si="35"/>
        <v>0.13395882268000001</v>
      </c>
    </row>
    <row r="757" spans="1:55" x14ac:dyDescent="0.25">
      <c r="A757" s="153">
        <v>752</v>
      </c>
      <c r="B757">
        <v>0.13341181448</v>
      </c>
      <c r="C757" s="49">
        <f t="shared" si="36"/>
        <v>2</v>
      </c>
      <c r="D757" s="153">
        <v>752</v>
      </c>
      <c r="E757" s="151">
        <f t="shared" si="37"/>
        <v>0.13341181448</v>
      </c>
      <c r="BC757" s="151">
        <f t="shared" si="35"/>
        <v>0.13341181448</v>
      </c>
    </row>
    <row r="758" spans="1:55" x14ac:dyDescent="0.25">
      <c r="A758" s="153">
        <v>753</v>
      </c>
      <c r="B758">
        <v>0.13286654285999999</v>
      </c>
      <c r="C758" s="49">
        <f t="shared" si="36"/>
        <v>2</v>
      </c>
      <c r="D758" s="153">
        <v>753</v>
      </c>
      <c r="E758" s="151">
        <f t="shared" si="37"/>
        <v>0.13286654285999999</v>
      </c>
      <c r="BC758" s="151">
        <f t="shared" si="35"/>
        <v>0.13286654285999999</v>
      </c>
    </row>
    <row r="759" spans="1:55" x14ac:dyDescent="0.25">
      <c r="A759" s="153">
        <v>754</v>
      </c>
      <c r="B759">
        <v>0.13232300747999901</v>
      </c>
      <c r="C759" s="49">
        <f t="shared" si="36"/>
        <v>2</v>
      </c>
      <c r="D759" s="153">
        <v>754</v>
      </c>
      <c r="E759" s="151">
        <f t="shared" si="37"/>
        <v>0.13232300747999901</v>
      </c>
      <c r="BC759" s="151">
        <f t="shared" si="35"/>
        <v>0.13232300747999901</v>
      </c>
    </row>
    <row r="760" spans="1:55" x14ac:dyDescent="0.25">
      <c r="A760" s="153">
        <v>755</v>
      </c>
      <c r="B760">
        <v>0.13178120795999901</v>
      </c>
      <c r="C760" s="49">
        <f t="shared" si="36"/>
        <v>2</v>
      </c>
      <c r="D760" s="153">
        <v>755</v>
      </c>
      <c r="E760" s="151">
        <f t="shared" si="37"/>
        <v>0.13178120795999901</v>
      </c>
      <c r="BC760" s="151">
        <f t="shared" si="35"/>
        <v>0.13178120795999901</v>
      </c>
    </row>
    <row r="761" spans="1:55" x14ac:dyDescent="0.25">
      <c r="A761" s="153">
        <v>756</v>
      </c>
      <c r="B761">
        <v>0.13124114385999999</v>
      </c>
      <c r="C761" s="49">
        <f t="shared" si="36"/>
        <v>2</v>
      </c>
      <c r="D761" s="153">
        <v>756</v>
      </c>
      <c r="E761" s="151">
        <f t="shared" si="37"/>
        <v>0.13124114385999999</v>
      </c>
      <c r="BC761" s="151">
        <f t="shared" si="35"/>
        <v>0.13124114385999999</v>
      </c>
    </row>
    <row r="762" spans="1:55" x14ac:dyDescent="0.25">
      <c r="A762" s="153">
        <v>757</v>
      </c>
      <c r="B762">
        <v>0.13070281466</v>
      </c>
      <c r="C762" s="49">
        <f t="shared" si="36"/>
        <v>2</v>
      </c>
      <c r="D762" s="153">
        <v>757</v>
      </c>
      <c r="E762" s="151">
        <f t="shared" si="37"/>
        <v>0.13070281466</v>
      </c>
      <c r="BC762" s="151">
        <f t="shared" si="35"/>
        <v>0.13070281466</v>
      </c>
    </row>
    <row r="763" spans="1:55" x14ac:dyDescent="0.25">
      <c r="A763" s="153">
        <v>758</v>
      </c>
      <c r="B763">
        <v>0.13016621979999901</v>
      </c>
      <c r="C763" s="49">
        <f t="shared" si="36"/>
        <v>2</v>
      </c>
      <c r="D763" s="153">
        <v>758</v>
      </c>
      <c r="E763" s="151">
        <f t="shared" si="37"/>
        <v>0.13016621979999901</v>
      </c>
      <c r="BC763" s="151">
        <f t="shared" si="35"/>
        <v>0.13016621979999901</v>
      </c>
    </row>
    <row r="764" spans="1:55" x14ac:dyDescent="0.25">
      <c r="A764" s="153">
        <v>759</v>
      </c>
      <c r="B764">
        <v>0.12963135857999999</v>
      </c>
      <c r="C764" s="49">
        <f t="shared" si="36"/>
        <v>2</v>
      </c>
      <c r="D764" s="153">
        <v>759</v>
      </c>
      <c r="E764" s="151">
        <f t="shared" si="37"/>
        <v>0.12963135857999999</v>
      </c>
      <c r="BC764" s="151">
        <f t="shared" si="35"/>
        <v>0.12963135857999999</v>
      </c>
    </row>
    <row r="765" spans="1:55" x14ac:dyDescent="0.25">
      <c r="A765" s="153">
        <v>760</v>
      </c>
      <c r="B765">
        <v>0.12909823033999901</v>
      </c>
      <c r="C765" s="49">
        <f t="shared" si="36"/>
        <v>2</v>
      </c>
      <c r="D765" s="153">
        <v>760</v>
      </c>
      <c r="E765" s="151">
        <f t="shared" si="37"/>
        <v>0.12909823033999901</v>
      </c>
      <c r="BC765" s="151">
        <f t="shared" si="35"/>
        <v>0.12909823033999901</v>
      </c>
    </row>
    <row r="766" spans="1:55" x14ac:dyDescent="0.25">
      <c r="A766" s="153">
        <v>761</v>
      </c>
      <c r="B766">
        <v>0.12856683429999999</v>
      </c>
      <c r="C766" s="49">
        <f t="shared" si="36"/>
        <v>2</v>
      </c>
      <c r="D766" s="153">
        <v>761</v>
      </c>
      <c r="E766" s="151">
        <f t="shared" si="37"/>
        <v>0.12856683429999999</v>
      </c>
      <c r="BC766" s="151">
        <f t="shared" si="35"/>
        <v>0.12856683429999999</v>
      </c>
    </row>
    <row r="767" spans="1:55" x14ac:dyDescent="0.25">
      <c r="A767" s="153">
        <v>762</v>
      </c>
      <c r="B767">
        <v>0.12803716958</v>
      </c>
      <c r="C767" s="49">
        <f t="shared" si="36"/>
        <v>2</v>
      </c>
      <c r="D767" s="153">
        <v>762</v>
      </c>
      <c r="E767" s="151">
        <f t="shared" si="37"/>
        <v>0.12803716958</v>
      </c>
      <c r="BC767" s="151">
        <f t="shared" si="35"/>
        <v>0.12803716958</v>
      </c>
    </row>
    <row r="768" spans="1:55" x14ac:dyDescent="0.25">
      <c r="A768" s="153">
        <v>763</v>
      </c>
      <c r="B768">
        <v>0.12750923534</v>
      </c>
      <c r="C768" s="49">
        <f t="shared" si="36"/>
        <v>2</v>
      </c>
      <c r="D768" s="153">
        <v>763</v>
      </c>
      <c r="E768" s="151">
        <f t="shared" si="37"/>
        <v>0.12750923534</v>
      </c>
      <c r="BC768" s="151">
        <f t="shared" si="35"/>
        <v>0.12750923534</v>
      </c>
    </row>
    <row r="769" spans="1:55" x14ac:dyDescent="0.25">
      <c r="A769" s="153">
        <v>764</v>
      </c>
      <c r="B769">
        <v>0.12698303057999999</v>
      </c>
      <c r="C769" s="49">
        <f t="shared" si="36"/>
        <v>2</v>
      </c>
      <c r="D769" s="153">
        <v>764</v>
      </c>
      <c r="E769" s="151">
        <f t="shared" si="37"/>
        <v>0.12698303057999999</v>
      </c>
      <c r="BC769" s="151">
        <f t="shared" si="35"/>
        <v>0.12698303057999999</v>
      </c>
    </row>
    <row r="770" spans="1:55" x14ac:dyDescent="0.25">
      <c r="A770" s="153">
        <v>765</v>
      </c>
      <c r="B770">
        <v>0.1264585543</v>
      </c>
      <c r="C770" s="49">
        <f t="shared" si="36"/>
        <v>2</v>
      </c>
      <c r="D770" s="153">
        <v>765</v>
      </c>
      <c r="E770" s="151">
        <f t="shared" si="37"/>
        <v>0.1264585543</v>
      </c>
      <c r="BC770" s="151">
        <f t="shared" si="35"/>
        <v>0.1264585543</v>
      </c>
    </row>
    <row r="771" spans="1:55" x14ac:dyDescent="0.25">
      <c r="A771" s="153">
        <v>766</v>
      </c>
      <c r="B771">
        <v>0.12593580541999999</v>
      </c>
      <c r="C771" s="49">
        <f t="shared" si="36"/>
        <v>2</v>
      </c>
      <c r="D771" s="153">
        <v>766</v>
      </c>
      <c r="E771" s="151">
        <f t="shared" si="37"/>
        <v>0.12593580541999999</v>
      </c>
      <c r="BC771" s="151">
        <f t="shared" si="35"/>
        <v>0.12593580541999999</v>
      </c>
    </row>
    <row r="772" spans="1:55" x14ac:dyDescent="0.25">
      <c r="A772" s="153">
        <v>767</v>
      </c>
      <c r="B772">
        <v>0.12541478279999899</v>
      </c>
      <c r="C772" s="49">
        <f t="shared" si="36"/>
        <v>2</v>
      </c>
      <c r="D772" s="153">
        <v>767</v>
      </c>
      <c r="E772" s="151">
        <f t="shared" si="37"/>
        <v>0.12541478279999899</v>
      </c>
      <c r="BC772" s="151">
        <f t="shared" si="35"/>
        <v>0.12541478279999899</v>
      </c>
    </row>
    <row r="773" spans="1:55" x14ac:dyDescent="0.25">
      <c r="A773" s="153">
        <v>768</v>
      </c>
      <c r="B773">
        <v>0.12489548523999899</v>
      </c>
      <c r="C773" s="49">
        <f t="shared" si="36"/>
        <v>2</v>
      </c>
      <c r="D773" s="153">
        <v>768</v>
      </c>
      <c r="E773" s="151">
        <f t="shared" si="37"/>
        <v>0.12489548523999899</v>
      </c>
      <c r="BC773" s="151">
        <f t="shared" ref="BC773:BC836" si="38">B773</f>
        <v>0.12489548523999899</v>
      </c>
    </row>
    <row r="774" spans="1:55" x14ac:dyDescent="0.25">
      <c r="A774" s="153">
        <v>769</v>
      </c>
      <c r="B774">
        <v>0.12437791147999901</v>
      </c>
      <c r="C774" s="49">
        <f t="shared" ref="C774:C837" si="39">IF(ROW()-$C$4&lt;=$C$2,1,2)</f>
        <v>2</v>
      </c>
      <c r="D774" s="153">
        <v>769</v>
      </c>
      <c r="E774" s="151">
        <f t="shared" ref="E774:E837" si="40">B774</f>
        <v>0.12437791147999901</v>
      </c>
      <c r="BC774" s="151">
        <f t="shared" si="38"/>
        <v>0.12437791147999901</v>
      </c>
    </row>
    <row r="775" spans="1:55" x14ac:dyDescent="0.25">
      <c r="A775" s="153">
        <v>770</v>
      </c>
      <c r="B775">
        <v>0.12386206024</v>
      </c>
      <c r="C775" s="49">
        <f t="shared" si="39"/>
        <v>2</v>
      </c>
      <c r="D775" s="153">
        <v>770</v>
      </c>
      <c r="E775" s="151">
        <f t="shared" si="40"/>
        <v>0.12386206024</v>
      </c>
      <c r="BC775" s="151">
        <f t="shared" si="38"/>
        <v>0.12386206024</v>
      </c>
    </row>
    <row r="776" spans="1:55" x14ac:dyDescent="0.25">
      <c r="A776" s="153">
        <v>771</v>
      </c>
      <c r="B776">
        <v>0.12334793013999901</v>
      </c>
      <c r="C776" s="49">
        <f t="shared" si="39"/>
        <v>2</v>
      </c>
      <c r="D776" s="153">
        <v>771</v>
      </c>
      <c r="E776" s="151">
        <f t="shared" si="40"/>
        <v>0.12334793013999901</v>
      </c>
      <c r="BC776" s="151">
        <f t="shared" si="38"/>
        <v>0.12334793013999901</v>
      </c>
    </row>
    <row r="777" spans="1:55" x14ac:dyDescent="0.25">
      <c r="A777" s="153">
        <v>772</v>
      </c>
      <c r="B777">
        <v>0.12283551976</v>
      </c>
      <c r="C777" s="49">
        <f t="shared" si="39"/>
        <v>2</v>
      </c>
      <c r="D777" s="153">
        <v>772</v>
      </c>
      <c r="E777" s="151">
        <f t="shared" si="40"/>
        <v>0.12283551976</v>
      </c>
      <c r="BC777" s="151">
        <f t="shared" si="38"/>
        <v>0.12283551976</v>
      </c>
    </row>
    <row r="778" spans="1:55" x14ac:dyDescent="0.25">
      <c r="A778" s="153">
        <v>773</v>
      </c>
      <c r="B778">
        <v>0.12232482763999999</v>
      </c>
      <c r="C778" s="49">
        <f t="shared" si="39"/>
        <v>2</v>
      </c>
      <c r="D778" s="153">
        <v>773</v>
      </c>
      <c r="E778" s="151">
        <f t="shared" si="40"/>
        <v>0.12232482763999999</v>
      </c>
      <c r="BC778" s="151">
        <f t="shared" si="38"/>
        <v>0.12232482763999999</v>
      </c>
    </row>
    <row r="779" spans="1:55" x14ac:dyDescent="0.25">
      <c r="A779" s="153">
        <v>774</v>
      </c>
      <c r="B779">
        <v>0.12181585223999999</v>
      </c>
      <c r="C779" s="49">
        <f t="shared" si="39"/>
        <v>2</v>
      </c>
      <c r="D779" s="153">
        <v>774</v>
      </c>
      <c r="E779" s="151">
        <f t="shared" si="40"/>
        <v>0.12181585223999999</v>
      </c>
      <c r="BC779" s="151">
        <f t="shared" si="38"/>
        <v>0.12181585223999999</v>
      </c>
    </row>
    <row r="780" spans="1:55" x14ac:dyDescent="0.25">
      <c r="A780" s="153">
        <v>775</v>
      </c>
      <c r="B780">
        <v>0.12130859201999999</v>
      </c>
      <c r="C780" s="49">
        <f t="shared" si="39"/>
        <v>2</v>
      </c>
      <c r="D780" s="153">
        <v>775</v>
      </c>
      <c r="E780" s="151">
        <f t="shared" si="40"/>
        <v>0.12130859201999999</v>
      </c>
      <c r="BC780" s="151">
        <f t="shared" si="38"/>
        <v>0.12130859201999999</v>
      </c>
    </row>
    <row r="781" spans="1:55" x14ac:dyDescent="0.25">
      <c r="A781" s="153">
        <v>776</v>
      </c>
      <c r="B781">
        <v>0.12080304532</v>
      </c>
      <c r="C781" s="49">
        <f t="shared" si="39"/>
        <v>2</v>
      </c>
      <c r="D781" s="153">
        <v>776</v>
      </c>
      <c r="E781" s="151">
        <f t="shared" si="40"/>
        <v>0.12080304532</v>
      </c>
      <c r="BC781" s="151">
        <f t="shared" si="38"/>
        <v>0.12080304532</v>
      </c>
    </row>
    <row r="782" spans="1:55" x14ac:dyDescent="0.25">
      <c r="A782" s="153">
        <v>777</v>
      </c>
      <c r="B782">
        <v>0.120299210459999</v>
      </c>
      <c r="C782" s="49">
        <f t="shared" si="39"/>
        <v>2</v>
      </c>
      <c r="D782" s="153">
        <v>777</v>
      </c>
      <c r="E782" s="151">
        <f t="shared" si="40"/>
        <v>0.120299210459999</v>
      </c>
      <c r="BC782" s="151">
        <f t="shared" si="38"/>
        <v>0.120299210459999</v>
      </c>
    </row>
    <row r="783" spans="1:55" x14ac:dyDescent="0.25">
      <c r="A783" s="153">
        <v>778</v>
      </c>
      <c r="B783">
        <v>0.11979708574</v>
      </c>
      <c r="C783" s="49">
        <f t="shared" si="39"/>
        <v>2</v>
      </c>
      <c r="D783" s="153">
        <v>778</v>
      </c>
      <c r="E783" s="151">
        <f t="shared" si="40"/>
        <v>0.11979708574</v>
      </c>
      <c r="BC783" s="151">
        <f t="shared" si="38"/>
        <v>0.11979708574</v>
      </c>
    </row>
    <row r="784" spans="1:55" x14ac:dyDescent="0.25">
      <c r="A784" s="153">
        <v>779</v>
      </c>
      <c r="B784">
        <v>0.11929666936</v>
      </c>
      <c r="C784" s="49">
        <f t="shared" si="39"/>
        <v>2</v>
      </c>
      <c r="D784" s="153">
        <v>779</v>
      </c>
      <c r="E784" s="151">
        <f t="shared" si="40"/>
        <v>0.11929666936</v>
      </c>
      <c r="BC784" s="151">
        <f t="shared" si="38"/>
        <v>0.11929666936</v>
      </c>
    </row>
    <row r="785" spans="1:55" x14ac:dyDescent="0.25">
      <c r="A785" s="153">
        <v>780</v>
      </c>
      <c r="B785">
        <v>0.11879795952</v>
      </c>
      <c r="C785" s="49">
        <f t="shared" si="39"/>
        <v>2</v>
      </c>
      <c r="D785" s="153">
        <v>780</v>
      </c>
      <c r="E785" s="151">
        <f t="shared" si="40"/>
        <v>0.11879795952</v>
      </c>
      <c r="BC785" s="151">
        <f t="shared" si="38"/>
        <v>0.11879795952</v>
      </c>
    </row>
    <row r="786" spans="1:55" x14ac:dyDescent="0.25">
      <c r="A786" s="153">
        <v>781</v>
      </c>
      <c r="B786">
        <v>0.11830095432</v>
      </c>
      <c r="C786" s="49">
        <f t="shared" si="39"/>
        <v>2</v>
      </c>
      <c r="D786" s="153">
        <v>781</v>
      </c>
      <c r="E786" s="151">
        <f t="shared" si="40"/>
        <v>0.11830095432</v>
      </c>
      <c r="BC786" s="151">
        <f t="shared" si="38"/>
        <v>0.11830095432</v>
      </c>
    </row>
    <row r="787" spans="1:55" x14ac:dyDescent="0.25">
      <c r="A787" s="153">
        <v>782</v>
      </c>
      <c r="B787">
        <v>0.11780565184</v>
      </c>
      <c r="C787" s="49">
        <f t="shared" si="39"/>
        <v>2</v>
      </c>
      <c r="D787" s="153">
        <v>782</v>
      </c>
      <c r="E787" s="151">
        <f t="shared" si="40"/>
        <v>0.11780565184</v>
      </c>
      <c r="BC787" s="151">
        <f t="shared" si="38"/>
        <v>0.11780565184</v>
      </c>
    </row>
    <row r="788" spans="1:55" x14ac:dyDescent="0.25">
      <c r="A788" s="153">
        <v>783</v>
      </c>
      <c r="B788">
        <v>0.11731205014</v>
      </c>
      <c r="C788" s="49">
        <f t="shared" si="39"/>
        <v>2</v>
      </c>
      <c r="D788" s="153">
        <v>783</v>
      </c>
      <c r="E788" s="151">
        <f t="shared" si="40"/>
        <v>0.11731205014</v>
      </c>
      <c r="BC788" s="151">
        <f t="shared" si="38"/>
        <v>0.11731205014</v>
      </c>
    </row>
    <row r="789" spans="1:55" x14ac:dyDescent="0.25">
      <c r="A789" s="153">
        <v>784</v>
      </c>
      <c r="B789">
        <v>0.116820147199999</v>
      </c>
      <c r="C789" s="49">
        <f t="shared" si="39"/>
        <v>2</v>
      </c>
      <c r="D789" s="153">
        <v>784</v>
      </c>
      <c r="E789" s="151">
        <f t="shared" si="40"/>
        <v>0.116820147199999</v>
      </c>
      <c r="BC789" s="151">
        <f t="shared" si="38"/>
        <v>0.116820147199999</v>
      </c>
    </row>
    <row r="790" spans="1:55" x14ac:dyDescent="0.25">
      <c r="A790" s="153">
        <v>785</v>
      </c>
      <c r="B790">
        <v>0.11632994096</v>
      </c>
      <c r="C790" s="49">
        <f t="shared" si="39"/>
        <v>2</v>
      </c>
      <c r="D790" s="153">
        <v>785</v>
      </c>
      <c r="E790" s="151">
        <f t="shared" si="40"/>
        <v>0.11632994096</v>
      </c>
      <c r="BC790" s="151">
        <f t="shared" si="38"/>
        <v>0.11632994096</v>
      </c>
    </row>
    <row r="791" spans="1:55" x14ac:dyDescent="0.25">
      <c r="A791" s="153">
        <v>786</v>
      </c>
      <c r="B791">
        <v>0.11584142929999899</v>
      </c>
      <c r="C791" s="49">
        <f t="shared" si="39"/>
        <v>2</v>
      </c>
      <c r="D791" s="153">
        <v>786</v>
      </c>
      <c r="E791" s="151">
        <f t="shared" si="40"/>
        <v>0.11584142929999899</v>
      </c>
      <c r="BC791" s="151">
        <f t="shared" si="38"/>
        <v>0.11584142929999899</v>
      </c>
    </row>
    <row r="792" spans="1:55" x14ac:dyDescent="0.25">
      <c r="A792" s="153">
        <v>787</v>
      </c>
      <c r="B792">
        <v>0.11535461011999899</v>
      </c>
      <c r="C792" s="49">
        <f t="shared" si="39"/>
        <v>2</v>
      </c>
      <c r="D792" s="153">
        <v>787</v>
      </c>
      <c r="E792" s="151">
        <f t="shared" si="40"/>
        <v>0.11535461011999899</v>
      </c>
      <c r="BC792" s="151">
        <f t="shared" si="38"/>
        <v>0.11535461011999899</v>
      </c>
    </row>
    <row r="793" spans="1:55" x14ac:dyDescent="0.25">
      <c r="A793" s="153">
        <v>788</v>
      </c>
      <c r="B793">
        <v>0.1148694812</v>
      </c>
      <c r="C793" s="49">
        <f t="shared" si="39"/>
        <v>2</v>
      </c>
      <c r="D793" s="153">
        <v>788</v>
      </c>
      <c r="E793" s="151">
        <f t="shared" si="40"/>
        <v>0.1148694812</v>
      </c>
      <c r="BC793" s="151">
        <f t="shared" si="38"/>
        <v>0.1148694812</v>
      </c>
    </row>
    <row r="794" spans="1:55" x14ac:dyDescent="0.25">
      <c r="A794" s="153">
        <v>789</v>
      </c>
      <c r="B794">
        <v>0.11438604031999999</v>
      </c>
      <c r="C794" s="49">
        <f t="shared" si="39"/>
        <v>2</v>
      </c>
      <c r="D794" s="153">
        <v>789</v>
      </c>
      <c r="E794" s="151">
        <f t="shared" si="40"/>
        <v>0.11438604031999999</v>
      </c>
      <c r="BC794" s="151">
        <f t="shared" si="38"/>
        <v>0.11438604031999999</v>
      </c>
    </row>
    <row r="795" spans="1:55" x14ac:dyDescent="0.25">
      <c r="A795" s="153">
        <v>790</v>
      </c>
      <c r="B795">
        <v>0.1139042852</v>
      </c>
      <c r="C795" s="49">
        <f t="shared" si="39"/>
        <v>2</v>
      </c>
      <c r="D795" s="153">
        <v>790</v>
      </c>
      <c r="E795" s="151">
        <f t="shared" si="40"/>
        <v>0.1139042852</v>
      </c>
      <c r="BC795" s="151">
        <f t="shared" si="38"/>
        <v>0.1139042852</v>
      </c>
    </row>
    <row r="796" spans="1:55" x14ac:dyDescent="0.25">
      <c r="A796" s="153">
        <v>791</v>
      </c>
      <c r="B796">
        <v>0.113424213539999</v>
      </c>
      <c r="C796" s="49">
        <f t="shared" si="39"/>
        <v>2</v>
      </c>
      <c r="D796" s="153">
        <v>791</v>
      </c>
      <c r="E796" s="151">
        <f t="shared" si="40"/>
        <v>0.113424213539999</v>
      </c>
      <c r="BC796" s="151">
        <f t="shared" si="38"/>
        <v>0.113424213539999</v>
      </c>
    </row>
    <row r="797" spans="1:55" x14ac:dyDescent="0.25">
      <c r="A797" s="153">
        <v>792</v>
      </c>
      <c r="B797">
        <v>0.112945822999999</v>
      </c>
      <c r="C797" s="49">
        <f t="shared" si="39"/>
        <v>2</v>
      </c>
      <c r="D797" s="153">
        <v>792</v>
      </c>
      <c r="E797" s="151">
        <f t="shared" si="40"/>
        <v>0.112945822999999</v>
      </c>
      <c r="BC797" s="151">
        <f t="shared" si="38"/>
        <v>0.112945822999999</v>
      </c>
    </row>
    <row r="798" spans="1:55" x14ac:dyDescent="0.25">
      <c r="A798" s="153">
        <v>793</v>
      </c>
      <c r="B798">
        <v>0.11246911116</v>
      </c>
      <c r="C798" s="49">
        <f t="shared" si="39"/>
        <v>2</v>
      </c>
      <c r="D798" s="153">
        <v>793</v>
      </c>
      <c r="E798" s="151">
        <f t="shared" si="40"/>
        <v>0.11246911116</v>
      </c>
      <c r="BC798" s="151">
        <f t="shared" si="38"/>
        <v>0.11246911116</v>
      </c>
    </row>
    <row r="799" spans="1:55" x14ac:dyDescent="0.25">
      <c r="A799" s="153">
        <v>794</v>
      </c>
      <c r="B799">
        <v>0.11199407559999899</v>
      </c>
      <c r="C799" s="49">
        <f t="shared" si="39"/>
        <v>2</v>
      </c>
      <c r="D799" s="153">
        <v>794</v>
      </c>
      <c r="E799" s="151">
        <f t="shared" si="40"/>
        <v>0.11199407559999899</v>
      </c>
      <c r="BC799" s="151">
        <f t="shared" si="38"/>
        <v>0.11199407559999899</v>
      </c>
    </row>
    <row r="800" spans="1:55" x14ac:dyDescent="0.25">
      <c r="A800" s="153">
        <v>795</v>
      </c>
      <c r="B800">
        <v>0.11152071388</v>
      </c>
      <c r="C800" s="49">
        <f t="shared" si="39"/>
        <v>2</v>
      </c>
      <c r="D800" s="153">
        <v>795</v>
      </c>
      <c r="E800" s="151">
        <f t="shared" si="40"/>
        <v>0.11152071388</v>
      </c>
      <c r="BC800" s="151">
        <f t="shared" si="38"/>
        <v>0.11152071388</v>
      </c>
    </row>
    <row r="801" spans="1:55" x14ac:dyDescent="0.25">
      <c r="A801" s="153">
        <v>796</v>
      </c>
      <c r="B801">
        <v>0.11104902343999901</v>
      </c>
      <c r="C801" s="49">
        <f t="shared" si="39"/>
        <v>2</v>
      </c>
      <c r="D801" s="153">
        <v>796</v>
      </c>
      <c r="E801" s="151">
        <f t="shared" si="40"/>
        <v>0.11104902343999901</v>
      </c>
      <c r="BC801" s="151">
        <f t="shared" si="38"/>
        <v>0.11104902343999901</v>
      </c>
    </row>
    <row r="802" spans="1:55" x14ac:dyDescent="0.25">
      <c r="A802" s="153">
        <v>797</v>
      </c>
      <c r="B802">
        <v>0.11057900177999901</v>
      </c>
      <c r="C802" s="49">
        <f t="shared" si="39"/>
        <v>2</v>
      </c>
      <c r="D802" s="153">
        <v>797</v>
      </c>
      <c r="E802" s="151">
        <f t="shared" si="40"/>
        <v>0.11057900177999901</v>
      </c>
      <c r="BC802" s="151">
        <f t="shared" si="38"/>
        <v>0.11057900177999901</v>
      </c>
    </row>
    <row r="803" spans="1:55" x14ac:dyDescent="0.25">
      <c r="A803" s="153">
        <v>798</v>
      </c>
      <c r="B803">
        <v>0.110110646299999</v>
      </c>
      <c r="C803" s="49">
        <f t="shared" si="39"/>
        <v>2</v>
      </c>
      <c r="D803" s="153">
        <v>798</v>
      </c>
      <c r="E803" s="151">
        <f t="shared" si="40"/>
        <v>0.110110646299999</v>
      </c>
      <c r="BC803" s="151">
        <f t="shared" si="38"/>
        <v>0.110110646299999</v>
      </c>
    </row>
    <row r="804" spans="1:55" x14ac:dyDescent="0.25">
      <c r="A804" s="153">
        <v>799</v>
      </c>
      <c r="B804">
        <v>0.10964395439999999</v>
      </c>
      <c r="C804" s="49">
        <f t="shared" si="39"/>
        <v>2</v>
      </c>
      <c r="D804" s="153">
        <v>799</v>
      </c>
      <c r="E804" s="151">
        <f t="shared" si="40"/>
        <v>0.10964395439999999</v>
      </c>
      <c r="BC804" s="151">
        <f t="shared" si="38"/>
        <v>0.10964395439999999</v>
      </c>
    </row>
    <row r="805" spans="1:55" x14ac:dyDescent="0.25">
      <c r="A805" s="153">
        <v>800</v>
      </c>
      <c r="B805">
        <v>0.109178923419999</v>
      </c>
      <c r="C805" s="49">
        <f t="shared" si="39"/>
        <v>2</v>
      </c>
      <c r="D805" s="153">
        <v>800</v>
      </c>
      <c r="E805" s="151">
        <f t="shared" si="40"/>
        <v>0.109178923419999</v>
      </c>
      <c r="BC805" s="151">
        <f t="shared" si="38"/>
        <v>0.109178923419999</v>
      </c>
    </row>
    <row r="806" spans="1:55" x14ac:dyDescent="0.25">
      <c r="A806" s="153">
        <v>801</v>
      </c>
      <c r="B806">
        <v>0.10871555065999999</v>
      </c>
      <c r="C806" s="49">
        <f t="shared" si="39"/>
        <v>2</v>
      </c>
      <c r="D806" s="153">
        <v>801</v>
      </c>
      <c r="E806" s="151">
        <f t="shared" si="40"/>
        <v>0.10871555065999999</v>
      </c>
      <c r="BC806" s="151">
        <f t="shared" si="38"/>
        <v>0.10871555065999999</v>
      </c>
    </row>
    <row r="807" spans="1:55" x14ac:dyDescent="0.25">
      <c r="A807" s="153">
        <v>802</v>
      </c>
      <c r="B807">
        <v>0.108253833399999</v>
      </c>
      <c r="C807" s="49">
        <f t="shared" si="39"/>
        <v>2</v>
      </c>
      <c r="D807" s="153">
        <v>802</v>
      </c>
      <c r="E807" s="151">
        <f t="shared" si="40"/>
        <v>0.108253833399999</v>
      </c>
      <c r="BC807" s="151">
        <f t="shared" si="38"/>
        <v>0.108253833399999</v>
      </c>
    </row>
    <row r="808" spans="1:55" x14ac:dyDescent="0.25">
      <c r="A808" s="153">
        <v>803</v>
      </c>
      <c r="B808">
        <v>0.10779376891999901</v>
      </c>
      <c r="C808" s="49">
        <f t="shared" si="39"/>
        <v>2</v>
      </c>
      <c r="D808" s="153">
        <v>803</v>
      </c>
      <c r="E808" s="151">
        <f t="shared" si="40"/>
        <v>0.10779376891999901</v>
      </c>
      <c r="BC808" s="151">
        <f t="shared" si="38"/>
        <v>0.10779376891999901</v>
      </c>
    </row>
    <row r="809" spans="1:55" x14ac:dyDescent="0.25">
      <c r="A809" s="153">
        <v>804</v>
      </c>
      <c r="B809">
        <v>0.1073353544</v>
      </c>
      <c r="C809" s="49">
        <f t="shared" si="39"/>
        <v>2</v>
      </c>
      <c r="D809" s="153">
        <v>804</v>
      </c>
      <c r="E809" s="151">
        <f t="shared" si="40"/>
        <v>0.1073353544</v>
      </c>
      <c r="BC809" s="151">
        <f t="shared" si="38"/>
        <v>0.1073353544</v>
      </c>
    </row>
    <row r="810" spans="1:55" x14ac:dyDescent="0.25">
      <c r="A810" s="153">
        <v>805</v>
      </c>
      <c r="B810">
        <v>0.106878587019999</v>
      </c>
      <c r="C810" s="49">
        <f t="shared" si="39"/>
        <v>2</v>
      </c>
      <c r="D810" s="153">
        <v>805</v>
      </c>
      <c r="E810" s="151">
        <f t="shared" si="40"/>
        <v>0.106878587019999</v>
      </c>
      <c r="BC810" s="151">
        <f t="shared" si="38"/>
        <v>0.106878587019999</v>
      </c>
    </row>
    <row r="811" spans="1:55" x14ac:dyDescent="0.25">
      <c r="A811" s="153">
        <v>806</v>
      </c>
      <c r="B811">
        <v>0.10642346393999901</v>
      </c>
      <c r="C811" s="49">
        <f t="shared" si="39"/>
        <v>2</v>
      </c>
      <c r="D811" s="153">
        <v>806</v>
      </c>
      <c r="E811" s="151">
        <f t="shared" si="40"/>
        <v>0.10642346393999901</v>
      </c>
      <c r="BC811" s="151">
        <f t="shared" si="38"/>
        <v>0.10642346393999901</v>
      </c>
    </row>
    <row r="812" spans="1:55" x14ac:dyDescent="0.25">
      <c r="A812" s="153">
        <v>807</v>
      </c>
      <c r="B812">
        <v>0.10596998228</v>
      </c>
      <c r="C812" s="49">
        <f t="shared" si="39"/>
        <v>2</v>
      </c>
      <c r="D812" s="153">
        <v>807</v>
      </c>
      <c r="E812" s="151">
        <f t="shared" si="40"/>
        <v>0.10596998228</v>
      </c>
      <c r="BC812" s="151">
        <f t="shared" si="38"/>
        <v>0.10596998228</v>
      </c>
    </row>
    <row r="813" spans="1:55" x14ac:dyDescent="0.25">
      <c r="A813" s="153">
        <v>808</v>
      </c>
      <c r="B813">
        <v>0.10551813910000001</v>
      </c>
      <c r="C813" s="49">
        <f t="shared" si="39"/>
        <v>2</v>
      </c>
      <c r="D813" s="153">
        <v>808</v>
      </c>
      <c r="E813" s="151">
        <f t="shared" si="40"/>
        <v>0.10551813910000001</v>
      </c>
      <c r="BC813" s="151">
        <f t="shared" si="38"/>
        <v>0.10551813910000001</v>
      </c>
    </row>
    <row r="814" spans="1:55" x14ac:dyDescent="0.25">
      <c r="A814" s="153">
        <v>809</v>
      </c>
      <c r="B814">
        <v>0.1050679315</v>
      </c>
      <c r="C814" s="49">
        <f t="shared" si="39"/>
        <v>2</v>
      </c>
      <c r="D814" s="153">
        <v>809</v>
      </c>
      <c r="E814" s="151">
        <f t="shared" si="40"/>
        <v>0.1050679315</v>
      </c>
      <c r="BC814" s="151">
        <f t="shared" si="38"/>
        <v>0.1050679315</v>
      </c>
    </row>
    <row r="815" spans="1:55" x14ac:dyDescent="0.25">
      <c r="A815" s="153">
        <v>810</v>
      </c>
      <c r="B815">
        <v>0.10461935645999999</v>
      </c>
      <c r="C815" s="49">
        <f t="shared" si="39"/>
        <v>2</v>
      </c>
      <c r="D815" s="153">
        <v>810</v>
      </c>
      <c r="E815" s="151">
        <f t="shared" si="40"/>
        <v>0.10461935645999999</v>
      </c>
      <c r="BC815" s="151">
        <f t="shared" si="38"/>
        <v>0.10461935645999999</v>
      </c>
    </row>
    <row r="816" spans="1:55" x14ac:dyDescent="0.25">
      <c r="A816" s="153">
        <v>811</v>
      </c>
      <c r="B816">
        <v>0.10417241099999899</v>
      </c>
      <c r="C816" s="49">
        <f t="shared" si="39"/>
        <v>2</v>
      </c>
      <c r="D816" s="153">
        <v>811</v>
      </c>
      <c r="E816" s="151">
        <f t="shared" si="40"/>
        <v>0.10417241099999899</v>
      </c>
      <c r="BC816" s="151">
        <f t="shared" si="38"/>
        <v>0.10417241099999899</v>
      </c>
    </row>
    <row r="817" spans="1:55" x14ac:dyDescent="0.25">
      <c r="A817" s="153">
        <v>812</v>
      </c>
      <c r="B817">
        <v>0.1037270921</v>
      </c>
      <c r="C817" s="49">
        <f t="shared" si="39"/>
        <v>2</v>
      </c>
      <c r="D817" s="153">
        <v>812</v>
      </c>
      <c r="E817" s="151">
        <f t="shared" si="40"/>
        <v>0.1037270921</v>
      </c>
      <c r="BC817" s="151">
        <f t="shared" si="38"/>
        <v>0.1037270921</v>
      </c>
    </row>
    <row r="818" spans="1:55" x14ac:dyDescent="0.25">
      <c r="A818" s="153">
        <v>813</v>
      </c>
      <c r="B818">
        <v>0.10328339666</v>
      </c>
      <c r="C818" s="49">
        <f t="shared" si="39"/>
        <v>2</v>
      </c>
      <c r="D818" s="153">
        <v>813</v>
      </c>
      <c r="E818" s="151">
        <f t="shared" si="40"/>
        <v>0.10328339666</v>
      </c>
      <c r="BC818" s="151">
        <f t="shared" si="38"/>
        <v>0.10328339666</v>
      </c>
    </row>
    <row r="819" spans="1:55" x14ac:dyDescent="0.25">
      <c r="A819" s="153">
        <v>814</v>
      </c>
      <c r="B819">
        <v>0.10284132164</v>
      </c>
      <c r="C819" s="49">
        <f t="shared" si="39"/>
        <v>2</v>
      </c>
      <c r="D819" s="153">
        <v>814</v>
      </c>
      <c r="E819" s="151">
        <f t="shared" si="40"/>
        <v>0.10284132164</v>
      </c>
      <c r="BC819" s="151">
        <f t="shared" si="38"/>
        <v>0.10284132164</v>
      </c>
    </row>
    <row r="820" spans="1:55" x14ac:dyDescent="0.25">
      <c r="A820" s="153">
        <v>815</v>
      </c>
      <c r="B820">
        <v>0.10240086388</v>
      </c>
      <c r="C820" s="49">
        <f t="shared" si="39"/>
        <v>2</v>
      </c>
      <c r="D820" s="153">
        <v>815</v>
      </c>
      <c r="E820" s="151">
        <f t="shared" si="40"/>
        <v>0.10240086388</v>
      </c>
      <c r="BC820" s="151">
        <f t="shared" si="38"/>
        <v>0.10240086388</v>
      </c>
    </row>
    <row r="821" spans="1:55" x14ac:dyDescent="0.25">
      <c r="A821" s="153">
        <v>816</v>
      </c>
      <c r="B821">
        <v>0.10196202025999999</v>
      </c>
      <c r="C821" s="49">
        <f t="shared" si="39"/>
        <v>2</v>
      </c>
      <c r="D821" s="153">
        <v>816</v>
      </c>
      <c r="E821" s="151">
        <f t="shared" si="40"/>
        <v>0.10196202025999999</v>
      </c>
      <c r="BC821" s="151">
        <f t="shared" si="38"/>
        <v>0.10196202025999999</v>
      </c>
    </row>
    <row r="822" spans="1:55" x14ac:dyDescent="0.25">
      <c r="A822" s="153">
        <v>817</v>
      </c>
      <c r="B822">
        <v>0.1015247876</v>
      </c>
      <c r="C822" s="49">
        <f t="shared" si="39"/>
        <v>2</v>
      </c>
      <c r="D822" s="153">
        <v>817</v>
      </c>
      <c r="E822" s="151">
        <f t="shared" si="40"/>
        <v>0.1015247876</v>
      </c>
      <c r="BC822" s="151">
        <f t="shared" si="38"/>
        <v>0.1015247876</v>
      </c>
    </row>
    <row r="823" spans="1:55" x14ac:dyDescent="0.25">
      <c r="A823" s="153">
        <v>818</v>
      </c>
      <c r="B823">
        <v>0.101089162719999</v>
      </c>
      <c r="C823" s="49">
        <f t="shared" si="39"/>
        <v>2</v>
      </c>
      <c r="D823" s="153">
        <v>818</v>
      </c>
      <c r="E823" s="151">
        <f t="shared" si="40"/>
        <v>0.101089162719999</v>
      </c>
      <c r="BC823" s="151">
        <f t="shared" si="38"/>
        <v>0.101089162719999</v>
      </c>
    </row>
    <row r="824" spans="1:55" x14ac:dyDescent="0.25">
      <c r="A824" s="153">
        <v>819</v>
      </c>
      <c r="B824">
        <v>0.10065514239999999</v>
      </c>
      <c r="C824" s="49">
        <f t="shared" si="39"/>
        <v>2</v>
      </c>
      <c r="D824" s="153">
        <v>819</v>
      </c>
      <c r="E824" s="151">
        <f t="shared" si="40"/>
        <v>0.10065514239999999</v>
      </c>
      <c r="BC824" s="151">
        <f t="shared" si="38"/>
        <v>0.10065514239999999</v>
      </c>
    </row>
    <row r="825" spans="1:55" x14ac:dyDescent="0.25">
      <c r="A825" s="153">
        <v>820</v>
      </c>
      <c r="B825">
        <v>0.100222723379999</v>
      </c>
      <c r="C825" s="49">
        <f t="shared" si="39"/>
        <v>2</v>
      </c>
      <c r="D825" s="153">
        <v>820</v>
      </c>
      <c r="E825" s="151">
        <f t="shared" si="40"/>
        <v>0.100222723379999</v>
      </c>
      <c r="BC825" s="151">
        <f t="shared" si="38"/>
        <v>0.100222723379999</v>
      </c>
    </row>
    <row r="826" spans="1:55" x14ac:dyDescent="0.25">
      <c r="A826" s="153">
        <v>821</v>
      </c>
      <c r="B826">
        <v>9.9791902380000005E-2</v>
      </c>
      <c r="C826" s="49">
        <f t="shared" si="39"/>
        <v>2</v>
      </c>
      <c r="D826" s="153">
        <v>821</v>
      </c>
      <c r="E826" s="151">
        <f t="shared" si="40"/>
        <v>9.9791902380000005E-2</v>
      </c>
      <c r="BC826" s="151">
        <f t="shared" si="38"/>
        <v>9.9791902380000005E-2</v>
      </c>
    </row>
    <row r="827" spans="1:55" x14ac:dyDescent="0.25">
      <c r="A827" s="153">
        <v>822</v>
      </c>
      <c r="B827">
        <v>9.9362676139999995E-2</v>
      </c>
      <c r="C827" s="49">
        <f t="shared" si="39"/>
        <v>2</v>
      </c>
      <c r="D827" s="153">
        <v>822</v>
      </c>
      <c r="E827" s="151">
        <f t="shared" si="40"/>
        <v>9.9362676139999995E-2</v>
      </c>
      <c r="BC827" s="151">
        <f t="shared" si="38"/>
        <v>9.9362676139999995E-2</v>
      </c>
    </row>
    <row r="828" spans="1:55" x14ac:dyDescent="0.25">
      <c r="A828" s="153">
        <v>823</v>
      </c>
      <c r="B828">
        <v>9.8935041339999905E-2</v>
      </c>
      <c r="C828" s="49">
        <f t="shared" si="39"/>
        <v>2</v>
      </c>
      <c r="D828" s="153">
        <v>823</v>
      </c>
      <c r="E828" s="151">
        <f t="shared" si="40"/>
        <v>9.8935041339999905E-2</v>
      </c>
      <c r="BC828" s="151">
        <f t="shared" si="38"/>
        <v>9.8935041339999905E-2</v>
      </c>
    </row>
    <row r="829" spans="1:55" x14ac:dyDescent="0.25">
      <c r="A829" s="153">
        <v>824</v>
      </c>
      <c r="B829">
        <v>9.8508994619999998E-2</v>
      </c>
      <c r="C829" s="49">
        <f t="shared" si="39"/>
        <v>2</v>
      </c>
      <c r="D829" s="153">
        <v>824</v>
      </c>
      <c r="E829" s="151">
        <f t="shared" si="40"/>
        <v>9.8508994619999998E-2</v>
      </c>
      <c r="BC829" s="151">
        <f t="shared" si="38"/>
        <v>9.8508994619999998E-2</v>
      </c>
    </row>
    <row r="830" spans="1:55" x14ac:dyDescent="0.25">
      <c r="A830" s="153">
        <v>825</v>
      </c>
      <c r="B830">
        <v>9.8084532619999998E-2</v>
      </c>
      <c r="C830" s="49">
        <f t="shared" si="39"/>
        <v>2</v>
      </c>
      <c r="D830" s="153">
        <v>825</v>
      </c>
      <c r="E830" s="151">
        <f t="shared" si="40"/>
        <v>9.8084532619999998E-2</v>
      </c>
      <c r="BC830" s="151">
        <f t="shared" si="38"/>
        <v>9.8084532619999998E-2</v>
      </c>
    </row>
    <row r="831" spans="1:55" x14ac:dyDescent="0.25">
      <c r="A831" s="153">
        <v>826</v>
      </c>
      <c r="B831">
        <v>9.7661651959999901E-2</v>
      </c>
      <c r="C831" s="49">
        <f t="shared" si="39"/>
        <v>2</v>
      </c>
      <c r="D831" s="153">
        <v>826</v>
      </c>
      <c r="E831" s="151">
        <f t="shared" si="40"/>
        <v>9.7661651959999901E-2</v>
      </c>
      <c r="BC831" s="151">
        <f t="shared" si="38"/>
        <v>9.7661651959999901E-2</v>
      </c>
    </row>
    <row r="832" spans="1:55" x14ac:dyDescent="0.25">
      <c r="A832" s="153">
        <v>827</v>
      </c>
      <c r="B832">
        <v>9.7240349259999997E-2</v>
      </c>
      <c r="C832" s="49">
        <f t="shared" si="39"/>
        <v>2</v>
      </c>
      <c r="D832" s="153">
        <v>827</v>
      </c>
      <c r="E832" s="151">
        <f t="shared" si="40"/>
        <v>9.7240349259999997E-2</v>
      </c>
      <c r="BC832" s="151">
        <f t="shared" si="38"/>
        <v>9.7240349259999997E-2</v>
      </c>
    </row>
    <row r="833" spans="1:55" x14ac:dyDescent="0.25">
      <c r="A833" s="153">
        <v>828</v>
      </c>
      <c r="B833">
        <v>9.6820621039999902E-2</v>
      </c>
      <c r="C833" s="49">
        <f t="shared" si="39"/>
        <v>2</v>
      </c>
      <c r="D833" s="153">
        <v>828</v>
      </c>
      <c r="E833" s="151">
        <f t="shared" si="40"/>
        <v>9.6820621039999902E-2</v>
      </c>
      <c r="BC833" s="151">
        <f t="shared" si="38"/>
        <v>9.6820621039999902E-2</v>
      </c>
    </row>
    <row r="834" spans="1:55" x14ac:dyDescent="0.25">
      <c r="A834" s="153">
        <v>829</v>
      </c>
      <c r="B834">
        <v>9.6402463899999902E-2</v>
      </c>
      <c r="C834" s="49">
        <f t="shared" si="39"/>
        <v>2</v>
      </c>
      <c r="D834" s="153">
        <v>829</v>
      </c>
      <c r="E834" s="151">
        <f t="shared" si="40"/>
        <v>9.6402463899999902E-2</v>
      </c>
      <c r="BC834" s="151">
        <f t="shared" si="38"/>
        <v>9.6402463899999902E-2</v>
      </c>
    </row>
    <row r="835" spans="1:55" x14ac:dyDescent="0.25">
      <c r="A835" s="153">
        <v>830</v>
      </c>
      <c r="B835">
        <v>9.5985874339999902E-2</v>
      </c>
      <c r="C835" s="49">
        <f t="shared" si="39"/>
        <v>2</v>
      </c>
      <c r="D835" s="153">
        <v>830</v>
      </c>
      <c r="E835" s="151">
        <f t="shared" si="40"/>
        <v>9.5985874339999902E-2</v>
      </c>
      <c r="BC835" s="151">
        <f t="shared" si="38"/>
        <v>9.5985874339999902E-2</v>
      </c>
    </row>
    <row r="836" spans="1:55" x14ac:dyDescent="0.25">
      <c r="A836" s="153">
        <v>831</v>
      </c>
      <c r="B836">
        <v>9.5570848899999894E-2</v>
      </c>
      <c r="C836" s="49">
        <f t="shared" si="39"/>
        <v>2</v>
      </c>
      <c r="D836" s="153">
        <v>831</v>
      </c>
      <c r="E836" s="151">
        <f t="shared" si="40"/>
        <v>9.5570848899999894E-2</v>
      </c>
      <c r="BC836" s="151">
        <f t="shared" si="38"/>
        <v>9.5570848899999894E-2</v>
      </c>
    </row>
    <row r="837" spans="1:55" x14ac:dyDescent="0.25">
      <c r="A837" s="153">
        <v>832</v>
      </c>
      <c r="B837">
        <v>9.5157384060000003E-2</v>
      </c>
      <c r="C837" s="49">
        <f t="shared" si="39"/>
        <v>2</v>
      </c>
      <c r="D837" s="153">
        <v>832</v>
      </c>
      <c r="E837" s="151">
        <f t="shared" si="40"/>
        <v>9.5157384060000003E-2</v>
      </c>
      <c r="BC837" s="151">
        <f t="shared" ref="BC837:BC900" si="41">B837</f>
        <v>9.5157384060000003E-2</v>
      </c>
    </row>
    <row r="838" spans="1:55" x14ac:dyDescent="0.25">
      <c r="A838" s="153">
        <v>833</v>
      </c>
      <c r="B838">
        <v>9.4745476259999906E-2</v>
      </c>
      <c r="C838" s="49">
        <f t="shared" ref="C838:C901" si="42">IF(ROW()-$C$4&lt;=$C$2,1,2)</f>
        <v>2</v>
      </c>
      <c r="D838" s="153">
        <v>833</v>
      </c>
      <c r="E838" s="151">
        <f t="shared" ref="E838:E901" si="43">B838</f>
        <v>9.4745476259999906E-2</v>
      </c>
      <c r="BC838" s="151">
        <f t="shared" si="41"/>
        <v>9.4745476259999906E-2</v>
      </c>
    </row>
    <row r="839" spans="1:55" x14ac:dyDescent="0.25">
      <c r="A839" s="153">
        <v>834</v>
      </c>
      <c r="B839">
        <v>9.4335122019999995E-2</v>
      </c>
      <c r="C839" s="49">
        <f t="shared" si="42"/>
        <v>2</v>
      </c>
      <c r="D839" s="153">
        <v>834</v>
      </c>
      <c r="E839" s="151">
        <f t="shared" si="43"/>
        <v>9.4335122019999995E-2</v>
      </c>
      <c r="BC839" s="151">
        <f t="shared" si="41"/>
        <v>9.4335122019999995E-2</v>
      </c>
    </row>
    <row r="840" spans="1:55" x14ac:dyDescent="0.25">
      <c r="A840" s="153">
        <v>835</v>
      </c>
      <c r="B840">
        <v>9.3926317719999999E-2</v>
      </c>
      <c r="C840" s="49">
        <f t="shared" si="42"/>
        <v>2</v>
      </c>
      <c r="D840" s="153">
        <v>835</v>
      </c>
      <c r="E840" s="151">
        <f t="shared" si="43"/>
        <v>9.3926317719999999E-2</v>
      </c>
      <c r="BC840" s="151">
        <f t="shared" si="41"/>
        <v>9.3926317719999999E-2</v>
      </c>
    </row>
    <row r="841" spans="1:55" x14ac:dyDescent="0.25">
      <c r="A841" s="153">
        <v>836</v>
      </c>
      <c r="B841">
        <v>9.3519059799999998E-2</v>
      </c>
      <c r="C841" s="49">
        <f t="shared" si="42"/>
        <v>2</v>
      </c>
      <c r="D841" s="153">
        <v>836</v>
      </c>
      <c r="E841" s="151">
        <f t="shared" si="43"/>
        <v>9.3519059799999998E-2</v>
      </c>
      <c r="BC841" s="151">
        <f t="shared" si="41"/>
        <v>9.3519059799999998E-2</v>
      </c>
    </row>
    <row r="842" spans="1:55" x14ac:dyDescent="0.25">
      <c r="A842" s="153">
        <v>837</v>
      </c>
      <c r="B842">
        <v>9.311334466E-2</v>
      </c>
      <c r="C842" s="49">
        <f t="shared" si="42"/>
        <v>2</v>
      </c>
      <c r="D842" s="153">
        <v>837</v>
      </c>
      <c r="E842" s="151">
        <f t="shared" si="43"/>
        <v>9.311334466E-2</v>
      </c>
      <c r="BC842" s="151">
        <f t="shared" si="41"/>
        <v>9.311334466E-2</v>
      </c>
    </row>
    <row r="843" spans="1:55" x14ac:dyDescent="0.25">
      <c r="A843" s="153">
        <v>838</v>
      </c>
      <c r="B843">
        <v>9.2709168699999997E-2</v>
      </c>
      <c r="C843" s="49">
        <f t="shared" si="42"/>
        <v>2</v>
      </c>
      <c r="D843" s="153">
        <v>838</v>
      </c>
      <c r="E843" s="151">
        <f t="shared" si="43"/>
        <v>9.2709168699999997E-2</v>
      </c>
      <c r="BC843" s="151">
        <f t="shared" si="41"/>
        <v>9.2709168699999997E-2</v>
      </c>
    </row>
    <row r="844" spans="1:55" x14ac:dyDescent="0.25">
      <c r="A844" s="153">
        <v>839</v>
      </c>
      <c r="B844">
        <v>9.2306528259999895E-2</v>
      </c>
      <c r="C844" s="49">
        <f t="shared" si="42"/>
        <v>2</v>
      </c>
      <c r="D844" s="153">
        <v>839</v>
      </c>
      <c r="E844" s="151">
        <f t="shared" si="43"/>
        <v>9.2306528259999895E-2</v>
      </c>
      <c r="BC844" s="151">
        <f t="shared" si="41"/>
        <v>9.2306528259999895E-2</v>
      </c>
    </row>
    <row r="845" spans="1:55" x14ac:dyDescent="0.25">
      <c r="A845" s="153">
        <v>840</v>
      </c>
      <c r="B845">
        <v>9.1905419679999906E-2</v>
      </c>
      <c r="C845" s="49">
        <f t="shared" si="42"/>
        <v>2</v>
      </c>
      <c r="D845" s="153">
        <v>840</v>
      </c>
      <c r="E845" s="151">
        <f t="shared" si="43"/>
        <v>9.1905419679999906E-2</v>
      </c>
      <c r="BC845" s="151">
        <f t="shared" si="41"/>
        <v>9.1905419679999906E-2</v>
      </c>
    </row>
    <row r="846" spans="1:55" x14ac:dyDescent="0.25">
      <c r="A846" s="153">
        <v>841</v>
      </c>
      <c r="B846">
        <v>9.1505839339999895E-2</v>
      </c>
      <c r="C846" s="49">
        <f t="shared" si="42"/>
        <v>2</v>
      </c>
      <c r="D846" s="153">
        <v>841</v>
      </c>
      <c r="E846" s="151">
        <f t="shared" si="43"/>
        <v>9.1505839339999895E-2</v>
      </c>
      <c r="BC846" s="151">
        <f t="shared" si="41"/>
        <v>9.1505839339999895E-2</v>
      </c>
    </row>
    <row r="847" spans="1:55" x14ac:dyDescent="0.25">
      <c r="A847" s="153">
        <v>842</v>
      </c>
      <c r="B847">
        <v>9.1107783519999999E-2</v>
      </c>
      <c r="C847" s="49">
        <f t="shared" si="42"/>
        <v>2</v>
      </c>
      <c r="D847" s="153">
        <v>842</v>
      </c>
      <c r="E847" s="151">
        <f t="shared" si="43"/>
        <v>9.1107783519999999E-2</v>
      </c>
      <c r="BC847" s="151">
        <f t="shared" si="41"/>
        <v>9.1107783519999999E-2</v>
      </c>
    </row>
    <row r="848" spans="1:55" x14ac:dyDescent="0.25">
      <c r="A848" s="153">
        <v>843</v>
      </c>
      <c r="B848">
        <v>9.0711248539999997E-2</v>
      </c>
      <c r="C848" s="49">
        <f t="shared" si="42"/>
        <v>2</v>
      </c>
      <c r="D848" s="153">
        <v>843</v>
      </c>
      <c r="E848" s="151">
        <f t="shared" si="43"/>
        <v>9.0711248539999997E-2</v>
      </c>
      <c r="BC848" s="151">
        <f t="shared" si="41"/>
        <v>9.0711248539999997E-2</v>
      </c>
    </row>
    <row r="849" spans="1:55" x14ac:dyDescent="0.25">
      <c r="A849" s="153">
        <v>844</v>
      </c>
      <c r="B849">
        <v>9.0316230699999903E-2</v>
      </c>
      <c r="C849" s="49">
        <f t="shared" si="42"/>
        <v>2</v>
      </c>
      <c r="D849" s="153">
        <v>844</v>
      </c>
      <c r="E849" s="151">
        <f t="shared" si="43"/>
        <v>9.0316230699999903E-2</v>
      </c>
      <c r="BC849" s="151">
        <f t="shared" si="41"/>
        <v>9.0316230699999903E-2</v>
      </c>
    </row>
    <row r="850" spans="1:55" x14ac:dyDescent="0.25">
      <c r="A850" s="153">
        <v>845</v>
      </c>
      <c r="B850">
        <v>8.992272624E-2</v>
      </c>
      <c r="C850" s="49">
        <f t="shared" si="42"/>
        <v>2</v>
      </c>
      <c r="D850" s="153">
        <v>845</v>
      </c>
      <c r="E850" s="151">
        <f t="shared" si="43"/>
        <v>8.992272624E-2</v>
      </c>
      <c r="BC850" s="151">
        <f t="shared" si="41"/>
        <v>8.992272624E-2</v>
      </c>
    </row>
    <row r="851" spans="1:55" x14ac:dyDescent="0.25">
      <c r="A851" s="153">
        <v>846</v>
      </c>
      <c r="B851">
        <v>8.9530731439999997E-2</v>
      </c>
      <c r="C851" s="49">
        <f t="shared" si="42"/>
        <v>2</v>
      </c>
      <c r="D851" s="153">
        <v>846</v>
      </c>
      <c r="E851" s="151">
        <f t="shared" si="43"/>
        <v>8.9530731439999997E-2</v>
      </c>
      <c r="BC851" s="151">
        <f t="shared" si="41"/>
        <v>8.9530731439999997E-2</v>
      </c>
    </row>
    <row r="852" spans="1:55" x14ac:dyDescent="0.25">
      <c r="A852" s="153">
        <v>847</v>
      </c>
      <c r="B852">
        <v>8.9140242559999999E-2</v>
      </c>
      <c r="C852" s="49">
        <f t="shared" si="42"/>
        <v>2</v>
      </c>
      <c r="D852" s="153">
        <v>847</v>
      </c>
      <c r="E852" s="151">
        <f t="shared" si="43"/>
        <v>8.9140242559999999E-2</v>
      </c>
      <c r="BC852" s="151">
        <f t="shared" si="41"/>
        <v>8.9140242559999999E-2</v>
      </c>
    </row>
    <row r="853" spans="1:55" x14ac:dyDescent="0.25">
      <c r="A853" s="153">
        <v>848</v>
      </c>
      <c r="B853">
        <v>8.8751255799999998E-2</v>
      </c>
      <c r="C853" s="49">
        <f t="shared" si="42"/>
        <v>2</v>
      </c>
      <c r="D853" s="153">
        <v>848</v>
      </c>
      <c r="E853" s="151">
        <f t="shared" si="43"/>
        <v>8.8751255799999998E-2</v>
      </c>
      <c r="BC853" s="151">
        <f t="shared" si="41"/>
        <v>8.8751255799999998E-2</v>
      </c>
    </row>
    <row r="854" spans="1:55" x14ac:dyDescent="0.25">
      <c r="A854" s="153">
        <v>849</v>
      </c>
      <c r="B854">
        <v>8.8363767419999906E-2</v>
      </c>
      <c r="C854" s="49">
        <f t="shared" si="42"/>
        <v>2</v>
      </c>
      <c r="D854" s="153">
        <v>849</v>
      </c>
      <c r="E854" s="151">
        <f t="shared" si="43"/>
        <v>8.8363767419999906E-2</v>
      </c>
      <c r="BC854" s="151">
        <f t="shared" si="41"/>
        <v>8.8363767419999906E-2</v>
      </c>
    </row>
    <row r="855" spans="1:55" x14ac:dyDescent="0.25">
      <c r="A855" s="153">
        <v>850</v>
      </c>
      <c r="B855">
        <v>8.7977773580000002E-2</v>
      </c>
      <c r="C855" s="49">
        <f t="shared" si="42"/>
        <v>2</v>
      </c>
      <c r="D855" s="153">
        <v>850</v>
      </c>
      <c r="E855" s="151">
        <f t="shared" si="43"/>
        <v>8.7977773580000002E-2</v>
      </c>
      <c r="BC855" s="151">
        <f t="shared" si="41"/>
        <v>8.7977773580000002E-2</v>
      </c>
    </row>
    <row r="856" spans="1:55" x14ac:dyDescent="0.25">
      <c r="A856" s="153">
        <v>851</v>
      </c>
      <c r="B856">
        <v>8.7593270520000002E-2</v>
      </c>
      <c r="C856" s="49">
        <f t="shared" si="42"/>
        <v>2</v>
      </c>
      <c r="D856" s="153">
        <v>851</v>
      </c>
      <c r="E856" s="151">
        <f t="shared" si="43"/>
        <v>8.7593270520000002E-2</v>
      </c>
      <c r="BC856" s="151">
        <f t="shared" si="41"/>
        <v>8.7593270520000002E-2</v>
      </c>
    </row>
    <row r="857" spans="1:55" x14ac:dyDescent="0.25">
      <c r="A857" s="153">
        <v>852</v>
      </c>
      <c r="B857">
        <v>8.7210254379999894E-2</v>
      </c>
      <c r="C857" s="49">
        <f t="shared" si="42"/>
        <v>2</v>
      </c>
      <c r="D857" s="153">
        <v>852</v>
      </c>
      <c r="E857" s="151">
        <f t="shared" si="43"/>
        <v>8.7210254379999894E-2</v>
      </c>
      <c r="BC857" s="151">
        <f t="shared" si="41"/>
        <v>8.7210254379999894E-2</v>
      </c>
    </row>
    <row r="858" spans="1:55" x14ac:dyDescent="0.25">
      <c r="A858" s="153">
        <v>853</v>
      </c>
      <c r="B858">
        <v>8.682872136E-2</v>
      </c>
      <c r="C858" s="49">
        <f t="shared" si="42"/>
        <v>2</v>
      </c>
      <c r="D858" s="153">
        <v>853</v>
      </c>
      <c r="E858" s="151">
        <f t="shared" si="43"/>
        <v>8.682872136E-2</v>
      </c>
      <c r="BC858" s="151">
        <f t="shared" si="41"/>
        <v>8.682872136E-2</v>
      </c>
    </row>
    <row r="859" spans="1:55" x14ac:dyDescent="0.25">
      <c r="A859" s="153">
        <v>854</v>
      </c>
      <c r="B859">
        <v>8.6448667620000003E-2</v>
      </c>
      <c r="C859" s="49">
        <f t="shared" si="42"/>
        <v>2</v>
      </c>
      <c r="D859" s="153">
        <v>854</v>
      </c>
      <c r="E859" s="151">
        <f t="shared" si="43"/>
        <v>8.6448667620000003E-2</v>
      </c>
      <c r="BC859" s="151">
        <f t="shared" si="41"/>
        <v>8.6448667620000003E-2</v>
      </c>
    </row>
    <row r="860" spans="1:55" x14ac:dyDescent="0.25">
      <c r="A860" s="153">
        <v>855</v>
      </c>
      <c r="B860">
        <v>8.6070089279999998E-2</v>
      </c>
      <c r="C860" s="49">
        <f t="shared" si="42"/>
        <v>2</v>
      </c>
      <c r="D860" s="153">
        <v>855</v>
      </c>
      <c r="E860" s="151">
        <f t="shared" si="43"/>
        <v>8.6070089279999998E-2</v>
      </c>
      <c r="BC860" s="151">
        <f t="shared" si="41"/>
        <v>8.6070089279999998E-2</v>
      </c>
    </row>
    <row r="861" spans="1:55" x14ac:dyDescent="0.25">
      <c r="A861" s="153">
        <v>856</v>
      </c>
      <c r="B861">
        <v>8.5692982499999903E-2</v>
      </c>
      <c r="C861" s="49">
        <f t="shared" si="42"/>
        <v>2</v>
      </c>
      <c r="D861" s="153">
        <v>856</v>
      </c>
      <c r="E861" s="151">
        <f t="shared" si="43"/>
        <v>8.5692982499999903E-2</v>
      </c>
      <c r="BC861" s="151">
        <f t="shared" si="41"/>
        <v>8.5692982499999903E-2</v>
      </c>
    </row>
    <row r="862" spans="1:55" x14ac:dyDescent="0.25">
      <c r="A862" s="153">
        <v>857</v>
      </c>
      <c r="B862">
        <v>8.5317343399999995E-2</v>
      </c>
      <c r="C862" s="49">
        <f t="shared" si="42"/>
        <v>2</v>
      </c>
      <c r="D862" s="153">
        <v>857</v>
      </c>
      <c r="E862" s="151">
        <f t="shared" si="43"/>
        <v>8.5317343399999995E-2</v>
      </c>
      <c r="BC862" s="151">
        <f t="shared" si="41"/>
        <v>8.5317343399999995E-2</v>
      </c>
    </row>
    <row r="863" spans="1:55" x14ac:dyDescent="0.25">
      <c r="A863" s="153">
        <v>858</v>
      </c>
      <c r="B863">
        <v>8.4943168099999994E-2</v>
      </c>
      <c r="C863" s="49">
        <f t="shared" si="42"/>
        <v>2</v>
      </c>
      <c r="D863" s="153">
        <v>858</v>
      </c>
      <c r="E863" s="151">
        <f t="shared" si="43"/>
        <v>8.4943168099999994E-2</v>
      </c>
      <c r="BC863" s="151">
        <f t="shared" si="41"/>
        <v>8.4943168099999994E-2</v>
      </c>
    </row>
    <row r="864" spans="1:55" x14ac:dyDescent="0.25">
      <c r="A864" s="153">
        <v>859</v>
      </c>
      <c r="B864">
        <v>8.4570452680000005E-2</v>
      </c>
      <c r="C864" s="49">
        <f t="shared" si="42"/>
        <v>2</v>
      </c>
      <c r="D864" s="153">
        <v>859</v>
      </c>
      <c r="E864" s="151">
        <f t="shared" si="43"/>
        <v>8.4570452680000005E-2</v>
      </c>
      <c r="BC864" s="151">
        <f t="shared" si="41"/>
        <v>8.4570452680000005E-2</v>
      </c>
    </row>
    <row r="865" spans="1:55" x14ac:dyDescent="0.25">
      <c r="A865" s="153">
        <v>860</v>
      </c>
      <c r="B865">
        <v>8.4199193280000001E-2</v>
      </c>
      <c r="C865" s="49">
        <f t="shared" si="42"/>
        <v>2</v>
      </c>
      <c r="D865" s="153">
        <v>860</v>
      </c>
      <c r="E865" s="151">
        <f t="shared" si="43"/>
        <v>8.4199193280000001E-2</v>
      </c>
      <c r="BC865" s="151">
        <f t="shared" si="41"/>
        <v>8.4199193280000001E-2</v>
      </c>
    </row>
    <row r="866" spans="1:55" x14ac:dyDescent="0.25">
      <c r="A866" s="153">
        <v>861</v>
      </c>
      <c r="B866">
        <v>8.3829385960000002E-2</v>
      </c>
      <c r="C866" s="49">
        <f t="shared" si="42"/>
        <v>2</v>
      </c>
      <c r="D866" s="153">
        <v>861</v>
      </c>
      <c r="E866" s="151">
        <f t="shared" si="43"/>
        <v>8.3829385960000002E-2</v>
      </c>
      <c r="BC866" s="151">
        <f t="shared" si="41"/>
        <v>8.3829385960000002E-2</v>
      </c>
    </row>
    <row r="867" spans="1:55" x14ac:dyDescent="0.25">
      <c r="A867" s="153">
        <v>862</v>
      </c>
      <c r="B867">
        <v>8.3461026799999893E-2</v>
      </c>
      <c r="C867" s="49">
        <f t="shared" si="42"/>
        <v>2</v>
      </c>
      <c r="D867" s="153">
        <v>862</v>
      </c>
      <c r="E867" s="151">
        <f t="shared" si="43"/>
        <v>8.3461026799999893E-2</v>
      </c>
      <c r="BC867" s="151">
        <f t="shared" si="41"/>
        <v>8.3461026799999893E-2</v>
      </c>
    </row>
    <row r="868" spans="1:55" x14ac:dyDescent="0.25">
      <c r="A868" s="153">
        <v>863</v>
      </c>
      <c r="B868">
        <v>8.3094111859999903E-2</v>
      </c>
      <c r="C868" s="49">
        <f t="shared" si="42"/>
        <v>2</v>
      </c>
      <c r="D868" s="153">
        <v>863</v>
      </c>
      <c r="E868" s="151">
        <f t="shared" si="43"/>
        <v>8.3094111859999903E-2</v>
      </c>
      <c r="BC868" s="151">
        <f t="shared" si="41"/>
        <v>8.3094111859999903E-2</v>
      </c>
    </row>
    <row r="869" spans="1:55" x14ac:dyDescent="0.25">
      <c r="A869" s="153">
        <v>864</v>
      </c>
      <c r="B869">
        <v>8.272863724E-2</v>
      </c>
      <c r="C869" s="49">
        <f t="shared" si="42"/>
        <v>2</v>
      </c>
      <c r="D869" s="153">
        <v>864</v>
      </c>
      <c r="E869" s="151">
        <f t="shared" si="43"/>
        <v>8.272863724E-2</v>
      </c>
      <c r="BC869" s="151">
        <f t="shared" si="41"/>
        <v>8.272863724E-2</v>
      </c>
    </row>
    <row r="870" spans="1:55" x14ac:dyDescent="0.25">
      <c r="A870" s="153">
        <v>865</v>
      </c>
      <c r="B870">
        <v>8.2364598940000006E-2</v>
      </c>
      <c r="C870" s="49">
        <f t="shared" si="42"/>
        <v>2</v>
      </c>
      <c r="D870" s="153">
        <v>865</v>
      </c>
      <c r="E870" s="151">
        <f t="shared" si="43"/>
        <v>8.2364598940000006E-2</v>
      </c>
      <c r="BC870" s="151">
        <f t="shared" si="41"/>
        <v>8.2364598940000006E-2</v>
      </c>
    </row>
    <row r="871" spans="1:55" x14ac:dyDescent="0.25">
      <c r="A871" s="153">
        <v>866</v>
      </c>
      <c r="B871">
        <v>8.2001993039999999E-2</v>
      </c>
      <c r="C871" s="49">
        <f t="shared" si="42"/>
        <v>2</v>
      </c>
      <c r="D871" s="153">
        <v>866</v>
      </c>
      <c r="E871" s="151">
        <f t="shared" si="43"/>
        <v>8.2001993039999999E-2</v>
      </c>
      <c r="BC871" s="151">
        <f t="shared" si="41"/>
        <v>8.2001993039999999E-2</v>
      </c>
    </row>
    <row r="872" spans="1:55" x14ac:dyDescent="0.25">
      <c r="A872" s="153">
        <v>867</v>
      </c>
      <c r="B872">
        <v>8.1640815559999996E-2</v>
      </c>
      <c r="C872" s="49">
        <f t="shared" si="42"/>
        <v>2</v>
      </c>
      <c r="D872" s="153">
        <v>867</v>
      </c>
      <c r="E872" s="151">
        <f t="shared" si="43"/>
        <v>8.1640815559999996E-2</v>
      </c>
      <c r="BC872" s="151">
        <f t="shared" si="41"/>
        <v>8.1640815559999996E-2</v>
      </c>
    </row>
    <row r="873" spans="1:55" x14ac:dyDescent="0.25">
      <c r="A873" s="153">
        <v>868</v>
      </c>
      <c r="B873">
        <v>8.1281062539999893E-2</v>
      </c>
      <c r="C873" s="49">
        <f t="shared" si="42"/>
        <v>2</v>
      </c>
      <c r="D873" s="153">
        <v>868</v>
      </c>
      <c r="E873" s="151">
        <f t="shared" si="43"/>
        <v>8.1281062539999893E-2</v>
      </c>
      <c r="BC873" s="151">
        <f t="shared" si="41"/>
        <v>8.1281062539999893E-2</v>
      </c>
    </row>
    <row r="874" spans="1:55" x14ac:dyDescent="0.25">
      <c r="A874" s="153">
        <v>869</v>
      </c>
      <c r="B874">
        <v>8.0922729999999998E-2</v>
      </c>
      <c r="C874" s="49">
        <f t="shared" si="42"/>
        <v>2</v>
      </c>
      <c r="D874" s="153">
        <v>869</v>
      </c>
      <c r="E874" s="151">
        <f t="shared" si="43"/>
        <v>8.0922729999999998E-2</v>
      </c>
      <c r="BC874" s="151">
        <f t="shared" si="41"/>
        <v>8.0922729999999998E-2</v>
      </c>
    </row>
    <row r="875" spans="1:55" x14ac:dyDescent="0.25">
      <c r="A875" s="153">
        <v>870</v>
      </c>
      <c r="B875">
        <v>8.0565813959999996E-2</v>
      </c>
      <c r="C875" s="49">
        <f t="shared" si="42"/>
        <v>2</v>
      </c>
      <c r="D875" s="153">
        <v>870</v>
      </c>
      <c r="E875" s="151">
        <f t="shared" si="43"/>
        <v>8.0565813959999996E-2</v>
      </c>
      <c r="BC875" s="151">
        <f t="shared" si="41"/>
        <v>8.0565813959999996E-2</v>
      </c>
    </row>
    <row r="876" spans="1:55" x14ac:dyDescent="0.25">
      <c r="A876" s="153">
        <v>871</v>
      </c>
      <c r="B876">
        <v>8.0210310399999901E-2</v>
      </c>
      <c r="C876" s="49">
        <f t="shared" si="42"/>
        <v>2</v>
      </c>
      <c r="D876" s="153">
        <v>871</v>
      </c>
      <c r="E876" s="151">
        <f t="shared" si="43"/>
        <v>8.0210310399999901E-2</v>
      </c>
      <c r="BC876" s="151">
        <f t="shared" si="41"/>
        <v>8.0210310399999901E-2</v>
      </c>
    </row>
    <row r="877" spans="1:55" x14ac:dyDescent="0.25">
      <c r="A877" s="153">
        <v>872</v>
      </c>
      <c r="B877">
        <v>7.9856215359999996E-2</v>
      </c>
      <c r="C877" s="49">
        <f t="shared" si="42"/>
        <v>2</v>
      </c>
      <c r="D877" s="153">
        <v>872</v>
      </c>
      <c r="E877" s="151">
        <f t="shared" si="43"/>
        <v>7.9856215359999996E-2</v>
      </c>
      <c r="BC877" s="151">
        <f t="shared" si="41"/>
        <v>7.9856215359999996E-2</v>
      </c>
    </row>
    <row r="878" spans="1:55" x14ac:dyDescent="0.25">
      <c r="A878" s="153">
        <v>873</v>
      </c>
      <c r="B878">
        <v>7.9503524840000006E-2</v>
      </c>
      <c r="C878" s="49">
        <f t="shared" si="42"/>
        <v>2</v>
      </c>
      <c r="D878" s="153">
        <v>873</v>
      </c>
      <c r="E878" s="151">
        <f t="shared" si="43"/>
        <v>7.9503524840000006E-2</v>
      </c>
      <c r="BC878" s="151">
        <f t="shared" si="41"/>
        <v>7.9503524840000006E-2</v>
      </c>
    </row>
    <row r="879" spans="1:55" x14ac:dyDescent="0.25">
      <c r="A879" s="153">
        <v>874</v>
      </c>
      <c r="B879">
        <v>7.9152234779999997E-2</v>
      </c>
      <c r="C879" s="49">
        <f t="shared" si="42"/>
        <v>2</v>
      </c>
      <c r="D879" s="153">
        <v>874</v>
      </c>
      <c r="E879" s="151">
        <f t="shared" si="43"/>
        <v>7.9152234779999997E-2</v>
      </c>
      <c r="BC879" s="151">
        <f t="shared" si="41"/>
        <v>7.9152234779999997E-2</v>
      </c>
    </row>
    <row r="880" spans="1:55" x14ac:dyDescent="0.25">
      <c r="A880" s="153">
        <v>875</v>
      </c>
      <c r="B880">
        <v>7.8802341220000002E-2</v>
      </c>
      <c r="C880" s="49">
        <f t="shared" si="42"/>
        <v>2</v>
      </c>
      <c r="D880" s="153">
        <v>875</v>
      </c>
      <c r="E880" s="151">
        <f t="shared" si="43"/>
        <v>7.8802341220000002E-2</v>
      </c>
      <c r="BC880" s="151">
        <f t="shared" si="41"/>
        <v>7.8802341220000002E-2</v>
      </c>
    </row>
    <row r="881" spans="1:55" x14ac:dyDescent="0.25">
      <c r="A881" s="153">
        <v>876</v>
      </c>
      <c r="B881">
        <v>7.8453840119999896E-2</v>
      </c>
      <c r="C881" s="49">
        <f t="shared" si="42"/>
        <v>2</v>
      </c>
      <c r="D881" s="153">
        <v>876</v>
      </c>
      <c r="E881" s="151">
        <f t="shared" si="43"/>
        <v>7.8453840119999896E-2</v>
      </c>
      <c r="BC881" s="151">
        <f t="shared" si="41"/>
        <v>7.8453840119999896E-2</v>
      </c>
    </row>
    <row r="882" spans="1:55" x14ac:dyDescent="0.25">
      <c r="A882" s="153">
        <v>877</v>
      </c>
      <c r="B882">
        <v>7.8106727439999996E-2</v>
      </c>
      <c r="C882" s="49">
        <f t="shared" si="42"/>
        <v>2</v>
      </c>
      <c r="D882" s="153">
        <v>877</v>
      </c>
      <c r="E882" s="151">
        <f t="shared" si="43"/>
        <v>7.8106727439999996E-2</v>
      </c>
      <c r="BC882" s="151">
        <f t="shared" si="41"/>
        <v>7.8106727439999996E-2</v>
      </c>
    </row>
    <row r="883" spans="1:55" x14ac:dyDescent="0.25">
      <c r="A883" s="153">
        <v>878</v>
      </c>
      <c r="B883">
        <v>7.7760999179999998E-2</v>
      </c>
      <c r="C883" s="49">
        <f t="shared" si="42"/>
        <v>2</v>
      </c>
      <c r="D883" s="153">
        <v>878</v>
      </c>
      <c r="E883" s="151">
        <f t="shared" si="43"/>
        <v>7.7760999179999998E-2</v>
      </c>
      <c r="BC883" s="151">
        <f t="shared" si="41"/>
        <v>7.7760999179999998E-2</v>
      </c>
    </row>
    <row r="884" spans="1:55" x14ac:dyDescent="0.25">
      <c r="A884" s="153">
        <v>879</v>
      </c>
      <c r="B884">
        <v>7.7416651279999998E-2</v>
      </c>
      <c r="C884" s="49">
        <f t="shared" si="42"/>
        <v>2</v>
      </c>
      <c r="D884" s="153">
        <v>879</v>
      </c>
      <c r="E884" s="151">
        <f t="shared" si="43"/>
        <v>7.7416651279999998E-2</v>
      </c>
      <c r="BC884" s="151">
        <f t="shared" si="41"/>
        <v>7.7416651279999998E-2</v>
      </c>
    </row>
    <row r="885" spans="1:55" x14ac:dyDescent="0.25">
      <c r="A885" s="153">
        <v>880</v>
      </c>
      <c r="B885">
        <v>7.7073679719999996E-2</v>
      </c>
      <c r="C885" s="49">
        <f t="shared" si="42"/>
        <v>2</v>
      </c>
      <c r="D885" s="153">
        <v>880</v>
      </c>
      <c r="E885" s="151">
        <f t="shared" si="43"/>
        <v>7.7073679719999996E-2</v>
      </c>
      <c r="BC885" s="151">
        <f t="shared" si="41"/>
        <v>7.7073679719999996E-2</v>
      </c>
    </row>
    <row r="886" spans="1:55" x14ac:dyDescent="0.25">
      <c r="A886" s="153">
        <v>881</v>
      </c>
      <c r="B886">
        <v>7.6732080459999893E-2</v>
      </c>
      <c r="C886" s="49">
        <f t="shared" si="42"/>
        <v>2</v>
      </c>
      <c r="D886" s="153">
        <v>881</v>
      </c>
      <c r="E886" s="151">
        <f t="shared" si="43"/>
        <v>7.6732080459999893E-2</v>
      </c>
      <c r="BC886" s="151">
        <f t="shared" si="41"/>
        <v>7.6732080459999893E-2</v>
      </c>
    </row>
    <row r="887" spans="1:55" x14ac:dyDescent="0.25">
      <c r="A887" s="153">
        <v>882</v>
      </c>
      <c r="B887">
        <v>7.6391849419999894E-2</v>
      </c>
      <c r="C887" s="49">
        <f t="shared" si="42"/>
        <v>2</v>
      </c>
      <c r="D887" s="153">
        <v>882</v>
      </c>
      <c r="E887" s="151">
        <f t="shared" si="43"/>
        <v>7.6391849419999894E-2</v>
      </c>
      <c r="BC887" s="151">
        <f t="shared" si="41"/>
        <v>7.6391849419999894E-2</v>
      </c>
    </row>
    <row r="888" spans="1:55" x14ac:dyDescent="0.25">
      <c r="A888" s="153">
        <v>883</v>
      </c>
      <c r="B888">
        <v>7.6052982579999998E-2</v>
      </c>
      <c r="C888" s="49">
        <f t="shared" si="42"/>
        <v>2</v>
      </c>
      <c r="D888" s="153">
        <v>883</v>
      </c>
      <c r="E888" s="151">
        <f t="shared" si="43"/>
        <v>7.6052982579999998E-2</v>
      </c>
      <c r="BC888" s="151">
        <f t="shared" si="41"/>
        <v>7.6052982579999998E-2</v>
      </c>
    </row>
    <row r="889" spans="1:55" x14ac:dyDescent="0.25">
      <c r="A889" s="153">
        <v>884</v>
      </c>
      <c r="B889">
        <v>7.5715475879999994E-2</v>
      </c>
      <c r="C889" s="49">
        <f t="shared" si="42"/>
        <v>2</v>
      </c>
      <c r="D889" s="153">
        <v>884</v>
      </c>
      <c r="E889" s="151">
        <f t="shared" si="43"/>
        <v>7.5715475879999994E-2</v>
      </c>
      <c r="BC889" s="151">
        <f t="shared" si="41"/>
        <v>7.5715475879999994E-2</v>
      </c>
    </row>
    <row r="890" spans="1:55" x14ac:dyDescent="0.25">
      <c r="A890" s="153">
        <v>885</v>
      </c>
      <c r="B890">
        <v>7.5379325260000005E-2</v>
      </c>
      <c r="C890" s="49">
        <f t="shared" si="42"/>
        <v>2</v>
      </c>
      <c r="D890" s="153">
        <v>885</v>
      </c>
      <c r="E890" s="151">
        <f t="shared" si="43"/>
        <v>7.5379325260000005E-2</v>
      </c>
      <c r="BC890" s="151">
        <f t="shared" si="41"/>
        <v>7.5379325260000005E-2</v>
      </c>
    </row>
    <row r="891" spans="1:55" x14ac:dyDescent="0.25">
      <c r="A891" s="153">
        <v>886</v>
      </c>
      <c r="B891">
        <v>7.5044526659999999E-2</v>
      </c>
      <c r="C891" s="49">
        <f t="shared" si="42"/>
        <v>2</v>
      </c>
      <c r="D891" s="153">
        <v>886</v>
      </c>
      <c r="E891" s="151">
        <f t="shared" si="43"/>
        <v>7.5044526659999999E-2</v>
      </c>
      <c r="BC891" s="151">
        <f t="shared" si="41"/>
        <v>7.5044526659999999E-2</v>
      </c>
    </row>
    <row r="892" spans="1:55" x14ac:dyDescent="0.25">
      <c r="A892" s="153">
        <v>887</v>
      </c>
      <c r="B892">
        <v>7.4711076019999906E-2</v>
      </c>
      <c r="C892" s="49">
        <f t="shared" si="42"/>
        <v>2</v>
      </c>
      <c r="D892" s="153">
        <v>887</v>
      </c>
      <c r="E892" s="151">
        <f t="shared" si="43"/>
        <v>7.4711076019999906E-2</v>
      </c>
      <c r="BC892" s="151">
        <f t="shared" si="41"/>
        <v>7.4711076019999906E-2</v>
      </c>
    </row>
    <row r="893" spans="1:55" x14ac:dyDescent="0.25">
      <c r="A893" s="153">
        <v>888</v>
      </c>
      <c r="B893">
        <v>7.4378969259999997E-2</v>
      </c>
      <c r="C893" s="49">
        <f t="shared" si="42"/>
        <v>2</v>
      </c>
      <c r="D893" s="153">
        <v>888</v>
      </c>
      <c r="E893" s="151">
        <f t="shared" si="43"/>
        <v>7.4378969259999997E-2</v>
      </c>
      <c r="BC893" s="151">
        <f t="shared" si="41"/>
        <v>7.4378969259999997E-2</v>
      </c>
    </row>
    <row r="894" spans="1:55" x14ac:dyDescent="0.25">
      <c r="A894" s="153">
        <v>889</v>
      </c>
      <c r="B894">
        <v>7.4048202339999994E-2</v>
      </c>
      <c r="C894" s="49">
        <f t="shared" si="42"/>
        <v>2</v>
      </c>
      <c r="D894" s="153">
        <v>889</v>
      </c>
      <c r="E894" s="151">
        <f t="shared" si="43"/>
        <v>7.4048202339999994E-2</v>
      </c>
      <c r="BC894" s="151">
        <f t="shared" si="41"/>
        <v>7.4048202339999994E-2</v>
      </c>
    </row>
    <row r="895" spans="1:55" x14ac:dyDescent="0.25">
      <c r="A895" s="153">
        <v>890</v>
      </c>
      <c r="B895">
        <v>7.3718771180000003E-2</v>
      </c>
      <c r="C895" s="49">
        <f t="shared" si="42"/>
        <v>2</v>
      </c>
      <c r="D895" s="153">
        <v>890</v>
      </c>
      <c r="E895" s="151">
        <f t="shared" si="43"/>
        <v>7.3718771180000003E-2</v>
      </c>
      <c r="BC895" s="151">
        <f t="shared" si="41"/>
        <v>7.3718771180000003E-2</v>
      </c>
    </row>
    <row r="896" spans="1:55" x14ac:dyDescent="0.25">
      <c r="A896" s="153">
        <v>891</v>
      </c>
      <c r="B896">
        <v>7.3390671699999993E-2</v>
      </c>
      <c r="C896" s="49">
        <f t="shared" si="42"/>
        <v>2</v>
      </c>
      <c r="D896" s="153">
        <v>891</v>
      </c>
      <c r="E896" s="151">
        <f t="shared" si="43"/>
        <v>7.3390671699999993E-2</v>
      </c>
      <c r="BC896" s="151">
        <f t="shared" si="41"/>
        <v>7.3390671699999993E-2</v>
      </c>
    </row>
    <row r="897" spans="1:55" x14ac:dyDescent="0.25">
      <c r="A897" s="153">
        <v>892</v>
      </c>
      <c r="B897">
        <v>7.306389982E-2</v>
      </c>
      <c r="C897" s="49">
        <f t="shared" si="42"/>
        <v>2</v>
      </c>
      <c r="D897" s="153">
        <v>892</v>
      </c>
      <c r="E897" s="151">
        <f t="shared" si="43"/>
        <v>7.306389982E-2</v>
      </c>
      <c r="BC897" s="151">
        <f t="shared" si="41"/>
        <v>7.306389982E-2</v>
      </c>
    </row>
    <row r="898" spans="1:55" x14ac:dyDescent="0.25">
      <c r="A898" s="153">
        <v>893</v>
      </c>
      <c r="B898">
        <v>7.2738451479999994E-2</v>
      </c>
      <c r="C898" s="49">
        <f t="shared" si="42"/>
        <v>2</v>
      </c>
      <c r="D898" s="153">
        <v>893</v>
      </c>
      <c r="E898" s="151">
        <f t="shared" si="43"/>
        <v>7.2738451479999994E-2</v>
      </c>
      <c r="BC898" s="151">
        <f t="shared" si="41"/>
        <v>7.2738451479999994E-2</v>
      </c>
    </row>
    <row r="899" spans="1:55" x14ac:dyDescent="0.25">
      <c r="A899" s="153">
        <v>894</v>
      </c>
      <c r="B899">
        <v>7.2414322599999997E-2</v>
      </c>
      <c r="C899" s="49">
        <f t="shared" si="42"/>
        <v>2</v>
      </c>
      <c r="D899" s="153">
        <v>894</v>
      </c>
      <c r="E899" s="151">
        <f t="shared" si="43"/>
        <v>7.2414322599999997E-2</v>
      </c>
      <c r="BC899" s="151">
        <f t="shared" si="41"/>
        <v>7.2414322599999997E-2</v>
      </c>
    </row>
    <row r="900" spans="1:55" x14ac:dyDescent="0.25">
      <c r="A900" s="153">
        <v>895</v>
      </c>
      <c r="B900">
        <v>7.2091509099999895E-2</v>
      </c>
      <c r="C900" s="49">
        <f t="shared" si="42"/>
        <v>2</v>
      </c>
      <c r="D900" s="153">
        <v>895</v>
      </c>
      <c r="E900" s="151">
        <f t="shared" si="43"/>
        <v>7.2091509099999895E-2</v>
      </c>
      <c r="BC900" s="151">
        <f t="shared" si="41"/>
        <v>7.2091509099999895E-2</v>
      </c>
    </row>
    <row r="901" spans="1:55" x14ac:dyDescent="0.25">
      <c r="A901" s="153">
        <v>896</v>
      </c>
      <c r="B901">
        <v>7.1770006919999907E-2</v>
      </c>
      <c r="C901" s="49">
        <f t="shared" si="42"/>
        <v>2</v>
      </c>
      <c r="D901" s="153">
        <v>896</v>
      </c>
      <c r="E901" s="151">
        <f t="shared" si="43"/>
        <v>7.1770006919999907E-2</v>
      </c>
      <c r="BC901" s="151">
        <f t="shared" ref="BC901:BC964" si="44">B901</f>
        <v>7.1770006919999907E-2</v>
      </c>
    </row>
    <row r="902" spans="1:55" x14ac:dyDescent="0.25">
      <c r="A902" s="153">
        <v>897</v>
      </c>
      <c r="B902">
        <v>7.1449811939999996E-2</v>
      </c>
      <c r="C902" s="49">
        <f t="shared" ref="C902:C965" si="45">IF(ROW()-$C$4&lt;=$C$2,1,2)</f>
        <v>2</v>
      </c>
      <c r="D902" s="153">
        <v>897</v>
      </c>
      <c r="E902" s="151">
        <f t="shared" ref="E902:E965" si="46">B902</f>
        <v>7.1449811939999996E-2</v>
      </c>
      <c r="BC902" s="151">
        <f t="shared" si="44"/>
        <v>7.1449811939999996E-2</v>
      </c>
    </row>
    <row r="903" spans="1:55" x14ac:dyDescent="0.25">
      <c r="A903" s="153">
        <v>898</v>
      </c>
      <c r="B903">
        <v>7.1130920119999996E-2</v>
      </c>
      <c r="C903" s="49">
        <f t="shared" si="45"/>
        <v>2</v>
      </c>
      <c r="D903" s="153">
        <v>898</v>
      </c>
      <c r="E903" s="151">
        <f t="shared" si="46"/>
        <v>7.1130920119999996E-2</v>
      </c>
      <c r="BC903" s="151">
        <f t="shared" si="44"/>
        <v>7.1130920119999996E-2</v>
      </c>
    </row>
    <row r="904" spans="1:55" x14ac:dyDescent="0.25">
      <c r="A904" s="153">
        <v>899</v>
      </c>
      <c r="B904">
        <v>7.0813327359999997E-2</v>
      </c>
      <c r="C904" s="49">
        <f t="shared" si="45"/>
        <v>2</v>
      </c>
      <c r="D904" s="153">
        <v>899</v>
      </c>
      <c r="E904" s="151">
        <f t="shared" si="46"/>
        <v>7.0813327359999997E-2</v>
      </c>
      <c r="BC904" s="151">
        <f t="shared" si="44"/>
        <v>7.0813327359999997E-2</v>
      </c>
    </row>
    <row r="905" spans="1:55" x14ac:dyDescent="0.25">
      <c r="A905" s="153">
        <v>900</v>
      </c>
      <c r="B905">
        <v>7.0497029579999995E-2</v>
      </c>
      <c r="C905" s="49">
        <f t="shared" si="45"/>
        <v>2</v>
      </c>
      <c r="D905" s="153">
        <v>900</v>
      </c>
      <c r="E905" s="151">
        <f t="shared" si="46"/>
        <v>7.0497029579999995E-2</v>
      </c>
      <c r="BC905" s="151">
        <f t="shared" si="44"/>
        <v>7.0497029579999995E-2</v>
      </c>
    </row>
    <row r="906" spans="1:55" x14ac:dyDescent="0.25">
      <c r="A906" s="153">
        <v>901</v>
      </c>
      <c r="B906">
        <v>7.0182022699999999E-2</v>
      </c>
      <c r="C906" s="49">
        <f t="shared" si="45"/>
        <v>2</v>
      </c>
      <c r="D906" s="153">
        <v>901</v>
      </c>
      <c r="E906" s="151">
        <f t="shared" si="46"/>
        <v>7.0182022699999999E-2</v>
      </c>
      <c r="BC906" s="151">
        <f t="shared" si="44"/>
        <v>7.0182022699999999E-2</v>
      </c>
    </row>
    <row r="907" spans="1:55" x14ac:dyDescent="0.25">
      <c r="A907" s="153">
        <v>902</v>
      </c>
      <c r="B907">
        <v>6.9868302659999895E-2</v>
      </c>
      <c r="C907" s="49">
        <f t="shared" si="45"/>
        <v>2</v>
      </c>
      <c r="D907" s="153">
        <v>902</v>
      </c>
      <c r="E907" s="151">
        <f t="shared" si="46"/>
        <v>6.9868302659999895E-2</v>
      </c>
      <c r="BC907" s="151">
        <f t="shared" si="44"/>
        <v>6.9868302659999895E-2</v>
      </c>
    </row>
    <row r="908" spans="1:55" x14ac:dyDescent="0.25">
      <c r="A908" s="153">
        <v>903</v>
      </c>
      <c r="B908">
        <v>6.9555865339999995E-2</v>
      </c>
      <c r="C908" s="49">
        <f t="shared" si="45"/>
        <v>2</v>
      </c>
      <c r="D908" s="153">
        <v>903</v>
      </c>
      <c r="E908" s="151">
        <f t="shared" si="46"/>
        <v>6.9555865339999995E-2</v>
      </c>
      <c r="BC908" s="151">
        <f t="shared" si="44"/>
        <v>6.9555865339999995E-2</v>
      </c>
    </row>
    <row r="909" spans="1:55" x14ac:dyDescent="0.25">
      <c r="A909" s="153">
        <v>904</v>
      </c>
      <c r="B909">
        <v>6.9244706699999894E-2</v>
      </c>
      <c r="C909" s="49">
        <f t="shared" si="45"/>
        <v>2</v>
      </c>
      <c r="D909" s="153">
        <v>904</v>
      </c>
      <c r="E909" s="151">
        <f t="shared" si="46"/>
        <v>6.9244706699999894E-2</v>
      </c>
      <c r="BC909" s="151">
        <f t="shared" si="44"/>
        <v>6.9244706699999894E-2</v>
      </c>
    </row>
    <row r="910" spans="1:55" x14ac:dyDescent="0.25">
      <c r="A910" s="153">
        <v>905</v>
      </c>
      <c r="B910">
        <v>6.8934822620000002E-2</v>
      </c>
      <c r="C910" s="49">
        <f t="shared" si="45"/>
        <v>2</v>
      </c>
      <c r="D910" s="153">
        <v>905</v>
      </c>
      <c r="E910" s="151">
        <f t="shared" si="46"/>
        <v>6.8934822620000002E-2</v>
      </c>
      <c r="BC910" s="151">
        <f t="shared" si="44"/>
        <v>6.8934822620000002E-2</v>
      </c>
    </row>
    <row r="911" spans="1:55" x14ac:dyDescent="0.25">
      <c r="A911" s="153">
        <v>906</v>
      </c>
      <c r="B911">
        <v>6.8626209059999999E-2</v>
      </c>
      <c r="C911" s="49">
        <f t="shared" si="45"/>
        <v>2</v>
      </c>
      <c r="D911" s="153">
        <v>906</v>
      </c>
      <c r="E911" s="151">
        <f t="shared" si="46"/>
        <v>6.8626209059999999E-2</v>
      </c>
      <c r="BC911" s="151">
        <f t="shared" si="44"/>
        <v>6.8626209059999999E-2</v>
      </c>
    </row>
    <row r="912" spans="1:55" x14ac:dyDescent="0.25">
      <c r="A912" s="153">
        <v>907</v>
      </c>
      <c r="B912">
        <v>6.8318861939999906E-2</v>
      </c>
      <c r="C912" s="49">
        <f t="shared" si="45"/>
        <v>2</v>
      </c>
      <c r="D912" s="153">
        <v>907</v>
      </c>
      <c r="E912" s="151">
        <f t="shared" si="46"/>
        <v>6.8318861939999906E-2</v>
      </c>
      <c r="BC912" s="151">
        <f t="shared" si="44"/>
        <v>6.8318861939999906E-2</v>
      </c>
    </row>
    <row r="913" spans="1:55" x14ac:dyDescent="0.25">
      <c r="A913" s="153">
        <v>908</v>
      </c>
      <c r="B913">
        <v>6.8012777159999996E-2</v>
      </c>
      <c r="C913" s="49">
        <f t="shared" si="45"/>
        <v>2</v>
      </c>
      <c r="D913" s="153">
        <v>908</v>
      </c>
      <c r="E913" s="151">
        <f t="shared" si="46"/>
        <v>6.8012777159999996E-2</v>
      </c>
      <c r="BC913" s="151">
        <f t="shared" si="44"/>
        <v>6.8012777159999996E-2</v>
      </c>
    </row>
    <row r="914" spans="1:55" x14ac:dyDescent="0.25">
      <c r="A914" s="153">
        <v>909</v>
      </c>
      <c r="B914">
        <v>6.770795064E-2</v>
      </c>
      <c r="C914" s="49">
        <f t="shared" si="45"/>
        <v>2</v>
      </c>
      <c r="D914" s="153">
        <v>909</v>
      </c>
      <c r="E914" s="151">
        <f t="shared" si="46"/>
        <v>6.770795064E-2</v>
      </c>
      <c r="BC914" s="151">
        <f t="shared" si="44"/>
        <v>6.770795064E-2</v>
      </c>
    </row>
    <row r="915" spans="1:55" x14ac:dyDescent="0.25">
      <c r="A915" s="153">
        <v>910</v>
      </c>
      <c r="B915">
        <v>6.7404378340000001E-2</v>
      </c>
      <c r="C915" s="49">
        <f t="shared" si="45"/>
        <v>2</v>
      </c>
      <c r="D915" s="153">
        <v>910</v>
      </c>
      <c r="E915" s="151">
        <f t="shared" si="46"/>
        <v>6.7404378340000001E-2</v>
      </c>
      <c r="BC915" s="151">
        <f t="shared" si="44"/>
        <v>6.7404378340000001E-2</v>
      </c>
    </row>
    <row r="916" spans="1:55" x14ac:dyDescent="0.25">
      <c r="A916" s="153">
        <v>911</v>
      </c>
      <c r="B916">
        <v>6.7102056179999994E-2</v>
      </c>
      <c r="C916" s="49">
        <f t="shared" si="45"/>
        <v>2</v>
      </c>
      <c r="D916" s="153">
        <v>911</v>
      </c>
      <c r="E916" s="151">
        <f t="shared" si="46"/>
        <v>6.7102056179999994E-2</v>
      </c>
      <c r="BC916" s="151">
        <f t="shared" si="44"/>
        <v>6.7102056179999994E-2</v>
      </c>
    </row>
    <row r="917" spans="1:55" x14ac:dyDescent="0.25">
      <c r="A917" s="153">
        <v>912</v>
      </c>
      <c r="B917">
        <v>6.6800980059999904E-2</v>
      </c>
      <c r="C917" s="49">
        <f t="shared" si="45"/>
        <v>2</v>
      </c>
      <c r="D917" s="153">
        <v>912</v>
      </c>
      <c r="E917" s="151">
        <f t="shared" si="46"/>
        <v>6.6800980059999904E-2</v>
      </c>
      <c r="BC917" s="151">
        <f t="shared" si="44"/>
        <v>6.6800980059999904E-2</v>
      </c>
    </row>
    <row r="918" spans="1:55" x14ac:dyDescent="0.25">
      <c r="A918" s="153">
        <v>913</v>
      </c>
      <c r="B918">
        <v>6.6501145939999895E-2</v>
      </c>
      <c r="C918" s="49">
        <f t="shared" si="45"/>
        <v>2</v>
      </c>
      <c r="D918" s="153">
        <v>913</v>
      </c>
      <c r="E918" s="151">
        <f t="shared" si="46"/>
        <v>6.6501145939999895E-2</v>
      </c>
      <c r="BC918" s="151">
        <f t="shared" si="44"/>
        <v>6.6501145939999895E-2</v>
      </c>
    </row>
    <row r="919" spans="1:55" x14ac:dyDescent="0.25">
      <c r="A919" s="153">
        <v>914</v>
      </c>
      <c r="B919">
        <v>6.6202549759999896E-2</v>
      </c>
      <c r="C919" s="49">
        <f t="shared" si="45"/>
        <v>2</v>
      </c>
      <c r="D919" s="153">
        <v>914</v>
      </c>
      <c r="E919" s="151">
        <f t="shared" si="46"/>
        <v>6.6202549759999896E-2</v>
      </c>
      <c r="BC919" s="151">
        <f t="shared" si="44"/>
        <v>6.6202549759999896E-2</v>
      </c>
    </row>
    <row r="920" spans="1:55" x14ac:dyDescent="0.25">
      <c r="A920" s="153">
        <v>915</v>
      </c>
      <c r="B920">
        <v>6.5905187439999999E-2</v>
      </c>
      <c r="C920" s="49">
        <f t="shared" si="45"/>
        <v>2</v>
      </c>
      <c r="D920" s="153">
        <v>915</v>
      </c>
      <c r="E920" s="151">
        <f t="shared" si="46"/>
        <v>6.5905187439999999E-2</v>
      </c>
      <c r="BC920" s="151">
        <f t="shared" si="44"/>
        <v>6.5905187439999999E-2</v>
      </c>
    </row>
    <row r="921" spans="1:55" x14ac:dyDescent="0.25">
      <c r="A921" s="153">
        <v>916</v>
      </c>
      <c r="B921">
        <v>6.5609054900000005E-2</v>
      </c>
      <c r="C921" s="49">
        <f t="shared" si="45"/>
        <v>2</v>
      </c>
      <c r="D921" s="153">
        <v>916</v>
      </c>
      <c r="E921" s="151">
        <f t="shared" si="46"/>
        <v>6.5609054900000005E-2</v>
      </c>
      <c r="BC921" s="151">
        <f t="shared" si="44"/>
        <v>6.5609054900000005E-2</v>
      </c>
    </row>
    <row r="922" spans="1:55" x14ac:dyDescent="0.25">
      <c r="A922" s="153">
        <v>917</v>
      </c>
      <c r="B922">
        <v>6.5314148119999998E-2</v>
      </c>
      <c r="C922" s="49">
        <f t="shared" si="45"/>
        <v>2</v>
      </c>
      <c r="D922" s="153">
        <v>917</v>
      </c>
      <c r="E922" s="151">
        <f t="shared" si="46"/>
        <v>6.5314148119999998E-2</v>
      </c>
      <c r="BC922" s="151">
        <f t="shared" si="44"/>
        <v>6.5314148119999998E-2</v>
      </c>
    </row>
    <row r="923" spans="1:55" x14ac:dyDescent="0.25">
      <c r="A923" s="153">
        <v>918</v>
      </c>
      <c r="B923">
        <v>6.5020463019999905E-2</v>
      </c>
      <c r="C923" s="49">
        <f t="shared" si="45"/>
        <v>2</v>
      </c>
      <c r="D923" s="153">
        <v>918</v>
      </c>
      <c r="E923" s="151">
        <f t="shared" si="46"/>
        <v>6.5020463019999905E-2</v>
      </c>
      <c r="BC923" s="151">
        <f t="shared" si="44"/>
        <v>6.5020463019999905E-2</v>
      </c>
    </row>
    <row r="924" spans="1:55" x14ac:dyDescent="0.25">
      <c r="A924" s="153">
        <v>919</v>
      </c>
      <c r="B924">
        <v>6.4727995560000001E-2</v>
      </c>
      <c r="C924" s="49">
        <f t="shared" si="45"/>
        <v>2</v>
      </c>
      <c r="D924" s="153">
        <v>919</v>
      </c>
      <c r="E924" s="151">
        <f t="shared" si="46"/>
        <v>6.4727995560000001E-2</v>
      </c>
      <c r="BC924" s="151">
        <f t="shared" si="44"/>
        <v>6.4727995560000001E-2</v>
      </c>
    </row>
    <row r="925" spans="1:55" x14ac:dyDescent="0.25">
      <c r="A925" s="153">
        <v>920</v>
      </c>
      <c r="B925">
        <v>6.4436741679999895E-2</v>
      </c>
      <c r="C925" s="49">
        <f t="shared" si="45"/>
        <v>2</v>
      </c>
      <c r="D925" s="153">
        <v>920</v>
      </c>
      <c r="E925" s="151">
        <f t="shared" si="46"/>
        <v>6.4436741679999895E-2</v>
      </c>
      <c r="BC925" s="151">
        <f t="shared" si="44"/>
        <v>6.4436741679999895E-2</v>
      </c>
    </row>
    <row r="926" spans="1:55" x14ac:dyDescent="0.25">
      <c r="A926" s="153">
        <v>921</v>
      </c>
      <c r="B926">
        <v>6.4146697340000003E-2</v>
      </c>
      <c r="C926" s="49">
        <f t="shared" si="45"/>
        <v>2</v>
      </c>
      <c r="D926" s="153">
        <v>921</v>
      </c>
      <c r="E926" s="151">
        <f t="shared" si="46"/>
        <v>6.4146697340000003E-2</v>
      </c>
      <c r="BC926" s="151">
        <f t="shared" si="44"/>
        <v>6.4146697340000003E-2</v>
      </c>
    </row>
    <row r="927" spans="1:55" x14ac:dyDescent="0.25">
      <c r="A927" s="153">
        <v>922</v>
      </c>
      <c r="B927">
        <v>6.3857858479999904E-2</v>
      </c>
      <c r="C927" s="49">
        <f t="shared" si="45"/>
        <v>2</v>
      </c>
      <c r="D927" s="153">
        <v>922</v>
      </c>
      <c r="E927" s="151">
        <f t="shared" si="46"/>
        <v>6.3857858479999904E-2</v>
      </c>
      <c r="BC927" s="151">
        <f t="shared" si="44"/>
        <v>6.3857858479999904E-2</v>
      </c>
    </row>
    <row r="928" spans="1:55" x14ac:dyDescent="0.25">
      <c r="A928" s="153">
        <v>923</v>
      </c>
      <c r="B928">
        <v>6.3570221060000001E-2</v>
      </c>
      <c r="C928" s="49">
        <f t="shared" si="45"/>
        <v>2</v>
      </c>
      <c r="D928" s="153">
        <v>923</v>
      </c>
      <c r="E928" s="151">
        <f t="shared" si="46"/>
        <v>6.3570221060000001E-2</v>
      </c>
      <c r="BC928" s="151">
        <f t="shared" si="44"/>
        <v>6.3570221060000001E-2</v>
      </c>
    </row>
    <row r="929" spans="1:55" x14ac:dyDescent="0.25">
      <c r="A929" s="153">
        <v>924</v>
      </c>
      <c r="B929">
        <v>6.3283781060000002E-2</v>
      </c>
      <c r="C929" s="49">
        <f t="shared" si="45"/>
        <v>2</v>
      </c>
      <c r="D929" s="153">
        <v>924</v>
      </c>
      <c r="E929" s="151">
        <f t="shared" si="46"/>
        <v>6.3283781060000002E-2</v>
      </c>
      <c r="BC929" s="151">
        <f t="shared" si="44"/>
        <v>6.3283781060000002E-2</v>
      </c>
    </row>
    <row r="930" spans="1:55" x14ac:dyDescent="0.25">
      <c r="A930" s="153">
        <v>925</v>
      </c>
      <c r="B930">
        <v>6.2998534440000004E-2</v>
      </c>
      <c r="C930" s="49">
        <f t="shared" si="45"/>
        <v>2</v>
      </c>
      <c r="D930" s="153">
        <v>925</v>
      </c>
      <c r="E930" s="151">
        <f t="shared" si="46"/>
        <v>6.2998534440000004E-2</v>
      </c>
      <c r="BC930" s="151">
        <f t="shared" si="44"/>
        <v>6.2998534440000004E-2</v>
      </c>
    </row>
    <row r="931" spans="1:55" x14ac:dyDescent="0.25">
      <c r="A931" s="153">
        <v>926</v>
      </c>
      <c r="B931">
        <v>6.2714477159999907E-2</v>
      </c>
      <c r="C931" s="49">
        <f t="shared" si="45"/>
        <v>2</v>
      </c>
      <c r="D931" s="153">
        <v>926</v>
      </c>
      <c r="E931" s="151">
        <f t="shared" si="46"/>
        <v>6.2714477159999907E-2</v>
      </c>
      <c r="BC931" s="151">
        <f t="shared" si="44"/>
        <v>6.2714477159999907E-2</v>
      </c>
    </row>
    <row r="932" spans="1:55" x14ac:dyDescent="0.25">
      <c r="A932" s="153">
        <v>927</v>
      </c>
      <c r="B932">
        <v>6.2431605199999997E-2</v>
      </c>
      <c r="C932" s="49">
        <f t="shared" si="45"/>
        <v>2</v>
      </c>
      <c r="D932" s="153">
        <v>927</v>
      </c>
      <c r="E932" s="151">
        <f t="shared" si="46"/>
        <v>6.2431605199999997E-2</v>
      </c>
      <c r="BC932" s="151">
        <f t="shared" si="44"/>
        <v>6.2431605199999997E-2</v>
      </c>
    </row>
    <row r="933" spans="1:55" x14ac:dyDescent="0.25">
      <c r="A933" s="153">
        <v>928</v>
      </c>
      <c r="B933">
        <v>6.2149914520000002E-2</v>
      </c>
      <c r="C933" s="49">
        <f t="shared" si="45"/>
        <v>2</v>
      </c>
      <c r="D933" s="153">
        <v>928</v>
      </c>
      <c r="E933" s="151">
        <f t="shared" si="46"/>
        <v>6.2149914520000002E-2</v>
      </c>
      <c r="BC933" s="151">
        <f t="shared" si="44"/>
        <v>6.2149914520000002E-2</v>
      </c>
    </row>
    <row r="934" spans="1:55" x14ac:dyDescent="0.25">
      <c r="A934" s="153">
        <v>929</v>
      </c>
      <c r="B934">
        <v>6.1869401139999898E-2</v>
      </c>
      <c r="C934" s="49">
        <f t="shared" si="45"/>
        <v>2</v>
      </c>
      <c r="D934" s="153">
        <v>929</v>
      </c>
      <c r="E934" s="151">
        <f t="shared" si="46"/>
        <v>6.1869401139999898E-2</v>
      </c>
      <c r="BC934" s="151">
        <f t="shared" si="44"/>
        <v>6.1869401139999898E-2</v>
      </c>
    </row>
    <row r="935" spans="1:55" x14ac:dyDescent="0.25">
      <c r="A935" s="153">
        <v>930</v>
      </c>
      <c r="B935">
        <v>6.1590061020000003E-2</v>
      </c>
      <c r="C935" s="49">
        <f t="shared" si="45"/>
        <v>2</v>
      </c>
      <c r="D935" s="153">
        <v>930</v>
      </c>
      <c r="E935" s="151">
        <f t="shared" si="46"/>
        <v>6.1590061020000003E-2</v>
      </c>
      <c r="BC935" s="151">
        <f t="shared" si="44"/>
        <v>6.1590061020000003E-2</v>
      </c>
    </row>
    <row r="936" spans="1:55" x14ac:dyDescent="0.25">
      <c r="A936" s="153">
        <v>931</v>
      </c>
      <c r="B936">
        <v>6.1311890139999999E-2</v>
      </c>
      <c r="C936" s="49">
        <f t="shared" si="45"/>
        <v>2</v>
      </c>
      <c r="D936" s="153">
        <v>931</v>
      </c>
      <c r="E936" s="151">
        <f t="shared" si="46"/>
        <v>6.1311890139999999E-2</v>
      </c>
      <c r="BC936" s="151">
        <f t="shared" si="44"/>
        <v>6.1311890139999999E-2</v>
      </c>
    </row>
    <row r="937" spans="1:55" x14ac:dyDescent="0.25">
      <c r="A937" s="153">
        <v>932</v>
      </c>
      <c r="B937">
        <v>6.1034884519999902E-2</v>
      </c>
      <c r="C937" s="49">
        <f t="shared" si="45"/>
        <v>2</v>
      </c>
      <c r="D937" s="153">
        <v>932</v>
      </c>
      <c r="E937" s="151">
        <f t="shared" si="46"/>
        <v>6.1034884519999902E-2</v>
      </c>
      <c r="BC937" s="151">
        <f t="shared" si="44"/>
        <v>6.1034884519999902E-2</v>
      </c>
    </row>
    <row r="938" spans="1:55" x14ac:dyDescent="0.25">
      <c r="A938" s="153">
        <v>933</v>
      </c>
      <c r="B938">
        <v>6.0759040139999998E-2</v>
      </c>
      <c r="C938" s="49">
        <f t="shared" si="45"/>
        <v>2</v>
      </c>
      <c r="D938" s="153">
        <v>933</v>
      </c>
      <c r="E938" s="151">
        <f t="shared" si="46"/>
        <v>6.0759040139999998E-2</v>
      </c>
      <c r="BC938" s="151">
        <f t="shared" si="44"/>
        <v>6.0759040139999998E-2</v>
      </c>
    </row>
    <row r="939" spans="1:55" x14ac:dyDescent="0.25">
      <c r="A939" s="153">
        <v>934</v>
      </c>
      <c r="B939">
        <v>6.0484352999999998E-2</v>
      </c>
      <c r="C939" s="49">
        <f t="shared" si="45"/>
        <v>2</v>
      </c>
      <c r="D939" s="153">
        <v>934</v>
      </c>
      <c r="E939" s="151">
        <f t="shared" si="46"/>
        <v>6.0484352999999998E-2</v>
      </c>
      <c r="BC939" s="151">
        <f t="shared" si="44"/>
        <v>6.0484352999999998E-2</v>
      </c>
    </row>
    <row r="940" spans="1:55" x14ac:dyDescent="0.25">
      <c r="A940" s="153">
        <v>935</v>
      </c>
      <c r="B940">
        <v>6.0210819119999898E-2</v>
      </c>
      <c r="C940" s="49">
        <f t="shared" si="45"/>
        <v>2</v>
      </c>
      <c r="D940" s="153">
        <v>935</v>
      </c>
      <c r="E940" s="151">
        <f t="shared" si="46"/>
        <v>6.0210819119999898E-2</v>
      </c>
      <c r="BC940" s="151">
        <f t="shared" si="44"/>
        <v>6.0210819119999898E-2</v>
      </c>
    </row>
    <row r="941" spans="1:55" x14ac:dyDescent="0.25">
      <c r="A941" s="153">
        <v>936</v>
      </c>
      <c r="B941">
        <v>5.993843452E-2</v>
      </c>
      <c r="C941" s="49">
        <f t="shared" si="45"/>
        <v>2</v>
      </c>
      <c r="D941" s="153">
        <v>936</v>
      </c>
      <c r="E941" s="151">
        <f t="shared" si="46"/>
        <v>5.993843452E-2</v>
      </c>
      <c r="BC941" s="151">
        <f t="shared" si="44"/>
        <v>5.993843452E-2</v>
      </c>
    </row>
    <row r="942" spans="1:55" x14ac:dyDescent="0.25">
      <c r="A942" s="153">
        <v>937</v>
      </c>
      <c r="B942">
        <v>5.9667195200000002E-2</v>
      </c>
      <c r="C942" s="49">
        <f t="shared" si="45"/>
        <v>2</v>
      </c>
      <c r="D942" s="153">
        <v>937</v>
      </c>
      <c r="E942" s="151">
        <f t="shared" si="46"/>
        <v>5.9667195200000002E-2</v>
      </c>
      <c r="BC942" s="151">
        <f t="shared" si="44"/>
        <v>5.9667195200000002E-2</v>
      </c>
    </row>
    <row r="943" spans="1:55" x14ac:dyDescent="0.25">
      <c r="A943" s="153">
        <v>938</v>
      </c>
      <c r="B943">
        <v>5.9397097179999997E-2</v>
      </c>
      <c r="C943" s="49">
        <f t="shared" si="45"/>
        <v>2</v>
      </c>
      <c r="D943" s="153">
        <v>938</v>
      </c>
      <c r="E943" s="151">
        <f t="shared" si="46"/>
        <v>5.9397097179999997E-2</v>
      </c>
      <c r="BC943" s="151">
        <f t="shared" si="44"/>
        <v>5.9397097179999997E-2</v>
      </c>
    </row>
    <row r="944" spans="1:55" x14ac:dyDescent="0.25">
      <c r="A944" s="153">
        <v>939</v>
      </c>
      <c r="B944">
        <v>5.9128136519999999E-2</v>
      </c>
      <c r="C944" s="49">
        <f t="shared" si="45"/>
        <v>2</v>
      </c>
      <c r="D944" s="153">
        <v>939</v>
      </c>
      <c r="E944" s="151">
        <f t="shared" si="46"/>
        <v>5.9128136519999999E-2</v>
      </c>
      <c r="BC944" s="151">
        <f t="shared" si="44"/>
        <v>5.9128136519999999E-2</v>
      </c>
    </row>
    <row r="945" spans="1:55" x14ac:dyDescent="0.25">
      <c r="A945" s="153">
        <v>940</v>
      </c>
      <c r="B945">
        <v>5.8860309200000002E-2</v>
      </c>
      <c r="C945" s="49">
        <f t="shared" si="45"/>
        <v>2</v>
      </c>
      <c r="D945" s="153">
        <v>940</v>
      </c>
      <c r="E945" s="151">
        <f t="shared" si="46"/>
        <v>5.8860309200000002E-2</v>
      </c>
      <c r="BC945" s="151">
        <f t="shared" si="44"/>
        <v>5.8860309200000002E-2</v>
      </c>
    </row>
    <row r="946" spans="1:55" x14ac:dyDescent="0.25">
      <c r="A946" s="153">
        <v>941</v>
      </c>
      <c r="B946">
        <v>5.8593611319999898E-2</v>
      </c>
      <c r="C946" s="49">
        <f t="shared" si="45"/>
        <v>2</v>
      </c>
      <c r="D946" s="153">
        <v>941</v>
      </c>
      <c r="E946" s="151">
        <f t="shared" si="46"/>
        <v>5.8593611319999898E-2</v>
      </c>
      <c r="BC946" s="151">
        <f t="shared" si="44"/>
        <v>5.8593611319999898E-2</v>
      </c>
    </row>
    <row r="947" spans="1:55" x14ac:dyDescent="0.25">
      <c r="A947" s="153">
        <v>942</v>
      </c>
      <c r="B947">
        <v>5.8328038879999898E-2</v>
      </c>
      <c r="C947" s="49">
        <f t="shared" si="45"/>
        <v>2</v>
      </c>
      <c r="D947" s="153">
        <v>942</v>
      </c>
      <c r="E947" s="151">
        <f t="shared" si="46"/>
        <v>5.8328038879999898E-2</v>
      </c>
      <c r="BC947" s="151">
        <f t="shared" si="44"/>
        <v>5.8328038879999898E-2</v>
      </c>
    </row>
    <row r="948" spans="1:55" x14ac:dyDescent="0.25">
      <c r="A948" s="153">
        <v>943</v>
      </c>
      <c r="B948">
        <v>5.8063587939999897E-2</v>
      </c>
      <c r="C948" s="49">
        <f t="shared" si="45"/>
        <v>2</v>
      </c>
      <c r="D948" s="153">
        <v>943</v>
      </c>
      <c r="E948" s="151">
        <f t="shared" si="46"/>
        <v>5.8063587939999897E-2</v>
      </c>
      <c r="BC948" s="151">
        <f t="shared" si="44"/>
        <v>5.8063587939999897E-2</v>
      </c>
    </row>
    <row r="949" spans="1:55" x14ac:dyDescent="0.25">
      <c r="A949" s="153">
        <v>944</v>
      </c>
      <c r="B949">
        <v>5.780025456E-2</v>
      </c>
      <c r="C949" s="49">
        <f t="shared" si="45"/>
        <v>2</v>
      </c>
      <c r="D949" s="153">
        <v>944</v>
      </c>
      <c r="E949" s="151">
        <f t="shared" si="46"/>
        <v>5.780025456E-2</v>
      </c>
      <c r="BC949" s="151">
        <f t="shared" si="44"/>
        <v>5.780025456E-2</v>
      </c>
    </row>
    <row r="950" spans="1:55" x14ac:dyDescent="0.25">
      <c r="A950" s="153">
        <v>945</v>
      </c>
      <c r="B950">
        <v>5.7538034779999997E-2</v>
      </c>
      <c r="C950" s="49">
        <f t="shared" si="45"/>
        <v>2</v>
      </c>
      <c r="D950" s="153">
        <v>945</v>
      </c>
      <c r="E950" s="151">
        <f t="shared" si="46"/>
        <v>5.7538034779999997E-2</v>
      </c>
      <c r="BC950" s="151">
        <f t="shared" si="44"/>
        <v>5.7538034779999997E-2</v>
      </c>
    </row>
    <row r="951" spans="1:55" x14ac:dyDescent="0.25">
      <c r="A951" s="153">
        <v>946</v>
      </c>
      <c r="B951">
        <v>5.7276924719999997E-2</v>
      </c>
      <c r="C951" s="49">
        <f t="shared" si="45"/>
        <v>2</v>
      </c>
      <c r="D951" s="153">
        <v>946</v>
      </c>
      <c r="E951" s="151">
        <f t="shared" si="46"/>
        <v>5.7276924719999997E-2</v>
      </c>
      <c r="BC951" s="151">
        <f t="shared" si="44"/>
        <v>5.7276924719999997E-2</v>
      </c>
    </row>
    <row r="952" spans="1:55" x14ac:dyDescent="0.25">
      <c r="A952" s="153">
        <v>947</v>
      </c>
      <c r="B952">
        <v>5.7016920399999997E-2</v>
      </c>
      <c r="C952" s="49">
        <f t="shared" si="45"/>
        <v>2</v>
      </c>
      <c r="D952" s="153">
        <v>947</v>
      </c>
      <c r="E952" s="151">
        <f t="shared" si="46"/>
        <v>5.7016920399999997E-2</v>
      </c>
      <c r="BC952" s="151">
        <f t="shared" si="44"/>
        <v>5.7016920399999997E-2</v>
      </c>
    </row>
    <row r="953" spans="1:55" x14ac:dyDescent="0.25">
      <c r="A953" s="153">
        <v>948</v>
      </c>
      <c r="B953">
        <v>5.6758017919999897E-2</v>
      </c>
      <c r="C953" s="49">
        <f t="shared" si="45"/>
        <v>2</v>
      </c>
      <c r="D953" s="153">
        <v>948</v>
      </c>
      <c r="E953" s="151">
        <f t="shared" si="46"/>
        <v>5.6758017919999897E-2</v>
      </c>
      <c r="BC953" s="151">
        <f t="shared" si="44"/>
        <v>5.6758017919999897E-2</v>
      </c>
    </row>
    <row r="954" spans="1:55" x14ac:dyDescent="0.25">
      <c r="A954" s="153">
        <v>949</v>
      </c>
      <c r="B954">
        <v>5.6500213340000001E-2</v>
      </c>
      <c r="C954" s="49">
        <f t="shared" si="45"/>
        <v>2</v>
      </c>
      <c r="D954" s="153">
        <v>949</v>
      </c>
      <c r="E954" s="151">
        <f t="shared" si="46"/>
        <v>5.6500213340000001E-2</v>
      </c>
      <c r="BC954" s="151">
        <f t="shared" si="44"/>
        <v>5.6500213340000001E-2</v>
      </c>
    </row>
    <row r="955" spans="1:55" x14ac:dyDescent="0.25">
      <c r="A955" s="153">
        <v>950</v>
      </c>
      <c r="B955">
        <v>5.6243502799999998E-2</v>
      </c>
      <c r="C955" s="49">
        <f t="shared" si="45"/>
        <v>2</v>
      </c>
      <c r="D955" s="153">
        <v>950</v>
      </c>
      <c r="E955" s="151">
        <f t="shared" si="46"/>
        <v>5.6243502799999998E-2</v>
      </c>
      <c r="BC955" s="151">
        <f t="shared" si="44"/>
        <v>5.6243502799999998E-2</v>
      </c>
    </row>
    <row r="956" spans="1:55" x14ac:dyDescent="0.25">
      <c r="A956" s="153">
        <v>951</v>
      </c>
      <c r="B956">
        <v>5.5987882359999998E-2</v>
      </c>
      <c r="C956" s="49">
        <f t="shared" si="45"/>
        <v>2</v>
      </c>
      <c r="D956" s="153">
        <v>951</v>
      </c>
      <c r="E956" s="151">
        <f t="shared" si="46"/>
        <v>5.5987882359999998E-2</v>
      </c>
      <c r="BC956" s="151">
        <f t="shared" si="44"/>
        <v>5.5987882359999998E-2</v>
      </c>
    </row>
    <row r="957" spans="1:55" x14ac:dyDescent="0.25">
      <c r="A957" s="153">
        <v>952</v>
      </c>
      <c r="B957">
        <v>5.573334814E-2</v>
      </c>
      <c r="C957" s="49">
        <f t="shared" si="45"/>
        <v>2</v>
      </c>
      <c r="D957" s="153">
        <v>952</v>
      </c>
      <c r="E957" s="151">
        <f t="shared" si="46"/>
        <v>5.573334814E-2</v>
      </c>
      <c r="BC957" s="151">
        <f t="shared" si="44"/>
        <v>5.573334814E-2</v>
      </c>
    </row>
    <row r="958" spans="1:55" x14ac:dyDescent="0.25">
      <c r="A958" s="153">
        <v>953</v>
      </c>
      <c r="B958">
        <v>5.5479896239999903E-2</v>
      </c>
      <c r="C958" s="49">
        <f t="shared" si="45"/>
        <v>2</v>
      </c>
      <c r="D958" s="153">
        <v>953</v>
      </c>
      <c r="E958" s="151">
        <f t="shared" si="46"/>
        <v>5.5479896239999903E-2</v>
      </c>
      <c r="BC958" s="151">
        <f t="shared" si="44"/>
        <v>5.5479896239999903E-2</v>
      </c>
    </row>
    <row r="959" spans="1:55" x14ac:dyDescent="0.25">
      <c r="A959" s="153">
        <v>954</v>
      </c>
      <c r="B959">
        <v>5.5227522780000003E-2</v>
      </c>
      <c r="C959" s="49">
        <f t="shared" si="45"/>
        <v>2</v>
      </c>
      <c r="D959" s="153">
        <v>954</v>
      </c>
      <c r="E959" s="151">
        <f t="shared" si="46"/>
        <v>5.5227522780000003E-2</v>
      </c>
      <c r="BC959" s="151">
        <f t="shared" si="44"/>
        <v>5.5227522780000003E-2</v>
      </c>
    </row>
    <row r="960" spans="1:55" x14ac:dyDescent="0.25">
      <c r="A960" s="153">
        <v>955</v>
      </c>
      <c r="B960">
        <v>5.4976223879999897E-2</v>
      </c>
      <c r="C960" s="49">
        <f t="shared" si="45"/>
        <v>2</v>
      </c>
      <c r="D960" s="153">
        <v>955</v>
      </c>
      <c r="E960" s="151">
        <f t="shared" si="46"/>
        <v>5.4976223879999897E-2</v>
      </c>
      <c r="BC960" s="151">
        <f t="shared" si="44"/>
        <v>5.4976223879999897E-2</v>
      </c>
    </row>
    <row r="961" spans="1:55" x14ac:dyDescent="0.25">
      <c r="A961" s="153">
        <v>956</v>
      </c>
      <c r="B961">
        <v>5.4725995659999999E-2</v>
      </c>
      <c r="C961" s="49">
        <f t="shared" si="45"/>
        <v>2</v>
      </c>
      <c r="D961" s="153">
        <v>956</v>
      </c>
      <c r="E961" s="151">
        <f t="shared" si="46"/>
        <v>5.4725995659999999E-2</v>
      </c>
      <c r="BC961" s="151">
        <f t="shared" si="44"/>
        <v>5.4725995659999999E-2</v>
      </c>
    </row>
    <row r="962" spans="1:55" x14ac:dyDescent="0.25">
      <c r="A962" s="153">
        <v>957</v>
      </c>
      <c r="B962">
        <v>5.4476834279999997E-2</v>
      </c>
      <c r="C962" s="49">
        <f t="shared" si="45"/>
        <v>2</v>
      </c>
      <c r="D962" s="153">
        <v>957</v>
      </c>
      <c r="E962" s="151">
        <f t="shared" si="46"/>
        <v>5.4476834279999997E-2</v>
      </c>
      <c r="BC962" s="151">
        <f t="shared" si="44"/>
        <v>5.4476834279999997E-2</v>
      </c>
    </row>
    <row r="963" spans="1:55" x14ac:dyDescent="0.25">
      <c r="A963" s="153">
        <v>958</v>
      </c>
      <c r="B963">
        <v>5.4228735879999997E-2</v>
      </c>
      <c r="C963" s="49">
        <f t="shared" si="45"/>
        <v>2</v>
      </c>
      <c r="D963" s="153">
        <v>958</v>
      </c>
      <c r="E963" s="151">
        <f t="shared" si="46"/>
        <v>5.4228735879999997E-2</v>
      </c>
      <c r="BC963" s="151">
        <f t="shared" si="44"/>
        <v>5.4228735879999997E-2</v>
      </c>
    </row>
    <row r="964" spans="1:55" x14ac:dyDescent="0.25">
      <c r="A964" s="153">
        <v>959</v>
      </c>
      <c r="B964">
        <v>5.3981696580000002E-2</v>
      </c>
      <c r="C964" s="49">
        <f t="shared" si="45"/>
        <v>2</v>
      </c>
      <c r="D964" s="153">
        <v>959</v>
      </c>
      <c r="E964" s="151">
        <f t="shared" si="46"/>
        <v>5.3981696580000002E-2</v>
      </c>
      <c r="BC964" s="151">
        <f t="shared" si="44"/>
        <v>5.3981696580000002E-2</v>
      </c>
    </row>
    <row r="965" spans="1:55" x14ac:dyDescent="0.25">
      <c r="A965" s="153">
        <v>960</v>
      </c>
      <c r="B965">
        <v>5.3735712579999997E-2</v>
      </c>
      <c r="C965" s="49">
        <f t="shared" si="45"/>
        <v>2</v>
      </c>
      <c r="D965" s="153">
        <v>960</v>
      </c>
      <c r="E965" s="151">
        <f t="shared" si="46"/>
        <v>5.3735712579999997E-2</v>
      </c>
      <c r="BC965" s="151">
        <f t="shared" ref="BC965:BC1028" si="47">B965</f>
        <v>5.3735712579999997E-2</v>
      </c>
    </row>
    <row r="966" spans="1:55" x14ac:dyDescent="0.25">
      <c r="A966" s="153">
        <v>961</v>
      </c>
      <c r="B966">
        <v>5.3490780019999899E-2</v>
      </c>
      <c r="C966" s="49">
        <f t="shared" ref="C966:C1029" si="48">IF(ROW()-$C$4&lt;=$C$2,1,2)</f>
        <v>2</v>
      </c>
      <c r="D966" s="153">
        <v>961</v>
      </c>
      <c r="E966" s="151">
        <f t="shared" ref="E966:E1029" si="49">B966</f>
        <v>5.3490780019999899E-2</v>
      </c>
      <c r="BC966" s="151">
        <f t="shared" si="47"/>
        <v>5.3490780019999899E-2</v>
      </c>
    </row>
    <row r="967" spans="1:55" x14ac:dyDescent="0.25">
      <c r="A967" s="153">
        <v>962</v>
      </c>
      <c r="B967">
        <v>5.3246895080000002E-2</v>
      </c>
      <c r="C967" s="49">
        <f t="shared" si="48"/>
        <v>2</v>
      </c>
      <c r="D967" s="153">
        <v>962</v>
      </c>
      <c r="E967" s="151">
        <f t="shared" si="49"/>
        <v>5.3246895080000002E-2</v>
      </c>
      <c r="BC967" s="151">
        <f t="shared" si="47"/>
        <v>5.3246895080000002E-2</v>
      </c>
    </row>
    <row r="968" spans="1:55" x14ac:dyDescent="0.25">
      <c r="A968" s="153">
        <v>963</v>
      </c>
      <c r="B968">
        <v>5.3004053920000002E-2</v>
      </c>
      <c r="C968" s="49">
        <f t="shared" si="48"/>
        <v>2</v>
      </c>
      <c r="D968" s="153">
        <v>963</v>
      </c>
      <c r="E968" s="151">
        <f t="shared" si="49"/>
        <v>5.3004053920000002E-2</v>
      </c>
      <c r="BC968" s="151">
        <f t="shared" si="47"/>
        <v>5.3004053920000002E-2</v>
      </c>
    </row>
    <row r="969" spans="1:55" x14ac:dyDescent="0.25">
      <c r="A969" s="153">
        <v>964</v>
      </c>
      <c r="B969">
        <v>5.2762252739999897E-2</v>
      </c>
      <c r="C969" s="49">
        <f t="shared" si="48"/>
        <v>2</v>
      </c>
      <c r="D969" s="153">
        <v>964</v>
      </c>
      <c r="E969" s="151">
        <f t="shared" si="49"/>
        <v>5.2762252739999897E-2</v>
      </c>
      <c r="BC969" s="151">
        <f t="shared" si="47"/>
        <v>5.2762252739999897E-2</v>
      </c>
    </row>
    <row r="970" spans="1:55" x14ac:dyDescent="0.25">
      <c r="A970" s="153">
        <v>965</v>
      </c>
      <c r="B970">
        <v>5.2521487739999997E-2</v>
      </c>
      <c r="C970" s="49">
        <f t="shared" si="48"/>
        <v>2</v>
      </c>
      <c r="D970" s="153">
        <v>965</v>
      </c>
      <c r="E970" s="151">
        <f t="shared" si="49"/>
        <v>5.2521487739999997E-2</v>
      </c>
      <c r="BC970" s="151">
        <f t="shared" si="47"/>
        <v>5.2521487739999997E-2</v>
      </c>
    </row>
    <row r="971" spans="1:55" x14ac:dyDescent="0.25">
      <c r="A971" s="153">
        <v>966</v>
      </c>
      <c r="B971">
        <v>5.2281755100000001E-2</v>
      </c>
      <c r="C971" s="49">
        <f t="shared" si="48"/>
        <v>2</v>
      </c>
      <c r="D971" s="153">
        <v>966</v>
      </c>
      <c r="E971" s="151">
        <f t="shared" si="49"/>
        <v>5.2281755100000001E-2</v>
      </c>
      <c r="BC971" s="151">
        <f t="shared" si="47"/>
        <v>5.2281755100000001E-2</v>
      </c>
    </row>
    <row r="972" spans="1:55" x14ac:dyDescent="0.25">
      <c r="A972" s="153">
        <v>967</v>
      </c>
      <c r="B972">
        <v>5.2043051039999899E-2</v>
      </c>
      <c r="C972" s="49">
        <f t="shared" si="48"/>
        <v>2</v>
      </c>
      <c r="D972" s="153">
        <v>967</v>
      </c>
      <c r="E972" s="151">
        <f t="shared" si="49"/>
        <v>5.2043051039999899E-2</v>
      </c>
      <c r="BC972" s="151">
        <f t="shared" si="47"/>
        <v>5.2043051039999899E-2</v>
      </c>
    </row>
    <row r="973" spans="1:55" x14ac:dyDescent="0.25">
      <c r="A973" s="153">
        <v>968</v>
      </c>
      <c r="B973">
        <v>5.18053718E-2</v>
      </c>
      <c r="C973" s="49">
        <f t="shared" si="48"/>
        <v>2</v>
      </c>
      <c r="D973" s="153">
        <v>968</v>
      </c>
      <c r="E973" s="151">
        <f t="shared" si="49"/>
        <v>5.18053718E-2</v>
      </c>
      <c r="BC973" s="151">
        <f t="shared" si="47"/>
        <v>5.18053718E-2</v>
      </c>
    </row>
    <row r="974" spans="1:55" x14ac:dyDescent="0.25">
      <c r="A974" s="153">
        <v>969</v>
      </c>
      <c r="B974">
        <v>5.1568713559999903E-2</v>
      </c>
      <c r="C974" s="49">
        <f t="shared" si="48"/>
        <v>2</v>
      </c>
      <c r="D974" s="153">
        <v>969</v>
      </c>
      <c r="E974" s="151">
        <f t="shared" si="49"/>
        <v>5.1568713559999903E-2</v>
      </c>
      <c r="BC974" s="151">
        <f t="shared" si="47"/>
        <v>5.1568713559999903E-2</v>
      </c>
    </row>
    <row r="975" spans="1:55" x14ac:dyDescent="0.25">
      <c r="A975" s="153">
        <v>970</v>
      </c>
      <c r="B975">
        <v>5.1333072559999998E-2</v>
      </c>
      <c r="C975" s="49">
        <f t="shared" si="48"/>
        <v>2</v>
      </c>
      <c r="D975" s="153">
        <v>970</v>
      </c>
      <c r="E975" s="151">
        <f t="shared" si="49"/>
        <v>5.1333072559999998E-2</v>
      </c>
      <c r="BC975" s="151">
        <f t="shared" si="47"/>
        <v>5.1333072559999998E-2</v>
      </c>
    </row>
    <row r="976" spans="1:55" x14ac:dyDescent="0.25">
      <c r="A976" s="153">
        <v>971</v>
      </c>
      <c r="B976">
        <v>5.1098445040000003E-2</v>
      </c>
      <c r="C976" s="49">
        <f t="shared" si="48"/>
        <v>2</v>
      </c>
      <c r="D976" s="153">
        <v>971</v>
      </c>
      <c r="E976" s="151">
        <f t="shared" si="49"/>
        <v>5.1098445040000003E-2</v>
      </c>
      <c r="BC976" s="151">
        <f t="shared" si="47"/>
        <v>5.1098445040000003E-2</v>
      </c>
    </row>
    <row r="977" spans="1:55" x14ac:dyDescent="0.25">
      <c r="A977" s="153">
        <v>972</v>
      </c>
      <c r="B977">
        <v>5.0864827279999997E-2</v>
      </c>
      <c r="C977" s="49">
        <f t="shared" si="48"/>
        <v>2</v>
      </c>
      <c r="D977" s="153">
        <v>972</v>
      </c>
      <c r="E977" s="151">
        <f t="shared" si="49"/>
        <v>5.0864827279999997E-2</v>
      </c>
      <c r="BC977" s="151">
        <f t="shared" si="47"/>
        <v>5.0864827279999997E-2</v>
      </c>
    </row>
    <row r="978" spans="1:55" x14ac:dyDescent="0.25">
      <c r="A978" s="153">
        <v>973</v>
      </c>
      <c r="B978">
        <v>5.0632215479999999E-2</v>
      </c>
      <c r="C978" s="49">
        <f t="shared" si="48"/>
        <v>2</v>
      </c>
      <c r="D978" s="153">
        <v>973</v>
      </c>
      <c r="E978" s="151">
        <f t="shared" si="49"/>
        <v>5.0632215479999999E-2</v>
      </c>
      <c r="BC978" s="151">
        <f t="shared" si="47"/>
        <v>5.0632215479999999E-2</v>
      </c>
    </row>
    <row r="979" spans="1:55" x14ac:dyDescent="0.25">
      <c r="A979" s="153">
        <v>974</v>
      </c>
      <c r="B979">
        <v>5.0400605939999898E-2</v>
      </c>
      <c r="C979" s="49">
        <f t="shared" si="48"/>
        <v>2</v>
      </c>
      <c r="D979" s="153">
        <v>974</v>
      </c>
      <c r="E979" s="151">
        <f t="shared" si="49"/>
        <v>5.0400605939999898E-2</v>
      </c>
      <c r="BC979" s="151">
        <f t="shared" si="47"/>
        <v>5.0400605939999898E-2</v>
      </c>
    </row>
    <row r="980" spans="1:55" x14ac:dyDescent="0.25">
      <c r="A980" s="153">
        <v>975</v>
      </c>
      <c r="B980">
        <v>5.0169994919999898E-2</v>
      </c>
      <c r="C980" s="49">
        <f t="shared" si="48"/>
        <v>2</v>
      </c>
      <c r="D980" s="153">
        <v>975</v>
      </c>
      <c r="E980" s="151">
        <f t="shared" si="49"/>
        <v>5.0169994919999898E-2</v>
      </c>
      <c r="BC980" s="151">
        <f t="shared" si="47"/>
        <v>5.0169994919999898E-2</v>
      </c>
    </row>
    <row r="981" spans="1:55" x14ac:dyDescent="0.25">
      <c r="A981" s="153">
        <v>976</v>
      </c>
      <c r="B981">
        <v>4.9940378679999897E-2</v>
      </c>
      <c r="C981" s="49">
        <f t="shared" si="48"/>
        <v>2</v>
      </c>
      <c r="D981" s="153">
        <v>976</v>
      </c>
      <c r="E981" s="151">
        <f t="shared" si="49"/>
        <v>4.9940378679999897E-2</v>
      </c>
      <c r="BC981" s="151">
        <f t="shared" si="47"/>
        <v>4.9940378679999897E-2</v>
      </c>
    </row>
    <row r="982" spans="1:55" x14ac:dyDescent="0.25">
      <c r="A982" s="153">
        <v>977</v>
      </c>
      <c r="B982">
        <v>4.9711753519999999E-2</v>
      </c>
      <c r="C982" s="49">
        <f t="shared" si="48"/>
        <v>2</v>
      </c>
      <c r="D982" s="153">
        <v>977</v>
      </c>
      <c r="E982" s="151">
        <f t="shared" si="49"/>
        <v>4.9711753519999999E-2</v>
      </c>
      <c r="BC982" s="151">
        <f t="shared" si="47"/>
        <v>4.9711753519999999E-2</v>
      </c>
    </row>
    <row r="983" spans="1:55" x14ac:dyDescent="0.25">
      <c r="A983" s="153">
        <v>978</v>
      </c>
      <c r="B983">
        <v>4.9484115740000001E-2</v>
      </c>
      <c r="C983" s="49">
        <f t="shared" si="48"/>
        <v>2</v>
      </c>
      <c r="D983" s="153">
        <v>978</v>
      </c>
      <c r="E983" s="151">
        <f t="shared" si="49"/>
        <v>4.9484115740000001E-2</v>
      </c>
      <c r="BC983" s="151">
        <f t="shared" si="47"/>
        <v>4.9484115740000001E-2</v>
      </c>
    </row>
    <row r="984" spans="1:55" x14ac:dyDescent="0.25">
      <c r="A984" s="153">
        <v>979</v>
      </c>
      <c r="B984">
        <v>4.925746164E-2</v>
      </c>
      <c r="C984" s="49">
        <f t="shared" si="48"/>
        <v>2</v>
      </c>
      <c r="D984" s="153">
        <v>979</v>
      </c>
      <c r="E984" s="151">
        <f t="shared" si="49"/>
        <v>4.925746164E-2</v>
      </c>
      <c r="BC984" s="151">
        <f t="shared" si="47"/>
        <v>4.925746164E-2</v>
      </c>
    </row>
    <row r="985" spans="1:55" x14ac:dyDescent="0.25">
      <c r="A985" s="153">
        <v>980</v>
      </c>
      <c r="B985">
        <v>4.9031787499999903E-2</v>
      </c>
      <c r="C985" s="49">
        <f t="shared" si="48"/>
        <v>2</v>
      </c>
      <c r="D985" s="153">
        <v>980</v>
      </c>
      <c r="E985" s="151">
        <f t="shared" si="49"/>
        <v>4.9031787499999903E-2</v>
      </c>
      <c r="BC985" s="151">
        <f t="shared" si="47"/>
        <v>4.9031787499999903E-2</v>
      </c>
    </row>
    <row r="986" spans="1:55" x14ac:dyDescent="0.25">
      <c r="A986" s="153">
        <v>981</v>
      </c>
      <c r="B986">
        <v>4.8807089679999902E-2</v>
      </c>
      <c r="C986" s="49">
        <f t="shared" si="48"/>
        <v>2</v>
      </c>
      <c r="D986" s="153">
        <v>981</v>
      </c>
      <c r="E986" s="151">
        <f t="shared" si="49"/>
        <v>4.8807089679999902E-2</v>
      </c>
      <c r="BC986" s="151">
        <f t="shared" si="47"/>
        <v>4.8807089679999902E-2</v>
      </c>
    </row>
    <row r="987" spans="1:55" x14ac:dyDescent="0.25">
      <c r="A987" s="153">
        <v>982</v>
      </c>
      <c r="B987">
        <v>4.8583364480000002E-2</v>
      </c>
      <c r="C987" s="49">
        <f t="shared" si="48"/>
        <v>2</v>
      </c>
      <c r="D987" s="153">
        <v>982</v>
      </c>
      <c r="E987" s="151">
        <f t="shared" si="49"/>
        <v>4.8583364480000002E-2</v>
      </c>
      <c r="BC987" s="151">
        <f t="shared" si="47"/>
        <v>4.8583364480000002E-2</v>
      </c>
    </row>
    <row r="988" spans="1:55" x14ac:dyDescent="0.25">
      <c r="A988" s="153">
        <v>983</v>
      </c>
      <c r="B988">
        <v>4.8360608239999998E-2</v>
      </c>
      <c r="C988" s="49">
        <f t="shared" si="48"/>
        <v>2</v>
      </c>
      <c r="D988" s="153">
        <v>983</v>
      </c>
      <c r="E988" s="151">
        <f t="shared" si="49"/>
        <v>4.8360608239999998E-2</v>
      </c>
      <c r="BC988" s="151">
        <f t="shared" si="47"/>
        <v>4.8360608239999998E-2</v>
      </c>
    </row>
    <row r="989" spans="1:55" x14ac:dyDescent="0.25">
      <c r="A989" s="153">
        <v>984</v>
      </c>
      <c r="B989">
        <v>4.81388172999999E-2</v>
      </c>
      <c r="C989" s="49">
        <f t="shared" si="48"/>
        <v>2</v>
      </c>
      <c r="D989" s="153">
        <v>984</v>
      </c>
      <c r="E989" s="151">
        <f t="shared" si="49"/>
        <v>4.81388172999999E-2</v>
      </c>
      <c r="BC989" s="151">
        <f t="shared" si="47"/>
        <v>4.81388172999999E-2</v>
      </c>
    </row>
    <row r="990" spans="1:55" x14ac:dyDescent="0.25">
      <c r="A990" s="153">
        <v>985</v>
      </c>
      <c r="B990">
        <v>4.7917988019999899E-2</v>
      </c>
      <c r="C990" s="49">
        <f t="shared" si="48"/>
        <v>2</v>
      </c>
      <c r="D990" s="153">
        <v>985</v>
      </c>
      <c r="E990" s="151">
        <f t="shared" si="49"/>
        <v>4.7917988019999899E-2</v>
      </c>
      <c r="BC990" s="151">
        <f t="shared" si="47"/>
        <v>4.7917988019999899E-2</v>
      </c>
    </row>
    <row r="991" spans="1:55" x14ac:dyDescent="0.25">
      <c r="A991" s="153">
        <v>986</v>
      </c>
      <c r="B991">
        <v>4.76981167399999E-2</v>
      </c>
      <c r="C991" s="49">
        <f t="shared" si="48"/>
        <v>2</v>
      </c>
      <c r="D991" s="153">
        <v>986</v>
      </c>
      <c r="E991" s="151">
        <f t="shared" si="49"/>
        <v>4.76981167399999E-2</v>
      </c>
      <c r="BC991" s="151">
        <f t="shared" si="47"/>
        <v>4.76981167399999E-2</v>
      </c>
    </row>
    <row r="992" spans="1:55" x14ac:dyDescent="0.25">
      <c r="A992" s="153">
        <v>987</v>
      </c>
      <c r="B992">
        <v>4.7479199860000001E-2</v>
      </c>
      <c r="C992" s="49">
        <f t="shared" si="48"/>
        <v>2</v>
      </c>
      <c r="D992" s="153">
        <v>987</v>
      </c>
      <c r="E992" s="151">
        <f t="shared" si="49"/>
        <v>4.7479199860000001E-2</v>
      </c>
      <c r="BC992" s="151">
        <f t="shared" si="47"/>
        <v>4.7479199860000001E-2</v>
      </c>
    </row>
    <row r="993" spans="1:55" x14ac:dyDescent="0.25">
      <c r="A993" s="153">
        <v>988</v>
      </c>
      <c r="B993">
        <v>4.7261233739999998E-2</v>
      </c>
      <c r="C993" s="49">
        <f t="shared" si="48"/>
        <v>2</v>
      </c>
      <c r="D993" s="153">
        <v>988</v>
      </c>
      <c r="E993" s="151">
        <f t="shared" si="49"/>
        <v>4.7261233739999998E-2</v>
      </c>
      <c r="BC993" s="151">
        <f t="shared" si="47"/>
        <v>4.7261233739999998E-2</v>
      </c>
    </row>
    <row r="994" spans="1:55" x14ac:dyDescent="0.25">
      <c r="A994" s="153">
        <v>989</v>
      </c>
      <c r="B994">
        <v>4.704421474E-2</v>
      </c>
      <c r="C994" s="49">
        <f t="shared" si="48"/>
        <v>2</v>
      </c>
      <c r="D994" s="153">
        <v>989</v>
      </c>
      <c r="E994" s="151">
        <f t="shared" si="49"/>
        <v>4.704421474E-2</v>
      </c>
      <c r="BC994" s="151">
        <f t="shared" si="47"/>
        <v>4.704421474E-2</v>
      </c>
    </row>
    <row r="995" spans="1:55" x14ac:dyDescent="0.25">
      <c r="A995" s="153">
        <v>990</v>
      </c>
      <c r="B995">
        <v>4.6828139299999898E-2</v>
      </c>
      <c r="C995" s="49">
        <f t="shared" si="48"/>
        <v>2</v>
      </c>
      <c r="D995" s="153">
        <v>990</v>
      </c>
      <c r="E995" s="151">
        <f t="shared" si="49"/>
        <v>4.6828139299999898E-2</v>
      </c>
      <c r="BC995" s="151">
        <f t="shared" si="47"/>
        <v>4.6828139299999898E-2</v>
      </c>
    </row>
    <row r="996" spans="1:55" x14ac:dyDescent="0.25">
      <c r="A996" s="153">
        <v>991</v>
      </c>
      <c r="B996">
        <v>4.6613003799999997E-2</v>
      </c>
      <c r="C996" s="49">
        <f t="shared" si="48"/>
        <v>2</v>
      </c>
      <c r="D996" s="153">
        <v>991</v>
      </c>
      <c r="E996" s="151">
        <f t="shared" si="49"/>
        <v>4.6613003799999997E-2</v>
      </c>
      <c r="BC996" s="151">
        <f t="shared" si="47"/>
        <v>4.6613003799999997E-2</v>
      </c>
    </row>
    <row r="997" spans="1:55" x14ac:dyDescent="0.25">
      <c r="A997" s="153">
        <v>992</v>
      </c>
      <c r="B997">
        <v>4.6398804639999902E-2</v>
      </c>
      <c r="C997" s="49">
        <f t="shared" si="48"/>
        <v>2</v>
      </c>
      <c r="D997" s="153">
        <v>992</v>
      </c>
      <c r="E997" s="151">
        <f t="shared" si="49"/>
        <v>4.6398804639999902E-2</v>
      </c>
      <c r="BC997" s="151">
        <f t="shared" si="47"/>
        <v>4.6398804639999902E-2</v>
      </c>
    </row>
    <row r="998" spans="1:55" x14ac:dyDescent="0.25">
      <c r="A998" s="153">
        <v>993</v>
      </c>
      <c r="B998">
        <v>4.6185538239999997E-2</v>
      </c>
      <c r="C998" s="49">
        <f t="shared" si="48"/>
        <v>2</v>
      </c>
      <c r="D998" s="153">
        <v>993</v>
      </c>
      <c r="E998" s="151">
        <f t="shared" si="49"/>
        <v>4.6185538239999997E-2</v>
      </c>
      <c r="BC998" s="151">
        <f t="shared" si="47"/>
        <v>4.6185538239999997E-2</v>
      </c>
    </row>
    <row r="999" spans="1:55" x14ac:dyDescent="0.25">
      <c r="A999" s="153">
        <v>994</v>
      </c>
      <c r="B999">
        <v>4.5973201039999897E-2</v>
      </c>
      <c r="C999" s="49">
        <f t="shared" si="48"/>
        <v>2</v>
      </c>
      <c r="D999" s="153">
        <v>994</v>
      </c>
      <c r="E999" s="151">
        <f t="shared" si="49"/>
        <v>4.5973201039999897E-2</v>
      </c>
      <c r="BC999" s="151">
        <f t="shared" si="47"/>
        <v>4.5973201039999897E-2</v>
      </c>
    </row>
    <row r="1000" spans="1:55" x14ac:dyDescent="0.25">
      <c r="A1000" s="153">
        <v>995</v>
      </c>
      <c r="B1000">
        <v>4.5761789479999898E-2</v>
      </c>
      <c r="C1000" s="49">
        <f t="shared" si="48"/>
        <v>2</v>
      </c>
      <c r="D1000" s="153">
        <v>995</v>
      </c>
      <c r="E1000" s="151">
        <f t="shared" si="49"/>
        <v>4.5761789479999898E-2</v>
      </c>
      <c r="BC1000" s="151">
        <f t="shared" si="47"/>
        <v>4.5761789479999898E-2</v>
      </c>
    </row>
    <row r="1001" spans="1:55" x14ac:dyDescent="0.25">
      <c r="A1001" s="153">
        <v>996</v>
      </c>
      <c r="B1001">
        <v>4.5551299999999899E-2</v>
      </c>
      <c r="C1001" s="49">
        <f t="shared" si="48"/>
        <v>2</v>
      </c>
      <c r="D1001" s="153">
        <v>996</v>
      </c>
      <c r="E1001" s="151">
        <f t="shared" si="49"/>
        <v>4.5551299999999899E-2</v>
      </c>
      <c r="BC1001" s="151">
        <f t="shared" si="47"/>
        <v>4.5551299999999899E-2</v>
      </c>
    </row>
    <row r="1002" spans="1:55" x14ac:dyDescent="0.25">
      <c r="A1002" s="153">
        <v>997</v>
      </c>
      <c r="B1002">
        <v>4.5341729060000002E-2</v>
      </c>
      <c r="C1002" s="49">
        <f t="shared" si="48"/>
        <v>2</v>
      </c>
      <c r="D1002" s="153">
        <v>997</v>
      </c>
      <c r="E1002" s="151">
        <f t="shared" si="49"/>
        <v>4.5341729060000002E-2</v>
      </c>
      <c r="BC1002" s="151">
        <f t="shared" si="47"/>
        <v>4.5341729060000002E-2</v>
      </c>
    </row>
    <row r="1003" spans="1:55" x14ac:dyDescent="0.25">
      <c r="A1003" s="153">
        <v>998</v>
      </c>
      <c r="B1003">
        <v>4.5133073119999999E-2</v>
      </c>
      <c r="C1003" s="49">
        <f t="shared" si="48"/>
        <v>2</v>
      </c>
      <c r="D1003" s="153">
        <v>998</v>
      </c>
      <c r="E1003" s="151">
        <f t="shared" si="49"/>
        <v>4.5133073119999999E-2</v>
      </c>
      <c r="BC1003" s="151">
        <f t="shared" si="47"/>
        <v>4.5133073119999999E-2</v>
      </c>
    </row>
    <row r="1004" spans="1:55" x14ac:dyDescent="0.25">
      <c r="A1004" s="153">
        <v>999</v>
      </c>
      <c r="B1004">
        <v>4.4925328639999901E-2</v>
      </c>
      <c r="C1004" s="49">
        <f t="shared" si="48"/>
        <v>2</v>
      </c>
      <c r="D1004" s="153">
        <v>999</v>
      </c>
      <c r="E1004" s="151">
        <f t="shared" si="49"/>
        <v>4.4925328639999901E-2</v>
      </c>
      <c r="BC1004" s="151">
        <f t="shared" si="47"/>
        <v>4.4925328639999901E-2</v>
      </c>
    </row>
    <row r="1005" spans="1:55" x14ac:dyDescent="0.25">
      <c r="A1005" s="153">
        <v>1000</v>
      </c>
      <c r="B1005">
        <v>4.4718492119999897E-2</v>
      </c>
      <c r="C1005" s="49">
        <f t="shared" si="48"/>
        <v>2</v>
      </c>
      <c r="D1005" s="153">
        <v>1000</v>
      </c>
      <c r="E1005" s="151">
        <f t="shared" si="49"/>
        <v>4.4718492119999897E-2</v>
      </c>
      <c r="BC1005" s="151">
        <f t="shared" si="47"/>
        <v>4.4718492119999897E-2</v>
      </c>
    </row>
    <row r="1006" spans="1:55" x14ac:dyDescent="0.25">
      <c r="A1006" s="153">
        <v>1001</v>
      </c>
      <c r="B1006">
        <v>4.4512560039999899E-2</v>
      </c>
      <c r="C1006" s="49">
        <f t="shared" si="48"/>
        <v>2</v>
      </c>
      <c r="D1006" s="153">
        <v>1001</v>
      </c>
      <c r="E1006" s="151">
        <f t="shared" si="49"/>
        <v>4.4512560039999899E-2</v>
      </c>
      <c r="BC1006" s="151">
        <f t="shared" si="47"/>
        <v>4.4512560039999899E-2</v>
      </c>
    </row>
    <row r="1007" spans="1:55" x14ac:dyDescent="0.25">
      <c r="A1007" s="153">
        <v>1002</v>
      </c>
      <c r="B1007">
        <v>4.4307528899999997E-2</v>
      </c>
      <c r="C1007" s="49">
        <f t="shared" si="48"/>
        <v>2</v>
      </c>
      <c r="D1007" s="153">
        <v>1002</v>
      </c>
      <c r="E1007" s="151">
        <f t="shared" si="49"/>
        <v>4.4307528899999997E-2</v>
      </c>
      <c r="BC1007" s="151">
        <f t="shared" si="47"/>
        <v>4.4307528899999997E-2</v>
      </c>
    </row>
    <row r="1008" spans="1:55" x14ac:dyDescent="0.25">
      <c r="A1008" s="153">
        <v>1003</v>
      </c>
      <c r="B1008">
        <v>4.4103395219999897E-2</v>
      </c>
      <c r="C1008" s="49">
        <f t="shared" si="48"/>
        <v>2</v>
      </c>
      <c r="D1008" s="153">
        <v>1003</v>
      </c>
      <c r="E1008" s="151">
        <f t="shared" si="49"/>
        <v>4.4103395219999897E-2</v>
      </c>
      <c r="BC1008" s="151">
        <f t="shared" si="47"/>
        <v>4.4103395219999897E-2</v>
      </c>
    </row>
    <row r="1009" spans="1:55" x14ac:dyDescent="0.25">
      <c r="A1009" s="153">
        <v>1004</v>
      </c>
      <c r="B1009">
        <v>4.3900155499999899E-2</v>
      </c>
      <c r="C1009" s="49">
        <f t="shared" si="48"/>
        <v>2</v>
      </c>
      <c r="D1009" s="153">
        <v>1004</v>
      </c>
      <c r="E1009" s="151">
        <f t="shared" si="49"/>
        <v>4.3900155499999899E-2</v>
      </c>
      <c r="BC1009" s="151">
        <f t="shared" si="47"/>
        <v>4.3900155499999899E-2</v>
      </c>
    </row>
    <row r="1010" spans="1:55" x14ac:dyDescent="0.25">
      <c r="A1010" s="153">
        <v>1005</v>
      </c>
      <c r="B1010">
        <v>4.3697806259999999E-2</v>
      </c>
      <c r="C1010" s="49">
        <f t="shared" si="48"/>
        <v>2</v>
      </c>
      <c r="D1010" s="153">
        <v>1005</v>
      </c>
      <c r="E1010" s="151">
        <f t="shared" si="49"/>
        <v>4.3697806259999999E-2</v>
      </c>
      <c r="BC1010" s="151">
        <f t="shared" si="47"/>
        <v>4.3697806259999999E-2</v>
      </c>
    </row>
    <row r="1011" spans="1:55" x14ac:dyDescent="0.25">
      <c r="A1011" s="153">
        <v>1006</v>
      </c>
      <c r="B1011">
        <v>4.3496344059999997E-2</v>
      </c>
      <c r="C1011" s="49">
        <f t="shared" si="48"/>
        <v>2</v>
      </c>
      <c r="D1011" s="153">
        <v>1006</v>
      </c>
      <c r="E1011" s="151">
        <f t="shared" si="49"/>
        <v>4.3496344059999997E-2</v>
      </c>
      <c r="BC1011" s="151">
        <f t="shared" si="47"/>
        <v>4.3496344059999997E-2</v>
      </c>
    </row>
    <row r="1012" spans="1:55" x14ac:dyDescent="0.25">
      <c r="A1012" s="153">
        <v>1007</v>
      </c>
      <c r="B1012">
        <v>4.3295765440000002E-2</v>
      </c>
      <c r="C1012" s="49">
        <f t="shared" si="48"/>
        <v>2</v>
      </c>
      <c r="D1012" s="153">
        <v>1007</v>
      </c>
      <c r="E1012" s="151">
        <f t="shared" si="49"/>
        <v>4.3295765440000002E-2</v>
      </c>
      <c r="BC1012" s="151">
        <f t="shared" si="47"/>
        <v>4.3295765440000002E-2</v>
      </c>
    </row>
    <row r="1013" spans="1:55" x14ac:dyDescent="0.25">
      <c r="A1013" s="153">
        <v>1008</v>
      </c>
      <c r="B1013">
        <v>4.3096066959999998E-2</v>
      </c>
      <c r="C1013" s="49">
        <f t="shared" si="48"/>
        <v>2</v>
      </c>
      <c r="D1013" s="153">
        <v>1008</v>
      </c>
      <c r="E1013" s="151">
        <f t="shared" si="49"/>
        <v>4.3096066959999998E-2</v>
      </c>
      <c r="BC1013" s="151">
        <f t="shared" si="47"/>
        <v>4.3096066959999998E-2</v>
      </c>
    </row>
    <row r="1014" spans="1:55" x14ac:dyDescent="0.25">
      <c r="A1014" s="153">
        <v>1009</v>
      </c>
      <c r="B1014">
        <v>4.2897245139999901E-2</v>
      </c>
      <c r="C1014" s="49">
        <f t="shared" si="48"/>
        <v>2</v>
      </c>
      <c r="D1014" s="153">
        <v>1009</v>
      </c>
      <c r="E1014" s="151">
        <f t="shared" si="49"/>
        <v>4.2897245139999901E-2</v>
      </c>
      <c r="BC1014" s="151">
        <f t="shared" si="47"/>
        <v>4.2897245139999901E-2</v>
      </c>
    </row>
    <row r="1015" spans="1:55" x14ac:dyDescent="0.25">
      <c r="A1015" s="153">
        <v>1010</v>
      </c>
      <c r="B1015">
        <v>4.2699296599999999E-2</v>
      </c>
      <c r="C1015" s="49">
        <f t="shared" si="48"/>
        <v>2</v>
      </c>
      <c r="D1015" s="153">
        <v>1010</v>
      </c>
      <c r="E1015" s="151">
        <f t="shared" si="49"/>
        <v>4.2699296599999999E-2</v>
      </c>
      <c r="BC1015" s="151">
        <f t="shared" si="47"/>
        <v>4.2699296599999999E-2</v>
      </c>
    </row>
    <row r="1016" spans="1:55" x14ac:dyDescent="0.25">
      <c r="A1016" s="153">
        <v>1011</v>
      </c>
      <c r="B1016">
        <v>4.2502217919999898E-2</v>
      </c>
      <c r="C1016" s="49">
        <f t="shared" si="48"/>
        <v>2</v>
      </c>
      <c r="D1016" s="153">
        <v>1011</v>
      </c>
      <c r="E1016" s="151">
        <f t="shared" si="49"/>
        <v>4.2502217919999898E-2</v>
      </c>
      <c r="BC1016" s="151">
        <f t="shared" si="47"/>
        <v>4.2502217919999898E-2</v>
      </c>
    </row>
    <row r="1017" spans="1:55" x14ac:dyDescent="0.25">
      <c r="A1017" s="153">
        <v>1012</v>
      </c>
      <c r="B1017">
        <v>4.2306005659999903E-2</v>
      </c>
      <c r="C1017" s="49">
        <f t="shared" si="48"/>
        <v>2</v>
      </c>
      <c r="D1017" s="153">
        <v>1012</v>
      </c>
      <c r="E1017" s="151">
        <f t="shared" si="49"/>
        <v>4.2306005659999903E-2</v>
      </c>
      <c r="BC1017" s="151">
        <f t="shared" si="47"/>
        <v>4.2306005659999903E-2</v>
      </c>
    </row>
    <row r="1018" spans="1:55" x14ac:dyDescent="0.25">
      <c r="A1018" s="153">
        <v>1013</v>
      </c>
      <c r="B1018">
        <v>4.2110656419999899E-2</v>
      </c>
      <c r="C1018" s="49">
        <f t="shared" si="48"/>
        <v>2</v>
      </c>
      <c r="D1018" s="153">
        <v>1013</v>
      </c>
      <c r="E1018" s="151">
        <f t="shared" si="49"/>
        <v>4.2110656419999899E-2</v>
      </c>
      <c r="BC1018" s="151">
        <f t="shared" si="47"/>
        <v>4.2110656419999899E-2</v>
      </c>
    </row>
    <row r="1019" spans="1:55" x14ac:dyDescent="0.25">
      <c r="A1019" s="153">
        <v>1014</v>
      </c>
      <c r="B1019">
        <v>4.1916166839999998E-2</v>
      </c>
      <c r="C1019" s="49">
        <f t="shared" si="48"/>
        <v>2</v>
      </c>
      <c r="D1019" s="153">
        <v>1014</v>
      </c>
      <c r="E1019" s="151">
        <f t="shared" si="49"/>
        <v>4.1916166839999998E-2</v>
      </c>
      <c r="BC1019" s="151">
        <f t="shared" si="47"/>
        <v>4.1916166839999998E-2</v>
      </c>
    </row>
    <row r="1020" spans="1:55" x14ac:dyDescent="0.25">
      <c r="A1020" s="153">
        <v>1015</v>
      </c>
      <c r="B1020">
        <v>4.1722533540000002E-2</v>
      </c>
      <c r="C1020" s="49">
        <f t="shared" si="48"/>
        <v>2</v>
      </c>
      <c r="D1020" s="153">
        <v>1015</v>
      </c>
      <c r="E1020" s="151">
        <f t="shared" si="49"/>
        <v>4.1722533540000002E-2</v>
      </c>
      <c r="BC1020" s="151">
        <f t="shared" si="47"/>
        <v>4.1722533540000002E-2</v>
      </c>
    </row>
    <row r="1021" spans="1:55" x14ac:dyDescent="0.25">
      <c r="A1021" s="153">
        <v>1016</v>
      </c>
      <c r="B1021">
        <v>4.1529753099999997E-2</v>
      </c>
      <c r="C1021" s="49">
        <f t="shared" si="48"/>
        <v>2</v>
      </c>
      <c r="D1021" s="153">
        <v>1016</v>
      </c>
      <c r="E1021" s="151">
        <f t="shared" si="49"/>
        <v>4.1529753099999997E-2</v>
      </c>
      <c r="BC1021" s="151">
        <f t="shared" si="47"/>
        <v>4.1529753099999997E-2</v>
      </c>
    </row>
    <row r="1022" spans="1:55" x14ac:dyDescent="0.25">
      <c r="A1022" s="153">
        <v>1017</v>
      </c>
      <c r="B1022">
        <v>4.1337822199999999E-2</v>
      </c>
      <c r="C1022" s="49">
        <f t="shared" si="48"/>
        <v>2</v>
      </c>
      <c r="D1022" s="153">
        <v>1017</v>
      </c>
      <c r="E1022" s="151">
        <f t="shared" si="49"/>
        <v>4.1337822199999999E-2</v>
      </c>
      <c r="BC1022" s="151">
        <f t="shared" si="47"/>
        <v>4.1337822199999999E-2</v>
      </c>
    </row>
    <row r="1023" spans="1:55" x14ac:dyDescent="0.25">
      <c r="A1023" s="153">
        <v>1018</v>
      </c>
      <c r="B1023">
        <v>4.1146737479999897E-2</v>
      </c>
      <c r="C1023" s="49">
        <f t="shared" si="48"/>
        <v>2</v>
      </c>
      <c r="D1023" s="153">
        <v>1018</v>
      </c>
      <c r="E1023" s="151">
        <f t="shared" si="49"/>
        <v>4.1146737479999897E-2</v>
      </c>
      <c r="BC1023" s="151">
        <f t="shared" si="47"/>
        <v>4.1146737479999897E-2</v>
      </c>
    </row>
    <row r="1024" spans="1:55" x14ac:dyDescent="0.25">
      <c r="A1024" s="153">
        <v>1019</v>
      </c>
      <c r="B1024">
        <v>4.0956495599999997E-2</v>
      </c>
      <c r="C1024" s="49">
        <f t="shared" si="48"/>
        <v>2</v>
      </c>
      <c r="D1024" s="153">
        <v>1019</v>
      </c>
      <c r="E1024" s="151">
        <f t="shared" si="49"/>
        <v>4.0956495599999997E-2</v>
      </c>
      <c r="BC1024" s="151">
        <f t="shared" si="47"/>
        <v>4.0956495599999997E-2</v>
      </c>
    </row>
    <row r="1025" spans="1:55" x14ac:dyDescent="0.25">
      <c r="A1025" s="153">
        <v>1020</v>
      </c>
      <c r="B1025">
        <v>4.07670932E-2</v>
      </c>
      <c r="C1025" s="49">
        <f t="shared" si="48"/>
        <v>2</v>
      </c>
      <c r="D1025" s="153">
        <v>1020</v>
      </c>
      <c r="E1025" s="151">
        <f t="shared" si="49"/>
        <v>4.07670932E-2</v>
      </c>
      <c r="BC1025" s="151">
        <f t="shared" si="47"/>
        <v>4.07670932E-2</v>
      </c>
    </row>
    <row r="1026" spans="1:55" x14ac:dyDescent="0.25">
      <c r="A1026" s="153">
        <v>1021</v>
      </c>
      <c r="B1026">
        <v>4.0578526979999897E-2</v>
      </c>
      <c r="C1026" s="49">
        <f t="shared" si="48"/>
        <v>2</v>
      </c>
      <c r="D1026" s="153">
        <v>1021</v>
      </c>
      <c r="E1026" s="151">
        <f t="shared" si="49"/>
        <v>4.0578526979999897E-2</v>
      </c>
      <c r="BC1026" s="151">
        <f t="shared" si="47"/>
        <v>4.0578526979999897E-2</v>
      </c>
    </row>
    <row r="1027" spans="1:55" x14ac:dyDescent="0.25">
      <c r="A1027" s="153">
        <v>1022</v>
      </c>
      <c r="B1027">
        <v>4.0390793600000002E-2</v>
      </c>
      <c r="C1027" s="49">
        <f t="shared" si="48"/>
        <v>2</v>
      </c>
      <c r="D1027" s="153">
        <v>1022</v>
      </c>
      <c r="E1027" s="151">
        <f t="shared" si="49"/>
        <v>4.0390793600000002E-2</v>
      </c>
      <c r="BC1027" s="151">
        <f t="shared" si="47"/>
        <v>4.0390793600000002E-2</v>
      </c>
    </row>
    <row r="1028" spans="1:55" x14ac:dyDescent="0.25">
      <c r="A1028" s="153">
        <v>1023</v>
      </c>
      <c r="B1028">
        <v>4.0203889780000002E-2</v>
      </c>
      <c r="C1028" s="49">
        <f t="shared" si="48"/>
        <v>2</v>
      </c>
      <c r="D1028" s="153">
        <v>1023</v>
      </c>
      <c r="E1028" s="151">
        <f t="shared" si="49"/>
        <v>4.0203889780000002E-2</v>
      </c>
      <c r="BC1028" s="151">
        <f t="shared" si="47"/>
        <v>4.0203889780000002E-2</v>
      </c>
    </row>
    <row r="1029" spans="1:55" x14ac:dyDescent="0.25">
      <c r="A1029" s="153">
        <v>1024</v>
      </c>
      <c r="B1029">
        <v>4.0017812219999997E-2</v>
      </c>
      <c r="C1029" s="49">
        <f t="shared" si="48"/>
        <v>2</v>
      </c>
      <c r="D1029" s="153">
        <v>1024</v>
      </c>
      <c r="E1029" s="151">
        <f t="shared" si="49"/>
        <v>4.0017812219999997E-2</v>
      </c>
      <c r="BC1029" s="151">
        <f t="shared" ref="BC1029:BC1092" si="50">B1029</f>
        <v>4.0017812219999997E-2</v>
      </c>
    </row>
    <row r="1030" spans="1:55" x14ac:dyDescent="0.25">
      <c r="A1030" s="153">
        <v>1025</v>
      </c>
      <c r="B1030">
        <v>3.9832557599999999E-2</v>
      </c>
      <c r="C1030" s="49">
        <f t="shared" ref="C1030:C1093" si="51">IF(ROW()-$C$4&lt;=$C$2,1,2)</f>
        <v>2</v>
      </c>
      <c r="D1030" s="153">
        <v>1025</v>
      </c>
      <c r="E1030" s="151">
        <f t="shared" ref="E1030:E1093" si="52">B1030</f>
        <v>3.9832557599999999E-2</v>
      </c>
      <c r="BC1030" s="151">
        <f t="shared" si="50"/>
        <v>3.9832557599999999E-2</v>
      </c>
    </row>
    <row r="1031" spans="1:55" x14ac:dyDescent="0.25">
      <c r="A1031" s="153">
        <v>1026</v>
      </c>
      <c r="B1031">
        <v>3.9648122679999898E-2</v>
      </c>
      <c r="C1031" s="49">
        <f t="shared" si="51"/>
        <v>2</v>
      </c>
      <c r="D1031" s="153">
        <v>1026</v>
      </c>
      <c r="E1031" s="151">
        <f t="shared" si="52"/>
        <v>3.9648122679999898E-2</v>
      </c>
      <c r="BC1031" s="151">
        <f t="shared" si="50"/>
        <v>3.9648122679999898E-2</v>
      </c>
    </row>
    <row r="1032" spans="1:55" x14ac:dyDescent="0.25">
      <c r="A1032" s="153">
        <v>1027</v>
      </c>
      <c r="B1032">
        <v>3.9464504179999998E-2</v>
      </c>
      <c r="C1032" s="49">
        <f t="shared" si="51"/>
        <v>2</v>
      </c>
      <c r="D1032" s="153">
        <v>1027</v>
      </c>
      <c r="E1032" s="151">
        <f t="shared" si="52"/>
        <v>3.9464504179999998E-2</v>
      </c>
      <c r="BC1032" s="151">
        <f t="shared" si="50"/>
        <v>3.9464504179999998E-2</v>
      </c>
    </row>
    <row r="1033" spans="1:55" x14ac:dyDescent="0.25">
      <c r="A1033" s="153">
        <v>1028</v>
      </c>
      <c r="B1033">
        <v>3.9281698839999997E-2</v>
      </c>
      <c r="C1033" s="49">
        <f t="shared" si="51"/>
        <v>2</v>
      </c>
      <c r="D1033" s="153">
        <v>1028</v>
      </c>
      <c r="E1033" s="151">
        <f t="shared" si="52"/>
        <v>3.9281698839999997E-2</v>
      </c>
      <c r="BC1033" s="151">
        <f t="shared" si="50"/>
        <v>3.9281698839999997E-2</v>
      </c>
    </row>
    <row r="1034" spans="1:55" x14ac:dyDescent="0.25">
      <c r="A1034" s="153">
        <v>1029</v>
      </c>
      <c r="B1034">
        <v>3.9099703399999998E-2</v>
      </c>
      <c r="C1034" s="49">
        <f t="shared" si="51"/>
        <v>2</v>
      </c>
      <c r="D1034" s="153">
        <v>1029</v>
      </c>
      <c r="E1034" s="151">
        <f t="shared" si="52"/>
        <v>3.9099703399999998E-2</v>
      </c>
      <c r="BC1034" s="151">
        <f t="shared" si="50"/>
        <v>3.9099703399999998E-2</v>
      </c>
    </row>
    <row r="1035" spans="1:55" x14ac:dyDescent="0.25">
      <c r="A1035" s="153">
        <v>1030</v>
      </c>
      <c r="B1035">
        <v>3.8918514619999997E-2</v>
      </c>
      <c r="C1035" s="49">
        <f t="shared" si="51"/>
        <v>2</v>
      </c>
      <c r="D1035" s="153">
        <v>1030</v>
      </c>
      <c r="E1035" s="151">
        <f t="shared" si="52"/>
        <v>3.8918514619999997E-2</v>
      </c>
      <c r="BC1035" s="151">
        <f t="shared" si="50"/>
        <v>3.8918514619999997E-2</v>
      </c>
    </row>
    <row r="1036" spans="1:55" x14ac:dyDescent="0.25">
      <c r="A1036" s="153">
        <v>1031</v>
      </c>
      <c r="B1036">
        <v>3.87381293E-2</v>
      </c>
      <c r="C1036" s="49">
        <f t="shared" si="51"/>
        <v>2</v>
      </c>
      <c r="D1036" s="153">
        <v>1031</v>
      </c>
      <c r="E1036" s="151">
        <f t="shared" si="52"/>
        <v>3.87381293E-2</v>
      </c>
      <c r="BC1036" s="151">
        <f t="shared" si="50"/>
        <v>3.87381293E-2</v>
      </c>
    </row>
    <row r="1037" spans="1:55" x14ac:dyDescent="0.25">
      <c r="A1037" s="153">
        <v>1032</v>
      </c>
      <c r="B1037">
        <v>3.8558544180000001E-2</v>
      </c>
      <c r="C1037" s="49">
        <f t="shared" si="51"/>
        <v>2</v>
      </c>
      <c r="D1037" s="153">
        <v>1032</v>
      </c>
      <c r="E1037" s="151">
        <f t="shared" si="52"/>
        <v>3.8558544180000001E-2</v>
      </c>
      <c r="BC1037" s="151">
        <f t="shared" si="50"/>
        <v>3.8558544180000001E-2</v>
      </c>
    </row>
    <row r="1038" spans="1:55" x14ac:dyDescent="0.25">
      <c r="A1038" s="153">
        <v>1033</v>
      </c>
      <c r="B1038">
        <v>3.8379756080000001E-2</v>
      </c>
      <c r="C1038" s="49">
        <f t="shared" si="51"/>
        <v>2</v>
      </c>
      <c r="D1038" s="153">
        <v>1033</v>
      </c>
      <c r="E1038" s="151">
        <f t="shared" si="52"/>
        <v>3.8379756080000001E-2</v>
      </c>
      <c r="BC1038" s="151">
        <f t="shared" si="50"/>
        <v>3.8379756080000001E-2</v>
      </c>
    </row>
    <row r="1039" spans="1:55" x14ac:dyDescent="0.25">
      <c r="A1039" s="153">
        <v>1034</v>
      </c>
      <c r="B1039">
        <v>3.8201761759999897E-2</v>
      </c>
      <c r="C1039" s="49">
        <f t="shared" si="51"/>
        <v>2</v>
      </c>
      <c r="D1039" s="153">
        <v>1034</v>
      </c>
      <c r="E1039" s="151">
        <f t="shared" si="52"/>
        <v>3.8201761759999897E-2</v>
      </c>
      <c r="BC1039" s="151">
        <f t="shared" si="50"/>
        <v>3.8201761759999897E-2</v>
      </c>
    </row>
    <row r="1040" spans="1:55" x14ac:dyDescent="0.25">
      <c r="A1040" s="153">
        <v>1035</v>
      </c>
      <c r="B1040">
        <v>3.802455808E-2</v>
      </c>
      <c r="C1040" s="49">
        <f t="shared" si="51"/>
        <v>2</v>
      </c>
      <c r="D1040" s="153">
        <v>1035</v>
      </c>
      <c r="E1040" s="151">
        <f t="shared" si="52"/>
        <v>3.802455808E-2</v>
      </c>
      <c r="BC1040" s="151">
        <f t="shared" si="50"/>
        <v>3.802455808E-2</v>
      </c>
    </row>
    <row r="1041" spans="1:55" x14ac:dyDescent="0.25">
      <c r="A1041" s="153">
        <v>1036</v>
      </c>
      <c r="B1041">
        <v>3.7848141799999999E-2</v>
      </c>
      <c r="C1041" s="49">
        <f t="shared" si="51"/>
        <v>2</v>
      </c>
      <c r="D1041" s="153">
        <v>1036</v>
      </c>
      <c r="E1041" s="151">
        <f t="shared" si="52"/>
        <v>3.7848141799999999E-2</v>
      </c>
      <c r="BC1041" s="151">
        <f t="shared" si="50"/>
        <v>3.7848141799999999E-2</v>
      </c>
    </row>
    <row r="1042" spans="1:55" x14ac:dyDescent="0.25">
      <c r="A1042" s="153">
        <v>1037</v>
      </c>
      <c r="B1042">
        <v>3.7672509799999997E-2</v>
      </c>
      <c r="C1042" s="49">
        <f t="shared" si="51"/>
        <v>2</v>
      </c>
      <c r="D1042" s="153">
        <v>1037</v>
      </c>
      <c r="E1042" s="151">
        <f t="shared" si="52"/>
        <v>3.7672509799999997E-2</v>
      </c>
      <c r="BC1042" s="151">
        <f t="shared" si="50"/>
        <v>3.7672509799999997E-2</v>
      </c>
    </row>
    <row r="1043" spans="1:55" x14ac:dyDescent="0.25">
      <c r="A1043" s="153">
        <v>1038</v>
      </c>
      <c r="B1043">
        <v>3.749765888E-2</v>
      </c>
      <c r="C1043" s="49">
        <f t="shared" si="51"/>
        <v>2</v>
      </c>
      <c r="D1043" s="153">
        <v>1038</v>
      </c>
      <c r="E1043" s="151">
        <f t="shared" si="52"/>
        <v>3.749765888E-2</v>
      </c>
      <c r="BC1043" s="151">
        <f t="shared" si="50"/>
        <v>3.749765888E-2</v>
      </c>
    </row>
    <row r="1044" spans="1:55" x14ac:dyDescent="0.25">
      <c r="A1044" s="153">
        <v>1039</v>
      </c>
      <c r="B1044">
        <v>3.7323585899999998E-2</v>
      </c>
      <c r="C1044" s="49">
        <f t="shared" si="51"/>
        <v>2</v>
      </c>
      <c r="D1044" s="153">
        <v>1039</v>
      </c>
      <c r="E1044" s="151">
        <f t="shared" si="52"/>
        <v>3.7323585899999998E-2</v>
      </c>
      <c r="BC1044" s="151">
        <f t="shared" si="50"/>
        <v>3.7323585899999998E-2</v>
      </c>
    </row>
    <row r="1045" spans="1:55" x14ac:dyDescent="0.25">
      <c r="A1045" s="153">
        <v>1040</v>
      </c>
      <c r="B1045">
        <v>3.7150287719999897E-2</v>
      </c>
      <c r="C1045" s="49">
        <f t="shared" si="51"/>
        <v>2</v>
      </c>
      <c r="D1045" s="153">
        <v>1040</v>
      </c>
      <c r="E1045" s="151">
        <f t="shared" si="52"/>
        <v>3.7150287719999897E-2</v>
      </c>
      <c r="BC1045" s="151">
        <f t="shared" si="50"/>
        <v>3.7150287719999897E-2</v>
      </c>
    </row>
    <row r="1046" spans="1:55" x14ac:dyDescent="0.25">
      <c r="A1046" s="153">
        <v>1041</v>
      </c>
      <c r="B1046">
        <v>3.6977761199999903E-2</v>
      </c>
      <c r="C1046" s="49">
        <f t="shared" si="51"/>
        <v>2</v>
      </c>
      <c r="D1046" s="153">
        <v>1041</v>
      </c>
      <c r="E1046" s="151">
        <f t="shared" si="52"/>
        <v>3.6977761199999903E-2</v>
      </c>
      <c r="BC1046" s="151">
        <f t="shared" si="50"/>
        <v>3.6977761199999903E-2</v>
      </c>
    </row>
    <row r="1047" spans="1:55" x14ac:dyDescent="0.25">
      <c r="A1047" s="153">
        <v>1042</v>
      </c>
      <c r="B1047">
        <v>3.68060032E-2</v>
      </c>
      <c r="C1047" s="49">
        <f t="shared" si="51"/>
        <v>2</v>
      </c>
      <c r="D1047" s="153">
        <v>1042</v>
      </c>
      <c r="E1047" s="151">
        <f t="shared" si="52"/>
        <v>3.68060032E-2</v>
      </c>
      <c r="BC1047" s="151">
        <f t="shared" si="50"/>
        <v>3.68060032E-2</v>
      </c>
    </row>
    <row r="1048" spans="1:55" x14ac:dyDescent="0.25">
      <c r="A1048" s="153">
        <v>1043</v>
      </c>
      <c r="B1048">
        <v>3.6635010619999998E-2</v>
      </c>
      <c r="C1048" s="49">
        <f t="shared" si="51"/>
        <v>2</v>
      </c>
      <c r="D1048" s="153">
        <v>1043</v>
      </c>
      <c r="E1048" s="151">
        <f t="shared" si="52"/>
        <v>3.6635010619999998E-2</v>
      </c>
      <c r="BC1048" s="151">
        <f t="shared" si="50"/>
        <v>3.6635010619999998E-2</v>
      </c>
    </row>
    <row r="1049" spans="1:55" x14ac:dyDescent="0.25">
      <c r="A1049" s="153">
        <v>1044</v>
      </c>
      <c r="B1049">
        <v>3.6464780359999997E-2</v>
      </c>
      <c r="C1049" s="49">
        <f t="shared" si="51"/>
        <v>2</v>
      </c>
      <c r="D1049" s="153">
        <v>1044</v>
      </c>
      <c r="E1049" s="151">
        <f t="shared" si="52"/>
        <v>3.6464780359999997E-2</v>
      </c>
      <c r="BC1049" s="151">
        <f t="shared" si="50"/>
        <v>3.6464780359999997E-2</v>
      </c>
    </row>
    <row r="1050" spans="1:55" x14ac:dyDescent="0.25">
      <c r="A1050" s="153">
        <v>1045</v>
      </c>
      <c r="B1050">
        <v>3.6295309319999997E-2</v>
      </c>
      <c r="C1050" s="49">
        <f t="shared" si="51"/>
        <v>2</v>
      </c>
      <c r="D1050" s="153">
        <v>1045</v>
      </c>
      <c r="E1050" s="151">
        <f t="shared" si="52"/>
        <v>3.6295309319999997E-2</v>
      </c>
      <c r="BC1050" s="151">
        <f t="shared" si="50"/>
        <v>3.6295309319999997E-2</v>
      </c>
    </row>
    <row r="1051" spans="1:55" x14ac:dyDescent="0.25">
      <c r="A1051" s="153">
        <v>1046</v>
      </c>
      <c r="B1051">
        <v>3.6126594399999899E-2</v>
      </c>
      <c r="C1051" s="49">
        <f t="shared" si="51"/>
        <v>2</v>
      </c>
      <c r="D1051" s="153">
        <v>1046</v>
      </c>
      <c r="E1051" s="151">
        <f t="shared" si="52"/>
        <v>3.6126594399999899E-2</v>
      </c>
      <c r="BC1051" s="151">
        <f t="shared" si="50"/>
        <v>3.6126594399999899E-2</v>
      </c>
    </row>
    <row r="1052" spans="1:55" x14ac:dyDescent="0.25">
      <c r="A1052" s="153">
        <v>1047</v>
      </c>
      <c r="B1052">
        <v>3.595863254E-2</v>
      </c>
      <c r="C1052" s="49">
        <f t="shared" si="51"/>
        <v>2</v>
      </c>
      <c r="D1052" s="153">
        <v>1047</v>
      </c>
      <c r="E1052" s="151">
        <f t="shared" si="52"/>
        <v>3.595863254E-2</v>
      </c>
      <c r="BC1052" s="151">
        <f t="shared" si="50"/>
        <v>3.595863254E-2</v>
      </c>
    </row>
    <row r="1053" spans="1:55" x14ac:dyDescent="0.25">
      <c r="A1053" s="153">
        <v>1048</v>
      </c>
      <c r="B1053">
        <v>3.5791420659999899E-2</v>
      </c>
      <c r="C1053" s="49">
        <f t="shared" si="51"/>
        <v>2</v>
      </c>
      <c r="D1053" s="153">
        <v>1048</v>
      </c>
      <c r="E1053" s="151">
        <f t="shared" si="52"/>
        <v>3.5791420659999899E-2</v>
      </c>
      <c r="BC1053" s="151">
        <f t="shared" si="50"/>
        <v>3.5791420659999899E-2</v>
      </c>
    </row>
    <row r="1054" spans="1:55" x14ac:dyDescent="0.25">
      <c r="A1054" s="153">
        <v>1049</v>
      </c>
      <c r="B1054">
        <v>3.5624955699999898E-2</v>
      </c>
      <c r="C1054" s="49">
        <f t="shared" si="51"/>
        <v>2</v>
      </c>
      <c r="D1054" s="153">
        <v>1049</v>
      </c>
      <c r="E1054" s="151">
        <f t="shared" si="52"/>
        <v>3.5624955699999898E-2</v>
      </c>
      <c r="BC1054" s="151">
        <f t="shared" si="50"/>
        <v>3.5624955699999898E-2</v>
      </c>
    </row>
    <row r="1055" spans="1:55" x14ac:dyDescent="0.25">
      <c r="A1055" s="153">
        <v>1050</v>
      </c>
      <c r="B1055">
        <v>3.5459234620000002E-2</v>
      </c>
      <c r="C1055" s="49">
        <f t="shared" si="51"/>
        <v>2</v>
      </c>
      <c r="D1055" s="153">
        <v>1050</v>
      </c>
      <c r="E1055" s="151">
        <f t="shared" si="52"/>
        <v>3.5459234620000002E-2</v>
      </c>
      <c r="BC1055" s="151">
        <f t="shared" si="50"/>
        <v>3.5459234620000002E-2</v>
      </c>
    </row>
    <row r="1056" spans="1:55" x14ac:dyDescent="0.25">
      <c r="A1056" s="153">
        <v>1051</v>
      </c>
      <c r="B1056">
        <v>3.5294254399999898E-2</v>
      </c>
      <c r="C1056" s="49">
        <f t="shared" si="51"/>
        <v>2</v>
      </c>
      <c r="D1056" s="153">
        <v>1051</v>
      </c>
      <c r="E1056" s="151">
        <f t="shared" si="52"/>
        <v>3.5294254399999898E-2</v>
      </c>
      <c r="BC1056" s="151">
        <f t="shared" si="50"/>
        <v>3.5294254399999898E-2</v>
      </c>
    </row>
    <row r="1057" spans="1:55" x14ac:dyDescent="0.25">
      <c r="A1057" s="153">
        <v>1052</v>
      </c>
      <c r="B1057">
        <v>3.5130011959999999E-2</v>
      </c>
      <c r="C1057" s="49">
        <f t="shared" si="51"/>
        <v>2</v>
      </c>
      <c r="D1057" s="153">
        <v>1052</v>
      </c>
      <c r="E1057" s="151">
        <f t="shared" si="52"/>
        <v>3.5130011959999999E-2</v>
      </c>
      <c r="BC1057" s="151">
        <f t="shared" si="50"/>
        <v>3.5130011959999999E-2</v>
      </c>
    </row>
    <row r="1058" spans="1:55" x14ac:dyDescent="0.25">
      <c r="A1058" s="153">
        <v>1053</v>
      </c>
      <c r="B1058">
        <v>3.4966504339999899E-2</v>
      </c>
      <c r="C1058" s="49">
        <f t="shared" si="51"/>
        <v>2</v>
      </c>
      <c r="D1058" s="153">
        <v>1053</v>
      </c>
      <c r="E1058" s="151">
        <f t="shared" si="52"/>
        <v>3.4966504339999899E-2</v>
      </c>
      <c r="BC1058" s="151">
        <f t="shared" si="50"/>
        <v>3.4966504339999899E-2</v>
      </c>
    </row>
    <row r="1059" spans="1:55" x14ac:dyDescent="0.25">
      <c r="A1059" s="153">
        <v>1054</v>
      </c>
      <c r="B1059">
        <v>3.4803728479999997E-2</v>
      </c>
      <c r="C1059" s="49">
        <f t="shared" si="51"/>
        <v>2</v>
      </c>
      <c r="D1059" s="153">
        <v>1054</v>
      </c>
      <c r="E1059" s="151">
        <f t="shared" si="52"/>
        <v>3.4803728479999997E-2</v>
      </c>
      <c r="BC1059" s="151">
        <f t="shared" si="50"/>
        <v>3.4803728479999997E-2</v>
      </c>
    </row>
    <row r="1060" spans="1:55" x14ac:dyDescent="0.25">
      <c r="A1060" s="153">
        <v>1055</v>
      </c>
      <c r="B1060">
        <v>3.4641681420000001E-2</v>
      </c>
      <c r="C1060" s="49">
        <f t="shared" si="51"/>
        <v>2</v>
      </c>
      <c r="D1060" s="153">
        <v>1055</v>
      </c>
      <c r="E1060" s="151">
        <f t="shared" si="52"/>
        <v>3.4641681420000001E-2</v>
      </c>
      <c r="BC1060" s="151">
        <f t="shared" si="50"/>
        <v>3.4641681420000001E-2</v>
      </c>
    </row>
    <row r="1061" spans="1:55" x14ac:dyDescent="0.25">
      <c r="A1061" s="153">
        <v>1056</v>
      </c>
      <c r="B1061">
        <v>3.4480360139999999E-2</v>
      </c>
      <c r="C1061" s="49">
        <f t="shared" si="51"/>
        <v>2</v>
      </c>
      <c r="D1061" s="153">
        <v>1056</v>
      </c>
      <c r="E1061" s="151">
        <f t="shared" si="52"/>
        <v>3.4480360139999999E-2</v>
      </c>
      <c r="BC1061" s="151">
        <f t="shared" si="50"/>
        <v>3.4480360139999999E-2</v>
      </c>
    </row>
    <row r="1062" spans="1:55" x14ac:dyDescent="0.25">
      <c r="A1062" s="153">
        <v>1057</v>
      </c>
      <c r="B1062">
        <v>3.4319761659999899E-2</v>
      </c>
      <c r="C1062" s="49">
        <f t="shared" si="51"/>
        <v>2</v>
      </c>
      <c r="D1062" s="153">
        <v>1057</v>
      </c>
      <c r="E1062" s="151">
        <f t="shared" si="52"/>
        <v>3.4319761659999899E-2</v>
      </c>
      <c r="BC1062" s="151">
        <f t="shared" si="50"/>
        <v>3.4319761659999899E-2</v>
      </c>
    </row>
    <row r="1063" spans="1:55" x14ac:dyDescent="0.25">
      <c r="A1063" s="153">
        <v>1058</v>
      </c>
      <c r="B1063">
        <v>3.4159883039999998E-2</v>
      </c>
      <c r="C1063" s="49">
        <f t="shared" si="51"/>
        <v>2</v>
      </c>
      <c r="D1063" s="153">
        <v>1058</v>
      </c>
      <c r="E1063" s="151">
        <f t="shared" si="52"/>
        <v>3.4159883039999998E-2</v>
      </c>
      <c r="BC1063" s="151">
        <f t="shared" si="50"/>
        <v>3.4159883039999998E-2</v>
      </c>
    </row>
    <row r="1064" spans="1:55" x14ac:dyDescent="0.25">
      <c r="A1064" s="153">
        <v>1059</v>
      </c>
      <c r="B1064">
        <v>3.400072128E-2</v>
      </c>
      <c r="C1064" s="49">
        <f t="shared" si="51"/>
        <v>2</v>
      </c>
      <c r="D1064" s="153">
        <v>1059</v>
      </c>
      <c r="E1064" s="151">
        <f t="shared" si="52"/>
        <v>3.400072128E-2</v>
      </c>
      <c r="BC1064" s="151">
        <f t="shared" si="50"/>
        <v>3.400072128E-2</v>
      </c>
    </row>
    <row r="1065" spans="1:55" x14ac:dyDescent="0.25">
      <c r="A1065" s="153">
        <v>1060</v>
      </c>
      <c r="B1065">
        <v>3.3842273459999898E-2</v>
      </c>
      <c r="C1065" s="49">
        <f t="shared" si="51"/>
        <v>2</v>
      </c>
      <c r="D1065" s="153">
        <v>1060</v>
      </c>
      <c r="E1065" s="151">
        <f t="shared" si="52"/>
        <v>3.3842273459999898E-2</v>
      </c>
      <c r="BC1065" s="151">
        <f t="shared" si="50"/>
        <v>3.3842273459999898E-2</v>
      </c>
    </row>
    <row r="1066" spans="1:55" x14ac:dyDescent="0.25">
      <c r="A1066" s="153">
        <v>1061</v>
      </c>
      <c r="B1066">
        <v>3.3684536599999898E-2</v>
      </c>
      <c r="C1066" s="49">
        <f t="shared" si="51"/>
        <v>2</v>
      </c>
      <c r="D1066" s="153">
        <v>1061</v>
      </c>
      <c r="E1066" s="151">
        <f t="shared" si="52"/>
        <v>3.3684536599999898E-2</v>
      </c>
      <c r="BC1066" s="151">
        <f t="shared" si="50"/>
        <v>3.3684536599999898E-2</v>
      </c>
    </row>
    <row r="1067" spans="1:55" x14ac:dyDescent="0.25">
      <c r="A1067" s="153">
        <v>1062</v>
      </c>
      <c r="B1067">
        <v>3.3527507819999899E-2</v>
      </c>
      <c r="C1067" s="49">
        <f t="shared" si="51"/>
        <v>2</v>
      </c>
      <c r="D1067" s="153">
        <v>1062</v>
      </c>
      <c r="E1067" s="151">
        <f t="shared" si="52"/>
        <v>3.3527507819999899E-2</v>
      </c>
      <c r="BC1067" s="151">
        <f t="shared" si="50"/>
        <v>3.3527507819999899E-2</v>
      </c>
    </row>
    <row r="1068" spans="1:55" x14ac:dyDescent="0.25">
      <c r="A1068" s="153">
        <v>1063</v>
      </c>
      <c r="B1068">
        <v>3.3371184139999899E-2</v>
      </c>
      <c r="C1068" s="49">
        <f t="shared" si="51"/>
        <v>2</v>
      </c>
      <c r="D1068" s="153">
        <v>1063</v>
      </c>
      <c r="E1068" s="151">
        <f t="shared" si="52"/>
        <v>3.3371184139999899E-2</v>
      </c>
      <c r="BC1068" s="151">
        <f t="shared" si="50"/>
        <v>3.3371184139999899E-2</v>
      </c>
    </row>
    <row r="1069" spans="1:55" x14ac:dyDescent="0.25">
      <c r="A1069" s="153">
        <v>1064</v>
      </c>
      <c r="B1069">
        <v>3.3215562679999998E-2</v>
      </c>
      <c r="C1069" s="49">
        <f t="shared" si="51"/>
        <v>2</v>
      </c>
      <c r="D1069" s="153">
        <v>1064</v>
      </c>
      <c r="E1069" s="151">
        <f t="shared" si="52"/>
        <v>3.3215562679999998E-2</v>
      </c>
      <c r="BC1069" s="151">
        <f t="shared" si="50"/>
        <v>3.3215562679999998E-2</v>
      </c>
    </row>
    <row r="1070" spans="1:55" x14ac:dyDescent="0.25">
      <c r="A1070" s="153">
        <v>1065</v>
      </c>
      <c r="B1070">
        <v>3.3060640539999998E-2</v>
      </c>
      <c r="C1070" s="49">
        <f t="shared" si="51"/>
        <v>2</v>
      </c>
      <c r="D1070" s="153">
        <v>1065</v>
      </c>
      <c r="E1070" s="151">
        <f t="shared" si="52"/>
        <v>3.3060640539999998E-2</v>
      </c>
      <c r="BC1070" s="151">
        <f t="shared" si="50"/>
        <v>3.3060640539999998E-2</v>
      </c>
    </row>
    <row r="1071" spans="1:55" x14ac:dyDescent="0.25">
      <c r="A1071" s="153">
        <v>1066</v>
      </c>
      <c r="B1071">
        <v>3.2906414799999999E-2</v>
      </c>
      <c r="C1071" s="49">
        <f t="shared" si="51"/>
        <v>2</v>
      </c>
      <c r="D1071" s="153">
        <v>1066</v>
      </c>
      <c r="E1071" s="151">
        <f t="shared" si="52"/>
        <v>3.2906414799999999E-2</v>
      </c>
      <c r="BC1071" s="151">
        <f t="shared" si="50"/>
        <v>3.2906414799999999E-2</v>
      </c>
    </row>
    <row r="1072" spans="1:55" x14ac:dyDescent="0.25">
      <c r="A1072" s="153">
        <v>1067</v>
      </c>
      <c r="B1072">
        <v>3.2752882599999998E-2</v>
      </c>
      <c r="C1072" s="49">
        <f t="shared" si="51"/>
        <v>2</v>
      </c>
      <c r="D1072" s="153">
        <v>1067</v>
      </c>
      <c r="E1072" s="151">
        <f t="shared" si="52"/>
        <v>3.2752882599999998E-2</v>
      </c>
      <c r="BC1072" s="151">
        <f t="shared" si="50"/>
        <v>3.2752882599999998E-2</v>
      </c>
    </row>
    <row r="1073" spans="1:55" x14ac:dyDescent="0.25">
      <c r="A1073" s="153">
        <v>1068</v>
      </c>
      <c r="B1073">
        <v>3.260004104E-2</v>
      </c>
      <c r="C1073" s="49">
        <f t="shared" si="51"/>
        <v>2</v>
      </c>
      <c r="D1073" s="153">
        <v>1068</v>
      </c>
      <c r="E1073" s="151">
        <f t="shared" si="52"/>
        <v>3.260004104E-2</v>
      </c>
      <c r="BC1073" s="151">
        <f t="shared" si="50"/>
        <v>3.260004104E-2</v>
      </c>
    </row>
    <row r="1074" spans="1:55" x14ac:dyDescent="0.25">
      <c r="A1074" s="153">
        <v>1069</v>
      </c>
      <c r="B1074">
        <v>3.2447887279999997E-2</v>
      </c>
      <c r="C1074" s="49">
        <f t="shared" si="51"/>
        <v>2</v>
      </c>
      <c r="D1074" s="153">
        <v>1069</v>
      </c>
      <c r="E1074" s="151">
        <f t="shared" si="52"/>
        <v>3.2447887279999997E-2</v>
      </c>
      <c r="BC1074" s="151">
        <f t="shared" si="50"/>
        <v>3.2447887279999997E-2</v>
      </c>
    </row>
    <row r="1075" spans="1:55" x14ac:dyDescent="0.25">
      <c r="A1075" s="153">
        <v>1070</v>
      </c>
      <c r="B1075">
        <v>3.2296418440000002E-2</v>
      </c>
      <c r="C1075" s="49">
        <f t="shared" si="51"/>
        <v>2</v>
      </c>
      <c r="D1075" s="153">
        <v>1070</v>
      </c>
      <c r="E1075" s="151">
        <f t="shared" si="52"/>
        <v>3.2296418440000002E-2</v>
      </c>
      <c r="BC1075" s="151">
        <f t="shared" si="50"/>
        <v>3.2296418440000002E-2</v>
      </c>
    </row>
    <row r="1076" spans="1:55" x14ac:dyDescent="0.25">
      <c r="A1076" s="153">
        <v>1071</v>
      </c>
      <c r="B1076">
        <v>3.2145631699999899E-2</v>
      </c>
      <c r="C1076" s="49">
        <f t="shared" si="51"/>
        <v>2</v>
      </c>
      <c r="D1076" s="153">
        <v>1071</v>
      </c>
      <c r="E1076" s="151">
        <f t="shared" si="52"/>
        <v>3.2145631699999899E-2</v>
      </c>
      <c r="BC1076" s="151">
        <f t="shared" si="50"/>
        <v>3.2145631699999899E-2</v>
      </c>
    </row>
    <row r="1077" spans="1:55" x14ac:dyDescent="0.25">
      <c r="A1077" s="153">
        <v>1072</v>
      </c>
      <c r="B1077">
        <v>3.19955242E-2</v>
      </c>
      <c r="C1077" s="49">
        <f t="shared" si="51"/>
        <v>2</v>
      </c>
      <c r="D1077" s="153">
        <v>1072</v>
      </c>
      <c r="E1077" s="151">
        <f t="shared" si="52"/>
        <v>3.19955242E-2</v>
      </c>
      <c r="BC1077" s="151">
        <f t="shared" si="50"/>
        <v>3.19955242E-2</v>
      </c>
    </row>
    <row r="1078" spans="1:55" x14ac:dyDescent="0.25">
      <c r="A1078" s="153">
        <v>1073</v>
      </c>
      <c r="B1078">
        <v>3.18460931E-2</v>
      </c>
      <c r="C1078" s="49">
        <f t="shared" si="51"/>
        <v>2</v>
      </c>
      <c r="D1078" s="153">
        <v>1073</v>
      </c>
      <c r="E1078" s="151">
        <f t="shared" si="52"/>
        <v>3.18460931E-2</v>
      </c>
      <c r="BC1078" s="151">
        <f t="shared" si="50"/>
        <v>3.18460931E-2</v>
      </c>
    </row>
    <row r="1079" spans="1:55" x14ac:dyDescent="0.25">
      <c r="A1079" s="153">
        <v>1074</v>
      </c>
      <c r="B1079">
        <v>3.1697335619999899E-2</v>
      </c>
      <c r="C1079" s="49">
        <f t="shared" si="51"/>
        <v>2</v>
      </c>
      <c r="D1079" s="153">
        <v>1074</v>
      </c>
      <c r="E1079" s="151">
        <f t="shared" si="52"/>
        <v>3.1697335619999899E-2</v>
      </c>
      <c r="BC1079" s="151">
        <f t="shared" si="50"/>
        <v>3.1697335619999899E-2</v>
      </c>
    </row>
    <row r="1080" spans="1:55" x14ac:dyDescent="0.25">
      <c r="A1080" s="153">
        <v>1075</v>
      </c>
      <c r="B1080">
        <v>3.1549248939999899E-2</v>
      </c>
      <c r="C1080" s="49">
        <f t="shared" si="51"/>
        <v>2</v>
      </c>
      <c r="D1080" s="153">
        <v>1075</v>
      </c>
      <c r="E1080" s="151">
        <f t="shared" si="52"/>
        <v>3.1549248939999899E-2</v>
      </c>
      <c r="BC1080" s="151">
        <f t="shared" si="50"/>
        <v>3.1549248939999899E-2</v>
      </c>
    </row>
    <row r="1081" spans="1:55" x14ac:dyDescent="0.25">
      <c r="A1081" s="153">
        <v>1076</v>
      </c>
      <c r="B1081">
        <v>3.1401830239999998E-2</v>
      </c>
      <c r="C1081" s="49">
        <f t="shared" si="51"/>
        <v>2</v>
      </c>
      <c r="D1081" s="153">
        <v>1076</v>
      </c>
      <c r="E1081" s="151">
        <f t="shared" si="52"/>
        <v>3.1401830239999998E-2</v>
      </c>
      <c r="BC1081" s="151">
        <f t="shared" si="50"/>
        <v>3.1401830239999998E-2</v>
      </c>
    </row>
    <row r="1082" spans="1:55" x14ac:dyDescent="0.25">
      <c r="A1082" s="153">
        <v>1077</v>
      </c>
      <c r="B1082">
        <v>3.1255076739999998E-2</v>
      </c>
      <c r="C1082" s="49">
        <f t="shared" si="51"/>
        <v>2</v>
      </c>
      <c r="D1082" s="153">
        <v>1077</v>
      </c>
      <c r="E1082" s="151">
        <f t="shared" si="52"/>
        <v>3.1255076739999998E-2</v>
      </c>
      <c r="BC1082" s="151">
        <f t="shared" si="50"/>
        <v>3.1255076739999998E-2</v>
      </c>
    </row>
    <row r="1083" spans="1:55" x14ac:dyDescent="0.25">
      <c r="A1083" s="153">
        <v>1078</v>
      </c>
      <c r="B1083">
        <v>3.1108985679999899E-2</v>
      </c>
      <c r="C1083" s="49">
        <f t="shared" si="51"/>
        <v>2</v>
      </c>
      <c r="D1083" s="153">
        <v>1078</v>
      </c>
      <c r="E1083" s="151">
        <f t="shared" si="52"/>
        <v>3.1108985679999899E-2</v>
      </c>
      <c r="BC1083" s="151">
        <f t="shared" si="50"/>
        <v>3.1108985679999899E-2</v>
      </c>
    </row>
    <row r="1084" spans="1:55" x14ac:dyDescent="0.25">
      <c r="A1084" s="153">
        <v>1079</v>
      </c>
      <c r="B1084">
        <v>3.0963554259999901E-2</v>
      </c>
      <c r="C1084" s="49">
        <f t="shared" si="51"/>
        <v>2</v>
      </c>
      <c r="D1084" s="153">
        <v>1079</v>
      </c>
      <c r="E1084" s="151">
        <f t="shared" si="52"/>
        <v>3.0963554259999901E-2</v>
      </c>
      <c r="BC1084" s="151">
        <f t="shared" si="50"/>
        <v>3.0963554259999901E-2</v>
      </c>
    </row>
    <row r="1085" spans="1:55" x14ac:dyDescent="0.25">
      <c r="A1085" s="153">
        <v>1080</v>
      </c>
      <c r="B1085">
        <v>3.0818779739999899E-2</v>
      </c>
      <c r="C1085" s="49">
        <f t="shared" si="51"/>
        <v>2</v>
      </c>
      <c r="D1085" s="153">
        <v>1080</v>
      </c>
      <c r="E1085" s="151">
        <f t="shared" si="52"/>
        <v>3.0818779739999899E-2</v>
      </c>
      <c r="BC1085" s="151">
        <f t="shared" si="50"/>
        <v>3.0818779739999899E-2</v>
      </c>
    </row>
    <row r="1086" spans="1:55" x14ac:dyDescent="0.25">
      <c r="A1086" s="153">
        <v>1081</v>
      </c>
      <c r="B1086">
        <v>3.0674659359999999E-2</v>
      </c>
      <c r="C1086" s="49">
        <f t="shared" si="51"/>
        <v>2</v>
      </c>
      <c r="D1086" s="153">
        <v>1081</v>
      </c>
      <c r="E1086" s="151">
        <f t="shared" si="52"/>
        <v>3.0674659359999999E-2</v>
      </c>
      <c r="BC1086" s="151">
        <f t="shared" si="50"/>
        <v>3.0674659359999999E-2</v>
      </c>
    </row>
    <row r="1087" spans="1:55" x14ac:dyDescent="0.25">
      <c r="A1087" s="153">
        <v>1082</v>
      </c>
      <c r="B1087">
        <v>3.0531190359999998E-2</v>
      </c>
      <c r="C1087" s="49">
        <f t="shared" si="51"/>
        <v>2</v>
      </c>
      <c r="D1087" s="153">
        <v>1082</v>
      </c>
      <c r="E1087" s="151">
        <f t="shared" si="52"/>
        <v>3.0531190359999998E-2</v>
      </c>
      <c r="BC1087" s="151">
        <f t="shared" si="50"/>
        <v>3.0531190359999998E-2</v>
      </c>
    </row>
    <row r="1088" spans="1:55" x14ac:dyDescent="0.25">
      <c r="A1088" s="153">
        <v>1083</v>
      </c>
      <c r="B1088">
        <v>3.0388370039999901E-2</v>
      </c>
      <c r="C1088" s="49">
        <f t="shared" si="51"/>
        <v>2</v>
      </c>
      <c r="D1088" s="153">
        <v>1083</v>
      </c>
      <c r="E1088" s="151">
        <f t="shared" si="52"/>
        <v>3.0388370039999901E-2</v>
      </c>
      <c r="BC1088" s="151">
        <f t="shared" si="50"/>
        <v>3.0388370039999901E-2</v>
      </c>
    </row>
    <row r="1089" spans="1:55" x14ac:dyDescent="0.25">
      <c r="A1089" s="153">
        <v>1084</v>
      </c>
      <c r="B1089">
        <v>3.0246195659999999E-2</v>
      </c>
      <c r="C1089" s="49">
        <f t="shared" si="51"/>
        <v>2</v>
      </c>
      <c r="D1089" s="153">
        <v>1084</v>
      </c>
      <c r="E1089" s="151">
        <f t="shared" si="52"/>
        <v>3.0246195659999999E-2</v>
      </c>
      <c r="BC1089" s="151">
        <f t="shared" si="50"/>
        <v>3.0246195659999999E-2</v>
      </c>
    </row>
    <row r="1090" spans="1:55" x14ac:dyDescent="0.25">
      <c r="A1090" s="153">
        <v>1085</v>
      </c>
      <c r="B1090">
        <v>3.0104664499999999E-2</v>
      </c>
      <c r="C1090" s="49">
        <f t="shared" si="51"/>
        <v>2</v>
      </c>
      <c r="D1090" s="153">
        <v>1085</v>
      </c>
      <c r="E1090" s="151">
        <f t="shared" si="52"/>
        <v>3.0104664499999999E-2</v>
      </c>
      <c r="BC1090" s="151">
        <f t="shared" si="50"/>
        <v>3.0104664499999999E-2</v>
      </c>
    </row>
    <row r="1091" spans="1:55" x14ac:dyDescent="0.25">
      <c r="A1091" s="153">
        <v>1086</v>
      </c>
      <c r="B1091">
        <v>2.9963773879999999E-2</v>
      </c>
      <c r="C1091" s="49">
        <f t="shared" si="51"/>
        <v>2</v>
      </c>
      <c r="D1091" s="153">
        <v>1086</v>
      </c>
      <c r="E1091" s="151">
        <f t="shared" si="52"/>
        <v>2.9963773879999999E-2</v>
      </c>
      <c r="BC1091" s="151">
        <f t="shared" si="50"/>
        <v>2.9963773879999999E-2</v>
      </c>
    </row>
    <row r="1092" spans="1:55" x14ac:dyDescent="0.25">
      <c r="A1092" s="153">
        <v>1087</v>
      </c>
      <c r="B1092">
        <v>2.982352106E-2</v>
      </c>
      <c r="C1092" s="49">
        <f t="shared" si="51"/>
        <v>2</v>
      </c>
      <c r="D1092" s="153">
        <v>1087</v>
      </c>
      <c r="E1092" s="151">
        <f t="shared" si="52"/>
        <v>2.982352106E-2</v>
      </c>
      <c r="BC1092" s="151">
        <f t="shared" si="50"/>
        <v>2.982352106E-2</v>
      </c>
    </row>
    <row r="1093" spans="1:55" x14ac:dyDescent="0.25">
      <c r="A1093" s="153">
        <v>1088</v>
      </c>
      <c r="B1093">
        <v>2.9683903399999999E-2</v>
      </c>
      <c r="C1093" s="49">
        <f t="shared" si="51"/>
        <v>2</v>
      </c>
      <c r="D1093" s="153">
        <v>1088</v>
      </c>
      <c r="E1093" s="151">
        <f t="shared" si="52"/>
        <v>2.9683903399999999E-2</v>
      </c>
      <c r="BC1093" s="151">
        <f t="shared" ref="BC1093:BC1156" si="53">B1093</f>
        <v>2.9683903399999999E-2</v>
      </c>
    </row>
    <row r="1094" spans="1:55" x14ac:dyDescent="0.25">
      <c r="A1094" s="153">
        <v>1089</v>
      </c>
      <c r="B1094">
        <v>2.9544918199999898E-2</v>
      </c>
      <c r="C1094" s="49">
        <f t="shared" ref="C1094:C1157" si="54">IF(ROW()-$C$4&lt;=$C$2,1,2)</f>
        <v>2</v>
      </c>
      <c r="D1094" s="153">
        <v>1089</v>
      </c>
      <c r="E1094" s="151">
        <f t="shared" ref="E1094:E1157" si="55">B1094</f>
        <v>2.9544918199999898E-2</v>
      </c>
      <c r="BC1094" s="151">
        <f t="shared" si="53"/>
        <v>2.9544918199999898E-2</v>
      </c>
    </row>
    <row r="1095" spans="1:55" x14ac:dyDescent="0.25">
      <c r="A1095" s="153">
        <v>1090</v>
      </c>
      <c r="B1095">
        <v>2.94065627999999E-2</v>
      </c>
      <c r="C1095" s="49">
        <f t="shared" si="54"/>
        <v>2</v>
      </c>
      <c r="D1095" s="153">
        <v>1090</v>
      </c>
      <c r="E1095" s="151">
        <f t="shared" si="55"/>
        <v>2.94065627999999E-2</v>
      </c>
      <c r="BC1095" s="151">
        <f t="shared" si="53"/>
        <v>2.94065627999999E-2</v>
      </c>
    </row>
    <row r="1096" spans="1:55" x14ac:dyDescent="0.25">
      <c r="A1096" s="153">
        <v>1091</v>
      </c>
      <c r="B1096">
        <v>2.9268834519999998E-2</v>
      </c>
      <c r="C1096" s="49">
        <f t="shared" si="54"/>
        <v>2</v>
      </c>
      <c r="D1096" s="153">
        <v>1091</v>
      </c>
      <c r="E1096" s="151">
        <f t="shared" si="55"/>
        <v>2.9268834519999998E-2</v>
      </c>
      <c r="BC1096" s="151">
        <f t="shared" si="53"/>
        <v>2.9268834519999998E-2</v>
      </c>
    </row>
    <row r="1097" spans="1:55" x14ac:dyDescent="0.25">
      <c r="A1097" s="153">
        <v>1092</v>
      </c>
      <c r="B1097">
        <v>2.9131730759999998E-2</v>
      </c>
      <c r="C1097" s="49">
        <f t="shared" si="54"/>
        <v>2</v>
      </c>
      <c r="D1097" s="153">
        <v>1092</v>
      </c>
      <c r="E1097" s="151">
        <f t="shared" si="55"/>
        <v>2.9131730759999998E-2</v>
      </c>
      <c r="BC1097" s="151">
        <f t="shared" si="53"/>
        <v>2.9131730759999998E-2</v>
      </c>
    </row>
    <row r="1098" spans="1:55" x14ac:dyDescent="0.25">
      <c r="A1098" s="153">
        <v>1093</v>
      </c>
      <c r="B1098">
        <v>2.899524882E-2</v>
      </c>
      <c r="C1098" s="49">
        <f t="shared" si="54"/>
        <v>2</v>
      </c>
      <c r="D1098" s="153">
        <v>1093</v>
      </c>
      <c r="E1098" s="151">
        <f t="shared" si="55"/>
        <v>2.899524882E-2</v>
      </c>
      <c r="BC1098" s="151">
        <f t="shared" si="53"/>
        <v>2.899524882E-2</v>
      </c>
    </row>
    <row r="1099" spans="1:55" x14ac:dyDescent="0.25">
      <c r="A1099" s="153">
        <v>1094</v>
      </c>
      <c r="B1099">
        <v>2.88593861199999E-2</v>
      </c>
      <c r="C1099" s="49">
        <f t="shared" si="54"/>
        <v>2</v>
      </c>
      <c r="D1099" s="153">
        <v>1094</v>
      </c>
      <c r="E1099" s="151">
        <f t="shared" si="55"/>
        <v>2.88593861199999E-2</v>
      </c>
      <c r="BC1099" s="151">
        <f t="shared" si="53"/>
        <v>2.88593861199999E-2</v>
      </c>
    </row>
    <row r="1100" spans="1:55" x14ac:dyDescent="0.25">
      <c r="A1100" s="153">
        <v>1095</v>
      </c>
      <c r="B1100">
        <v>2.872414002E-2</v>
      </c>
      <c r="C1100" s="49">
        <f t="shared" si="54"/>
        <v>2</v>
      </c>
      <c r="D1100" s="153">
        <v>1095</v>
      </c>
      <c r="E1100" s="151">
        <f t="shared" si="55"/>
        <v>2.872414002E-2</v>
      </c>
      <c r="BC1100" s="151">
        <f t="shared" si="53"/>
        <v>2.872414002E-2</v>
      </c>
    </row>
    <row r="1101" spans="1:55" x14ac:dyDescent="0.25">
      <c r="A1101" s="153">
        <v>1096</v>
      </c>
      <c r="B1101">
        <v>2.8589507900000002E-2</v>
      </c>
      <c r="C1101" s="49">
        <f t="shared" si="54"/>
        <v>2</v>
      </c>
      <c r="D1101" s="153">
        <v>1096</v>
      </c>
      <c r="E1101" s="151">
        <f t="shared" si="55"/>
        <v>2.8589507900000002E-2</v>
      </c>
      <c r="BC1101" s="151">
        <f t="shared" si="53"/>
        <v>2.8589507900000002E-2</v>
      </c>
    </row>
    <row r="1102" spans="1:55" x14ac:dyDescent="0.25">
      <c r="A1102" s="153">
        <v>1097</v>
      </c>
      <c r="B1102">
        <v>2.8455487179999999E-2</v>
      </c>
      <c r="C1102" s="49">
        <f t="shared" si="54"/>
        <v>2</v>
      </c>
      <c r="D1102" s="153">
        <v>1097</v>
      </c>
      <c r="E1102" s="151">
        <f t="shared" si="55"/>
        <v>2.8455487179999999E-2</v>
      </c>
      <c r="BC1102" s="151">
        <f t="shared" si="53"/>
        <v>2.8455487179999999E-2</v>
      </c>
    </row>
    <row r="1103" spans="1:55" x14ac:dyDescent="0.25">
      <c r="A1103" s="153">
        <v>1098</v>
      </c>
      <c r="B1103">
        <v>2.8322075259999899E-2</v>
      </c>
      <c r="C1103" s="49">
        <f t="shared" si="54"/>
        <v>2</v>
      </c>
      <c r="D1103" s="153">
        <v>1098</v>
      </c>
      <c r="E1103" s="151">
        <f t="shared" si="55"/>
        <v>2.8322075259999899E-2</v>
      </c>
      <c r="BC1103" s="151">
        <f t="shared" si="53"/>
        <v>2.8322075259999899E-2</v>
      </c>
    </row>
    <row r="1104" spans="1:55" x14ac:dyDescent="0.25">
      <c r="A1104" s="153">
        <v>1099</v>
      </c>
      <c r="B1104">
        <v>2.81892695199999E-2</v>
      </c>
      <c r="C1104" s="49">
        <f t="shared" si="54"/>
        <v>2</v>
      </c>
      <c r="D1104" s="153">
        <v>1099</v>
      </c>
      <c r="E1104" s="151">
        <f t="shared" si="55"/>
        <v>2.81892695199999E-2</v>
      </c>
      <c r="BC1104" s="151">
        <f t="shared" si="53"/>
        <v>2.81892695199999E-2</v>
      </c>
    </row>
    <row r="1105" spans="1:55" x14ac:dyDescent="0.25">
      <c r="A1105" s="153">
        <v>1100</v>
      </c>
      <c r="B1105">
        <v>2.8057067439999899E-2</v>
      </c>
      <c r="C1105" s="49">
        <f t="shared" si="54"/>
        <v>2</v>
      </c>
      <c r="D1105" s="153">
        <v>1100</v>
      </c>
      <c r="E1105" s="151">
        <f t="shared" si="55"/>
        <v>2.8057067439999899E-2</v>
      </c>
      <c r="BC1105" s="151">
        <f t="shared" si="53"/>
        <v>2.8057067439999899E-2</v>
      </c>
    </row>
    <row r="1106" spans="1:55" x14ac:dyDescent="0.25">
      <c r="A1106" s="153">
        <v>1101</v>
      </c>
      <c r="B1106">
        <v>2.7925466439999901E-2</v>
      </c>
      <c r="C1106" s="49">
        <f t="shared" si="54"/>
        <v>2</v>
      </c>
      <c r="D1106" s="153">
        <v>1101</v>
      </c>
      <c r="E1106" s="151">
        <f t="shared" si="55"/>
        <v>2.7925466439999901E-2</v>
      </c>
      <c r="BC1106" s="151">
        <f t="shared" si="53"/>
        <v>2.7925466439999901E-2</v>
      </c>
    </row>
    <row r="1107" spans="1:55" x14ac:dyDescent="0.25">
      <c r="A1107" s="153">
        <v>1102</v>
      </c>
      <c r="B1107">
        <v>2.7794463939999899E-2</v>
      </c>
      <c r="C1107" s="49">
        <f t="shared" si="54"/>
        <v>2</v>
      </c>
      <c r="D1107" s="153">
        <v>1102</v>
      </c>
      <c r="E1107" s="151">
        <f t="shared" si="55"/>
        <v>2.7794463939999899E-2</v>
      </c>
      <c r="BC1107" s="151">
        <f t="shared" si="53"/>
        <v>2.7794463939999899E-2</v>
      </c>
    </row>
    <row r="1108" spans="1:55" x14ac:dyDescent="0.25">
      <c r="A1108" s="153">
        <v>1103</v>
      </c>
      <c r="B1108">
        <v>2.7664057400000001E-2</v>
      </c>
      <c r="C1108" s="49">
        <f t="shared" si="54"/>
        <v>2</v>
      </c>
      <c r="D1108" s="153">
        <v>1103</v>
      </c>
      <c r="E1108" s="151">
        <f t="shared" si="55"/>
        <v>2.7664057400000001E-2</v>
      </c>
      <c r="BC1108" s="151">
        <f t="shared" si="53"/>
        <v>2.7664057400000001E-2</v>
      </c>
    </row>
    <row r="1109" spans="1:55" x14ac:dyDescent="0.25">
      <c r="A1109" s="153">
        <v>1104</v>
      </c>
      <c r="B1109">
        <v>2.75342443E-2</v>
      </c>
      <c r="C1109" s="49">
        <f t="shared" si="54"/>
        <v>2</v>
      </c>
      <c r="D1109" s="153">
        <v>1104</v>
      </c>
      <c r="E1109" s="151">
        <f t="shared" si="55"/>
        <v>2.75342443E-2</v>
      </c>
      <c r="BC1109" s="151">
        <f t="shared" si="53"/>
        <v>2.75342443E-2</v>
      </c>
    </row>
    <row r="1110" spans="1:55" x14ac:dyDescent="0.25">
      <c r="A1110" s="153">
        <v>1105</v>
      </c>
      <c r="B1110">
        <v>2.7405022099999999E-2</v>
      </c>
      <c r="C1110" s="49">
        <f t="shared" si="54"/>
        <v>2</v>
      </c>
      <c r="D1110" s="153">
        <v>1105</v>
      </c>
      <c r="E1110" s="151">
        <f t="shared" si="55"/>
        <v>2.7405022099999999E-2</v>
      </c>
      <c r="BC1110" s="151">
        <f t="shared" si="53"/>
        <v>2.7405022099999999E-2</v>
      </c>
    </row>
    <row r="1111" spans="1:55" x14ac:dyDescent="0.25">
      <c r="A1111" s="153">
        <v>1106</v>
      </c>
      <c r="B1111">
        <v>2.72763882799999E-2</v>
      </c>
      <c r="C1111" s="49">
        <f t="shared" si="54"/>
        <v>2</v>
      </c>
      <c r="D1111" s="153">
        <v>1106</v>
      </c>
      <c r="E1111" s="151">
        <f t="shared" si="55"/>
        <v>2.72763882799999E-2</v>
      </c>
      <c r="BC1111" s="151">
        <f t="shared" si="53"/>
        <v>2.72763882799999E-2</v>
      </c>
    </row>
    <row r="1112" spans="1:55" x14ac:dyDescent="0.25">
      <c r="A1112" s="153">
        <v>1107</v>
      </c>
      <c r="B1112">
        <v>2.714834034E-2</v>
      </c>
      <c r="C1112" s="49">
        <f t="shared" si="54"/>
        <v>2</v>
      </c>
      <c r="D1112" s="153">
        <v>1107</v>
      </c>
      <c r="E1112" s="151">
        <f t="shared" si="55"/>
        <v>2.714834034E-2</v>
      </c>
      <c r="BC1112" s="151">
        <f t="shared" si="53"/>
        <v>2.714834034E-2</v>
      </c>
    </row>
    <row r="1113" spans="1:55" x14ac:dyDescent="0.25">
      <c r="A1113" s="153">
        <v>1108</v>
      </c>
      <c r="B1113">
        <v>2.702087576E-2</v>
      </c>
      <c r="C1113" s="49">
        <f t="shared" si="54"/>
        <v>2</v>
      </c>
      <c r="D1113" s="153">
        <v>1108</v>
      </c>
      <c r="E1113" s="151">
        <f t="shared" si="55"/>
        <v>2.702087576E-2</v>
      </c>
      <c r="BC1113" s="151">
        <f t="shared" si="53"/>
        <v>2.702087576E-2</v>
      </c>
    </row>
    <row r="1114" spans="1:55" x14ac:dyDescent="0.25">
      <c r="A1114" s="153">
        <v>1109</v>
      </c>
      <c r="B1114">
        <v>2.6893992059999899E-2</v>
      </c>
      <c r="C1114" s="49">
        <f t="shared" si="54"/>
        <v>2</v>
      </c>
      <c r="D1114" s="153">
        <v>1109</v>
      </c>
      <c r="E1114" s="151">
        <f t="shared" si="55"/>
        <v>2.6893992059999899E-2</v>
      </c>
      <c r="BC1114" s="151">
        <f t="shared" si="53"/>
        <v>2.6893992059999899E-2</v>
      </c>
    </row>
    <row r="1115" spans="1:55" x14ac:dyDescent="0.25">
      <c r="A1115" s="153">
        <v>1110</v>
      </c>
      <c r="B1115">
        <v>2.6767686759999899E-2</v>
      </c>
      <c r="C1115" s="49">
        <f t="shared" si="54"/>
        <v>2</v>
      </c>
      <c r="D1115" s="153">
        <v>1110</v>
      </c>
      <c r="E1115" s="151">
        <f t="shared" si="55"/>
        <v>2.6767686759999899E-2</v>
      </c>
      <c r="BC1115" s="151">
        <f t="shared" si="53"/>
        <v>2.6767686759999899E-2</v>
      </c>
    </row>
    <row r="1116" spans="1:55" x14ac:dyDescent="0.25">
      <c r="A1116" s="153">
        <v>1111</v>
      </c>
      <c r="B1116">
        <v>2.66419573799999E-2</v>
      </c>
      <c r="C1116" s="49">
        <f t="shared" si="54"/>
        <v>2</v>
      </c>
      <c r="D1116" s="153">
        <v>1111</v>
      </c>
      <c r="E1116" s="151">
        <f t="shared" si="55"/>
        <v>2.66419573799999E-2</v>
      </c>
      <c r="BC1116" s="151">
        <f t="shared" si="53"/>
        <v>2.66419573799999E-2</v>
      </c>
    </row>
    <row r="1117" spans="1:55" x14ac:dyDescent="0.25">
      <c r="A1117" s="153">
        <v>1112</v>
      </c>
      <c r="B1117">
        <v>2.6516801459999899E-2</v>
      </c>
      <c r="C1117" s="49">
        <f t="shared" si="54"/>
        <v>2</v>
      </c>
      <c r="D1117" s="153">
        <v>1112</v>
      </c>
      <c r="E1117" s="151">
        <f t="shared" si="55"/>
        <v>2.6516801459999899E-2</v>
      </c>
      <c r="BC1117" s="151">
        <f t="shared" si="53"/>
        <v>2.6516801459999899E-2</v>
      </c>
    </row>
    <row r="1118" spans="1:55" x14ac:dyDescent="0.25">
      <c r="A1118" s="153">
        <v>1113</v>
      </c>
      <c r="B1118">
        <v>2.6392216520000001E-2</v>
      </c>
      <c r="C1118" s="49">
        <f t="shared" si="54"/>
        <v>2</v>
      </c>
      <c r="D1118" s="153">
        <v>1113</v>
      </c>
      <c r="E1118" s="151">
        <f t="shared" si="55"/>
        <v>2.6392216520000001E-2</v>
      </c>
      <c r="BC1118" s="151">
        <f t="shared" si="53"/>
        <v>2.6392216520000001E-2</v>
      </c>
    </row>
    <row r="1119" spans="1:55" x14ac:dyDescent="0.25">
      <c r="A1119" s="153">
        <v>1114</v>
      </c>
      <c r="B1119">
        <v>2.6268200160000001E-2</v>
      </c>
      <c r="C1119" s="49">
        <f t="shared" si="54"/>
        <v>2</v>
      </c>
      <c r="D1119" s="153">
        <v>1114</v>
      </c>
      <c r="E1119" s="151">
        <f t="shared" si="55"/>
        <v>2.6268200160000001E-2</v>
      </c>
      <c r="BC1119" s="151">
        <f t="shared" si="53"/>
        <v>2.6268200160000001E-2</v>
      </c>
    </row>
    <row r="1120" spans="1:55" x14ac:dyDescent="0.25">
      <c r="A1120" s="153">
        <v>1115</v>
      </c>
      <c r="B1120">
        <v>2.6144749899999899E-2</v>
      </c>
      <c r="C1120" s="49">
        <f t="shared" si="54"/>
        <v>2</v>
      </c>
      <c r="D1120" s="153">
        <v>1115</v>
      </c>
      <c r="E1120" s="151">
        <f t="shared" si="55"/>
        <v>2.6144749899999899E-2</v>
      </c>
      <c r="BC1120" s="151">
        <f t="shared" si="53"/>
        <v>2.6144749899999899E-2</v>
      </c>
    </row>
    <row r="1121" spans="1:55" x14ac:dyDescent="0.25">
      <c r="A1121" s="153">
        <v>1116</v>
      </c>
      <c r="B1121">
        <v>2.6021863319999901E-2</v>
      </c>
      <c r="C1121" s="49">
        <f t="shared" si="54"/>
        <v>2</v>
      </c>
      <c r="D1121" s="153">
        <v>1116</v>
      </c>
      <c r="E1121" s="151">
        <f t="shared" si="55"/>
        <v>2.6021863319999901E-2</v>
      </c>
      <c r="BC1121" s="151">
        <f t="shared" si="53"/>
        <v>2.6021863319999901E-2</v>
      </c>
    </row>
    <row r="1122" spans="1:55" x14ac:dyDescent="0.25">
      <c r="A1122" s="153">
        <v>1117</v>
      </c>
      <c r="B1122">
        <v>2.5899538020000001E-2</v>
      </c>
      <c r="C1122" s="49">
        <f t="shared" si="54"/>
        <v>2</v>
      </c>
      <c r="D1122" s="153">
        <v>1117</v>
      </c>
      <c r="E1122" s="151">
        <f t="shared" si="55"/>
        <v>2.5899538020000001E-2</v>
      </c>
      <c r="BC1122" s="151">
        <f t="shared" si="53"/>
        <v>2.5899538020000001E-2</v>
      </c>
    </row>
    <row r="1123" spans="1:55" x14ac:dyDescent="0.25">
      <c r="A1123" s="153">
        <v>1118</v>
      </c>
      <c r="B1123">
        <v>2.5777771559999999E-2</v>
      </c>
      <c r="C1123" s="49">
        <f t="shared" si="54"/>
        <v>2</v>
      </c>
      <c r="D1123" s="153">
        <v>1118</v>
      </c>
      <c r="E1123" s="151">
        <f t="shared" si="55"/>
        <v>2.5777771559999999E-2</v>
      </c>
      <c r="BC1123" s="151">
        <f t="shared" si="53"/>
        <v>2.5777771559999999E-2</v>
      </c>
    </row>
    <row r="1124" spans="1:55" x14ac:dyDescent="0.25">
      <c r="A1124" s="153">
        <v>1119</v>
      </c>
      <c r="B1124">
        <v>2.5656561559999999E-2</v>
      </c>
      <c r="C1124" s="49">
        <f t="shared" si="54"/>
        <v>2</v>
      </c>
      <c r="D1124" s="153">
        <v>1119</v>
      </c>
      <c r="E1124" s="151">
        <f t="shared" si="55"/>
        <v>2.5656561559999999E-2</v>
      </c>
      <c r="BC1124" s="151">
        <f t="shared" si="53"/>
        <v>2.5656561559999999E-2</v>
      </c>
    </row>
    <row r="1125" spans="1:55" x14ac:dyDescent="0.25">
      <c r="A1125" s="153">
        <v>1120</v>
      </c>
      <c r="B1125">
        <v>2.5535905599999999E-2</v>
      </c>
      <c r="C1125" s="49">
        <f t="shared" si="54"/>
        <v>2</v>
      </c>
      <c r="D1125" s="153">
        <v>1120</v>
      </c>
      <c r="E1125" s="151">
        <f t="shared" si="55"/>
        <v>2.5535905599999999E-2</v>
      </c>
      <c r="BC1125" s="151">
        <f t="shared" si="53"/>
        <v>2.5535905599999999E-2</v>
      </c>
    </row>
    <row r="1126" spans="1:55" x14ac:dyDescent="0.25">
      <c r="A1126" s="153">
        <v>1121</v>
      </c>
      <c r="B1126">
        <v>2.5415801339999999E-2</v>
      </c>
      <c r="C1126" s="49">
        <f t="shared" si="54"/>
        <v>2</v>
      </c>
      <c r="D1126" s="153">
        <v>1121</v>
      </c>
      <c r="E1126" s="151">
        <f t="shared" si="55"/>
        <v>2.5415801339999999E-2</v>
      </c>
      <c r="BC1126" s="151">
        <f t="shared" si="53"/>
        <v>2.5415801339999999E-2</v>
      </c>
    </row>
    <row r="1127" spans="1:55" x14ac:dyDescent="0.25">
      <c r="A1127" s="153">
        <v>1122</v>
      </c>
      <c r="B1127">
        <v>2.5296246359999899E-2</v>
      </c>
      <c r="C1127" s="49">
        <f t="shared" si="54"/>
        <v>2</v>
      </c>
      <c r="D1127" s="153">
        <v>1122</v>
      </c>
      <c r="E1127" s="151">
        <f t="shared" si="55"/>
        <v>2.5296246359999899E-2</v>
      </c>
      <c r="BC1127" s="151">
        <f t="shared" si="53"/>
        <v>2.5296246359999899E-2</v>
      </c>
    </row>
    <row r="1128" spans="1:55" x14ac:dyDescent="0.25">
      <c r="A1128" s="153">
        <v>1123</v>
      </c>
      <c r="B1128">
        <v>2.517723832E-2</v>
      </c>
      <c r="C1128" s="49">
        <f t="shared" si="54"/>
        <v>2</v>
      </c>
      <c r="D1128" s="153">
        <v>1123</v>
      </c>
      <c r="E1128" s="151">
        <f t="shared" si="55"/>
        <v>2.517723832E-2</v>
      </c>
      <c r="BC1128" s="151">
        <f t="shared" si="53"/>
        <v>2.517723832E-2</v>
      </c>
    </row>
    <row r="1129" spans="1:55" x14ac:dyDescent="0.25">
      <c r="A1129" s="153">
        <v>1124</v>
      </c>
      <c r="B1129">
        <v>2.5058774839999999E-2</v>
      </c>
      <c r="C1129" s="49">
        <f t="shared" si="54"/>
        <v>2</v>
      </c>
      <c r="D1129" s="153">
        <v>1124</v>
      </c>
      <c r="E1129" s="151">
        <f t="shared" si="55"/>
        <v>2.5058774839999999E-2</v>
      </c>
      <c r="BC1129" s="151">
        <f t="shared" si="53"/>
        <v>2.5058774839999999E-2</v>
      </c>
    </row>
    <row r="1130" spans="1:55" x14ac:dyDescent="0.25">
      <c r="A1130" s="153">
        <v>1125</v>
      </c>
      <c r="B1130">
        <v>2.4940853599999899E-2</v>
      </c>
      <c r="C1130" s="49">
        <f t="shared" si="54"/>
        <v>2</v>
      </c>
      <c r="D1130" s="153">
        <v>1125</v>
      </c>
      <c r="E1130" s="151">
        <f t="shared" si="55"/>
        <v>2.4940853599999899E-2</v>
      </c>
      <c r="BC1130" s="151">
        <f t="shared" si="53"/>
        <v>2.4940853599999899E-2</v>
      </c>
    </row>
    <row r="1131" spans="1:55" x14ac:dyDescent="0.25">
      <c r="A1131" s="153">
        <v>1126</v>
      </c>
      <c r="B1131">
        <v>2.482347222E-2</v>
      </c>
      <c r="C1131" s="49">
        <f t="shared" si="54"/>
        <v>2</v>
      </c>
      <c r="D1131" s="153">
        <v>1126</v>
      </c>
      <c r="E1131" s="151">
        <f t="shared" si="55"/>
        <v>2.482347222E-2</v>
      </c>
      <c r="BC1131" s="151">
        <f t="shared" si="53"/>
        <v>2.482347222E-2</v>
      </c>
    </row>
    <row r="1132" spans="1:55" x14ac:dyDescent="0.25">
      <c r="A1132" s="153">
        <v>1127</v>
      </c>
      <c r="B1132">
        <v>2.4706628399999899E-2</v>
      </c>
      <c r="C1132" s="49">
        <f t="shared" si="54"/>
        <v>2</v>
      </c>
      <c r="D1132" s="153">
        <v>1127</v>
      </c>
      <c r="E1132" s="151">
        <f t="shared" si="55"/>
        <v>2.4706628399999899E-2</v>
      </c>
      <c r="BC1132" s="151">
        <f t="shared" si="53"/>
        <v>2.4706628399999899E-2</v>
      </c>
    </row>
    <row r="1133" spans="1:55" x14ac:dyDescent="0.25">
      <c r="A1133" s="153">
        <v>1128</v>
      </c>
      <c r="B1133">
        <v>2.4590319819999901E-2</v>
      </c>
      <c r="C1133" s="49">
        <f t="shared" si="54"/>
        <v>2</v>
      </c>
      <c r="D1133" s="153">
        <v>1128</v>
      </c>
      <c r="E1133" s="151">
        <f t="shared" si="55"/>
        <v>2.4590319819999901E-2</v>
      </c>
      <c r="BC1133" s="151">
        <f t="shared" si="53"/>
        <v>2.4590319819999901E-2</v>
      </c>
    </row>
    <row r="1134" spans="1:55" x14ac:dyDescent="0.25">
      <c r="A1134" s="153">
        <v>1129</v>
      </c>
      <c r="B1134">
        <v>2.4474544139999999E-2</v>
      </c>
      <c r="C1134" s="49">
        <f t="shared" si="54"/>
        <v>2</v>
      </c>
      <c r="D1134" s="153">
        <v>1129</v>
      </c>
      <c r="E1134" s="151">
        <f t="shared" si="55"/>
        <v>2.4474544139999999E-2</v>
      </c>
      <c r="BC1134" s="151">
        <f t="shared" si="53"/>
        <v>2.4474544139999999E-2</v>
      </c>
    </row>
    <row r="1135" spans="1:55" x14ac:dyDescent="0.25">
      <c r="A1135" s="153">
        <v>1130</v>
      </c>
      <c r="B1135">
        <v>2.4359299080000001E-2</v>
      </c>
      <c r="C1135" s="49">
        <f t="shared" si="54"/>
        <v>2</v>
      </c>
      <c r="D1135" s="153">
        <v>1130</v>
      </c>
      <c r="E1135" s="151">
        <f t="shared" si="55"/>
        <v>2.4359299080000001E-2</v>
      </c>
      <c r="BC1135" s="151">
        <f t="shared" si="53"/>
        <v>2.4359299080000001E-2</v>
      </c>
    </row>
    <row r="1136" spans="1:55" x14ac:dyDescent="0.25">
      <c r="A1136" s="153">
        <v>1131</v>
      </c>
      <c r="B1136">
        <v>2.4244582319999999E-2</v>
      </c>
      <c r="C1136" s="49">
        <f t="shared" si="54"/>
        <v>2</v>
      </c>
      <c r="D1136" s="153">
        <v>1131</v>
      </c>
      <c r="E1136" s="151">
        <f t="shared" si="55"/>
        <v>2.4244582319999999E-2</v>
      </c>
      <c r="BC1136" s="151">
        <f t="shared" si="53"/>
        <v>2.4244582319999999E-2</v>
      </c>
    </row>
    <row r="1137" spans="1:55" x14ac:dyDescent="0.25">
      <c r="A1137" s="153">
        <v>1132</v>
      </c>
      <c r="B1137">
        <v>2.41303915799999E-2</v>
      </c>
      <c r="C1137" s="49">
        <f t="shared" si="54"/>
        <v>2</v>
      </c>
      <c r="D1137" s="153">
        <v>1132</v>
      </c>
      <c r="E1137" s="151">
        <f t="shared" si="55"/>
        <v>2.41303915799999E-2</v>
      </c>
      <c r="BC1137" s="151">
        <f t="shared" si="53"/>
        <v>2.41303915799999E-2</v>
      </c>
    </row>
    <row r="1138" spans="1:55" x14ac:dyDescent="0.25">
      <c r="A1138" s="153">
        <v>1133</v>
      </c>
      <c r="B1138">
        <v>2.4016724579999999E-2</v>
      </c>
      <c r="C1138" s="49">
        <f t="shared" si="54"/>
        <v>2</v>
      </c>
      <c r="D1138" s="153">
        <v>1133</v>
      </c>
      <c r="E1138" s="151">
        <f t="shared" si="55"/>
        <v>2.4016724579999999E-2</v>
      </c>
      <c r="BC1138" s="151">
        <f t="shared" si="53"/>
        <v>2.4016724579999999E-2</v>
      </c>
    </row>
    <row r="1139" spans="1:55" x14ac:dyDescent="0.25">
      <c r="A1139" s="153">
        <v>1134</v>
      </c>
      <c r="B1139">
        <v>2.39035790399999E-2</v>
      </c>
      <c r="C1139" s="49">
        <f t="shared" si="54"/>
        <v>2</v>
      </c>
      <c r="D1139" s="153">
        <v>1134</v>
      </c>
      <c r="E1139" s="151">
        <f t="shared" si="55"/>
        <v>2.39035790399999E-2</v>
      </c>
      <c r="BC1139" s="151">
        <f t="shared" si="53"/>
        <v>2.39035790399999E-2</v>
      </c>
    </row>
    <row r="1140" spans="1:55" x14ac:dyDescent="0.25">
      <c r="A1140" s="153">
        <v>1135</v>
      </c>
      <c r="B1140">
        <v>2.3790952739999999E-2</v>
      </c>
      <c r="C1140" s="49">
        <f t="shared" si="54"/>
        <v>2</v>
      </c>
      <c r="D1140" s="153">
        <v>1135</v>
      </c>
      <c r="E1140" s="151">
        <f t="shared" si="55"/>
        <v>2.3790952739999999E-2</v>
      </c>
      <c r="BC1140" s="151">
        <f t="shared" si="53"/>
        <v>2.3790952739999999E-2</v>
      </c>
    </row>
    <row r="1141" spans="1:55" x14ac:dyDescent="0.25">
      <c r="A1141" s="153">
        <v>1136</v>
      </c>
      <c r="B1141">
        <v>2.367884336E-2</v>
      </c>
      <c r="C1141" s="49">
        <f t="shared" si="54"/>
        <v>2</v>
      </c>
      <c r="D1141" s="153">
        <v>1136</v>
      </c>
      <c r="E1141" s="151">
        <f t="shared" si="55"/>
        <v>2.367884336E-2</v>
      </c>
      <c r="BC1141" s="151">
        <f t="shared" si="53"/>
        <v>2.367884336E-2</v>
      </c>
    </row>
    <row r="1142" spans="1:55" x14ac:dyDescent="0.25">
      <c r="A1142" s="153">
        <v>1137</v>
      </c>
      <c r="B1142">
        <v>2.356724872E-2</v>
      </c>
      <c r="C1142" s="49">
        <f t="shared" si="54"/>
        <v>2</v>
      </c>
      <c r="D1142" s="153">
        <v>1137</v>
      </c>
      <c r="E1142" s="151">
        <f t="shared" si="55"/>
        <v>2.356724872E-2</v>
      </c>
      <c r="BC1142" s="151">
        <f t="shared" si="53"/>
        <v>2.356724872E-2</v>
      </c>
    </row>
    <row r="1143" spans="1:55" x14ac:dyDescent="0.25">
      <c r="A1143" s="153">
        <v>1138</v>
      </c>
      <c r="B1143">
        <v>2.345616654E-2</v>
      </c>
      <c r="C1143" s="49">
        <f t="shared" si="54"/>
        <v>2</v>
      </c>
      <c r="D1143" s="153">
        <v>1138</v>
      </c>
      <c r="E1143" s="151">
        <f t="shared" si="55"/>
        <v>2.345616654E-2</v>
      </c>
      <c r="BC1143" s="151">
        <f t="shared" si="53"/>
        <v>2.345616654E-2</v>
      </c>
    </row>
    <row r="1144" spans="1:55" x14ac:dyDescent="0.25">
      <c r="A1144" s="153">
        <v>1139</v>
      </c>
      <c r="B1144">
        <v>2.3345594599999998E-2</v>
      </c>
      <c r="C1144" s="49">
        <f t="shared" si="54"/>
        <v>2</v>
      </c>
      <c r="D1144" s="153">
        <v>1139</v>
      </c>
      <c r="E1144" s="151">
        <f t="shared" si="55"/>
        <v>2.3345594599999998E-2</v>
      </c>
      <c r="BC1144" s="151">
        <f t="shared" si="53"/>
        <v>2.3345594599999998E-2</v>
      </c>
    </row>
    <row r="1145" spans="1:55" x14ac:dyDescent="0.25">
      <c r="A1145" s="153">
        <v>1140</v>
      </c>
      <c r="B1145">
        <v>2.3235530679999901E-2</v>
      </c>
      <c r="C1145" s="49">
        <f t="shared" si="54"/>
        <v>2</v>
      </c>
      <c r="D1145" s="153">
        <v>1140</v>
      </c>
      <c r="E1145" s="151">
        <f t="shared" si="55"/>
        <v>2.3235530679999901E-2</v>
      </c>
      <c r="BC1145" s="151">
        <f t="shared" si="53"/>
        <v>2.3235530679999901E-2</v>
      </c>
    </row>
    <row r="1146" spans="1:55" x14ac:dyDescent="0.25">
      <c r="A1146" s="153">
        <v>1141</v>
      </c>
      <c r="B1146">
        <v>2.31259725799999E-2</v>
      </c>
      <c r="C1146" s="49">
        <f t="shared" si="54"/>
        <v>2</v>
      </c>
      <c r="D1146" s="153">
        <v>1141</v>
      </c>
      <c r="E1146" s="151">
        <f t="shared" si="55"/>
        <v>2.31259725799999E-2</v>
      </c>
      <c r="BC1146" s="151">
        <f t="shared" si="53"/>
        <v>2.31259725799999E-2</v>
      </c>
    </row>
    <row r="1147" spans="1:55" x14ac:dyDescent="0.25">
      <c r="A1147" s="153">
        <v>1142</v>
      </c>
      <c r="B1147">
        <v>2.301691808E-2</v>
      </c>
      <c r="C1147" s="49">
        <f t="shared" si="54"/>
        <v>2</v>
      </c>
      <c r="D1147" s="153">
        <v>1142</v>
      </c>
      <c r="E1147" s="151">
        <f t="shared" si="55"/>
        <v>2.301691808E-2</v>
      </c>
      <c r="BC1147" s="151">
        <f t="shared" si="53"/>
        <v>2.301691808E-2</v>
      </c>
    </row>
    <row r="1148" spans="1:55" x14ac:dyDescent="0.25">
      <c r="A1148" s="153">
        <v>1143</v>
      </c>
      <c r="B1148">
        <v>2.2908364999999899E-2</v>
      </c>
      <c r="C1148" s="49">
        <f t="shared" si="54"/>
        <v>2</v>
      </c>
      <c r="D1148" s="153">
        <v>1143</v>
      </c>
      <c r="E1148" s="151">
        <f t="shared" si="55"/>
        <v>2.2908364999999899E-2</v>
      </c>
      <c r="BC1148" s="151">
        <f t="shared" si="53"/>
        <v>2.2908364999999899E-2</v>
      </c>
    </row>
    <row r="1149" spans="1:55" x14ac:dyDescent="0.25">
      <c r="A1149" s="153">
        <v>1144</v>
      </c>
      <c r="B1149">
        <v>2.280031116E-2</v>
      </c>
      <c r="C1149" s="49">
        <f t="shared" si="54"/>
        <v>2</v>
      </c>
      <c r="D1149" s="153">
        <v>1144</v>
      </c>
      <c r="E1149" s="151">
        <f t="shared" si="55"/>
        <v>2.280031116E-2</v>
      </c>
      <c r="BC1149" s="151">
        <f t="shared" si="53"/>
        <v>2.280031116E-2</v>
      </c>
    </row>
    <row r="1150" spans="1:55" x14ac:dyDescent="0.25">
      <c r="A1150" s="153">
        <v>1145</v>
      </c>
      <c r="B1150">
        <v>2.26927543599999E-2</v>
      </c>
      <c r="C1150" s="49">
        <f t="shared" si="54"/>
        <v>2</v>
      </c>
      <c r="D1150" s="153">
        <v>1145</v>
      </c>
      <c r="E1150" s="151">
        <f t="shared" si="55"/>
        <v>2.26927543599999E-2</v>
      </c>
      <c r="BC1150" s="151">
        <f t="shared" si="53"/>
        <v>2.26927543599999E-2</v>
      </c>
    </row>
    <row r="1151" spans="1:55" x14ac:dyDescent="0.25">
      <c r="A1151" s="153">
        <v>1146</v>
      </c>
      <c r="B1151">
        <v>2.2585692439999999E-2</v>
      </c>
      <c r="C1151" s="49">
        <f t="shared" si="54"/>
        <v>2</v>
      </c>
      <c r="D1151" s="153">
        <v>1146</v>
      </c>
      <c r="E1151" s="151">
        <f t="shared" si="55"/>
        <v>2.2585692439999999E-2</v>
      </c>
      <c r="BC1151" s="151">
        <f t="shared" si="53"/>
        <v>2.2585692439999999E-2</v>
      </c>
    </row>
    <row r="1152" spans="1:55" x14ac:dyDescent="0.25">
      <c r="A1152" s="153">
        <v>1147</v>
      </c>
      <c r="B1152">
        <v>2.24791232599999E-2</v>
      </c>
      <c r="C1152" s="49">
        <f t="shared" si="54"/>
        <v>2</v>
      </c>
      <c r="D1152" s="153">
        <v>1147</v>
      </c>
      <c r="E1152" s="151">
        <f t="shared" si="55"/>
        <v>2.24791232599999E-2</v>
      </c>
      <c r="BC1152" s="151">
        <f t="shared" si="53"/>
        <v>2.24791232599999E-2</v>
      </c>
    </row>
    <row r="1153" spans="1:55" x14ac:dyDescent="0.25">
      <c r="A1153" s="153">
        <v>1148</v>
      </c>
      <c r="B1153">
        <v>2.2373044639999999E-2</v>
      </c>
      <c r="C1153" s="49">
        <f t="shared" si="54"/>
        <v>2</v>
      </c>
      <c r="D1153" s="153">
        <v>1148</v>
      </c>
      <c r="E1153" s="151">
        <f t="shared" si="55"/>
        <v>2.2373044639999999E-2</v>
      </c>
      <c r="BC1153" s="151">
        <f t="shared" si="53"/>
        <v>2.2373044639999999E-2</v>
      </c>
    </row>
    <row r="1154" spans="1:55" x14ac:dyDescent="0.25">
      <c r="A1154" s="153">
        <v>1149</v>
      </c>
      <c r="B1154">
        <v>2.22674544399999E-2</v>
      </c>
      <c r="C1154" s="49">
        <f t="shared" si="54"/>
        <v>2</v>
      </c>
      <c r="D1154" s="153">
        <v>1149</v>
      </c>
      <c r="E1154" s="151">
        <f t="shared" si="55"/>
        <v>2.22674544399999E-2</v>
      </c>
      <c r="BC1154" s="151">
        <f t="shared" si="53"/>
        <v>2.22674544399999E-2</v>
      </c>
    </row>
    <row r="1155" spans="1:55" x14ac:dyDescent="0.25">
      <c r="A1155" s="153">
        <v>1150</v>
      </c>
      <c r="B1155">
        <v>2.2162350519999902E-2</v>
      </c>
      <c r="C1155" s="49">
        <f t="shared" si="54"/>
        <v>2</v>
      </c>
      <c r="D1155" s="153">
        <v>1150</v>
      </c>
      <c r="E1155" s="151">
        <f t="shared" si="55"/>
        <v>2.2162350519999902E-2</v>
      </c>
      <c r="BC1155" s="151">
        <f t="shared" si="53"/>
        <v>2.2162350519999902E-2</v>
      </c>
    </row>
    <row r="1156" spans="1:55" x14ac:dyDescent="0.25">
      <c r="A1156" s="153">
        <v>1151</v>
      </c>
      <c r="B1156">
        <v>2.2057730759999901E-2</v>
      </c>
      <c r="C1156" s="49">
        <f t="shared" si="54"/>
        <v>2</v>
      </c>
      <c r="D1156" s="153">
        <v>1151</v>
      </c>
      <c r="E1156" s="151">
        <f t="shared" si="55"/>
        <v>2.2057730759999901E-2</v>
      </c>
      <c r="BC1156" s="151">
        <f t="shared" si="53"/>
        <v>2.2057730759999901E-2</v>
      </c>
    </row>
    <row r="1157" spans="1:55" x14ac:dyDescent="0.25">
      <c r="A1157" s="153">
        <v>1152</v>
      </c>
      <c r="B1157">
        <v>2.1953593059999998E-2</v>
      </c>
      <c r="C1157" s="49">
        <f t="shared" si="54"/>
        <v>2</v>
      </c>
      <c r="D1157" s="153">
        <v>1152</v>
      </c>
      <c r="E1157" s="151">
        <f t="shared" si="55"/>
        <v>2.1953593059999998E-2</v>
      </c>
      <c r="BC1157" s="151">
        <f t="shared" ref="BC1157:BC1220" si="56">B1157</f>
        <v>2.1953593059999998E-2</v>
      </c>
    </row>
    <row r="1158" spans="1:55" x14ac:dyDescent="0.25">
      <c r="A1158" s="153">
        <v>1153</v>
      </c>
      <c r="B1158">
        <v>2.184993528E-2</v>
      </c>
      <c r="C1158" s="49">
        <f t="shared" ref="C1158:C1221" si="57">IF(ROW()-$C$4&lt;=$C$2,1,2)</f>
        <v>2</v>
      </c>
      <c r="D1158" s="153">
        <v>1153</v>
      </c>
      <c r="E1158" s="151">
        <f t="shared" ref="E1158:E1221" si="58">B1158</f>
        <v>2.184993528E-2</v>
      </c>
      <c r="BC1158" s="151">
        <f t="shared" si="56"/>
        <v>2.184993528E-2</v>
      </c>
    </row>
    <row r="1159" spans="1:55" x14ac:dyDescent="0.25">
      <c r="A1159" s="153">
        <v>1154</v>
      </c>
      <c r="B1159">
        <v>2.1746755319999998E-2</v>
      </c>
      <c r="C1159" s="49">
        <f t="shared" si="57"/>
        <v>2</v>
      </c>
      <c r="D1159" s="153">
        <v>1154</v>
      </c>
      <c r="E1159" s="151">
        <f t="shared" si="58"/>
        <v>2.1746755319999998E-2</v>
      </c>
      <c r="BC1159" s="151">
        <f t="shared" si="56"/>
        <v>2.1746755319999998E-2</v>
      </c>
    </row>
    <row r="1160" spans="1:55" x14ac:dyDescent="0.25">
      <c r="A1160" s="153">
        <v>1155</v>
      </c>
      <c r="B1160">
        <v>2.1644051099999999E-2</v>
      </c>
      <c r="C1160" s="49">
        <f t="shared" si="57"/>
        <v>2</v>
      </c>
      <c r="D1160" s="153">
        <v>1155</v>
      </c>
      <c r="E1160" s="151">
        <f t="shared" si="58"/>
        <v>2.1644051099999999E-2</v>
      </c>
      <c r="BC1160" s="151">
        <f t="shared" si="56"/>
        <v>2.1644051099999999E-2</v>
      </c>
    </row>
    <row r="1161" spans="1:55" x14ac:dyDescent="0.25">
      <c r="A1161" s="153">
        <v>1156</v>
      </c>
      <c r="B1161">
        <v>2.15418205199999E-2</v>
      </c>
      <c r="C1161" s="49">
        <f t="shared" si="57"/>
        <v>2</v>
      </c>
      <c r="D1161" s="153">
        <v>1156</v>
      </c>
      <c r="E1161" s="151">
        <f t="shared" si="58"/>
        <v>2.15418205199999E-2</v>
      </c>
      <c r="BC1161" s="151">
        <f t="shared" si="56"/>
        <v>2.15418205199999E-2</v>
      </c>
    </row>
    <row r="1162" spans="1:55" x14ac:dyDescent="0.25">
      <c r="A1162" s="153">
        <v>1157</v>
      </c>
      <c r="B1162">
        <v>2.1440061520000001E-2</v>
      </c>
      <c r="C1162" s="49">
        <f t="shared" si="57"/>
        <v>2</v>
      </c>
      <c r="D1162" s="153">
        <v>1157</v>
      </c>
      <c r="E1162" s="151">
        <f t="shared" si="58"/>
        <v>2.1440061520000001E-2</v>
      </c>
      <c r="BC1162" s="151">
        <f t="shared" si="56"/>
        <v>2.1440061520000001E-2</v>
      </c>
    </row>
    <row r="1163" spans="1:55" x14ac:dyDescent="0.25">
      <c r="A1163" s="153">
        <v>1158</v>
      </c>
      <c r="B1163">
        <v>2.1338771999999898E-2</v>
      </c>
      <c r="C1163" s="49">
        <f t="shared" si="57"/>
        <v>2</v>
      </c>
      <c r="D1163" s="153">
        <v>1158</v>
      </c>
      <c r="E1163" s="151">
        <f t="shared" si="58"/>
        <v>2.1338771999999898E-2</v>
      </c>
      <c r="BC1163" s="151">
        <f t="shared" si="56"/>
        <v>2.1338771999999898E-2</v>
      </c>
    </row>
    <row r="1164" spans="1:55" x14ac:dyDescent="0.25">
      <c r="A1164" s="153">
        <v>1159</v>
      </c>
      <c r="B1164">
        <v>2.1237949919999999E-2</v>
      </c>
      <c r="C1164" s="49">
        <f t="shared" si="57"/>
        <v>2</v>
      </c>
      <c r="D1164" s="153">
        <v>1159</v>
      </c>
      <c r="E1164" s="151">
        <f t="shared" si="58"/>
        <v>2.1237949919999999E-2</v>
      </c>
      <c r="BC1164" s="151">
        <f t="shared" si="56"/>
        <v>2.1237949919999999E-2</v>
      </c>
    </row>
    <row r="1165" spans="1:55" x14ac:dyDescent="0.25">
      <c r="A1165" s="153">
        <v>1160</v>
      </c>
      <c r="B1165">
        <v>2.11375932199999E-2</v>
      </c>
      <c r="C1165" s="49">
        <f t="shared" si="57"/>
        <v>2</v>
      </c>
      <c r="D1165" s="153">
        <v>1160</v>
      </c>
      <c r="E1165" s="151">
        <f t="shared" si="58"/>
        <v>2.11375932199999E-2</v>
      </c>
      <c r="BC1165" s="151">
        <f t="shared" si="56"/>
        <v>2.11375932199999E-2</v>
      </c>
    </row>
    <row r="1166" spans="1:55" x14ac:dyDescent="0.25">
      <c r="A1166" s="153">
        <v>1161</v>
      </c>
      <c r="B1166">
        <v>2.1037699859999998E-2</v>
      </c>
      <c r="C1166" s="49">
        <f t="shared" si="57"/>
        <v>2</v>
      </c>
      <c r="D1166" s="153">
        <v>1161</v>
      </c>
      <c r="E1166" s="151">
        <f t="shared" si="58"/>
        <v>2.1037699859999998E-2</v>
      </c>
      <c r="BC1166" s="151">
        <f t="shared" si="56"/>
        <v>2.1037699859999998E-2</v>
      </c>
    </row>
    <row r="1167" spans="1:55" x14ac:dyDescent="0.25">
      <c r="A1167" s="153">
        <v>1162</v>
      </c>
      <c r="B1167">
        <v>2.0938267779999999E-2</v>
      </c>
      <c r="C1167" s="49">
        <f t="shared" si="57"/>
        <v>2</v>
      </c>
      <c r="D1167" s="153">
        <v>1162</v>
      </c>
      <c r="E1167" s="151">
        <f t="shared" si="58"/>
        <v>2.0938267779999999E-2</v>
      </c>
      <c r="BC1167" s="151">
        <f t="shared" si="56"/>
        <v>2.0938267779999999E-2</v>
      </c>
    </row>
    <row r="1168" spans="1:55" x14ac:dyDescent="0.25">
      <c r="A1168" s="153">
        <v>1163</v>
      </c>
      <c r="B1168">
        <v>2.0839294979999999E-2</v>
      </c>
      <c r="C1168" s="49">
        <f t="shared" si="57"/>
        <v>2</v>
      </c>
      <c r="D1168" s="153">
        <v>1163</v>
      </c>
      <c r="E1168" s="151">
        <f t="shared" si="58"/>
        <v>2.0839294979999999E-2</v>
      </c>
      <c r="BC1168" s="151">
        <f t="shared" si="56"/>
        <v>2.0839294979999999E-2</v>
      </c>
    </row>
    <row r="1169" spans="1:55" x14ac:dyDescent="0.25">
      <c r="A1169" s="153">
        <v>1164</v>
      </c>
      <c r="B1169">
        <v>2.0740779399999899E-2</v>
      </c>
      <c r="C1169" s="49">
        <f t="shared" si="57"/>
        <v>2</v>
      </c>
      <c r="D1169" s="153">
        <v>1164</v>
      </c>
      <c r="E1169" s="151">
        <f t="shared" si="58"/>
        <v>2.0740779399999899E-2</v>
      </c>
      <c r="BC1169" s="151">
        <f t="shared" si="56"/>
        <v>2.0740779399999899E-2</v>
      </c>
    </row>
    <row r="1170" spans="1:55" x14ac:dyDescent="0.25">
      <c r="A1170" s="153">
        <v>1165</v>
      </c>
      <c r="B1170">
        <v>2.0642719059999998E-2</v>
      </c>
      <c r="C1170" s="49">
        <f t="shared" si="57"/>
        <v>2</v>
      </c>
      <c r="D1170" s="153">
        <v>1165</v>
      </c>
      <c r="E1170" s="151">
        <f t="shared" si="58"/>
        <v>2.0642719059999998E-2</v>
      </c>
      <c r="BC1170" s="151">
        <f t="shared" si="56"/>
        <v>2.0642719059999998E-2</v>
      </c>
    </row>
    <row r="1171" spans="1:55" x14ac:dyDescent="0.25">
      <c r="A1171" s="153">
        <v>1166</v>
      </c>
      <c r="B1171">
        <v>2.05451119599999E-2</v>
      </c>
      <c r="C1171" s="49">
        <f t="shared" si="57"/>
        <v>2</v>
      </c>
      <c r="D1171" s="153">
        <v>1166</v>
      </c>
      <c r="E1171" s="151">
        <f t="shared" si="58"/>
        <v>2.05451119599999E-2</v>
      </c>
      <c r="BC1171" s="151">
        <f t="shared" si="56"/>
        <v>2.05451119599999E-2</v>
      </c>
    </row>
    <row r="1172" spans="1:55" x14ac:dyDescent="0.25">
      <c r="A1172" s="153">
        <v>1167</v>
      </c>
      <c r="B1172">
        <v>2.0447956059999901E-2</v>
      </c>
      <c r="C1172" s="49">
        <f t="shared" si="57"/>
        <v>2</v>
      </c>
      <c r="D1172" s="153">
        <v>1167</v>
      </c>
      <c r="E1172" s="151">
        <f t="shared" si="58"/>
        <v>2.0447956059999901E-2</v>
      </c>
      <c r="BC1172" s="151">
        <f t="shared" si="56"/>
        <v>2.0447956059999901E-2</v>
      </c>
    </row>
    <row r="1173" spans="1:55" x14ac:dyDescent="0.25">
      <c r="A1173" s="153">
        <v>1168</v>
      </c>
      <c r="B1173">
        <v>2.03512493999999E-2</v>
      </c>
      <c r="C1173" s="49">
        <f t="shared" si="57"/>
        <v>2</v>
      </c>
      <c r="D1173" s="153">
        <v>1168</v>
      </c>
      <c r="E1173" s="151">
        <f t="shared" si="58"/>
        <v>2.03512493999999E-2</v>
      </c>
      <c r="BC1173" s="151">
        <f t="shared" si="56"/>
        <v>2.03512493999999E-2</v>
      </c>
    </row>
    <row r="1174" spans="1:55" x14ac:dyDescent="0.25">
      <c r="A1174" s="153">
        <v>1169</v>
      </c>
      <c r="B1174">
        <v>2.025499E-2</v>
      </c>
      <c r="C1174" s="49">
        <f t="shared" si="57"/>
        <v>2</v>
      </c>
      <c r="D1174" s="153">
        <v>1169</v>
      </c>
      <c r="E1174" s="151">
        <f t="shared" si="58"/>
        <v>2.025499E-2</v>
      </c>
      <c r="BC1174" s="151">
        <f t="shared" si="56"/>
        <v>2.025499E-2</v>
      </c>
    </row>
    <row r="1175" spans="1:55" x14ac:dyDescent="0.25">
      <c r="A1175" s="153">
        <v>1170</v>
      </c>
      <c r="B1175">
        <v>2.015917586E-2</v>
      </c>
      <c r="C1175" s="49">
        <f t="shared" si="57"/>
        <v>2</v>
      </c>
      <c r="D1175" s="153">
        <v>1170</v>
      </c>
      <c r="E1175" s="151">
        <f t="shared" si="58"/>
        <v>2.015917586E-2</v>
      </c>
      <c r="BC1175" s="151">
        <f t="shared" si="56"/>
        <v>2.015917586E-2</v>
      </c>
    </row>
    <row r="1176" spans="1:55" x14ac:dyDescent="0.25">
      <c r="A1176" s="153">
        <v>1171</v>
      </c>
      <c r="B1176">
        <v>2.006380504E-2</v>
      </c>
      <c r="C1176" s="49">
        <f t="shared" si="57"/>
        <v>2</v>
      </c>
      <c r="D1176" s="153">
        <v>1171</v>
      </c>
      <c r="E1176" s="151">
        <f t="shared" si="58"/>
        <v>2.006380504E-2</v>
      </c>
      <c r="BC1176" s="151">
        <f t="shared" si="56"/>
        <v>2.006380504E-2</v>
      </c>
    </row>
    <row r="1177" spans="1:55" x14ac:dyDescent="0.25">
      <c r="A1177" s="153">
        <v>1172</v>
      </c>
      <c r="B1177">
        <v>1.9968875571999899E-2</v>
      </c>
      <c r="C1177" s="49">
        <f t="shared" si="57"/>
        <v>2</v>
      </c>
      <c r="D1177" s="153">
        <v>1172</v>
      </c>
      <c r="E1177" s="151">
        <f t="shared" si="58"/>
        <v>1.9968875571999899E-2</v>
      </c>
      <c r="BC1177" s="151">
        <f t="shared" si="56"/>
        <v>1.9968875571999899E-2</v>
      </c>
    </row>
    <row r="1178" spans="1:55" x14ac:dyDescent="0.25">
      <c r="A1178" s="153">
        <v>1173</v>
      </c>
      <c r="B1178">
        <v>1.9874385498E-2</v>
      </c>
      <c r="C1178" s="49">
        <f t="shared" si="57"/>
        <v>2</v>
      </c>
      <c r="D1178" s="153">
        <v>1173</v>
      </c>
      <c r="E1178" s="151">
        <f t="shared" si="58"/>
        <v>1.9874385498E-2</v>
      </c>
      <c r="BC1178" s="151">
        <f t="shared" si="56"/>
        <v>1.9874385498E-2</v>
      </c>
    </row>
    <row r="1179" spans="1:55" x14ac:dyDescent="0.25">
      <c r="A1179" s="153">
        <v>1174</v>
      </c>
      <c r="B1179">
        <v>1.9780332879999901E-2</v>
      </c>
      <c r="C1179" s="49">
        <f t="shared" si="57"/>
        <v>2</v>
      </c>
      <c r="D1179" s="153">
        <v>1174</v>
      </c>
      <c r="E1179" s="151">
        <f t="shared" si="58"/>
        <v>1.9780332879999901E-2</v>
      </c>
      <c r="BC1179" s="151">
        <f t="shared" si="56"/>
        <v>1.9780332879999901E-2</v>
      </c>
    </row>
    <row r="1180" spans="1:55" x14ac:dyDescent="0.25">
      <c r="A1180" s="153">
        <v>1175</v>
      </c>
      <c r="B1180">
        <v>1.9686715779999898E-2</v>
      </c>
      <c r="C1180" s="49">
        <f t="shared" si="57"/>
        <v>2</v>
      </c>
      <c r="D1180" s="153">
        <v>1175</v>
      </c>
      <c r="E1180" s="151">
        <f t="shared" si="58"/>
        <v>1.9686715779999898E-2</v>
      </c>
      <c r="BC1180" s="151">
        <f t="shared" si="56"/>
        <v>1.9686715779999898E-2</v>
      </c>
    </row>
    <row r="1181" spans="1:55" x14ac:dyDescent="0.25">
      <c r="A1181" s="153">
        <v>1176</v>
      </c>
      <c r="B1181">
        <v>1.9593532269999998E-2</v>
      </c>
      <c r="C1181" s="49">
        <f t="shared" si="57"/>
        <v>2</v>
      </c>
      <c r="D1181" s="153">
        <v>1176</v>
      </c>
      <c r="E1181" s="151">
        <f t="shared" si="58"/>
        <v>1.9593532269999998E-2</v>
      </c>
      <c r="BC1181" s="151">
        <f t="shared" si="56"/>
        <v>1.9593532269999998E-2</v>
      </c>
    </row>
    <row r="1182" spans="1:55" x14ac:dyDescent="0.25">
      <c r="A1182" s="153">
        <v>1177</v>
      </c>
      <c r="B1182">
        <v>1.9500780432000001E-2</v>
      </c>
      <c r="C1182" s="49">
        <f t="shared" si="57"/>
        <v>2</v>
      </c>
      <c r="D1182" s="153">
        <v>1177</v>
      </c>
      <c r="E1182" s="151">
        <f t="shared" si="58"/>
        <v>1.9500780432000001E-2</v>
      </c>
      <c r="BC1182" s="151">
        <f t="shared" si="56"/>
        <v>1.9500780432000001E-2</v>
      </c>
    </row>
    <row r="1183" spans="1:55" x14ac:dyDescent="0.25">
      <c r="A1183" s="153">
        <v>1178</v>
      </c>
      <c r="B1183">
        <v>1.9408458351999999E-2</v>
      </c>
      <c r="C1183" s="49">
        <f t="shared" si="57"/>
        <v>2</v>
      </c>
      <c r="D1183" s="153">
        <v>1178</v>
      </c>
      <c r="E1183" s="151">
        <f t="shared" si="58"/>
        <v>1.9408458351999999E-2</v>
      </c>
      <c r="BC1183" s="151">
        <f t="shared" si="56"/>
        <v>1.9408458351999999E-2</v>
      </c>
    </row>
    <row r="1184" spans="1:55" x14ac:dyDescent="0.25">
      <c r="A1184" s="153">
        <v>1179</v>
      </c>
      <c r="B1184">
        <v>1.9316564123999999E-2</v>
      </c>
      <c r="C1184" s="49">
        <f t="shared" si="57"/>
        <v>2</v>
      </c>
      <c r="D1184" s="153">
        <v>1179</v>
      </c>
      <c r="E1184" s="151">
        <f t="shared" si="58"/>
        <v>1.9316564123999999E-2</v>
      </c>
      <c r="BC1184" s="151">
        <f t="shared" si="56"/>
        <v>1.9316564123999999E-2</v>
      </c>
    </row>
    <row r="1185" spans="1:55" x14ac:dyDescent="0.25">
      <c r="A1185" s="153">
        <v>1180</v>
      </c>
      <c r="B1185">
        <v>1.9225095851999999E-2</v>
      </c>
      <c r="C1185" s="49">
        <f t="shared" si="57"/>
        <v>2</v>
      </c>
      <c r="D1185" s="153">
        <v>1180</v>
      </c>
      <c r="E1185" s="151">
        <f t="shared" si="58"/>
        <v>1.9225095851999999E-2</v>
      </c>
      <c r="BC1185" s="151">
        <f t="shared" si="56"/>
        <v>1.9225095851999999E-2</v>
      </c>
    </row>
    <row r="1186" spans="1:55" x14ac:dyDescent="0.25">
      <c r="A1186" s="153">
        <v>1181</v>
      </c>
      <c r="B1186">
        <v>1.9134051645999999E-2</v>
      </c>
      <c r="C1186" s="49">
        <f t="shared" si="57"/>
        <v>2</v>
      </c>
      <c r="D1186" s="153">
        <v>1181</v>
      </c>
      <c r="E1186" s="151">
        <f t="shared" si="58"/>
        <v>1.9134051645999999E-2</v>
      </c>
      <c r="BC1186" s="151">
        <f t="shared" si="56"/>
        <v>1.9134051645999999E-2</v>
      </c>
    </row>
    <row r="1187" spans="1:55" x14ac:dyDescent="0.25">
      <c r="A1187" s="153">
        <v>1182</v>
      </c>
      <c r="B1187">
        <v>1.9043429622000001E-2</v>
      </c>
      <c r="C1187" s="49">
        <f t="shared" si="57"/>
        <v>2</v>
      </c>
      <c r="D1187" s="153">
        <v>1182</v>
      </c>
      <c r="E1187" s="151">
        <f t="shared" si="58"/>
        <v>1.9043429622000001E-2</v>
      </c>
      <c r="BC1187" s="151">
        <f t="shared" si="56"/>
        <v>1.9043429622000001E-2</v>
      </c>
    </row>
    <row r="1188" spans="1:55" x14ac:dyDescent="0.25">
      <c r="A1188" s="153">
        <v>1183</v>
      </c>
      <c r="B1188">
        <v>1.8953227907999901E-2</v>
      </c>
      <c r="C1188" s="49">
        <f t="shared" si="57"/>
        <v>2</v>
      </c>
      <c r="D1188" s="153">
        <v>1183</v>
      </c>
      <c r="E1188" s="151">
        <f t="shared" si="58"/>
        <v>1.8953227907999901E-2</v>
      </c>
      <c r="BC1188" s="151">
        <f t="shared" si="56"/>
        <v>1.8953227907999901E-2</v>
      </c>
    </row>
    <row r="1189" spans="1:55" x14ac:dyDescent="0.25">
      <c r="A1189" s="153">
        <v>1184</v>
      </c>
      <c r="B1189">
        <v>1.8863444633999998E-2</v>
      </c>
      <c r="C1189" s="49">
        <f t="shared" si="57"/>
        <v>2</v>
      </c>
      <c r="D1189" s="153">
        <v>1184</v>
      </c>
      <c r="E1189" s="151">
        <f t="shared" si="58"/>
        <v>1.8863444633999998E-2</v>
      </c>
      <c r="BC1189" s="151">
        <f t="shared" si="56"/>
        <v>1.8863444633999998E-2</v>
      </c>
    </row>
    <row r="1190" spans="1:55" x14ac:dyDescent="0.25">
      <c r="A1190" s="153">
        <v>1185</v>
      </c>
      <c r="B1190">
        <v>1.8774077944E-2</v>
      </c>
      <c r="C1190" s="49">
        <f t="shared" si="57"/>
        <v>2</v>
      </c>
      <c r="D1190" s="153">
        <v>1185</v>
      </c>
      <c r="E1190" s="151">
        <f t="shared" si="58"/>
        <v>1.8774077944E-2</v>
      </c>
      <c r="BC1190" s="151">
        <f t="shared" si="56"/>
        <v>1.8774077944E-2</v>
      </c>
    </row>
    <row r="1191" spans="1:55" x14ac:dyDescent="0.25">
      <c r="A1191" s="153">
        <v>1186</v>
      </c>
      <c r="B1191">
        <v>1.8685125981999999E-2</v>
      </c>
      <c r="C1191" s="49">
        <f t="shared" si="57"/>
        <v>2</v>
      </c>
      <c r="D1191" s="153">
        <v>1186</v>
      </c>
      <c r="E1191" s="151">
        <f t="shared" si="58"/>
        <v>1.8685125981999999E-2</v>
      </c>
      <c r="BC1191" s="151">
        <f t="shared" si="56"/>
        <v>1.8685125981999999E-2</v>
      </c>
    </row>
    <row r="1192" spans="1:55" x14ac:dyDescent="0.25">
      <c r="A1192" s="153">
        <v>1187</v>
      </c>
      <c r="B1192">
        <v>1.8596586905999999E-2</v>
      </c>
      <c r="C1192" s="49">
        <f t="shared" si="57"/>
        <v>2</v>
      </c>
      <c r="D1192" s="153">
        <v>1187</v>
      </c>
      <c r="E1192" s="151">
        <f t="shared" si="58"/>
        <v>1.8596586905999999E-2</v>
      </c>
      <c r="BC1192" s="151">
        <f t="shared" si="56"/>
        <v>1.8596586905999999E-2</v>
      </c>
    </row>
    <row r="1193" spans="1:55" x14ac:dyDescent="0.25">
      <c r="A1193" s="153">
        <v>1188</v>
      </c>
      <c r="B1193">
        <v>1.8508458876E-2</v>
      </c>
      <c r="C1193" s="49">
        <f t="shared" si="57"/>
        <v>2</v>
      </c>
      <c r="D1193" s="153">
        <v>1188</v>
      </c>
      <c r="E1193" s="151">
        <f t="shared" si="58"/>
        <v>1.8508458876E-2</v>
      </c>
      <c r="BC1193" s="151">
        <f t="shared" si="56"/>
        <v>1.8508458876E-2</v>
      </c>
    </row>
    <row r="1194" spans="1:55" x14ac:dyDescent="0.25">
      <c r="A1194" s="153">
        <v>1189</v>
      </c>
      <c r="B1194">
        <v>1.8420740065999999E-2</v>
      </c>
      <c r="C1194" s="49">
        <f t="shared" si="57"/>
        <v>2</v>
      </c>
      <c r="D1194" s="153">
        <v>1189</v>
      </c>
      <c r="E1194" s="151">
        <f t="shared" si="58"/>
        <v>1.8420740065999999E-2</v>
      </c>
      <c r="BC1194" s="151">
        <f t="shared" si="56"/>
        <v>1.8420740065999999E-2</v>
      </c>
    </row>
    <row r="1195" spans="1:55" x14ac:dyDescent="0.25">
      <c r="A1195" s="153">
        <v>1190</v>
      </c>
      <c r="B1195">
        <v>1.8333428651999901E-2</v>
      </c>
      <c r="C1195" s="49">
        <f t="shared" si="57"/>
        <v>2</v>
      </c>
      <c r="D1195" s="153">
        <v>1190</v>
      </c>
      <c r="E1195" s="151">
        <f t="shared" si="58"/>
        <v>1.8333428651999901E-2</v>
      </c>
      <c r="BC1195" s="151">
        <f t="shared" si="56"/>
        <v>1.8333428651999901E-2</v>
      </c>
    </row>
    <row r="1196" spans="1:55" x14ac:dyDescent="0.25">
      <c r="A1196" s="153">
        <v>1191</v>
      </c>
      <c r="B1196">
        <v>1.8246522817999999E-2</v>
      </c>
      <c r="C1196" s="49">
        <f t="shared" si="57"/>
        <v>2</v>
      </c>
      <c r="D1196" s="153">
        <v>1191</v>
      </c>
      <c r="E1196" s="151">
        <f t="shared" si="58"/>
        <v>1.8246522817999999E-2</v>
      </c>
      <c r="BC1196" s="151">
        <f t="shared" si="56"/>
        <v>1.8246522817999999E-2</v>
      </c>
    </row>
    <row r="1197" spans="1:55" x14ac:dyDescent="0.25">
      <c r="A1197" s="153">
        <v>1192</v>
      </c>
      <c r="B1197">
        <v>1.8160020755999901E-2</v>
      </c>
      <c r="C1197" s="49">
        <f t="shared" si="57"/>
        <v>2</v>
      </c>
      <c r="D1197" s="153">
        <v>1192</v>
      </c>
      <c r="E1197" s="151">
        <f t="shared" si="58"/>
        <v>1.8160020755999901E-2</v>
      </c>
      <c r="BC1197" s="151">
        <f t="shared" si="56"/>
        <v>1.8160020755999901E-2</v>
      </c>
    </row>
    <row r="1198" spans="1:55" x14ac:dyDescent="0.25">
      <c r="A1198" s="153">
        <v>1193</v>
      </c>
      <c r="B1198">
        <v>1.8073920667999999E-2</v>
      </c>
      <c r="C1198" s="49">
        <f t="shared" si="57"/>
        <v>2</v>
      </c>
      <c r="D1198" s="153">
        <v>1193</v>
      </c>
      <c r="E1198" s="151">
        <f t="shared" si="58"/>
        <v>1.8073920667999999E-2</v>
      </c>
      <c r="BC1198" s="151">
        <f t="shared" si="56"/>
        <v>1.8073920667999999E-2</v>
      </c>
    </row>
    <row r="1199" spans="1:55" x14ac:dyDescent="0.25">
      <c r="A1199" s="153">
        <v>1194</v>
      </c>
      <c r="B1199">
        <v>1.798822076E-2</v>
      </c>
      <c r="C1199" s="49">
        <f t="shared" si="57"/>
        <v>2</v>
      </c>
      <c r="D1199" s="153">
        <v>1194</v>
      </c>
      <c r="E1199" s="151">
        <f t="shared" si="58"/>
        <v>1.798822076E-2</v>
      </c>
      <c r="BC1199" s="151">
        <f t="shared" si="56"/>
        <v>1.798822076E-2</v>
      </c>
    </row>
    <row r="1200" spans="1:55" x14ac:dyDescent="0.25">
      <c r="A1200" s="153">
        <v>1195</v>
      </c>
      <c r="B1200">
        <v>1.7902919245999901E-2</v>
      </c>
      <c r="C1200" s="49">
        <f t="shared" si="57"/>
        <v>2</v>
      </c>
      <c r="D1200" s="153">
        <v>1195</v>
      </c>
      <c r="E1200" s="151">
        <f t="shared" si="58"/>
        <v>1.7902919245999901E-2</v>
      </c>
      <c r="BC1200" s="151">
        <f t="shared" si="56"/>
        <v>1.7902919245999901E-2</v>
      </c>
    </row>
    <row r="1201" spans="1:55" x14ac:dyDescent="0.25">
      <c r="A1201" s="153">
        <v>1196</v>
      </c>
      <c r="B1201">
        <v>1.7818014348E-2</v>
      </c>
      <c r="C1201" s="49">
        <f t="shared" si="57"/>
        <v>2</v>
      </c>
      <c r="D1201" s="153">
        <v>1196</v>
      </c>
      <c r="E1201" s="151">
        <f t="shared" si="58"/>
        <v>1.7818014348E-2</v>
      </c>
      <c r="BC1201" s="151">
        <f t="shared" si="56"/>
        <v>1.7818014348E-2</v>
      </c>
    </row>
    <row r="1202" spans="1:55" x14ac:dyDescent="0.25">
      <c r="A1202" s="153">
        <v>1197</v>
      </c>
      <c r="B1202">
        <v>1.7733504293999999E-2</v>
      </c>
      <c r="C1202" s="49">
        <f t="shared" si="57"/>
        <v>2</v>
      </c>
      <c r="D1202" s="153">
        <v>1197</v>
      </c>
      <c r="E1202" s="151">
        <f t="shared" si="58"/>
        <v>1.7733504293999999E-2</v>
      </c>
      <c r="BC1202" s="151">
        <f t="shared" si="56"/>
        <v>1.7733504293999999E-2</v>
      </c>
    </row>
    <row r="1203" spans="1:55" x14ac:dyDescent="0.25">
      <c r="A1203" s="153">
        <v>1198</v>
      </c>
      <c r="B1203">
        <v>1.7649387320000001E-2</v>
      </c>
      <c r="C1203" s="49">
        <f t="shared" si="57"/>
        <v>2</v>
      </c>
      <c r="D1203" s="153">
        <v>1198</v>
      </c>
      <c r="E1203" s="151">
        <f t="shared" si="58"/>
        <v>1.7649387320000001E-2</v>
      </c>
      <c r="BC1203" s="151">
        <f t="shared" si="56"/>
        <v>1.7649387320000001E-2</v>
      </c>
    </row>
    <row r="1204" spans="1:55" x14ac:dyDescent="0.25">
      <c r="A1204" s="153">
        <v>1199</v>
      </c>
      <c r="B1204">
        <v>1.756566167E-2</v>
      </c>
      <c r="C1204" s="49">
        <f t="shared" si="57"/>
        <v>2</v>
      </c>
      <c r="D1204" s="153">
        <v>1199</v>
      </c>
      <c r="E1204" s="151">
        <f t="shared" si="58"/>
        <v>1.756566167E-2</v>
      </c>
      <c r="BC1204" s="151">
        <f t="shared" si="56"/>
        <v>1.756566167E-2</v>
      </c>
    </row>
    <row r="1205" spans="1:55" x14ac:dyDescent="0.25">
      <c r="A1205" s="153">
        <v>1200</v>
      </c>
      <c r="B1205">
        <v>1.7482325595999999E-2</v>
      </c>
      <c r="C1205" s="49">
        <f t="shared" si="57"/>
        <v>2</v>
      </c>
      <c r="D1205" s="153">
        <v>1200</v>
      </c>
      <c r="E1205" s="151">
        <f t="shared" si="58"/>
        <v>1.7482325595999999E-2</v>
      </c>
      <c r="BC1205" s="151">
        <f t="shared" si="56"/>
        <v>1.7482325595999999E-2</v>
      </c>
    </row>
    <row r="1206" spans="1:55" x14ac:dyDescent="0.25">
      <c r="A1206" s="153">
        <v>1201</v>
      </c>
      <c r="B1206">
        <v>1.7399377351999999E-2</v>
      </c>
      <c r="C1206" s="49">
        <f t="shared" si="57"/>
        <v>2</v>
      </c>
      <c r="D1206" s="153">
        <v>1201</v>
      </c>
      <c r="E1206" s="151">
        <f t="shared" si="58"/>
        <v>1.7399377351999999E-2</v>
      </c>
      <c r="BC1206" s="151">
        <f t="shared" si="56"/>
        <v>1.7399377351999999E-2</v>
      </c>
    </row>
    <row r="1207" spans="1:55" x14ac:dyDescent="0.25">
      <c r="A1207" s="153">
        <v>1202</v>
      </c>
      <c r="B1207">
        <v>1.7316815204E-2</v>
      </c>
      <c r="C1207" s="49">
        <f t="shared" si="57"/>
        <v>2</v>
      </c>
      <c r="D1207" s="153">
        <v>1202</v>
      </c>
      <c r="E1207" s="151">
        <f t="shared" si="58"/>
        <v>1.7316815204E-2</v>
      </c>
      <c r="BC1207" s="151">
        <f t="shared" si="56"/>
        <v>1.7316815204E-2</v>
      </c>
    </row>
    <row r="1208" spans="1:55" x14ac:dyDescent="0.25">
      <c r="A1208" s="153">
        <v>1203</v>
      </c>
      <c r="B1208">
        <v>1.7234637426E-2</v>
      </c>
      <c r="C1208" s="49">
        <f t="shared" si="57"/>
        <v>2</v>
      </c>
      <c r="D1208" s="153">
        <v>1203</v>
      </c>
      <c r="E1208" s="151">
        <f t="shared" si="58"/>
        <v>1.7234637426E-2</v>
      </c>
      <c r="BC1208" s="151">
        <f t="shared" si="56"/>
        <v>1.7234637426E-2</v>
      </c>
    </row>
    <row r="1209" spans="1:55" x14ac:dyDescent="0.25">
      <c r="A1209" s="153">
        <v>1204</v>
      </c>
      <c r="B1209">
        <v>1.7152842293999999E-2</v>
      </c>
      <c r="C1209" s="49">
        <f t="shared" si="57"/>
        <v>2</v>
      </c>
      <c r="D1209" s="153">
        <v>1204</v>
      </c>
      <c r="E1209" s="151">
        <f t="shared" si="58"/>
        <v>1.7152842293999999E-2</v>
      </c>
      <c r="BC1209" s="151">
        <f t="shared" si="56"/>
        <v>1.7152842293999999E-2</v>
      </c>
    </row>
    <row r="1210" spans="1:55" x14ac:dyDescent="0.25">
      <c r="A1210" s="153">
        <v>1205</v>
      </c>
      <c r="B1210">
        <v>1.7071428095999999E-2</v>
      </c>
      <c r="C1210" s="49">
        <f t="shared" si="57"/>
        <v>2</v>
      </c>
      <c r="D1210" s="153">
        <v>1205</v>
      </c>
      <c r="E1210" s="151">
        <f t="shared" si="58"/>
        <v>1.7071428095999999E-2</v>
      </c>
      <c r="BC1210" s="151">
        <f t="shared" si="56"/>
        <v>1.7071428095999999E-2</v>
      </c>
    </row>
    <row r="1211" spans="1:55" x14ac:dyDescent="0.25">
      <c r="A1211" s="153">
        <v>1206</v>
      </c>
      <c r="B1211">
        <v>1.6990393124000001E-2</v>
      </c>
      <c r="C1211" s="49">
        <f t="shared" si="57"/>
        <v>2</v>
      </c>
      <c r="D1211" s="153">
        <v>1206</v>
      </c>
      <c r="E1211" s="151">
        <f t="shared" si="58"/>
        <v>1.6990393124000001E-2</v>
      </c>
      <c r="BC1211" s="151">
        <f t="shared" si="56"/>
        <v>1.6990393124000001E-2</v>
      </c>
    </row>
    <row r="1212" spans="1:55" x14ac:dyDescent="0.25">
      <c r="A1212" s="153">
        <v>1207</v>
      </c>
      <c r="B1212">
        <v>1.6909735677999999E-2</v>
      </c>
      <c r="C1212" s="49">
        <f t="shared" si="57"/>
        <v>2</v>
      </c>
      <c r="D1212" s="153">
        <v>1207</v>
      </c>
      <c r="E1212" s="151">
        <f t="shared" si="58"/>
        <v>1.6909735677999999E-2</v>
      </c>
      <c r="BC1212" s="151">
        <f t="shared" si="56"/>
        <v>1.6909735677999999E-2</v>
      </c>
    </row>
    <row r="1213" spans="1:55" x14ac:dyDescent="0.25">
      <c r="A1213" s="153">
        <v>1208</v>
      </c>
      <c r="B1213">
        <v>1.68294540639999E-2</v>
      </c>
      <c r="C1213" s="49">
        <f t="shared" si="57"/>
        <v>2</v>
      </c>
      <c r="D1213" s="153">
        <v>1208</v>
      </c>
      <c r="E1213" s="151">
        <f t="shared" si="58"/>
        <v>1.68294540639999E-2</v>
      </c>
      <c r="BC1213" s="151">
        <f t="shared" si="56"/>
        <v>1.68294540639999E-2</v>
      </c>
    </row>
    <row r="1214" spans="1:55" x14ac:dyDescent="0.25">
      <c r="A1214" s="153">
        <v>1209</v>
      </c>
      <c r="B1214">
        <v>1.67495465979999E-2</v>
      </c>
      <c r="C1214" s="49">
        <f t="shared" si="57"/>
        <v>2</v>
      </c>
      <c r="D1214" s="153">
        <v>1209</v>
      </c>
      <c r="E1214" s="151">
        <f t="shared" si="58"/>
        <v>1.67495465979999E-2</v>
      </c>
      <c r="BC1214" s="151">
        <f t="shared" si="56"/>
        <v>1.67495465979999E-2</v>
      </c>
    </row>
    <row r="1215" spans="1:55" x14ac:dyDescent="0.25">
      <c r="A1215" s="153">
        <v>1210</v>
      </c>
      <c r="B1215">
        <v>1.66700116019999E-2</v>
      </c>
      <c r="C1215" s="49">
        <f t="shared" si="57"/>
        <v>2</v>
      </c>
      <c r="D1215" s="153">
        <v>1210</v>
      </c>
      <c r="E1215" s="151">
        <f t="shared" si="58"/>
        <v>1.66700116019999E-2</v>
      </c>
      <c r="BC1215" s="151">
        <f t="shared" si="56"/>
        <v>1.66700116019999E-2</v>
      </c>
    </row>
    <row r="1216" spans="1:55" x14ac:dyDescent="0.25">
      <c r="A1216" s="153">
        <v>1211</v>
      </c>
      <c r="B1216">
        <v>1.65908473999999E-2</v>
      </c>
      <c r="C1216" s="49">
        <f t="shared" si="57"/>
        <v>2</v>
      </c>
      <c r="D1216" s="153">
        <v>1211</v>
      </c>
      <c r="E1216" s="151">
        <f t="shared" si="58"/>
        <v>1.65908473999999E-2</v>
      </c>
      <c r="BC1216" s="151">
        <f t="shared" si="56"/>
        <v>1.65908473999999E-2</v>
      </c>
    </row>
    <row r="1217" spans="1:55" x14ac:dyDescent="0.25">
      <c r="A1217" s="153">
        <v>1212</v>
      </c>
      <c r="B1217">
        <v>1.6512052329999999E-2</v>
      </c>
      <c r="C1217" s="49">
        <f t="shared" si="57"/>
        <v>2</v>
      </c>
      <c r="D1217" s="153">
        <v>1212</v>
      </c>
      <c r="E1217" s="151">
        <f t="shared" si="58"/>
        <v>1.6512052329999999E-2</v>
      </c>
      <c r="BC1217" s="151">
        <f t="shared" si="56"/>
        <v>1.6512052329999999E-2</v>
      </c>
    </row>
    <row r="1218" spans="1:55" x14ac:dyDescent="0.25">
      <c r="A1218" s="153">
        <v>1213</v>
      </c>
      <c r="B1218">
        <v>1.6433624732E-2</v>
      </c>
      <c r="C1218" s="49">
        <f t="shared" si="57"/>
        <v>2</v>
      </c>
      <c r="D1218" s="153">
        <v>1213</v>
      </c>
      <c r="E1218" s="151">
        <f t="shared" si="58"/>
        <v>1.6433624732E-2</v>
      </c>
      <c r="BC1218" s="151">
        <f t="shared" si="56"/>
        <v>1.6433624732E-2</v>
      </c>
    </row>
    <row r="1219" spans="1:55" x14ac:dyDescent="0.25">
      <c r="A1219" s="153">
        <v>1214</v>
      </c>
      <c r="B1219">
        <v>1.6355562954000001E-2</v>
      </c>
      <c r="C1219" s="49">
        <f t="shared" si="57"/>
        <v>2</v>
      </c>
      <c r="D1219" s="153">
        <v>1214</v>
      </c>
      <c r="E1219" s="151">
        <f t="shared" si="58"/>
        <v>1.6355562954000001E-2</v>
      </c>
      <c r="BC1219" s="151">
        <f t="shared" si="56"/>
        <v>1.6355562954000001E-2</v>
      </c>
    </row>
    <row r="1220" spans="1:55" x14ac:dyDescent="0.25">
      <c r="A1220" s="153">
        <v>1215</v>
      </c>
      <c r="B1220">
        <v>1.6277865353999998E-2</v>
      </c>
      <c r="C1220" s="49">
        <f t="shared" si="57"/>
        <v>2</v>
      </c>
      <c r="D1220" s="153">
        <v>1215</v>
      </c>
      <c r="E1220" s="151">
        <f t="shared" si="58"/>
        <v>1.6277865353999998E-2</v>
      </c>
      <c r="BC1220" s="151">
        <f t="shared" si="56"/>
        <v>1.6277865353999998E-2</v>
      </c>
    </row>
    <row r="1221" spans="1:55" x14ac:dyDescent="0.25">
      <c r="A1221" s="153">
        <v>1216</v>
      </c>
      <c r="B1221">
        <v>1.6200530290000001E-2</v>
      </c>
      <c r="C1221" s="49">
        <f t="shared" si="57"/>
        <v>2</v>
      </c>
      <c r="D1221" s="153">
        <v>1216</v>
      </c>
      <c r="E1221" s="151">
        <f t="shared" si="58"/>
        <v>1.6200530290000001E-2</v>
      </c>
      <c r="BC1221" s="151">
        <f t="shared" ref="BC1221:BC1284" si="59">B1221</f>
        <v>1.6200530290000001E-2</v>
      </c>
    </row>
    <row r="1222" spans="1:55" x14ac:dyDescent="0.25">
      <c r="A1222" s="153">
        <v>1217</v>
      </c>
      <c r="B1222">
        <v>1.6123556136E-2</v>
      </c>
      <c r="C1222" s="49">
        <f t="shared" ref="C1222:C1285" si="60">IF(ROW()-$C$4&lt;=$C$2,1,2)</f>
        <v>2</v>
      </c>
      <c r="D1222" s="153">
        <v>1217</v>
      </c>
      <c r="E1222" s="151">
        <f t="shared" ref="E1222:E1285" si="61">B1222</f>
        <v>1.6123556136E-2</v>
      </c>
      <c r="BC1222" s="151">
        <f t="shared" si="59"/>
        <v>1.6123556136E-2</v>
      </c>
    </row>
    <row r="1223" spans="1:55" x14ac:dyDescent="0.25">
      <c r="A1223" s="153">
        <v>1218</v>
      </c>
      <c r="B1223">
        <v>1.6046941264000001E-2</v>
      </c>
      <c r="C1223" s="49">
        <f t="shared" si="60"/>
        <v>2</v>
      </c>
      <c r="D1223" s="153">
        <v>1218</v>
      </c>
      <c r="E1223" s="151">
        <f t="shared" si="61"/>
        <v>1.6046941264000001E-2</v>
      </c>
      <c r="BC1223" s="151">
        <f t="shared" si="59"/>
        <v>1.6046941264000001E-2</v>
      </c>
    </row>
    <row r="1224" spans="1:55" x14ac:dyDescent="0.25">
      <c r="A1224" s="153">
        <v>1219</v>
      </c>
      <c r="B1224">
        <v>1.5970684058E-2</v>
      </c>
      <c r="C1224" s="49">
        <f t="shared" si="60"/>
        <v>2</v>
      </c>
      <c r="D1224" s="153">
        <v>1219</v>
      </c>
      <c r="E1224" s="151">
        <f t="shared" si="61"/>
        <v>1.5970684058E-2</v>
      </c>
      <c r="BC1224" s="151">
        <f t="shared" si="59"/>
        <v>1.5970684058E-2</v>
      </c>
    </row>
    <row r="1225" spans="1:55" x14ac:dyDescent="0.25">
      <c r="A1225" s="153">
        <v>1220</v>
      </c>
      <c r="B1225">
        <v>1.5894782907999901E-2</v>
      </c>
      <c r="C1225" s="49">
        <f t="shared" si="60"/>
        <v>2</v>
      </c>
      <c r="D1225" s="153">
        <v>1220</v>
      </c>
      <c r="E1225" s="151">
        <f t="shared" si="61"/>
        <v>1.5894782907999901E-2</v>
      </c>
      <c r="BC1225" s="151">
        <f t="shared" si="59"/>
        <v>1.5894782907999901E-2</v>
      </c>
    </row>
    <row r="1226" spans="1:55" x14ac:dyDescent="0.25">
      <c r="A1226" s="153">
        <v>1221</v>
      </c>
      <c r="B1226">
        <v>1.5819236205999999E-2</v>
      </c>
      <c r="C1226" s="49">
        <f t="shared" si="60"/>
        <v>2</v>
      </c>
      <c r="D1226" s="153">
        <v>1221</v>
      </c>
      <c r="E1226" s="151">
        <f t="shared" si="61"/>
        <v>1.5819236205999999E-2</v>
      </c>
      <c r="BC1226" s="151">
        <f t="shared" si="59"/>
        <v>1.5819236205999999E-2</v>
      </c>
    </row>
    <row r="1227" spans="1:55" x14ac:dyDescent="0.25">
      <c r="A1227" s="153">
        <v>1222</v>
      </c>
      <c r="B1227">
        <v>1.5744042359999998E-2</v>
      </c>
      <c r="C1227" s="49">
        <f t="shared" si="60"/>
        <v>2</v>
      </c>
      <c r="D1227" s="153">
        <v>1222</v>
      </c>
      <c r="E1227" s="151">
        <f t="shared" si="61"/>
        <v>1.5744042359999998E-2</v>
      </c>
      <c r="BC1227" s="151">
        <f t="shared" si="59"/>
        <v>1.5744042359999998E-2</v>
      </c>
    </row>
    <row r="1228" spans="1:55" x14ac:dyDescent="0.25">
      <c r="A1228" s="153">
        <v>1223</v>
      </c>
      <c r="B1228">
        <v>1.5669199775999999E-2</v>
      </c>
      <c r="C1228" s="49">
        <f t="shared" si="60"/>
        <v>2</v>
      </c>
      <c r="D1228" s="153">
        <v>1223</v>
      </c>
      <c r="E1228" s="151">
        <f t="shared" si="61"/>
        <v>1.5669199775999999E-2</v>
      </c>
      <c r="BC1228" s="151">
        <f t="shared" si="59"/>
        <v>1.5669199775999999E-2</v>
      </c>
    </row>
    <row r="1229" spans="1:55" x14ac:dyDescent="0.25">
      <c r="A1229" s="153">
        <v>1224</v>
      </c>
      <c r="B1229">
        <v>1.55947068699999E-2</v>
      </c>
      <c r="C1229" s="49">
        <f t="shared" si="60"/>
        <v>2</v>
      </c>
      <c r="D1229" s="153">
        <v>1224</v>
      </c>
      <c r="E1229" s="151">
        <f t="shared" si="61"/>
        <v>1.55947068699999E-2</v>
      </c>
      <c r="BC1229" s="151">
        <f t="shared" si="59"/>
        <v>1.55947068699999E-2</v>
      </c>
    </row>
    <row r="1230" spans="1:55" x14ac:dyDescent="0.25">
      <c r="A1230" s="153">
        <v>1225</v>
      </c>
      <c r="B1230">
        <v>1.5520562064E-2</v>
      </c>
      <c r="C1230" s="49">
        <f t="shared" si="60"/>
        <v>2</v>
      </c>
      <c r="D1230" s="153">
        <v>1225</v>
      </c>
      <c r="E1230" s="151">
        <f t="shared" si="61"/>
        <v>1.5520562064E-2</v>
      </c>
      <c r="BC1230" s="151">
        <f t="shared" si="59"/>
        <v>1.5520562064E-2</v>
      </c>
    </row>
    <row r="1231" spans="1:55" x14ac:dyDescent="0.25">
      <c r="A1231" s="153">
        <v>1226</v>
      </c>
      <c r="B1231">
        <v>1.544676379E-2</v>
      </c>
      <c r="C1231" s="49">
        <f t="shared" si="60"/>
        <v>2</v>
      </c>
      <c r="D1231" s="153">
        <v>1226</v>
      </c>
      <c r="E1231" s="151">
        <f t="shared" si="61"/>
        <v>1.544676379E-2</v>
      </c>
      <c r="BC1231" s="151">
        <f t="shared" si="59"/>
        <v>1.544676379E-2</v>
      </c>
    </row>
    <row r="1232" spans="1:55" x14ac:dyDescent="0.25">
      <c r="A1232" s="153">
        <v>1227</v>
      </c>
      <c r="B1232">
        <v>1.5373310479999999E-2</v>
      </c>
      <c r="C1232" s="49">
        <f t="shared" si="60"/>
        <v>2</v>
      </c>
      <c r="D1232" s="153">
        <v>1227</v>
      </c>
      <c r="E1232" s="151">
        <f t="shared" si="61"/>
        <v>1.5373310479999999E-2</v>
      </c>
      <c r="BC1232" s="151">
        <f t="shared" si="59"/>
        <v>1.5373310479999999E-2</v>
      </c>
    </row>
    <row r="1233" spans="1:55" x14ac:dyDescent="0.25">
      <c r="A1233" s="153">
        <v>1228</v>
      </c>
      <c r="B1233">
        <v>1.5300200579999999E-2</v>
      </c>
      <c r="C1233" s="49">
        <f t="shared" si="60"/>
        <v>2</v>
      </c>
      <c r="D1233" s="153">
        <v>1228</v>
      </c>
      <c r="E1233" s="151">
        <f t="shared" si="61"/>
        <v>1.5300200579999999E-2</v>
      </c>
      <c r="BC1233" s="151">
        <f t="shared" si="59"/>
        <v>1.5300200579999999E-2</v>
      </c>
    </row>
    <row r="1234" spans="1:55" x14ac:dyDescent="0.25">
      <c r="A1234" s="153">
        <v>1229</v>
      </c>
      <c r="B1234">
        <v>1.5227432534E-2</v>
      </c>
      <c r="C1234" s="49">
        <f t="shared" si="60"/>
        <v>2</v>
      </c>
      <c r="D1234" s="153">
        <v>1229</v>
      </c>
      <c r="E1234" s="151">
        <f t="shared" si="61"/>
        <v>1.5227432534E-2</v>
      </c>
      <c r="BC1234" s="151">
        <f t="shared" si="59"/>
        <v>1.5227432534E-2</v>
      </c>
    </row>
    <row r="1235" spans="1:55" x14ac:dyDescent="0.25">
      <c r="A1235" s="153">
        <v>1230</v>
      </c>
      <c r="B1235">
        <v>1.51550048019999E-2</v>
      </c>
      <c r="C1235" s="49">
        <f t="shared" si="60"/>
        <v>2</v>
      </c>
      <c r="D1235" s="153">
        <v>1230</v>
      </c>
      <c r="E1235" s="151">
        <f t="shared" si="61"/>
        <v>1.51550048019999E-2</v>
      </c>
      <c r="BC1235" s="151">
        <f t="shared" si="59"/>
        <v>1.51550048019999E-2</v>
      </c>
    </row>
    <row r="1236" spans="1:55" x14ac:dyDescent="0.25">
      <c r="A1236" s="153">
        <v>1231</v>
      </c>
      <c r="B1236">
        <v>1.5082915841999899E-2</v>
      </c>
      <c r="C1236" s="49">
        <f t="shared" si="60"/>
        <v>2</v>
      </c>
      <c r="D1236" s="153">
        <v>1231</v>
      </c>
      <c r="E1236" s="151">
        <f t="shared" si="61"/>
        <v>1.5082915841999899E-2</v>
      </c>
      <c r="BC1236" s="151">
        <f t="shared" si="59"/>
        <v>1.5082915841999899E-2</v>
      </c>
    </row>
    <row r="1237" spans="1:55" x14ac:dyDescent="0.25">
      <c r="A1237" s="153">
        <v>1232</v>
      </c>
      <c r="B1237">
        <v>1.5011164124E-2</v>
      </c>
      <c r="C1237" s="49">
        <f t="shared" si="60"/>
        <v>2</v>
      </c>
      <c r="D1237" s="153">
        <v>1232</v>
      </c>
      <c r="E1237" s="151">
        <f t="shared" si="61"/>
        <v>1.5011164124E-2</v>
      </c>
      <c r="BC1237" s="151">
        <f t="shared" si="59"/>
        <v>1.5011164124E-2</v>
      </c>
    </row>
    <row r="1238" spans="1:55" x14ac:dyDescent="0.25">
      <c r="A1238" s="153">
        <v>1233</v>
      </c>
      <c r="B1238">
        <v>1.4939748122E-2</v>
      </c>
      <c r="C1238" s="49">
        <f t="shared" si="60"/>
        <v>2</v>
      </c>
      <c r="D1238" s="153">
        <v>1233</v>
      </c>
      <c r="E1238" s="151">
        <f t="shared" si="61"/>
        <v>1.4939748122E-2</v>
      </c>
      <c r="BC1238" s="151">
        <f t="shared" si="59"/>
        <v>1.4939748122E-2</v>
      </c>
    </row>
    <row r="1239" spans="1:55" x14ac:dyDescent="0.25">
      <c r="A1239" s="153">
        <v>1234</v>
      </c>
      <c r="B1239">
        <v>1.48686663179999E-2</v>
      </c>
      <c r="C1239" s="49">
        <f t="shared" si="60"/>
        <v>2</v>
      </c>
      <c r="D1239" s="153">
        <v>1234</v>
      </c>
      <c r="E1239" s="151">
        <f t="shared" si="61"/>
        <v>1.48686663179999E-2</v>
      </c>
      <c r="BC1239" s="151">
        <f t="shared" si="59"/>
        <v>1.48686663179999E-2</v>
      </c>
    </row>
    <row r="1240" spans="1:55" x14ac:dyDescent="0.25">
      <c r="A1240" s="153">
        <v>1235</v>
      </c>
      <c r="B1240">
        <v>1.47979171979999E-2</v>
      </c>
      <c r="C1240" s="49">
        <f t="shared" si="60"/>
        <v>2</v>
      </c>
      <c r="D1240" s="153">
        <v>1235</v>
      </c>
      <c r="E1240" s="151">
        <f t="shared" si="61"/>
        <v>1.47979171979999E-2</v>
      </c>
      <c r="BC1240" s="151">
        <f t="shared" si="59"/>
        <v>1.47979171979999E-2</v>
      </c>
    </row>
    <row r="1241" spans="1:55" x14ac:dyDescent="0.25">
      <c r="A1241" s="153">
        <v>1236</v>
      </c>
      <c r="B1241">
        <v>1.4727499256000001E-2</v>
      </c>
      <c r="C1241" s="49">
        <f t="shared" si="60"/>
        <v>2</v>
      </c>
      <c r="D1241" s="153">
        <v>1236</v>
      </c>
      <c r="E1241" s="151">
        <f t="shared" si="61"/>
        <v>1.4727499256000001E-2</v>
      </c>
      <c r="BC1241" s="151">
        <f t="shared" si="59"/>
        <v>1.4727499256000001E-2</v>
      </c>
    </row>
    <row r="1242" spans="1:55" x14ac:dyDescent="0.25">
      <c r="A1242" s="153">
        <v>1237</v>
      </c>
      <c r="B1242">
        <v>1.46574109919999E-2</v>
      </c>
      <c r="C1242" s="49">
        <f t="shared" si="60"/>
        <v>2</v>
      </c>
      <c r="D1242" s="153">
        <v>1237</v>
      </c>
      <c r="E1242" s="151">
        <f t="shared" si="61"/>
        <v>1.46574109919999E-2</v>
      </c>
      <c r="BC1242" s="151">
        <f t="shared" si="59"/>
        <v>1.46574109919999E-2</v>
      </c>
    </row>
    <row r="1243" spans="1:55" x14ac:dyDescent="0.25">
      <c r="A1243" s="153">
        <v>1238</v>
      </c>
      <c r="B1243">
        <v>1.4587650914E-2</v>
      </c>
      <c r="C1243" s="49">
        <f t="shared" si="60"/>
        <v>2</v>
      </c>
      <c r="D1243" s="153">
        <v>1238</v>
      </c>
      <c r="E1243" s="151">
        <f t="shared" si="61"/>
        <v>1.4587650914E-2</v>
      </c>
      <c r="BC1243" s="151">
        <f t="shared" si="59"/>
        <v>1.4587650914E-2</v>
      </c>
    </row>
    <row r="1244" spans="1:55" x14ac:dyDescent="0.25">
      <c r="A1244" s="153">
        <v>1239</v>
      </c>
      <c r="B1244">
        <v>1.4518217532E-2</v>
      </c>
      <c r="C1244" s="49">
        <f t="shared" si="60"/>
        <v>2</v>
      </c>
      <c r="D1244" s="153">
        <v>1239</v>
      </c>
      <c r="E1244" s="151">
        <f t="shared" si="61"/>
        <v>1.4518217532E-2</v>
      </c>
      <c r="BC1244" s="151">
        <f t="shared" si="59"/>
        <v>1.4518217532E-2</v>
      </c>
    </row>
    <row r="1245" spans="1:55" x14ac:dyDescent="0.25">
      <c r="A1245" s="153">
        <v>1240</v>
      </c>
      <c r="B1245">
        <v>1.44491093679999E-2</v>
      </c>
      <c r="C1245" s="49">
        <f t="shared" si="60"/>
        <v>2</v>
      </c>
      <c r="D1245" s="153">
        <v>1240</v>
      </c>
      <c r="E1245" s="151">
        <f t="shared" si="61"/>
        <v>1.44491093679999E-2</v>
      </c>
      <c r="BC1245" s="151">
        <f t="shared" si="59"/>
        <v>1.44491093679999E-2</v>
      </c>
    </row>
    <row r="1246" spans="1:55" x14ac:dyDescent="0.25">
      <c r="A1246" s="153">
        <v>1241</v>
      </c>
      <c r="B1246">
        <v>1.4380324944E-2</v>
      </c>
      <c r="C1246" s="49">
        <f t="shared" si="60"/>
        <v>2</v>
      </c>
      <c r="D1246" s="153">
        <v>1241</v>
      </c>
      <c r="E1246" s="151">
        <f t="shared" si="61"/>
        <v>1.4380324944E-2</v>
      </c>
      <c r="BC1246" s="151">
        <f t="shared" si="59"/>
        <v>1.4380324944E-2</v>
      </c>
    </row>
    <row r="1247" spans="1:55" x14ac:dyDescent="0.25">
      <c r="A1247" s="153">
        <v>1242</v>
      </c>
      <c r="B1247">
        <v>1.4311862793999999E-2</v>
      </c>
      <c r="C1247" s="49">
        <f t="shared" si="60"/>
        <v>2</v>
      </c>
      <c r="D1247" s="153">
        <v>1242</v>
      </c>
      <c r="E1247" s="151">
        <f t="shared" si="61"/>
        <v>1.4311862793999999E-2</v>
      </c>
      <c r="BC1247" s="151">
        <f t="shared" si="59"/>
        <v>1.4311862793999999E-2</v>
      </c>
    </row>
    <row r="1248" spans="1:55" x14ac:dyDescent="0.25">
      <c r="A1248" s="153">
        <v>1243</v>
      </c>
      <c r="B1248">
        <v>1.4243721453999899E-2</v>
      </c>
      <c r="C1248" s="49">
        <f t="shared" si="60"/>
        <v>2</v>
      </c>
      <c r="D1248" s="153">
        <v>1243</v>
      </c>
      <c r="E1248" s="151">
        <f t="shared" si="61"/>
        <v>1.4243721453999899E-2</v>
      </c>
      <c r="BC1248" s="151">
        <f t="shared" si="59"/>
        <v>1.4243721453999899E-2</v>
      </c>
    </row>
    <row r="1249" spans="1:55" x14ac:dyDescent="0.25">
      <c r="A1249" s="153">
        <v>1244</v>
      </c>
      <c r="B1249">
        <v>1.4175899469999999E-2</v>
      </c>
      <c r="C1249" s="49">
        <f t="shared" si="60"/>
        <v>2</v>
      </c>
      <c r="D1249" s="153">
        <v>1244</v>
      </c>
      <c r="E1249" s="151">
        <f t="shared" si="61"/>
        <v>1.4175899469999999E-2</v>
      </c>
      <c r="BC1249" s="151">
        <f t="shared" si="59"/>
        <v>1.4175899469999999E-2</v>
      </c>
    </row>
    <row r="1250" spans="1:55" x14ac:dyDescent="0.25">
      <c r="A1250" s="153">
        <v>1245</v>
      </c>
      <c r="B1250">
        <v>1.41083953899999E-2</v>
      </c>
      <c r="C1250" s="49">
        <f t="shared" si="60"/>
        <v>2</v>
      </c>
      <c r="D1250" s="153">
        <v>1245</v>
      </c>
      <c r="E1250" s="151">
        <f t="shared" si="61"/>
        <v>1.41083953899999E-2</v>
      </c>
      <c r="BC1250" s="151">
        <f t="shared" si="59"/>
        <v>1.41083953899999E-2</v>
      </c>
    </row>
    <row r="1251" spans="1:55" x14ac:dyDescent="0.25">
      <c r="A1251" s="153">
        <v>1246</v>
      </c>
      <c r="B1251">
        <v>1.40412077719999E-2</v>
      </c>
      <c r="C1251" s="49">
        <f t="shared" si="60"/>
        <v>2</v>
      </c>
      <c r="D1251" s="153">
        <v>1246</v>
      </c>
      <c r="E1251" s="151">
        <f t="shared" si="61"/>
        <v>1.40412077719999E-2</v>
      </c>
      <c r="BC1251" s="151">
        <f t="shared" si="59"/>
        <v>1.40412077719999E-2</v>
      </c>
    </row>
    <row r="1252" spans="1:55" x14ac:dyDescent="0.25">
      <c r="A1252" s="153">
        <v>1247</v>
      </c>
      <c r="B1252">
        <v>1.39743351759999E-2</v>
      </c>
      <c r="C1252" s="49">
        <f t="shared" si="60"/>
        <v>2</v>
      </c>
      <c r="D1252" s="153">
        <v>1247</v>
      </c>
      <c r="E1252" s="151">
        <f t="shared" si="61"/>
        <v>1.39743351759999E-2</v>
      </c>
      <c r="BC1252" s="151">
        <f t="shared" si="59"/>
        <v>1.39743351759999E-2</v>
      </c>
    </row>
    <row r="1253" spans="1:55" x14ac:dyDescent="0.25">
      <c r="A1253" s="153">
        <v>1248</v>
      </c>
      <c r="B1253">
        <v>1.3907776171999999E-2</v>
      </c>
      <c r="C1253" s="49">
        <f t="shared" si="60"/>
        <v>2</v>
      </c>
      <c r="D1253" s="153">
        <v>1248</v>
      </c>
      <c r="E1253" s="151">
        <f t="shared" si="61"/>
        <v>1.3907776171999999E-2</v>
      </c>
      <c r="BC1253" s="151">
        <f t="shared" si="59"/>
        <v>1.3907776171999999E-2</v>
      </c>
    </row>
    <row r="1254" spans="1:55" x14ac:dyDescent="0.25">
      <c r="A1254" s="153">
        <v>1249</v>
      </c>
      <c r="B1254">
        <v>1.3841529333999901E-2</v>
      </c>
      <c r="C1254" s="49">
        <f t="shared" si="60"/>
        <v>2</v>
      </c>
      <c r="D1254" s="153">
        <v>1249</v>
      </c>
      <c r="E1254" s="151">
        <f t="shared" si="61"/>
        <v>1.3841529333999901E-2</v>
      </c>
      <c r="BC1254" s="151">
        <f t="shared" si="59"/>
        <v>1.3841529333999901E-2</v>
      </c>
    </row>
    <row r="1255" spans="1:55" x14ac:dyDescent="0.25">
      <c r="A1255" s="153">
        <v>1250</v>
      </c>
      <c r="B1255">
        <v>1.3775593243999899E-2</v>
      </c>
      <c r="C1255" s="49">
        <f t="shared" si="60"/>
        <v>2</v>
      </c>
      <c r="D1255" s="153">
        <v>1250</v>
      </c>
      <c r="E1255" s="151">
        <f t="shared" si="61"/>
        <v>1.3775593243999899E-2</v>
      </c>
      <c r="BC1255" s="151">
        <f t="shared" si="59"/>
        <v>1.3775593243999899E-2</v>
      </c>
    </row>
    <row r="1256" spans="1:55" x14ac:dyDescent="0.25">
      <c r="A1256" s="153">
        <v>1251</v>
      </c>
      <c r="B1256">
        <v>1.3709966485999999E-2</v>
      </c>
      <c r="C1256" s="49">
        <f t="shared" si="60"/>
        <v>2</v>
      </c>
      <c r="D1256" s="153">
        <v>1251</v>
      </c>
      <c r="E1256" s="151">
        <f t="shared" si="61"/>
        <v>1.3709966485999999E-2</v>
      </c>
      <c r="BC1256" s="151">
        <f t="shared" si="59"/>
        <v>1.3709966485999999E-2</v>
      </c>
    </row>
    <row r="1257" spans="1:55" x14ac:dyDescent="0.25">
      <c r="A1257" s="153">
        <v>1252</v>
      </c>
      <c r="B1257">
        <v>1.3644647653999999E-2</v>
      </c>
      <c r="C1257" s="49">
        <f t="shared" si="60"/>
        <v>2</v>
      </c>
      <c r="D1257" s="153">
        <v>1252</v>
      </c>
      <c r="E1257" s="151">
        <f t="shared" si="61"/>
        <v>1.3644647653999999E-2</v>
      </c>
      <c r="BC1257" s="151">
        <f t="shared" si="59"/>
        <v>1.3644647653999999E-2</v>
      </c>
    </row>
    <row r="1258" spans="1:55" x14ac:dyDescent="0.25">
      <c r="A1258" s="153">
        <v>1253</v>
      </c>
      <c r="B1258">
        <v>1.3579635348E-2</v>
      </c>
      <c r="C1258" s="49">
        <f t="shared" si="60"/>
        <v>2</v>
      </c>
      <c r="D1258" s="153">
        <v>1253</v>
      </c>
      <c r="E1258" s="151">
        <f t="shared" si="61"/>
        <v>1.3579635348E-2</v>
      </c>
      <c r="BC1258" s="151">
        <f t="shared" si="59"/>
        <v>1.3579635348E-2</v>
      </c>
    </row>
    <row r="1259" spans="1:55" x14ac:dyDescent="0.25">
      <c r="A1259" s="153">
        <v>1254</v>
      </c>
      <c r="B1259">
        <v>1.3514928169999999E-2</v>
      </c>
      <c r="C1259" s="49">
        <f t="shared" si="60"/>
        <v>2</v>
      </c>
      <c r="D1259" s="153">
        <v>1254</v>
      </c>
      <c r="E1259" s="151">
        <f t="shared" si="61"/>
        <v>1.3514928169999999E-2</v>
      </c>
      <c r="BC1259" s="151">
        <f t="shared" si="59"/>
        <v>1.3514928169999999E-2</v>
      </c>
    </row>
    <row r="1260" spans="1:55" x14ac:dyDescent="0.25">
      <c r="A1260" s="153">
        <v>1255</v>
      </c>
      <c r="B1260">
        <v>1.345052473E-2</v>
      </c>
      <c r="C1260" s="49">
        <f t="shared" si="60"/>
        <v>2</v>
      </c>
      <c r="D1260" s="153">
        <v>1255</v>
      </c>
      <c r="E1260" s="151">
        <f t="shared" si="61"/>
        <v>1.345052473E-2</v>
      </c>
      <c r="BC1260" s="151">
        <f t="shared" si="59"/>
        <v>1.345052473E-2</v>
      </c>
    </row>
    <row r="1261" spans="1:55" x14ac:dyDescent="0.25">
      <c r="A1261" s="153">
        <v>1256</v>
      </c>
      <c r="B1261">
        <v>1.33864236479999E-2</v>
      </c>
      <c r="C1261" s="49">
        <f t="shared" si="60"/>
        <v>2</v>
      </c>
      <c r="D1261" s="153">
        <v>1256</v>
      </c>
      <c r="E1261" s="151">
        <f t="shared" si="61"/>
        <v>1.33864236479999E-2</v>
      </c>
      <c r="BC1261" s="151">
        <f t="shared" si="59"/>
        <v>1.33864236479999E-2</v>
      </c>
    </row>
    <row r="1262" spans="1:55" x14ac:dyDescent="0.25">
      <c r="A1262" s="153">
        <v>1257</v>
      </c>
      <c r="B1262">
        <v>1.3322623544E-2</v>
      </c>
      <c r="C1262" s="49">
        <f t="shared" si="60"/>
        <v>2</v>
      </c>
      <c r="D1262" s="153">
        <v>1257</v>
      </c>
      <c r="E1262" s="151">
        <f t="shared" si="61"/>
        <v>1.3322623544E-2</v>
      </c>
      <c r="BC1262" s="151">
        <f t="shared" si="59"/>
        <v>1.3322623544E-2</v>
      </c>
    </row>
    <row r="1263" spans="1:55" x14ac:dyDescent="0.25">
      <c r="A1263" s="153">
        <v>1258</v>
      </c>
      <c r="B1263">
        <v>1.3259123046E-2</v>
      </c>
      <c r="C1263" s="49">
        <f t="shared" si="60"/>
        <v>2</v>
      </c>
      <c r="D1263" s="153">
        <v>1258</v>
      </c>
      <c r="E1263" s="151">
        <f t="shared" si="61"/>
        <v>1.3259123046E-2</v>
      </c>
      <c r="BC1263" s="151">
        <f t="shared" si="59"/>
        <v>1.3259123046E-2</v>
      </c>
    </row>
    <row r="1264" spans="1:55" x14ac:dyDescent="0.25">
      <c r="A1264" s="153">
        <v>1259</v>
      </c>
      <c r="B1264">
        <v>1.3195920789999999E-2</v>
      </c>
      <c r="C1264" s="49">
        <f t="shared" si="60"/>
        <v>2</v>
      </c>
      <c r="D1264" s="153">
        <v>1259</v>
      </c>
      <c r="E1264" s="151">
        <f t="shared" si="61"/>
        <v>1.3195920789999999E-2</v>
      </c>
      <c r="BC1264" s="151">
        <f t="shared" si="59"/>
        <v>1.3195920789999999E-2</v>
      </c>
    </row>
    <row r="1265" spans="1:55" x14ac:dyDescent="0.25">
      <c r="A1265" s="153">
        <v>1260</v>
      </c>
      <c r="B1265">
        <v>1.31330154139999E-2</v>
      </c>
      <c r="C1265" s="49">
        <f t="shared" si="60"/>
        <v>2</v>
      </c>
      <c r="D1265" s="153">
        <v>1260</v>
      </c>
      <c r="E1265" s="151">
        <f t="shared" si="61"/>
        <v>1.31330154139999E-2</v>
      </c>
      <c r="BC1265" s="151">
        <f t="shared" si="59"/>
        <v>1.31330154139999E-2</v>
      </c>
    </row>
    <row r="1266" spans="1:55" x14ac:dyDescent="0.25">
      <c r="A1266" s="153">
        <v>1261</v>
      </c>
      <c r="B1266">
        <v>1.30704055659999E-2</v>
      </c>
      <c r="C1266" s="49">
        <f t="shared" si="60"/>
        <v>2</v>
      </c>
      <c r="D1266" s="153">
        <v>1261</v>
      </c>
      <c r="E1266" s="151">
        <f t="shared" si="61"/>
        <v>1.30704055659999E-2</v>
      </c>
      <c r="BC1266" s="151">
        <f t="shared" si="59"/>
        <v>1.30704055659999E-2</v>
      </c>
    </row>
    <row r="1267" spans="1:55" x14ac:dyDescent="0.25">
      <c r="A1267" s="153">
        <v>1262</v>
      </c>
      <c r="B1267">
        <v>1.3008089893999999E-2</v>
      </c>
      <c r="C1267" s="49">
        <f t="shared" si="60"/>
        <v>2</v>
      </c>
      <c r="D1267" s="153">
        <v>1262</v>
      </c>
      <c r="E1267" s="151">
        <f t="shared" si="61"/>
        <v>1.3008089893999999E-2</v>
      </c>
      <c r="BC1267" s="151">
        <f t="shared" si="59"/>
        <v>1.3008089893999999E-2</v>
      </c>
    </row>
    <row r="1268" spans="1:55" x14ac:dyDescent="0.25">
      <c r="A1268" s="153">
        <v>1263</v>
      </c>
      <c r="B1268">
        <v>1.2946067057999999E-2</v>
      </c>
      <c r="C1268" s="49">
        <f t="shared" si="60"/>
        <v>2</v>
      </c>
      <c r="D1268" s="153">
        <v>1263</v>
      </c>
      <c r="E1268" s="151">
        <f t="shared" si="61"/>
        <v>1.2946067057999999E-2</v>
      </c>
      <c r="BC1268" s="151">
        <f t="shared" si="59"/>
        <v>1.2946067057999999E-2</v>
      </c>
    </row>
    <row r="1269" spans="1:55" x14ac:dyDescent="0.25">
      <c r="A1269" s="153">
        <v>1264</v>
      </c>
      <c r="B1269">
        <v>1.2884335721999899E-2</v>
      </c>
      <c r="C1269" s="49">
        <f t="shared" si="60"/>
        <v>2</v>
      </c>
      <c r="D1269" s="153">
        <v>1264</v>
      </c>
      <c r="E1269" s="151">
        <f t="shared" si="61"/>
        <v>1.2884335721999899E-2</v>
      </c>
      <c r="BC1269" s="151">
        <f t="shared" si="59"/>
        <v>1.2884335721999899E-2</v>
      </c>
    </row>
    <row r="1270" spans="1:55" x14ac:dyDescent="0.25">
      <c r="A1270" s="153">
        <v>1265</v>
      </c>
      <c r="B1270">
        <v>1.2822894551999999E-2</v>
      </c>
      <c r="C1270" s="49">
        <f t="shared" si="60"/>
        <v>2</v>
      </c>
      <c r="D1270" s="153">
        <v>1265</v>
      </c>
      <c r="E1270" s="151">
        <f t="shared" si="61"/>
        <v>1.2822894551999999E-2</v>
      </c>
      <c r="BC1270" s="151">
        <f t="shared" si="59"/>
        <v>1.2822894551999999E-2</v>
      </c>
    </row>
    <row r="1271" spans="1:55" x14ac:dyDescent="0.25">
      <c r="A1271" s="153">
        <v>1266</v>
      </c>
      <c r="B1271">
        <v>1.2761742224E-2</v>
      </c>
      <c r="C1271" s="49">
        <f t="shared" si="60"/>
        <v>2</v>
      </c>
      <c r="D1271" s="153">
        <v>1266</v>
      </c>
      <c r="E1271" s="151">
        <f t="shared" si="61"/>
        <v>1.2761742224E-2</v>
      </c>
      <c r="BC1271" s="151">
        <f t="shared" si="59"/>
        <v>1.2761742224E-2</v>
      </c>
    </row>
    <row r="1272" spans="1:55" x14ac:dyDescent="0.25">
      <c r="A1272" s="153">
        <v>1267</v>
      </c>
      <c r="B1272">
        <v>1.27008774199999E-2</v>
      </c>
      <c r="C1272" s="49">
        <f t="shared" si="60"/>
        <v>2</v>
      </c>
      <c r="D1272" s="153">
        <v>1267</v>
      </c>
      <c r="E1272" s="151">
        <f t="shared" si="61"/>
        <v>1.27008774199999E-2</v>
      </c>
      <c r="BC1272" s="151">
        <f t="shared" si="59"/>
        <v>1.27008774199999E-2</v>
      </c>
    </row>
    <row r="1273" spans="1:55" x14ac:dyDescent="0.25">
      <c r="A1273" s="153">
        <v>1268</v>
      </c>
      <c r="B1273">
        <v>1.26402988219999E-2</v>
      </c>
      <c r="C1273" s="49">
        <f t="shared" si="60"/>
        <v>2</v>
      </c>
      <c r="D1273" s="153">
        <v>1268</v>
      </c>
      <c r="E1273" s="151">
        <f t="shared" si="61"/>
        <v>1.26402988219999E-2</v>
      </c>
      <c r="BC1273" s="151">
        <f t="shared" si="59"/>
        <v>1.26402988219999E-2</v>
      </c>
    </row>
    <row r="1274" spans="1:55" x14ac:dyDescent="0.25">
      <c r="A1274" s="153">
        <v>1269</v>
      </c>
      <c r="B1274">
        <v>1.25800051259999E-2</v>
      </c>
      <c r="C1274" s="49">
        <f t="shared" si="60"/>
        <v>2</v>
      </c>
      <c r="D1274" s="153">
        <v>1269</v>
      </c>
      <c r="E1274" s="151">
        <f t="shared" si="61"/>
        <v>1.25800051259999E-2</v>
      </c>
      <c r="BC1274" s="151">
        <f t="shared" si="59"/>
        <v>1.25800051259999E-2</v>
      </c>
    </row>
    <row r="1275" spans="1:55" x14ac:dyDescent="0.25">
      <c r="A1275" s="153">
        <v>1270</v>
      </c>
      <c r="B1275">
        <v>1.2519995026E-2</v>
      </c>
      <c r="C1275" s="49">
        <f t="shared" si="60"/>
        <v>2</v>
      </c>
      <c r="D1275" s="153">
        <v>1270</v>
      </c>
      <c r="E1275" s="151">
        <f t="shared" si="61"/>
        <v>1.2519995026E-2</v>
      </c>
      <c r="BC1275" s="151">
        <f t="shared" si="59"/>
        <v>1.2519995026E-2</v>
      </c>
    </row>
    <row r="1276" spans="1:55" x14ac:dyDescent="0.25">
      <c r="A1276" s="153">
        <v>1271</v>
      </c>
      <c r="B1276">
        <v>1.24602672259999E-2</v>
      </c>
      <c r="C1276" s="49">
        <f t="shared" si="60"/>
        <v>2</v>
      </c>
      <c r="D1276" s="153">
        <v>1271</v>
      </c>
      <c r="E1276" s="151">
        <f t="shared" si="61"/>
        <v>1.24602672259999E-2</v>
      </c>
      <c r="BC1276" s="151">
        <f t="shared" si="59"/>
        <v>1.24602672259999E-2</v>
      </c>
    </row>
    <row r="1277" spans="1:55" x14ac:dyDescent="0.25">
      <c r="A1277" s="153">
        <v>1272</v>
      </c>
      <c r="B1277">
        <v>1.24008204339999E-2</v>
      </c>
      <c r="C1277" s="49">
        <f t="shared" si="60"/>
        <v>2</v>
      </c>
      <c r="D1277" s="153">
        <v>1272</v>
      </c>
      <c r="E1277" s="151">
        <f t="shared" si="61"/>
        <v>1.24008204339999E-2</v>
      </c>
      <c r="BC1277" s="151">
        <f t="shared" si="59"/>
        <v>1.24008204339999E-2</v>
      </c>
    </row>
    <row r="1278" spans="1:55" x14ac:dyDescent="0.25">
      <c r="A1278" s="153">
        <v>1273</v>
      </c>
      <c r="B1278">
        <v>1.2341653364E-2</v>
      </c>
      <c r="C1278" s="49">
        <f t="shared" si="60"/>
        <v>2</v>
      </c>
      <c r="D1278" s="153">
        <v>1273</v>
      </c>
      <c r="E1278" s="151">
        <f t="shared" si="61"/>
        <v>1.2341653364E-2</v>
      </c>
      <c r="BC1278" s="151">
        <f t="shared" si="59"/>
        <v>1.2341653364E-2</v>
      </c>
    </row>
    <row r="1279" spans="1:55" x14ac:dyDescent="0.25">
      <c r="A1279" s="153">
        <v>1274</v>
      </c>
      <c r="B1279">
        <v>1.2282764737999999E-2</v>
      </c>
      <c r="C1279" s="49">
        <f t="shared" si="60"/>
        <v>2</v>
      </c>
      <c r="D1279" s="153">
        <v>1274</v>
      </c>
      <c r="E1279" s="151">
        <f t="shared" si="61"/>
        <v>1.2282764737999999E-2</v>
      </c>
      <c r="BC1279" s="151">
        <f t="shared" si="59"/>
        <v>1.2282764737999999E-2</v>
      </c>
    </row>
    <row r="1280" spans="1:55" x14ac:dyDescent="0.25">
      <c r="A1280" s="153">
        <v>1275</v>
      </c>
      <c r="B1280">
        <v>1.22241532759999E-2</v>
      </c>
      <c r="C1280" s="49">
        <f t="shared" si="60"/>
        <v>2</v>
      </c>
      <c r="D1280" s="153">
        <v>1275</v>
      </c>
      <c r="E1280" s="151">
        <f t="shared" si="61"/>
        <v>1.22241532759999E-2</v>
      </c>
      <c r="BC1280" s="151">
        <f t="shared" si="59"/>
        <v>1.22241532759999E-2</v>
      </c>
    </row>
    <row r="1281" spans="1:55" x14ac:dyDescent="0.25">
      <c r="A1281" s="153">
        <v>1276</v>
      </c>
      <c r="B1281">
        <v>1.2165817714E-2</v>
      </c>
      <c r="C1281" s="49">
        <f t="shared" si="60"/>
        <v>2</v>
      </c>
      <c r="D1281" s="153">
        <v>1276</v>
      </c>
      <c r="E1281" s="151">
        <f t="shared" si="61"/>
        <v>1.2165817714E-2</v>
      </c>
      <c r="BC1281" s="151">
        <f t="shared" si="59"/>
        <v>1.2165817714E-2</v>
      </c>
    </row>
    <row r="1282" spans="1:55" x14ac:dyDescent="0.25">
      <c r="A1282" s="153">
        <v>1277</v>
      </c>
      <c r="B1282">
        <v>1.21077567839999E-2</v>
      </c>
      <c r="C1282" s="49">
        <f t="shared" si="60"/>
        <v>2</v>
      </c>
      <c r="D1282" s="153">
        <v>1277</v>
      </c>
      <c r="E1282" s="151">
        <f t="shared" si="61"/>
        <v>1.21077567839999E-2</v>
      </c>
      <c r="BC1282" s="151">
        <f t="shared" si="59"/>
        <v>1.21077567839999E-2</v>
      </c>
    </row>
    <row r="1283" spans="1:55" x14ac:dyDescent="0.25">
      <c r="A1283" s="153">
        <v>1278</v>
      </c>
      <c r="B1283">
        <v>1.2049969230000001E-2</v>
      </c>
      <c r="C1283" s="49">
        <f t="shared" si="60"/>
        <v>2</v>
      </c>
      <c r="D1283" s="153">
        <v>1278</v>
      </c>
      <c r="E1283" s="151">
        <f t="shared" si="61"/>
        <v>1.2049969230000001E-2</v>
      </c>
      <c r="BC1283" s="151">
        <f t="shared" si="59"/>
        <v>1.2049969230000001E-2</v>
      </c>
    </row>
    <row r="1284" spans="1:55" x14ac:dyDescent="0.25">
      <c r="A1284" s="153">
        <v>1279</v>
      </c>
      <c r="B1284">
        <v>1.1992453798E-2</v>
      </c>
      <c r="C1284" s="49">
        <f t="shared" si="60"/>
        <v>2</v>
      </c>
      <c r="D1284" s="153">
        <v>1279</v>
      </c>
      <c r="E1284" s="151">
        <f t="shared" si="61"/>
        <v>1.1992453798E-2</v>
      </c>
      <c r="BC1284" s="151">
        <f t="shared" si="59"/>
        <v>1.1992453798E-2</v>
      </c>
    </row>
    <row r="1285" spans="1:55" x14ac:dyDescent="0.25">
      <c r="A1285" s="153">
        <v>1280</v>
      </c>
      <c r="B1285">
        <v>1.19352092419999E-2</v>
      </c>
      <c r="C1285" s="49">
        <f t="shared" si="60"/>
        <v>2</v>
      </c>
      <c r="D1285" s="153">
        <v>1280</v>
      </c>
      <c r="E1285" s="151">
        <f t="shared" si="61"/>
        <v>1.19352092419999E-2</v>
      </c>
      <c r="BC1285" s="151">
        <f t="shared" ref="BC1285:BC1348" si="62">B1285</f>
        <v>1.19352092419999E-2</v>
      </c>
    </row>
    <row r="1286" spans="1:55" x14ac:dyDescent="0.25">
      <c r="A1286" s="153">
        <v>1281</v>
      </c>
      <c r="B1286">
        <v>1.1878234316E-2</v>
      </c>
      <c r="C1286" s="49">
        <f t="shared" ref="C1286:C1349" si="63">IF(ROW()-$C$4&lt;=$C$2,1,2)</f>
        <v>2</v>
      </c>
      <c r="D1286" s="153">
        <v>1281</v>
      </c>
      <c r="E1286" s="151">
        <f t="shared" ref="E1286:E1349" si="64">B1286</f>
        <v>1.1878234316E-2</v>
      </c>
      <c r="BC1286" s="151">
        <f t="shared" si="62"/>
        <v>1.1878234316E-2</v>
      </c>
    </row>
    <row r="1287" spans="1:55" x14ac:dyDescent="0.25">
      <c r="A1287" s="153">
        <v>1282</v>
      </c>
      <c r="B1287">
        <v>1.1821527785999901E-2</v>
      </c>
      <c r="C1287" s="49">
        <f t="shared" si="63"/>
        <v>2</v>
      </c>
      <c r="D1287" s="153">
        <v>1282</v>
      </c>
      <c r="E1287" s="151">
        <f t="shared" si="64"/>
        <v>1.1821527785999901E-2</v>
      </c>
      <c r="BC1287" s="151">
        <f t="shared" si="62"/>
        <v>1.1821527785999901E-2</v>
      </c>
    </row>
    <row r="1288" spans="1:55" x14ac:dyDescent="0.25">
      <c r="A1288" s="153">
        <v>1283</v>
      </c>
      <c r="B1288">
        <v>1.17650884219999E-2</v>
      </c>
      <c r="C1288" s="49">
        <f t="shared" si="63"/>
        <v>2</v>
      </c>
      <c r="D1288" s="153">
        <v>1283</v>
      </c>
      <c r="E1288" s="151">
        <f t="shared" si="64"/>
        <v>1.17650884219999E-2</v>
      </c>
      <c r="BC1288" s="151">
        <f t="shared" si="62"/>
        <v>1.17650884219999E-2</v>
      </c>
    </row>
    <row r="1289" spans="1:55" x14ac:dyDescent="0.25">
      <c r="A1289" s="153">
        <v>1284</v>
      </c>
      <c r="B1289">
        <v>1.1708914993999999E-2</v>
      </c>
      <c r="C1289" s="49">
        <f t="shared" si="63"/>
        <v>2</v>
      </c>
      <c r="D1289" s="153">
        <v>1284</v>
      </c>
      <c r="E1289" s="151">
        <f t="shared" si="64"/>
        <v>1.1708914993999999E-2</v>
      </c>
      <c r="BC1289" s="151">
        <f t="shared" si="62"/>
        <v>1.1708914993999999E-2</v>
      </c>
    </row>
    <row r="1290" spans="1:55" x14ac:dyDescent="0.25">
      <c r="A1290" s="153">
        <v>1285</v>
      </c>
      <c r="B1290">
        <v>1.1653006283999999E-2</v>
      </c>
      <c r="C1290" s="49">
        <f t="shared" si="63"/>
        <v>2</v>
      </c>
      <c r="D1290" s="153">
        <v>1285</v>
      </c>
      <c r="E1290" s="151">
        <f t="shared" si="64"/>
        <v>1.1653006283999999E-2</v>
      </c>
      <c r="BC1290" s="151">
        <f t="shared" si="62"/>
        <v>1.1653006283999999E-2</v>
      </c>
    </row>
    <row r="1291" spans="1:55" x14ac:dyDescent="0.25">
      <c r="A1291" s="153">
        <v>1286</v>
      </c>
      <c r="B1291">
        <v>1.1597361076E-2</v>
      </c>
      <c r="C1291" s="49">
        <f t="shared" si="63"/>
        <v>2</v>
      </c>
      <c r="D1291" s="153">
        <v>1286</v>
      </c>
      <c r="E1291" s="151">
        <f t="shared" si="64"/>
        <v>1.1597361076E-2</v>
      </c>
      <c r="BC1291" s="151">
        <f t="shared" si="62"/>
        <v>1.1597361076E-2</v>
      </c>
    </row>
    <row r="1292" spans="1:55" x14ac:dyDescent="0.25">
      <c r="A1292" s="153">
        <v>1287</v>
      </c>
      <c r="B1292">
        <v>1.15419781599999E-2</v>
      </c>
      <c r="C1292" s="49">
        <f t="shared" si="63"/>
        <v>2</v>
      </c>
      <c r="D1292" s="153">
        <v>1287</v>
      </c>
      <c r="E1292" s="151">
        <f t="shared" si="64"/>
        <v>1.15419781599999E-2</v>
      </c>
      <c r="BC1292" s="151">
        <f t="shared" si="62"/>
        <v>1.15419781599999E-2</v>
      </c>
    </row>
    <row r="1293" spans="1:55" x14ac:dyDescent="0.25">
      <c r="A1293" s="153">
        <v>1288</v>
      </c>
      <c r="B1293">
        <v>1.14868563319999E-2</v>
      </c>
      <c r="C1293" s="49">
        <f t="shared" si="63"/>
        <v>2</v>
      </c>
      <c r="D1293" s="153">
        <v>1288</v>
      </c>
      <c r="E1293" s="151">
        <f t="shared" si="64"/>
        <v>1.14868563319999E-2</v>
      </c>
      <c r="BC1293" s="151">
        <f t="shared" si="62"/>
        <v>1.14868563319999E-2</v>
      </c>
    </row>
    <row r="1294" spans="1:55" x14ac:dyDescent="0.25">
      <c r="A1294" s="153">
        <v>1289</v>
      </c>
      <c r="B1294">
        <v>1.1431994387999999E-2</v>
      </c>
      <c r="C1294" s="49">
        <f t="shared" si="63"/>
        <v>2</v>
      </c>
      <c r="D1294" s="153">
        <v>1289</v>
      </c>
      <c r="E1294" s="151">
        <f t="shared" si="64"/>
        <v>1.1431994387999999E-2</v>
      </c>
      <c r="BC1294" s="151">
        <f t="shared" si="62"/>
        <v>1.1431994387999999E-2</v>
      </c>
    </row>
    <row r="1295" spans="1:55" x14ac:dyDescent="0.25">
      <c r="A1295" s="153">
        <v>1290</v>
      </c>
      <c r="B1295">
        <v>1.1377391137999999E-2</v>
      </c>
      <c r="C1295" s="49">
        <f t="shared" si="63"/>
        <v>2</v>
      </c>
      <c r="D1295" s="153">
        <v>1290</v>
      </c>
      <c r="E1295" s="151">
        <f t="shared" si="64"/>
        <v>1.1377391137999999E-2</v>
      </c>
      <c r="BC1295" s="151">
        <f t="shared" si="62"/>
        <v>1.1377391137999999E-2</v>
      </c>
    </row>
    <row r="1296" spans="1:55" x14ac:dyDescent="0.25">
      <c r="A1296" s="153">
        <v>1291</v>
      </c>
      <c r="B1296">
        <v>1.13230453919999E-2</v>
      </c>
      <c r="C1296" s="49">
        <f t="shared" si="63"/>
        <v>2</v>
      </c>
      <c r="D1296" s="153">
        <v>1291</v>
      </c>
      <c r="E1296" s="151">
        <f t="shared" si="64"/>
        <v>1.13230453919999E-2</v>
      </c>
      <c r="BC1296" s="151">
        <f t="shared" si="62"/>
        <v>1.13230453919999E-2</v>
      </c>
    </row>
    <row r="1297" spans="1:55" x14ac:dyDescent="0.25">
      <c r="A1297" s="153">
        <v>1292</v>
      </c>
      <c r="B1297">
        <v>1.1268955964E-2</v>
      </c>
      <c r="C1297" s="49">
        <f t="shared" si="63"/>
        <v>2</v>
      </c>
      <c r="D1297" s="153">
        <v>1292</v>
      </c>
      <c r="E1297" s="151">
        <f t="shared" si="64"/>
        <v>1.1268955964E-2</v>
      </c>
      <c r="BC1297" s="151">
        <f t="shared" si="62"/>
        <v>1.1268955964E-2</v>
      </c>
    </row>
    <row r="1298" spans="1:55" x14ac:dyDescent="0.25">
      <c r="A1298" s="153">
        <v>1293</v>
      </c>
      <c r="B1298">
        <v>1.1215121678E-2</v>
      </c>
      <c r="C1298" s="49">
        <f t="shared" si="63"/>
        <v>2</v>
      </c>
      <c r="D1298" s="153">
        <v>1293</v>
      </c>
      <c r="E1298" s="151">
        <f t="shared" si="64"/>
        <v>1.1215121678E-2</v>
      </c>
      <c r="BC1298" s="151">
        <f t="shared" si="62"/>
        <v>1.1215121678E-2</v>
      </c>
    </row>
    <row r="1299" spans="1:55" x14ac:dyDescent="0.25">
      <c r="A1299" s="153">
        <v>1294</v>
      </c>
      <c r="B1299">
        <v>1.1161541358E-2</v>
      </c>
      <c r="C1299" s="49">
        <f t="shared" si="63"/>
        <v>2</v>
      </c>
      <c r="D1299" s="153">
        <v>1294</v>
      </c>
      <c r="E1299" s="151">
        <f t="shared" si="64"/>
        <v>1.1161541358E-2</v>
      </c>
      <c r="BC1299" s="151">
        <f t="shared" si="62"/>
        <v>1.1161541358E-2</v>
      </c>
    </row>
    <row r="1300" spans="1:55" x14ac:dyDescent="0.25">
      <c r="A1300" s="153">
        <v>1295</v>
      </c>
      <c r="B1300">
        <v>1.11082138359999E-2</v>
      </c>
      <c r="C1300" s="49">
        <f t="shared" si="63"/>
        <v>2</v>
      </c>
      <c r="D1300" s="153">
        <v>1295</v>
      </c>
      <c r="E1300" s="151">
        <f t="shared" si="64"/>
        <v>1.11082138359999E-2</v>
      </c>
      <c r="BC1300" s="151">
        <f t="shared" si="62"/>
        <v>1.11082138359999E-2</v>
      </c>
    </row>
    <row r="1301" spans="1:55" x14ac:dyDescent="0.25">
      <c r="A1301" s="153">
        <v>1296</v>
      </c>
      <c r="B1301">
        <v>1.1055137947999999E-2</v>
      </c>
      <c r="C1301" s="49">
        <f t="shared" si="63"/>
        <v>2</v>
      </c>
      <c r="D1301" s="153">
        <v>1296</v>
      </c>
      <c r="E1301" s="151">
        <f t="shared" si="64"/>
        <v>1.1055137947999999E-2</v>
      </c>
      <c r="BC1301" s="151">
        <f t="shared" si="62"/>
        <v>1.1055137947999999E-2</v>
      </c>
    </row>
    <row r="1302" spans="1:55" x14ac:dyDescent="0.25">
      <c r="A1302" s="153">
        <v>1297</v>
      </c>
      <c r="B1302">
        <v>1.1002312536E-2</v>
      </c>
      <c r="C1302" s="49">
        <f t="shared" si="63"/>
        <v>2</v>
      </c>
      <c r="D1302" s="153">
        <v>1297</v>
      </c>
      <c r="E1302" s="151">
        <f t="shared" si="64"/>
        <v>1.1002312536E-2</v>
      </c>
      <c r="BC1302" s="151">
        <f t="shared" si="62"/>
        <v>1.1002312536E-2</v>
      </c>
    </row>
    <row r="1303" spans="1:55" x14ac:dyDescent="0.25">
      <c r="A1303" s="153">
        <v>1298</v>
      </c>
      <c r="B1303">
        <v>1.0949736446000001E-2</v>
      </c>
      <c r="C1303" s="49">
        <f t="shared" si="63"/>
        <v>2</v>
      </c>
      <c r="D1303" s="153">
        <v>1298</v>
      </c>
      <c r="E1303" s="151">
        <f t="shared" si="64"/>
        <v>1.0949736446000001E-2</v>
      </c>
      <c r="BC1303" s="151">
        <f t="shared" si="62"/>
        <v>1.0949736446000001E-2</v>
      </c>
    </row>
    <row r="1304" spans="1:55" x14ac:dyDescent="0.25">
      <c r="A1304" s="153">
        <v>1299</v>
      </c>
      <c r="B1304">
        <v>1.0897408532E-2</v>
      </c>
      <c r="C1304" s="49">
        <f t="shared" si="63"/>
        <v>2</v>
      </c>
      <c r="D1304" s="153">
        <v>1299</v>
      </c>
      <c r="E1304" s="151">
        <f t="shared" si="64"/>
        <v>1.0897408532E-2</v>
      </c>
      <c r="BC1304" s="151">
        <f t="shared" si="62"/>
        <v>1.0897408532E-2</v>
      </c>
    </row>
    <row r="1305" spans="1:55" x14ac:dyDescent="0.25">
      <c r="A1305" s="153">
        <v>1300</v>
      </c>
      <c r="B1305">
        <v>1.0845327647999999E-2</v>
      </c>
      <c r="C1305" s="49">
        <f t="shared" si="63"/>
        <v>2</v>
      </c>
      <c r="D1305" s="153">
        <v>1300</v>
      </c>
      <c r="E1305" s="151">
        <f t="shared" si="64"/>
        <v>1.0845327647999999E-2</v>
      </c>
      <c r="BC1305" s="151">
        <f t="shared" si="62"/>
        <v>1.0845327647999999E-2</v>
      </c>
    </row>
    <row r="1306" spans="1:55" x14ac:dyDescent="0.25">
      <c r="A1306" s="153">
        <v>1301</v>
      </c>
      <c r="B1306">
        <v>1.07934926559999E-2</v>
      </c>
      <c r="C1306" s="49">
        <f t="shared" si="63"/>
        <v>2</v>
      </c>
      <c r="D1306" s="153">
        <v>1301</v>
      </c>
      <c r="E1306" s="151">
        <f t="shared" si="64"/>
        <v>1.07934926559999E-2</v>
      </c>
      <c r="BC1306" s="151">
        <f t="shared" si="62"/>
        <v>1.07934926559999E-2</v>
      </c>
    </row>
    <row r="1307" spans="1:55" x14ac:dyDescent="0.25">
      <c r="A1307" s="153">
        <v>1302</v>
      </c>
      <c r="B1307">
        <v>1.0741902423999999E-2</v>
      </c>
      <c r="C1307" s="49">
        <f t="shared" si="63"/>
        <v>2</v>
      </c>
      <c r="D1307" s="153">
        <v>1302</v>
      </c>
      <c r="E1307" s="151">
        <f t="shared" si="64"/>
        <v>1.0741902423999999E-2</v>
      </c>
      <c r="BC1307" s="151">
        <f t="shared" si="62"/>
        <v>1.0741902423999999E-2</v>
      </c>
    </row>
    <row r="1308" spans="1:55" x14ac:dyDescent="0.25">
      <c r="A1308" s="153">
        <v>1303</v>
      </c>
      <c r="B1308">
        <v>1.0690555823999999E-2</v>
      </c>
      <c r="C1308" s="49">
        <f t="shared" si="63"/>
        <v>2</v>
      </c>
      <c r="D1308" s="153">
        <v>1303</v>
      </c>
      <c r="E1308" s="151">
        <f t="shared" si="64"/>
        <v>1.0690555823999999E-2</v>
      </c>
      <c r="BC1308" s="151">
        <f t="shared" si="62"/>
        <v>1.0690555823999999E-2</v>
      </c>
    </row>
    <row r="1309" spans="1:55" x14ac:dyDescent="0.25">
      <c r="A1309" s="153">
        <v>1304</v>
      </c>
      <c r="B1309">
        <v>1.06394517299999E-2</v>
      </c>
      <c r="C1309" s="49">
        <f t="shared" si="63"/>
        <v>2</v>
      </c>
      <c r="D1309" s="153">
        <v>1304</v>
      </c>
      <c r="E1309" s="151">
        <f t="shared" si="64"/>
        <v>1.06394517299999E-2</v>
      </c>
      <c r="BC1309" s="151">
        <f t="shared" si="62"/>
        <v>1.06394517299999E-2</v>
      </c>
    </row>
    <row r="1310" spans="1:55" x14ac:dyDescent="0.25">
      <c r="A1310" s="153">
        <v>1305</v>
      </c>
      <c r="B1310">
        <v>1.0588589025999901E-2</v>
      </c>
      <c r="C1310" s="49">
        <f t="shared" si="63"/>
        <v>2</v>
      </c>
      <c r="D1310" s="153">
        <v>1305</v>
      </c>
      <c r="E1310" s="151">
        <f t="shared" si="64"/>
        <v>1.0588589025999901E-2</v>
      </c>
      <c r="BC1310" s="151">
        <f t="shared" si="62"/>
        <v>1.0588589025999901E-2</v>
      </c>
    </row>
    <row r="1311" spans="1:55" x14ac:dyDescent="0.25">
      <c r="A1311" s="153">
        <v>1306</v>
      </c>
      <c r="B1311">
        <v>1.0537966598E-2</v>
      </c>
      <c r="C1311" s="49">
        <f t="shared" si="63"/>
        <v>2</v>
      </c>
      <c r="D1311" s="153">
        <v>1306</v>
      </c>
      <c r="E1311" s="151">
        <f t="shared" si="64"/>
        <v>1.0537966598E-2</v>
      </c>
      <c r="BC1311" s="151">
        <f t="shared" si="62"/>
        <v>1.0537966598E-2</v>
      </c>
    </row>
    <row r="1312" spans="1:55" x14ac:dyDescent="0.25">
      <c r="A1312" s="153">
        <v>1307</v>
      </c>
      <c r="B1312">
        <v>1.04875833359999E-2</v>
      </c>
      <c r="C1312" s="49">
        <f t="shared" si="63"/>
        <v>2</v>
      </c>
      <c r="D1312" s="153">
        <v>1307</v>
      </c>
      <c r="E1312" s="151">
        <f t="shared" si="64"/>
        <v>1.04875833359999E-2</v>
      </c>
      <c r="BC1312" s="151">
        <f t="shared" si="62"/>
        <v>1.04875833359999E-2</v>
      </c>
    </row>
    <row r="1313" spans="1:55" x14ac:dyDescent="0.25">
      <c r="A1313" s="153">
        <v>1308</v>
      </c>
      <c r="B1313">
        <v>1.04374381379999E-2</v>
      </c>
      <c r="C1313" s="49">
        <f t="shared" si="63"/>
        <v>2</v>
      </c>
      <c r="D1313" s="153">
        <v>1308</v>
      </c>
      <c r="E1313" s="151">
        <f t="shared" si="64"/>
        <v>1.04374381379999E-2</v>
      </c>
      <c r="BC1313" s="151">
        <f t="shared" si="62"/>
        <v>1.04374381379999E-2</v>
      </c>
    </row>
    <row r="1314" spans="1:55" x14ac:dyDescent="0.25">
      <c r="A1314" s="153">
        <v>1309</v>
      </c>
      <c r="B1314">
        <v>1.03875299019999E-2</v>
      </c>
      <c r="C1314" s="49">
        <f t="shared" si="63"/>
        <v>2</v>
      </c>
      <c r="D1314" s="153">
        <v>1309</v>
      </c>
      <c r="E1314" s="151">
        <f t="shared" si="64"/>
        <v>1.03875299019999E-2</v>
      </c>
      <c r="BC1314" s="151">
        <f t="shared" si="62"/>
        <v>1.03875299019999E-2</v>
      </c>
    </row>
    <row r="1315" spans="1:55" x14ac:dyDescent="0.25">
      <c r="A1315" s="153">
        <v>1310</v>
      </c>
      <c r="B1315">
        <v>1.0337857537999999E-2</v>
      </c>
      <c r="C1315" s="49">
        <f t="shared" si="63"/>
        <v>2</v>
      </c>
      <c r="D1315" s="153">
        <v>1310</v>
      </c>
      <c r="E1315" s="151">
        <f t="shared" si="64"/>
        <v>1.0337857537999999E-2</v>
      </c>
      <c r="BC1315" s="151">
        <f t="shared" si="62"/>
        <v>1.0337857537999999E-2</v>
      </c>
    </row>
    <row r="1316" spans="1:55" x14ac:dyDescent="0.25">
      <c r="A1316" s="153">
        <v>1311</v>
      </c>
      <c r="B1316">
        <v>1.02884199539999E-2</v>
      </c>
      <c r="C1316" s="49">
        <f t="shared" si="63"/>
        <v>2</v>
      </c>
      <c r="D1316" s="153">
        <v>1311</v>
      </c>
      <c r="E1316" s="151">
        <f t="shared" si="64"/>
        <v>1.02884199539999E-2</v>
      </c>
      <c r="BC1316" s="151">
        <f t="shared" si="62"/>
        <v>1.02884199539999E-2</v>
      </c>
    </row>
    <row r="1317" spans="1:55" x14ac:dyDescent="0.25">
      <c r="A1317" s="153">
        <v>1312</v>
      </c>
      <c r="B1317">
        <v>1.0239216066E-2</v>
      </c>
      <c r="C1317" s="49">
        <f t="shared" si="63"/>
        <v>2</v>
      </c>
      <c r="D1317" s="153">
        <v>1312</v>
      </c>
      <c r="E1317" s="151">
        <f t="shared" si="64"/>
        <v>1.0239216066E-2</v>
      </c>
      <c r="BC1317" s="151">
        <f t="shared" si="62"/>
        <v>1.0239216066E-2</v>
      </c>
    </row>
    <row r="1318" spans="1:55" x14ac:dyDescent="0.25">
      <c r="A1318" s="153">
        <v>1313</v>
      </c>
      <c r="B1318">
        <v>1.0190244794000001E-2</v>
      </c>
      <c r="C1318" s="49">
        <f t="shared" si="63"/>
        <v>2</v>
      </c>
      <c r="D1318" s="153">
        <v>1313</v>
      </c>
      <c r="E1318" s="151">
        <f t="shared" si="64"/>
        <v>1.0190244794000001E-2</v>
      </c>
      <c r="BC1318" s="151">
        <f t="shared" si="62"/>
        <v>1.0190244794000001E-2</v>
      </c>
    </row>
    <row r="1319" spans="1:55" x14ac:dyDescent="0.25">
      <c r="A1319" s="153">
        <v>1314</v>
      </c>
      <c r="B1319">
        <v>1.0141505063999899E-2</v>
      </c>
      <c r="C1319" s="49">
        <f t="shared" si="63"/>
        <v>2</v>
      </c>
      <c r="D1319" s="153">
        <v>1314</v>
      </c>
      <c r="E1319" s="151">
        <f t="shared" si="64"/>
        <v>1.0141505063999899E-2</v>
      </c>
      <c r="BC1319" s="151">
        <f t="shared" si="62"/>
        <v>1.0141505063999899E-2</v>
      </c>
    </row>
    <row r="1320" spans="1:55" x14ac:dyDescent="0.25">
      <c r="A1320" s="153">
        <v>1315</v>
      </c>
      <c r="B1320">
        <v>1.00929958039999E-2</v>
      </c>
      <c r="C1320" s="49">
        <f t="shared" si="63"/>
        <v>2</v>
      </c>
      <c r="D1320" s="153">
        <v>1315</v>
      </c>
      <c r="E1320" s="151">
        <f t="shared" si="64"/>
        <v>1.00929958039999E-2</v>
      </c>
      <c r="BC1320" s="151">
        <f t="shared" si="62"/>
        <v>1.00929958039999E-2</v>
      </c>
    </row>
    <row r="1321" spans="1:55" x14ac:dyDescent="0.25">
      <c r="A1321" s="153">
        <v>1316</v>
      </c>
      <c r="B1321">
        <v>1.00447159519999E-2</v>
      </c>
      <c r="C1321" s="49">
        <f t="shared" si="63"/>
        <v>2</v>
      </c>
      <c r="D1321" s="153">
        <v>1316</v>
      </c>
      <c r="E1321" s="151">
        <f t="shared" si="64"/>
        <v>1.00447159519999E-2</v>
      </c>
      <c r="BC1321" s="151">
        <f t="shared" si="62"/>
        <v>1.00447159519999E-2</v>
      </c>
    </row>
    <row r="1322" spans="1:55" x14ac:dyDescent="0.25">
      <c r="A1322" s="153">
        <v>1317</v>
      </c>
      <c r="B1322">
        <v>9.9966644440000006E-3</v>
      </c>
      <c r="C1322" s="49">
        <f t="shared" si="63"/>
        <v>2</v>
      </c>
      <c r="D1322" s="153">
        <v>1317</v>
      </c>
      <c r="E1322" s="151">
        <f t="shared" si="64"/>
        <v>9.9966644440000006E-3</v>
      </c>
      <c r="BC1322" s="151">
        <f t="shared" si="62"/>
        <v>9.9966644440000006E-3</v>
      </c>
    </row>
    <row r="1323" spans="1:55" x14ac:dyDescent="0.25">
      <c r="A1323" s="153">
        <v>1318</v>
      </c>
      <c r="B1323">
        <v>9.9488402239999996E-3</v>
      </c>
      <c r="C1323" s="49">
        <f t="shared" si="63"/>
        <v>2</v>
      </c>
      <c r="D1323" s="153">
        <v>1318</v>
      </c>
      <c r="E1323" s="151">
        <f t="shared" si="64"/>
        <v>9.9488402239999996E-3</v>
      </c>
      <c r="BC1323" s="151">
        <f t="shared" si="62"/>
        <v>9.9488402239999996E-3</v>
      </c>
    </row>
    <row r="1324" spans="1:55" x14ac:dyDescent="0.25">
      <c r="A1324" s="153">
        <v>1319</v>
      </c>
      <c r="B1324">
        <v>9.9012422399999897E-3</v>
      </c>
      <c r="C1324" s="49">
        <f t="shared" si="63"/>
        <v>2</v>
      </c>
      <c r="D1324" s="153">
        <v>1319</v>
      </c>
      <c r="E1324" s="151">
        <f t="shared" si="64"/>
        <v>9.9012422399999897E-3</v>
      </c>
      <c r="BC1324" s="151">
        <f t="shared" si="62"/>
        <v>9.9012422399999897E-3</v>
      </c>
    </row>
    <row r="1325" spans="1:55" x14ac:dyDescent="0.25">
      <c r="A1325" s="153">
        <v>1320</v>
      </c>
      <c r="B1325">
        <v>9.8538694479999994E-3</v>
      </c>
      <c r="C1325" s="49">
        <f t="shared" si="63"/>
        <v>2</v>
      </c>
      <c r="D1325" s="153">
        <v>1320</v>
      </c>
      <c r="E1325" s="151">
        <f t="shared" si="64"/>
        <v>9.8538694479999994E-3</v>
      </c>
      <c r="BC1325" s="151">
        <f t="shared" si="62"/>
        <v>9.8538694479999994E-3</v>
      </c>
    </row>
    <row r="1326" spans="1:55" x14ac:dyDescent="0.25">
      <c r="A1326" s="153">
        <v>1321</v>
      </c>
      <c r="B1326">
        <v>9.8067208039999895E-3</v>
      </c>
      <c r="C1326" s="49">
        <f t="shared" si="63"/>
        <v>2</v>
      </c>
      <c r="D1326" s="153">
        <v>1321</v>
      </c>
      <c r="E1326" s="151">
        <f t="shared" si="64"/>
        <v>9.8067208039999895E-3</v>
      </c>
      <c r="BC1326" s="151">
        <f t="shared" si="62"/>
        <v>9.8067208039999895E-3</v>
      </c>
    </row>
    <row r="1327" spans="1:55" x14ac:dyDescent="0.25">
      <c r="A1327" s="153">
        <v>1322</v>
      </c>
      <c r="B1327">
        <v>9.7597952719999902E-3</v>
      </c>
      <c r="C1327" s="49">
        <f t="shared" si="63"/>
        <v>2</v>
      </c>
      <c r="D1327" s="153">
        <v>1322</v>
      </c>
      <c r="E1327" s="151">
        <f t="shared" si="64"/>
        <v>9.7597952719999902E-3</v>
      </c>
      <c r="BC1327" s="151">
        <f t="shared" si="62"/>
        <v>9.7597952719999902E-3</v>
      </c>
    </row>
    <row r="1328" spans="1:55" x14ac:dyDescent="0.25">
      <c r="A1328" s="153">
        <v>1323</v>
      </c>
      <c r="B1328">
        <v>9.7130918159999899E-3</v>
      </c>
      <c r="C1328" s="49">
        <f t="shared" si="63"/>
        <v>2</v>
      </c>
      <c r="D1328" s="153">
        <v>1323</v>
      </c>
      <c r="E1328" s="151">
        <f t="shared" si="64"/>
        <v>9.7130918159999899E-3</v>
      </c>
      <c r="BC1328" s="151">
        <f t="shared" si="62"/>
        <v>9.7130918159999899E-3</v>
      </c>
    </row>
    <row r="1329" spans="1:55" x14ac:dyDescent="0.25">
      <c r="A1329" s="153">
        <v>1324</v>
      </c>
      <c r="B1329">
        <v>9.6666094079999997E-3</v>
      </c>
      <c r="C1329" s="49">
        <f t="shared" si="63"/>
        <v>2</v>
      </c>
      <c r="D1329" s="153">
        <v>1324</v>
      </c>
      <c r="E1329" s="151">
        <f t="shared" si="64"/>
        <v>9.6666094079999997E-3</v>
      </c>
      <c r="BC1329" s="151">
        <f t="shared" si="62"/>
        <v>9.6666094079999997E-3</v>
      </c>
    </row>
    <row r="1330" spans="1:55" x14ac:dyDescent="0.25">
      <c r="A1330" s="153">
        <v>1325</v>
      </c>
      <c r="B1330">
        <v>9.6203470279999995E-3</v>
      </c>
      <c r="C1330" s="49">
        <f t="shared" si="63"/>
        <v>2</v>
      </c>
      <c r="D1330" s="153">
        <v>1325</v>
      </c>
      <c r="E1330" s="151">
        <f t="shared" si="64"/>
        <v>9.6203470279999995E-3</v>
      </c>
      <c r="BC1330" s="151">
        <f t="shared" si="62"/>
        <v>9.6203470279999995E-3</v>
      </c>
    </row>
    <row r="1331" spans="1:55" x14ac:dyDescent="0.25">
      <c r="A1331" s="153">
        <v>1326</v>
      </c>
      <c r="B1331">
        <v>9.5743036520000002E-3</v>
      </c>
      <c r="C1331" s="49">
        <f t="shared" si="63"/>
        <v>2</v>
      </c>
      <c r="D1331" s="153">
        <v>1326</v>
      </c>
      <c r="E1331" s="151">
        <f t="shared" si="64"/>
        <v>9.5743036520000002E-3</v>
      </c>
      <c r="BC1331" s="151">
        <f t="shared" si="62"/>
        <v>9.5743036520000002E-3</v>
      </c>
    </row>
    <row r="1332" spans="1:55" x14ac:dyDescent="0.25">
      <c r="A1332" s="153">
        <v>1327</v>
      </c>
      <c r="B1332">
        <v>9.5284782680000006E-3</v>
      </c>
      <c r="C1332" s="49">
        <f t="shared" si="63"/>
        <v>2</v>
      </c>
      <c r="D1332" s="153">
        <v>1327</v>
      </c>
      <c r="E1332" s="151">
        <f t="shared" si="64"/>
        <v>9.5284782680000006E-3</v>
      </c>
      <c r="BC1332" s="151">
        <f t="shared" si="62"/>
        <v>9.5284782680000006E-3</v>
      </c>
    </row>
    <row r="1333" spans="1:55" x14ac:dyDescent="0.25">
      <c r="A1333" s="153">
        <v>1328</v>
      </c>
      <c r="B1333">
        <v>9.4828698639999997E-3</v>
      </c>
      <c r="C1333" s="49">
        <f t="shared" si="63"/>
        <v>2</v>
      </c>
      <c r="D1333" s="153">
        <v>1328</v>
      </c>
      <c r="E1333" s="151">
        <f t="shared" si="64"/>
        <v>9.4828698639999997E-3</v>
      </c>
      <c r="BC1333" s="151">
        <f t="shared" si="62"/>
        <v>9.4828698639999997E-3</v>
      </c>
    </row>
    <row r="1334" spans="1:55" x14ac:dyDescent="0.25">
      <c r="A1334" s="153">
        <v>1329</v>
      </c>
      <c r="B1334">
        <v>9.4374774359999997E-3</v>
      </c>
      <c r="C1334" s="49">
        <f t="shared" si="63"/>
        <v>2</v>
      </c>
      <c r="D1334" s="153">
        <v>1329</v>
      </c>
      <c r="E1334" s="151">
        <f t="shared" si="64"/>
        <v>9.4374774359999997E-3</v>
      </c>
      <c r="BC1334" s="151">
        <f t="shared" si="62"/>
        <v>9.4374774359999997E-3</v>
      </c>
    </row>
    <row r="1335" spans="1:55" x14ac:dyDescent="0.25">
      <c r="A1335" s="153">
        <v>1330</v>
      </c>
      <c r="B1335">
        <v>9.3922999799999993E-3</v>
      </c>
      <c r="C1335" s="49">
        <f t="shared" si="63"/>
        <v>2</v>
      </c>
      <c r="D1335" s="153">
        <v>1330</v>
      </c>
      <c r="E1335" s="151">
        <f t="shared" si="64"/>
        <v>9.3922999799999993E-3</v>
      </c>
      <c r="BC1335" s="151">
        <f t="shared" si="62"/>
        <v>9.3922999799999993E-3</v>
      </c>
    </row>
    <row r="1336" spans="1:55" x14ac:dyDescent="0.25">
      <c r="A1336" s="153">
        <v>1331</v>
      </c>
      <c r="B1336">
        <v>9.3473365020000001E-3</v>
      </c>
      <c r="C1336" s="49">
        <f t="shared" si="63"/>
        <v>2</v>
      </c>
      <c r="D1336" s="153">
        <v>1331</v>
      </c>
      <c r="E1336" s="151">
        <f t="shared" si="64"/>
        <v>9.3473365020000001E-3</v>
      </c>
      <c r="BC1336" s="151">
        <f t="shared" si="62"/>
        <v>9.3473365020000001E-3</v>
      </c>
    </row>
    <row r="1337" spans="1:55" x14ac:dyDescent="0.25">
      <c r="A1337" s="153">
        <v>1332</v>
      </c>
      <c r="B1337">
        <v>9.3025860079999998E-3</v>
      </c>
      <c r="C1337" s="49">
        <f t="shared" si="63"/>
        <v>2</v>
      </c>
      <c r="D1337" s="153">
        <v>1332</v>
      </c>
      <c r="E1337" s="151">
        <f t="shared" si="64"/>
        <v>9.3025860079999998E-3</v>
      </c>
      <c r="BC1337" s="151">
        <f t="shared" si="62"/>
        <v>9.3025860079999998E-3</v>
      </c>
    </row>
    <row r="1338" spans="1:55" x14ac:dyDescent="0.25">
      <c r="A1338" s="153">
        <v>1333</v>
      </c>
      <c r="B1338">
        <v>9.2580475079999999E-3</v>
      </c>
      <c r="C1338" s="49">
        <f t="shared" si="63"/>
        <v>2</v>
      </c>
      <c r="D1338" s="153">
        <v>1333</v>
      </c>
      <c r="E1338" s="151">
        <f t="shared" si="64"/>
        <v>9.2580475079999999E-3</v>
      </c>
      <c r="BC1338" s="151">
        <f t="shared" si="62"/>
        <v>9.2580475079999999E-3</v>
      </c>
    </row>
    <row r="1339" spans="1:55" x14ac:dyDescent="0.25">
      <c r="A1339" s="153">
        <v>1334</v>
      </c>
      <c r="B1339">
        <v>9.2137200219999903E-3</v>
      </c>
      <c r="C1339" s="49">
        <f t="shared" si="63"/>
        <v>2</v>
      </c>
      <c r="D1339" s="153">
        <v>1334</v>
      </c>
      <c r="E1339" s="151">
        <f t="shared" si="64"/>
        <v>9.2137200219999903E-3</v>
      </c>
      <c r="BC1339" s="151">
        <f t="shared" si="62"/>
        <v>9.2137200219999903E-3</v>
      </c>
    </row>
    <row r="1340" spans="1:55" x14ac:dyDescent="0.25">
      <c r="A1340" s="153">
        <v>1335</v>
      </c>
      <c r="B1340">
        <v>9.1696025699999992E-3</v>
      </c>
      <c r="C1340" s="49">
        <f t="shared" si="63"/>
        <v>2</v>
      </c>
      <c r="D1340" s="153">
        <v>1335</v>
      </c>
      <c r="E1340" s="151">
        <f t="shared" si="64"/>
        <v>9.1696025699999992E-3</v>
      </c>
      <c r="BC1340" s="151">
        <f t="shared" si="62"/>
        <v>9.1696025699999992E-3</v>
      </c>
    </row>
    <row r="1341" spans="1:55" x14ac:dyDescent="0.25">
      <c r="A1341" s="153">
        <v>1336</v>
      </c>
      <c r="B1341">
        <v>9.1256941739999899E-3</v>
      </c>
      <c r="C1341" s="49">
        <f t="shared" si="63"/>
        <v>2</v>
      </c>
      <c r="D1341" s="153">
        <v>1336</v>
      </c>
      <c r="E1341" s="151">
        <f t="shared" si="64"/>
        <v>9.1256941739999899E-3</v>
      </c>
      <c r="BC1341" s="151">
        <f t="shared" si="62"/>
        <v>9.1256941739999899E-3</v>
      </c>
    </row>
    <row r="1342" spans="1:55" x14ac:dyDescent="0.25">
      <c r="A1342" s="153">
        <v>1337</v>
      </c>
      <c r="B1342">
        <v>9.0819938659999992E-3</v>
      </c>
      <c r="C1342" s="49">
        <f t="shared" si="63"/>
        <v>2</v>
      </c>
      <c r="D1342" s="153">
        <v>1337</v>
      </c>
      <c r="E1342" s="151">
        <f t="shared" si="64"/>
        <v>9.0819938659999992E-3</v>
      </c>
      <c r="BC1342" s="151">
        <f t="shared" si="62"/>
        <v>9.0819938659999992E-3</v>
      </c>
    </row>
    <row r="1343" spans="1:55" x14ac:dyDescent="0.25">
      <c r="A1343" s="153">
        <v>1338</v>
      </c>
      <c r="B1343">
        <v>9.0385006800000004E-3</v>
      </c>
      <c r="C1343" s="49">
        <f t="shared" si="63"/>
        <v>2</v>
      </c>
      <c r="D1343" s="153">
        <v>1338</v>
      </c>
      <c r="E1343" s="151">
        <f t="shared" si="64"/>
        <v>9.0385006800000004E-3</v>
      </c>
      <c r="BC1343" s="151">
        <f t="shared" si="62"/>
        <v>9.0385006800000004E-3</v>
      </c>
    </row>
    <row r="1344" spans="1:55" x14ac:dyDescent="0.25">
      <c r="A1344" s="153">
        <v>1339</v>
      </c>
      <c r="B1344">
        <v>8.9952136519999993E-3</v>
      </c>
      <c r="C1344" s="49">
        <f t="shared" si="63"/>
        <v>2</v>
      </c>
      <c r="D1344" s="153">
        <v>1339</v>
      </c>
      <c r="E1344" s="151">
        <f t="shared" si="64"/>
        <v>8.9952136519999993E-3</v>
      </c>
      <c r="BC1344" s="151">
        <f t="shared" si="62"/>
        <v>8.9952136519999993E-3</v>
      </c>
    </row>
    <row r="1345" spans="1:55" x14ac:dyDescent="0.25">
      <c r="A1345" s="153">
        <v>1340</v>
      </c>
      <c r="B1345">
        <v>8.9521318259999996E-3</v>
      </c>
      <c r="C1345" s="49">
        <f t="shared" si="63"/>
        <v>2</v>
      </c>
      <c r="D1345" s="153">
        <v>1340</v>
      </c>
      <c r="E1345" s="151">
        <f t="shared" si="64"/>
        <v>8.9521318259999996E-3</v>
      </c>
      <c r="BC1345" s="151">
        <f t="shared" si="62"/>
        <v>8.9521318259999996E-3</v>
      </c>
    </row>
    <row r="1346" spans="1:55" x14ac:dyDescent="0.25">
      <c r="A1346" s="153">
        <v>1341</v>
      </c>
      <c r="B1346">
        <v>8.909254246E-3</v>
      </c>
      <c r="C1346" s="49">
        <f t="shared" si="63"/>
        <v>2</v>
      </c>
      <c r="D1346" s="153">
        <v>1341</v>
      </c>
      <c r="E1346" s="151">
        <f t="shared" si="64"/>
        <v>8.909254246E-3</v>
      </c>
      <c r="BC1346" s="151">
        <f t="shared" si="62"/>
        <v>8.909254246E-3</v>
      </c>
    </row>
    <row r="1347" spans="1:55" x14ac:dyDescent="0.25">
      <c r="A1347" s="153">
        <v>1342</v>
      </c>
      <c r="B1347">
        <v>8.8665799659999999E-3</v>
      </c>
      <c r="C1347" s="49">
        <f t="shared" si="63"/>
        <v>2</v>
      </c>
      <c r="D1347" s="153">
        <v>1342</v>
      </c>
      <c r="E1347" s="151">
        <f t="shared" si="64"/>
        <v>8.8665799659999999E-3</v>
      </c>
      <c r="BC1347" s="151">
        <f t="shared" si="62"/>
        <v>8.8665799659999999E-3</v>
      </c>
    </row>
    <row r="1348" spans="1:55" x14ac:dyDescent="0.25">
      <c r="A1348" s="153">
        <v>1343</v>
      </c>
      <c r="B1348">
        <v>8.8241080399999901E-3</v>
      </c>
      <c r="C1348" s="49">
        <f t="shared" si="63"/>
        <v>2</v>
      </c>
      <c r="D1348" s="153">
        <v>1343</v>
      </c>
      <c r="E1348" s="151">
        <f t="shared" si="64"/>
        <v>8.8241080399999901E-3</v>
      </c>
      <c r="BC1348" s="151">
        <f t="shared" si="62"/>
        <v>8.8241080399999901E-3</v>
      </c>
    </row>
    <row r="1349" spans="1:55" x14ac:dyDescent="0.25">
      <c r="A1349" s="153">
        <v>1344</v>
      </c>
      <c r="B1349">
        <v>8.7818375259999994E-3</v>
      </c>
      <c r="C1349" s="49">
        <f t="shared" si="63"/>
        <v>2</v>
      </c>
      <c r="D1349" s="153">
        <v>1344</v>
      </c>
      <c r="E1349" s="151">
        <f t="shared" si="64"/>
        <v>8.7818375259999994E-3</v>
      </c>
      <c r="BC1349" s="151">
        <f t="shared" ref="BC1349:BC1412" si="65">B1349</f>
        <v>8.7818375259999994E-3</v>
      </c>
    </row>
    <row r="1350" spans="1:55" x14ac:dyDescent="0.25">
      <c r="A1350" s="153">
        <v>1345</v>
      </c>
      <c r="B1350">
        <v>8.7397674899999996E-3</v>
      </c>
      <c r="C1350" s="49">
        <f t="shared" ref="C1350:C1413" si="66">IF(ROW()-$C$4&lt;=$C$2,1,2)</f>
        <v>2</v>
      </c>
      <c r="D1350" s="153">
        <v>1345</v>
      </c>
      <c r="E1350" s="151">
        <f t="shared" ref="E1350:E1413" si="67">B1350</f>
        <v>8.7397674899999996E-3</v>
      </c>
      <c r="BC1350" s="151">
        <f t="shared" si="65"/>
        <v>8.7397674899999996E-3</v>
      </c>
    </row>
    <row r="1351" spans="1:55" x14ac:dyDescent="0.25">
      <c r="A1351" s="153">
        <v>1346</v>
      </c>
      <c r="B1351">
        <v>8.6978969959999996E-3</v>
      </c>
      <c r="C1351" s="49">
        <f t="shared" si="66"/>
        <v>2</v>
      </c>
      <c r="D1351" s="153">
        <v>1346</v>
      </c>
      <c r="E1351" s="151">
        <f t="shared" si="67"/>
        <v>8.6978969959999996E-3</v>
      </c>
      <c r="BC1351" s="151">
        <f t="shared" si="65"/>
        <v>8.6978969959999996E-3</v>
      </c>
    </row>
    <row r="1352" spans="1:55" x14ac:dyDescent="0.25">
      <c r="A1352" s="153">
        <v>1347</v>
      </c>
      <c r="B1352">
        <v>8.6562251199999996E-3</v>
      </c>
      <c r="C1352" s="49">
        <f t="shared" si="66"/>
        <v>2</v>
      </c>
      <c r="D1352" s="153">
        <v>1347</v>
      </c>
      <c r="E1352" s="151">
        <f t="shared" si="67"/>
        <v>8.6562251199999996E-3</v>
      </c>
      <c r="BC1352" s="151">
        <f t="shared" si="65"/>
        <v>8.6562251199999996E-3</v>
      </c>
    </row>
    <row r="1353" spans="1:55" x14ac:dyDescent="0.25">
      <c r="A1353" s="153">
        <v>1348</v>
      </c>
      <c r="B1353">
        <v>8.6147509339999997E-3</v>
      </c>
      <c r="C1353" s="49">
        <f t="shared" si="66"/>
        <v>2</v>
      </c>
      <c r="D1353" s="153">
        <v>1348</v>
      </c>
      <c r="E1353" s="151">
        <f t="shared" si="67"/>
        <v>8.6147509339999997E-3</v>
      </c>
      <c r="BC1353" s="151">
        <f t="shared" si="65"/>
        <v>8.6147509339999997E-3</v>
      </c>
    </row>
    <row r="1354" spans="1:55" x14ac:dyDescent="0.25">
      <c r="A1354" s="153">
        <v>1349</v>
      </c>
      <c r="B1354">
        <v>8.5734735199999995E-3</v>
      </c>
      <c r="C1354" s="49">
        <f t="shared" si="66"/>
        <v>2</v>
      </c>
      <c r="D1354" s="153">
        <v>1349</v>
      </c>
      <c r="E1354" s="151">
        <f t="shared" si="67"/>
        <v>8.5734735199999995E-3</v>
      </c>
      <c r="BC1354" s="151">
        <f t="shared" si="65"/>
        <v>8.5734735199999995E-3</v>
      </c>
    </row>
    <row r="1355" spans="1:55" x14ac:dyDescent="0.25">
      <c r="A1355" s="153">
        <v>1350</v>
      </c>
      <c r="B1355">
        <v>8.5323919619999904E-3</v>
      </c>
      <c r="C1355" s="49">
        <f t="shared" si="66"/>
        <v>2</v>
      </c>
      <c r="D1355" s="153">
        <v>1350</v>
      </c>
      <c r="E1355" s="151">
        <f t="shared" si="67"/>
        <v>8.5323919619999904E-3</v>
      </c>
      <c r="BC1355" s="151">
        <f t="shared" si="65"/>
        <v>8.5323919619999904E-3</v>
      </c>
    </row>
    <row r="1356" spans="1:55" x14ac:dyDescent="0.25">
      <c r="A1356" s="153">
        <v>1351</v>
      </c>
      <c r="B1356">
        <v>8.4915053479999898E-3</v>
      </c>
      <c r="C1356" s="49">
        <f t="shared" si="66"/>
        <v>2</v>
      </c>
      <c r="D1356" s="153">
        <v>1351</v>
      </c>
      <c r="E1356" s="151">
        <f t="shared" si="67"/>
        <v>8.4915053479999898E-3</v>
      </c>
      <c r="BC1356" s="151">
        <f t="shared" si="65"/>
        <v>8.4915053479999898E-3</v>
      </c>
    </row>
    <row r="1357" spans="1:55" x14ac:dyDescent="0.25">
      <c r="A1357" s="153">
        <v>1352</v>
      </c>
      <c r="B1357">
        <v>8.4508127699999998E-3</v>
      </c>
      <c r="C1357" s="49">
        <f t="shared" si="66"/>
        <v>2</v>
      </c>
      <c r="D1357" s="153">
        <v>1352</v>
      </c>
      <c r="E1357" s="151">
        <f t="shared" si="67"/>
        <v>8.4508127699999998E-3</v>
      </c>
      <c r="BC1357" s="151">
        <f t="shared" si="65"/>
        <v>8.4508127699999998E-3</v>
      </c>
    </row>
    <row r="1358" spans="1:55" x14ac:dyDescent="0.25">
      <c r="A1358" s="153">
        <v>1353</v>
      </c>
      <c r="B1358">
        <v>8.4103133279999995E-3</v>
      </c>
      <c r="C1358" s="49">
        <f t="shared" si="66"/>
        <v>2</v>
      </c>
      <c r="D1358" s="153">
        <v>1353</v>
      </c>
      <c r="E1358" s="151">
        <f t="shared" si="67"/>
        <v>8.4103133279999995E-3</v>
      </c>
      <c r="BC1358" s="151">
        <f t="shared" si="65"/>
        <v>8.4103133279999995E-3</v>
      </c>
    </row>
    <row r="1359" spans="1:55" x14ac:dyDescent="0.25">
      <c r="A1359" s="153">
        <v>1354</v>
      </c>
      <c r="B1359">
        <v>8.3700061159999901E-3</v>
      </c>
      <c r="C1359" s="49">
        <f t="shared" si="66"/>
        <v>2</v>
      </c>
      <c r="D1359" s="153">
        <v>1354</v>
      </c>
      <c r="E1359" s="151">
        <f t="shared" si="67"/>
        <v>8.3700061159999901E-3</v>
      </c>
      <c r="BC1359" s="151">
        <f t="shared" si="65"/>
        <v>8.3700061159999901E-3</v>
      </c>
    </row>
    <row r="1360" spans="1:55" x14ac:dyDescent="0.25">
      <c r="A1360" s="153">
        <v>1355</v>
      </c>
      <c r="B1360">
        <v>8.3298902440000003E-3</v>
      </c>
      <c r="C1360" s="49">
        <f t="shared" si="66"/>
        <v>2</v>
      </c>
      <c r="D1360" s="153">
        <v>1355</v>
      </c>
      <c r="E1360" s="151">
        <f t="shared" si="67"/>
        <v>8.3298902440000003E-3</v>
      </c>
      <c r="BC1360" s="151">
        <f t="shared" si="65"/>
        <v>8.3298902440000003E-3</v>
      </c>
    </row>
    <row r="1361" spans="1:55" x14ac:dyDescent="0.25">
      <c r="A1361" s="153">
        <v>1356</v>
      </c>
      <c r="B1361">
        <v>8.2899648179999997E-3</v>
      </c>
      <c r="C1361" s="49">
        <f t="shared" si="66"/>
        <v>2</v>
      </c>
      <c r="D1361" s="153">
        <v>1356</v>
      </c>
      <c r="E1361" s="151">
        <f t="shared" si="67"/>
        <v>8.2899648179999997E-3</v>
      </c>
      <c r="BC1361" s="151">
        <f t="shared" si="65"/>
        <v>8.2899648179999997E-3</v>
      </c>
    </row>
    <row r="1362" spans="1:55" x14ac:dyDescent="0.25">
      <c r="A1362" s="153">
        <v>1357</v>
      </c>
      <c r="B1362">
        <v>8.2502289519999997E-3</v>
      </c>
      <c r="C1362" s="49">
        <f t="shared" si="66"/>
        <v>2</v>
      </c>
      <c r="D1362" s="153">
        <v>1357</v>
      </c>
      <c r="E1362" s="151">
        <f t="shared" si="67"/>
        <v>8.2502289519999997E-3</v>
      </c>
      <c r="BC1362" s="151">
        <f t="shared" si="65"/>
        <v>8.2502289519999997E-3</v>
      </c>
    </row>
    <row r="1363" spans="1:55" x14ac:dyDescent="0.25">
      <c r="A1363" s="153">
        <v>1358</v>
      </c>
      <c r="B1363">
        <v>8.2106817619999901E-3</v>
      </c>
      <c r="C1363" s="49">
        <f t="shared" si="66"/>
        <v>2</v>
      </c>
      <c r="D1363" s="153">
        <v>1358</v>
      </c>
      <c r="E1363" s="151">
        <f t="shared" si="67"/>
        <v>8.2106817619999901E-3</v>
      </c>
      <c r="BC1363" s="151">
        <f t="shared" si="65"/>
        <v>8.2106817619999901E-3</v>
      </c>
    </row>
    <row r="1364" spans="1:55" x14ac:dyDescent="0.25">
      <c r="A1364" s="153">
        <v>1359</v>
      </c>
      <c r="B1364">
        <v>8.1713223659999994E-3</v>
      </c>
      <c r="C1364" s="49">
        <f t="shared" si="66"/>
        <v>2</v>
      </c>
      <c r="D1364" s="153">
        <v>1359</v>
      </c>
      <c r="E1364" s="151">
        <f t="shared" si="67"/>
        <v>8.1713223659999994E-3</v>
      </c>
      <c r="BC1364" s="151">
        <f t="shared" si="65"/>
        <v>8.1713223659999994E-3</v>
      </c>
    </row>
    <row r="1365" spans="1:55" x14ac:dyDescent="0.25">
      <c r="A1365" s="153">
        <v>1360</v>
      </c>
      <c r="B1365">
        <v>8.1321498919999999E-3</v>
      </c>
      <c r="C1365" s="49">
        <f t="shared" si="66"/>
        <v>2</v>
      </c>
      <c r="D1365" s="153">
        <v>1360</v>
      </c>
      <c r="E1365" s="151">
        <f t="shared" si="67"/>
        <v>8.1321498919999999E-3</v>
      </c>
      <c r="BC1365" s="151">
        <f t="shared" si="65"/>
        <v>8.1321498919999999E-3</v>
      </c>
    </row>
    <row r="1366" spans="1:55" x14ac:dyDescent="0.25">
      <c r="A1366" s="153">
        <v>1361</v>
      </c>
      <c r="B1366">
        <v>8.0931634679999899E-3</v>
      </c>
      <c r="C1366" s="49">
        <f t="shared" si="66"/>
        <v>2</v>
      </c>
      <c r="D1366" s="153">
        <v>1361</v>
      </c>
      <c r="E1366" s="151">
        <f t="shared" si="67"/>
        <v>8.0931634679999899E-3</v>
      </c>
      <c r="BC1366" s="151">
        <f t="shared" si="65"/>
        <v>8.0931634679999899E-3</v>
      </c>
    </row>
    <row r="1367" spans="1:55" x14ac:dyDescent="0.25">
      <c r="A1367" s="153">
        <v>1362</v>
      </c>
      <c r="B1367">
        <v>8.0543622239999998E-3</v>
      </c>
      <c r="C1367" s="49">
        <f t="shared" si="66"/>
        <v>2</v>
      </c>
      <c r="D1367" s="153">
        <v>1362</v>
      </c>
      <c r="E1367" s="151">
        <f t="shared" si="67"/>
        <v>8.0543622239999998E-3</v>
      </c>
      <c r="BC1367" s="151">
        <f t="shared" si="65"/>
        <v>8.0543622239999998E-3</v>
      </c>
    </row>
    <row r="1368" spans="1:55" x14ac:dyDescent="0.25">
      <c r="A1368" s="153">
        <v>1363</v>
      </c>
      <c r="B1368">
        <v>8.015745296E-3</v>
      </c>
      <c r="C1368" s="49">
        <f t="shared" si="66"/>
        <v>2</v>
      </c>
      <c r="D1368" s="153">
        <v>1363</v>
      </c>
      <c r="E1368" s="151">
        <f t="shared" si="67"/>
        <v>8.015745296E-3</v>
      </c>
      <c r="BC1368" s="151">
        <f t="shared" si="65"/>
        <v>8.015745296E-3</v>
      </c>
    </row>
    <row r="1369" spans="1:55" x14ac:dyDescent="0.25">
      <c r="A1369" s="153">
        <v>1364</v>
      </c>
      <c r="B1369">
        <v>7.9773118279999992E-3</v>
      </c>
      <c r="C1369" s="49">
        <f t="shared" si="66"/>
        <v>2</v>
      </c>
      <c r="D1369" s="153">
        <v>1364</v>
      </c>
      <c r="E1369" s="151">
        <f t="shared" si="67"/>
        <v>7.9773118279999992E-3</v>
      </c>
      <c r="BC1369" s="151">
        <f t="shared" si="65"/>
        <v>7.9773118279999992E-3</v>
      </c>
    </row>
    <row r="1370" spans="1:55" x14ac:dyDescent="0.25">
      <c r="A1370" s="153">
        <v>1365</v>
      </c>
      <c r="B1370">
        <v>7.9390609599999992E-3</v>
      </c>
      <c r="C1370" s="49">
        <f t="shared" si="66"/>
        <v>2</v>
      </c>
      <c r="D1370" s="153">
        <v>1365</v>
      </c>
      <c r="E1370" s="151">
        <f t="shared" si="67"/>
        <v>7.9390609599999992E-3</v>
      </c>
      <c r="BC1370" s="151">
        <f t="shared" si="65"/>
        <v>7.9390609599999992E-3</v>
      </c>
    </row>
    <row r="1371" spans="1:55" x14ac:dyDescent="0.25">
      <c r="A1371" s="153">
        <v>1366</v>
      </c>
      <c r="B1371">
        <v>7.9009918399999997E-3</v>
      </c>
      <c r="C1371" s="49">
        <f t="shared" si="66"/>
        <v>2</v>
      </c>
      <c r="D1371" s="153">
        <v>1366</v>
      </c>
      <c r="E1371" s="151">
        <f t="shared" si="67"/>
        <v>7.9009918399999997E-3</v>
      </c>
      <c r="BC1371" s="151">
        <f t="shared" si="65"/>
        <v>7.9009918399999997E-3</v>
      </c>
    </row>
    <row r="1372" spans="1:55" x14ac:dyDescent="0.25">
      <c r="A1372" s="153">
        <v>1367</v>
      </c>
      <c r="B1372">
        <v>7.8631036219999999E-3</v>
      </c>
      <c r="C1372" s="49">
        <f t="shared" si="66"/>
        <v>2</v>
      </c>
      <c r="D1372" s="153">
        <v>1367</v>
      </c>
      <c r="E1372" s="151">
        <f t="shared" si="67"/>
        <v>7.8631036219999999E-3</v>
      </c>
      <c r="BC1372" s="151">
        <f t="shared" si="65"/>
        <v>7.8631036219999999E-3</v>
      </c>
    </row>
    <row r="1373" spans="1:55" x14ac:dyDescent="0.25">
      <c r="A1373" s="153">
        <v>1368</v>
      </c>
      <c r="B1373">
        <v>7.8253954600000005E-3</v>
      </c>
      <c r="C1373" s="49">
        <f t="shared" si="66"/>
        <v>2</v>
      </c>
      <c r="D1373" s="153">
        <v>1368</v>
      </c>
      <c r="E1373" s="151">
        <f t="shared" si="67"/>
        <v>7.8253954600000005E-3</v>
      </c>
      <c r="BC1373" s="151">
        <f t="shared" si="65"/>
        <v>7.8253954600000005E-3</v>
      </c>
    </row>
    <row r="1374" spans="1:55" x14ac:dyDescent="0.25">
      <c r="A1374" s="153">
        <v>1369</v>
      </c>
      <c r="B1374">
        <v>7.7878665139999997E-3</v>
      </c>
      <c r="C1374" s="49">
        <f t="shared" si="66"/>
        <v>2</v>
      </c>
      <c r="D1374" s="153">
        <v>1369</v>
      </c>
      <c r="E1374" s="151">
        <f t="shared" si="67"/>
        <v>7.7878665139999997E-3</v>
      </c>
      <c r="BC1374" s="151">
        <f t="shared" si="65"/>
        <v>7.7878665139999997E-3</v>
      </c>
    </row>
    <row r="1375" spans="1:55" x14ac:dyDescent="0.25">
      <c r="A1375" s="153">
        <v>1370</v>
      </c>
      <c r="B1375">
        <v>7.750515946E-3</v>
      </c>
      <c r="C1375" s="49">
        <f t="shared" si="66"/>
        <v>2</v>
      </c>
      <c r="D1375" s="153">
        <v>1370</v>
      </c>
      <c r="E1375" s="151">
        <f t="shared" si="67"/>
        <v>7.750515946E-3</v>
      </c>
      <c r="BC1375" s="151">
        <f t="shared" si="65"/>
        <v>7.750515946E-3</v>
      </c>
    </row>
    <row r="1376" spans="1:55" x14ac:dyDescent="0.25">
      <c r="A1376" s="153">
        <v>1371</v>
      </c>
      <c r="B1376">
        <v>7.71334292199999E-3</v>
      </c>
      <c r="C1376" s="49">
        <f t="shared" si="66"/>
        <v>2</v>
      </c>
      <c r="D1376" s="153">
        <v>1371</v>
      </c>
      <c r="E1376" s="151">
        <f t="shared" si="67"/>
        <v>7.71334292199999E-3</v>
      </c>
      <c r="BC1376" s="151">
        <f t="shared" si="65"/>
        <v>7.71334292199999E-3</v>
      </c>
    </row>
    <row r="1377" spans="1:55" x14ac:dyDescent="0.25">
      <c r="A1377" s="153">
        <v>1372</v>
      </c>
      <c r="B1377">
        <v>7.6763466159999998E-3</v>
      </c>
      <c r="C1377" s="49">
        <f t="shared" si="66"/>
        <v>2</v>
      </c>
      <c r="D1377" s="153">
        <v>1372</v>
      </c>
      <c r="E1377" s="151">
        <f t="shared" si="67"/>
        <v>7.6763466159999998E-3</v>
      </c>
      <c r="BC1377" s="151">
        <f t="shared" si="65"/>
        <v>7.6763466159999998E-3</v>
      </c>
    </row>
    <row r="1378" spans="1:55" x14ac:dyDescent="0.25">
      <c r="A1378" s="153">
        <v>1373</v>
      </c>
      <c r="B1378">
        <v>7.6395261979999999E-3</v>
      </c>
      <c r="C1378" s="49">
        <f t="shared" si="66"/>
        <v>2</v>
      </c>
      <c r="D1378" s="153">
        <v>1373</v>
      </c>
      <c r="E1378" s="151">
        <f t="shared" si="67"/>
        <v>7.6395261979999999E-3</v>
      </c>
      <c r="BC1378" s="151">
        <f t="shared" si="65"/>
        <v>7.6395261979999999E-3</v>
      </c>
    </row>
    <row r="1379" spans="1:55" x14ac:dyDescent="0.25">
      <c r="A1379" s="153">
        <v>1374</v>
      </c>
      <c r="B1379">
        <v>7.6028808499999899E-3</v>
      </c>
      <c r="C1379" s="49">
        <f t="shared" si="66"/>
        <v>2</v>
      </c>
      <c r="D1379" s="153">
        <v>1374</v>
      </c>
      <c r="E1379" s="151">
        <f t="shared" si="67"/>
        <v>7.6028808499999899E-3</v>
      </c>
      <c r="BC1379" s="151">
        <f t="shared" si="65"/>
        <v>7.6028808499999899E-3</v>
      </c>
    </row>
    <row r="1380" spans="1:55" x14ac:dyDescent="0.25">
      <c r="A1380" s="153">
        <v>1375</v>
      </c>
      <c r="B1380">
        <v>7.5664097500000001E-3</v>
      </c>
      <c r="C1380" s="49">
        <f t="shared" si="66"/>
        <v>2</v>
      </c>
      <c r="D1380" s="153">
        <v>1375</v>
      </c>
      <c r="E1380" s="151">
        <f t="shared" si="67"/>
        <v>7.5664097500000001E-3</v>
      </c>
      <c r="BC1380" s="151">
        <f t="shared" si="65"/>
        <v>7.5664097500000001E-3</v>
      </c>
    </row>
    <row r="1381" spans="1:55" x14ac:dyDescent="0.25">
      <c r="A1381" s="153">
        <v>1376</v>
      </c>
      <c r="B1381">
        <v>7.5301120859999904E-3</v>
      </c>
      <c r="C1381" s="49">
        <f t="shared" si="66"/>
        <v>2</v>
      </c>
      <c r="D1381" s="153">
        <v>1376</v>
      </c>
      <c r="E1381" s="151">
        <f t="shared" si="67"/>
        <v>7.5301120859999904E-3</v>
      </c>
      <c r="BC1381" s="151">
        <f t="shared" si="65"/>
        <v>7.5301120859999904E-3</v>
      </c>
    </row>
    <row r="1382" spans="1:55" x14ac:dyDescent="0.25">
      <c r="A1382" s="153">
        <v>1377</v>
      </c>
      <c r="B1382">
        <v>7.49398704799999E-3</v>
      </c>
      <c r="C1382" s="49">
        <f t="shared" si="66"/>
        <v>2</v>
      </c>
      <c r="D1382" s="153">
        <v>1377</v>
      </c>
      <c r="E1382" s="151">
        <f t="shared" si="67"/>
        <v>7.49398704799999E-3</v>
      </c>
      <c r="BC1382" s="151">
        <f t="shared" si="65"/>
        <v>7.49398704799999E-3</v>
      </c>
    </row>
    <row r="1383" spans="1:55" x14ac:dyDescent="0.25">
      <c r="A1383" s="153">
        <v>1378</v>
      </c>
      <c r="B1383">
        <v>7.4580338260000004E-3</v>
      </c>
      <c r="C1383" s="49">
        <f t="shared" si="66"/>
        <v>2</v>
      </c>
      <c r="D1383" s="153">
        <v>1378</v>
      </c>
      <c r="E1383" s="151">
        <f t="shared" si="67"/>
        <v>7.4580338260000004E-3</v>
      </c>
      <c r="BC1383" s="151">
        <f t="shared" si="65"/>
        <v>7.4580338260000004E-3</v>
      </c>
    </row>
    <row r="1384" spans="1:55" x14ac:dyDescent="0.25">
      <c r="A1384" s="153">
        <v>1379</v>
      </c>
      <c r="B1384">
        <v>7.4222516159999996E-3</v>
      </c>
      <c r="C1384" s="49">
        <f t="shared" si="66"/>
        <v>2</v>
      </c>
      <c r="D1384" s="153">
        <v>1379</v>
      </c>
      <c r="E1384" s="151">
        <f t="shared" si="67"/>
        <v>7.4222516159999996E-3</v>
      </c>
      <c r="BC1384" s="151">
        <f t="shared" si="65"/>
        <v>7.4222516159999996E-3</v>
      </c>
    </row>
    <row r="1385" spans="1:55" x14ac:dyDescent="0.25">
      <c r="A1385" s="153">
        <v>1380</v>
      </c>
      <c r="B1385">
        <v>7.3866396219999996E-3</v>
      </c>
      <c r="C1385" s="49">
        <f t="shared" si="66"/>
        <v>2</v>
      </c>
      <c r="D1385" s="153">
        <v>1380</v>
      </c>
      <c r="E1385" s="151">
        <f t="shared" si="67"/>
        <v>7.3866396219999996E-3</v>
      </c>
      <c r="BC1385" s="151">
        <f t="shared" si="65"/>
        <v>7.3866396219999996E-3</v>
      </c>
    </row>
    <row r="1386" spans="1:55" x14ac:dyDescent="0.25">
      <c r="A1386" s="153">
        <v>1381</v>
      </c>
      <c r="B1386">
        <v>7.3511970440000001E-3</v>
      </c>
      <c r="C1386" s="49">
        <f t="shared" si="66"/>
        <v>2</v>
      </c>
      <c r="D1386" s="153">
        <v>1381</v>
      </c>
      <c r="E1386" s="151">
        <f t="shared" si="67"/>
        <v>7.3511970440000001E-3</v>
      </c>
      <c r="BC1386" s="151">
        <f t="shared" si="65"/>
        <v>7.3511970440000001E-3</v>
      </c>
    </row>
    <row r="1387" spans="1:55" x14ac:dyDescent="0.25">
      <c r="A1387" s="153">
        <v>1382</v>
      </c>
      <c r="B1387">
        <v>7.3159230899999999E-3</v>
      </c>
      <c r="C1387" s="49">
        <f t="shared" si="66"/>
        <v>2</v>
      </c>
      <c r="D1387" s="153">
        <v>1382</v>
      </c>
      <c r="E1387" s="151">
        <f t="shared" si="67"/>
        <v>7.3159230899999999E-3</v>
      </c>
      <c r="BC1387" s="151">
        <f t="shared" si="65"/>
        <v>7.3159230899999999E-3</v>
      </c>
    </row>
    <row r="1388" spans="1:55" x14ac:dyDescent="0.25">
      <c r="A1388" s="153">
        <v>1383</v>
      </c>
      <c r="B1388">
        <v>7.2808169719999899E-3</v>
      </c>
      <c r="C1388" s="49">
        <f t="shared" si="66"/>
        <v>2</v>
      </c>
      <c r="D1388" s="153">
        <v>1383</v>
      </c>
      <c r="E1388" s="151">
        <f t="shared" si="67"/>
        <v>7.2808169719999899E-3</v>
      </c>
      <c r="BC1388" s="151">
        <f t="shared" si="65"/>
        <v>7.2808169719999899E-3</v>
      </c>
    </row>
    <row r="1389" spans="1:55" x14ac:dyDescent="0.25">
      <c r="A1389" s="153">
        <v>1384</v>
      </c>
      <c r="B1389">
        <v>7.2458779039999898E-3</v>
      </c>
      <c r="C1389" s="49">
        <f t="shared" si="66"/>
        <v>2</v>
      </c>
      <c r="D1389" s="153">
        <v>1384</v>
      </c>
      <c r="E1389" s="151">
        <f t="shared" si="67"/>
        <v>7.2458779039999898E-3</v>
      </c>
      <c r="BC1389" s="151">
        <f t="shared" si="65"/>
        <v>7.2458779039999898E-3</v>
      </c>
    </row>
    <row r="1390" spans="1:55" x14ac:dyDescent="0.25">
      <c r="A1390" s="153">
        <v>1385</v>
      </c>
      <c r="B1390">
        <v>7.2111051039999898E-3</v>
      </c>
      <c r="C1390" s="49">
        <f t="shared" si="66"/>
        <v>2</v>
      </c>
      <c r="D1390" s="153">
        <v>1385</v>
      </c>
      <c r="E1390" s="151">
        <f t="shared" si="67"/>
        <v>7.2111051039999898E-3</v>
      </c>
      <c r="BC1390" s="151">
        <f t="shared" si="65"/>
        <v>7.2111051039999898E-3</v>
      </c>
    </row>
    <row r="1391" spans="1:55" x14ac:dyDescent="0.25">
      <c r="A1391" s="153">
        <v>1386</v>
      </c>
      <c r="B1391">
        <v>7.1764977919999999E-3</v>
      </c>
      <c r="C1391" s="49">
        <f t="shared" si="66"/>
        <v>2</v>
      </c>
      <c r="D1391" s="153">
        <v>1386</v>
      </c>
      <c r="E1391" s="151">
        <f t="shared" si="67"/>
        <v>7.1764977919999999E-3</v>
      </c>
      <c r="BC1391" s="151">
        <f t="shared" si="65"/>
        <v>7.1764977919999999E-3</v>
      </c>
    </row>
    <row r="1392" spans="1:55" x14ac:dyDescent="0.25">
      <c r="A1392" s="153">
        <v>1387</v>
      </c>
      <c r="B1392">
        <v>7.1420551959999997E-3</v>
      </c>
      <c r="C1392" s="49">
        <f t="shared" si="66"/>
        <v>2</v>
      </c>
      <c r="D1392" s="153">
        <v>1387</v>
      </c>
      <c r="E1392" s="151">
        <f t="shared" si="67"/>
        <v>7.1420551959999997E-3</v>
      </c>
      <c r="BC1392" s="151">
        <f t="shared" si="65"/>
        <v>7.1420551959999997E-3</v>
      </c>
    </row>
    <row r="1393" spans="1:55" x14ac:dyDescent="0.25">
      <c r="A1393" s="153">
        <v>1388</v>
      </c>
      <c r="B1393">
        <v>7.1077765419999897E-3</v>
      </c>
      <c r="C1393" s="49">
        <f t="shared" si="66"/>
        <v>2</v>
      </c>
      <c r="D1393" s="153">
        <v>1388</v>
      </c>
      <c r="E1393" s="151">
        <f t="shared" si="67"/>
        <v>7.1077765419999897E-3</v>
      </c>
      <c r="BC1393" s="151">
        <f t="shared" si="65"/>
        <v>7.1077765419999897E-3</v>
      </c>
    </row>
    <row r="1394" spans="1:55" x14ac:dyDescent="0.25">
      <c r="A1394" s="153">
        <v>1389</v>
      </c>
      <c r="B1394">
        <v>7.0736610639999999E-3</v>
      </c>
      <c r="C1394" s="49">
        <f t="shared" si="66"/>
        <v>2</v>
      </c>
      <c r="D1394" s="153">
        <v>1389</v>
      </c>
      <c r="E1394" s="151">
        <f t="shared" si="67"/>
        <v>7.0736610639999999E-3</v>
      </c>
      <c r="BC1394" s="151">
        <f t="shared" si="65"/>
        <v>7.0736610639999999E-3</v>
      </c>
    </row>
    <row r="1395" spans="1:55" x14ac:dyDescent="0.25">
      <c r="A1395" s="153">
        <v>1390</v>
      </c>
      <c r="B1395">
        <v>7.0397079959999996E-3</v>
      </c>
      <c r="C1395" s="49">
        <f t="shared" si="66"/>
        <v>2</v>
      </c>
      <c r="D1395" s="153">
        <v>1390</v>
      </c>
      <c r="E1395" s="151">
        <f t="shared" si="67"/>
        <v>7.0397079959999996E-3</v>
      </c>
      <c r="BC1395" s="151">
        <f t="shared" si="65"/>
        <v>7.0397079959999996E-3</v>
      </c>
    </row>
    <row r="1396" spans="1:55" x14ac:dyDescent="0.25">
      <c r="A1396" s="153">
        <v>1391</v>
      </c>
      <c r="B1396">
        <v>7.0059165779999899E-3</v>
      </c>
      <c r="C1396" s="49">
        <f t="shared" si="66"/>
        <v>2</v>
      </c>
      <c r="D1396" s="153">
        <v>1391</v>
      </c>
      <c r="E1396" s="151">
        <f t="shared" si="67"/>
        <v>7.0059165779999899E-3</v>
      </c>
      <c r="BC1396" s="151">
        <f t="shared" si="65"/>
        <v>7.0059165779999899E-3</v>
      </c>
    </row>
    <row r="1397" spans="1:55" x14ac:dyDescent="0.25">
      <c r="A1397" s="153">
        <v>1392</v>
      </c>
      <c r="B1397">
        <v>6.9722860519999897E-3</v>
      </c>
      <c r="C1397" s="49">
        <f t="shared" si="66"/>
        <v>2</v>
      </c>
      <c r="D1397" s="153">
        <v>1392</v>
      </c>
      <c r="E1397" s="151">
        <f t="shared" si="67"/>
        <v>6.9722860519999897E-3</v>
      </c>
      <c r="BC1397" s="151">
        <f t="shared" si="65"/>
        <v>6.9722860519999897E-3</v>
      </c>
    </row>
    <row r="1398" spans="1:55" x14ac:dyDescent="0.25">
      <c r="A1398" s="153">
        <v>1393</v>
      </c>
      <c r="B1398">
        <v>6.938815662E-3</v>
      </c>
      <c r="C1398" s="49">
        <f t="shared" si="66"/>
        <v>2</v>
      </c>
      <c r="D1398" s="153">
        <v>1393</v>
      </c>
      <c r="E1398" s="151">
        <f t="shared" si="67"/>
        <v>6.938815662E-3</v>
      </c>
      <c r="BC1398" s="151">
        <f t="shared" si="65"/>
        <v>6.938815662E-3</v>
      </c>
    </row>
    <row r="1399" spans="1:55" x14ac:dyDescent="0.25">
      <c r="A1399" s="153">
        <v>1394</v>
      </c>
      <c r="B1399">
        <v>6.9055046619999998E-3</v>
      </c>
      <c r="C1399" s="49">
        <f t="shared" si="66"/>
        <v>2</v>
      </c>
      <c r="D1399" s="153">
        <v>1394</v>
      </c>
      <c r="E1399" s="151">
        <f t="shared" si="67"/>
        <v>6.9055046619999998E-3</v>
      </c>
      <c r="BC1399" s="151">
        <f t="shared" si="65"/>
        <v>6.9055046619999998E-3</v>
      </c>
    </row>
    <row r="1400" spans="1:55" x14ac:dyDescent="0.25">
      <c r="A1400" s="153">
        <v>1395</v>
      </c>
      <c r="B1400">
        <v>6.8723522999999996E-3</v>
      </c>
      <c r="C1400" s="49">
        <f t="shared" si="66"/>
        <v>2</v>
      </c>
      <c r="D1400" s="153">
        <v>1395</v>
      </c>
      <c r="E1400" s="151">
        <f t="shared" si="67"/>
        <v>6.8723522999999996E-3</v>
      </c>
      <c r="BC1400" s="151">
        <f t="shared" si="65"/>
        <v>6.8723522999999996E-3</v>
      </c>
    </row>
    <row r="1401" spans="1:55" x14ac:dyDescent="0.25">
      <c r="A1401" s="153">
        <v>1396</v>
      </c>
      <c r="B1401">
        <v>6.8393578359999896E-3</v>
      </c>
      <c r="C1401" s="49">
        <f t="shared" si="66"/>
        <v>2</v>
      </c>
      <c r="D1401" s="153">
        <v>1396</v>
      </c>
      <c r="E1401" s="151">
        <f t="shared" si="67"/>
        <v>6.8393578359999896E-3</v>
      </c>
      <c r="BC1401" s="151">
        <f t="shared" si="65"/>
        <v>6.8393578359999896E-3</v>
      </c>
    </row>
    <row r="1402" spans="1:55" x14ac:dyDescent="0.25">
      <c r="A1402" s="153">
        <v>1397</v>
      </c>
      <c r="B1402">
        <v>6.80652052599999E-3</v>
      </c>
      <c r="C1402" s="49">
        <f t="shared" si="66"/>
        <v>2</v>
      </c>
      <c r="D1402" s="153">
        <v>1397</v>
      </c>
      <c r="E1402" s="151">
        <f t="shared" si="67"/>
        <v>6.80652052599999E-3</v>
      </c>
      <c r="BC1402" s="151">
        <f t="shared" si="65"/>
        <v>6.80652052599999E-3</v>
      </c>
    </row>
    <row r="1403" spans="1:55" x14ac:dyDescent="0.25">
      <c r="A1403" s="153">
        <v>1398</v>
      </c>
      <c r="B1403">
        <v>6.7738396359999899E-3</v>
      </c>
      <c r="C1403" s="49">
        <f t="shared" si="66"/>
        <v>2</v>
      </c>
      <c r="D1403" s="153">
        <v>1398</v>
      </c>
      <c r="E1403" s="151">
        <f t="shared" si="67"/>
        <v>6.7738396359999899E-3</v>
      </c>
      <c r="BC1403" s="151">
        <f t="shared" si="65"/>
        <v>6.7738396359999899E-3</v>
      </c>
    </row>
    <row r="1404" spans="1:55" x14ac:dyDescent="0.25">
      <c r="A1404" s="153">
        <v>1399</v>
      </c>
      <c r="B1404">
        <v>6.7413144299999896E-3</v>
      </c>
      <c r="C1404" s="49">
        <f t="shared" si="66"/>
        <v>2</v>
      </c>
      <c r="D1404" s="153">
        <v>1399</v>
      </c>
      <c r="E1404" s="151">
        <f t="shared" si="67"/>
        <v>6.7413144299999896E-3</v>
      </c>
      <c r="BC1404" s="151">
        <f t="shared" si="65"/>
        <v>6.7413144299999896E-3</v>
      </c>
    </row>
    <row r="1405" spans="1:55" x14ac:dyDescent="0.25">
      <c r="A1405" s="153">
        <v>1400</v>
      </c>
      <c r="B1405">
        <v>6.7089441799999903E-3</v>
      </c>
      <c r="C1405" s="49">
        <f t="shared" si="66"/>
        <v>2</v>
      </c>
      <c r="D1405" s="153">
        <v>1400</v>
      </c>
      <c r="E1405" s="151">
        <f t="shared" si="67"/>
        <v>6.7089441799999903E-3</v>
      </c>
      <c r="BC1405" s="151">
        <f t="shared" si="65"/>
        <v>6.7089441799999903E-3</v>
      </c>
    </row>
    <row r="1406" spans="1:55" x14ac:dyDescent="0.25">
      <c r="A1406" s="153">
        <v>1401</v>
      </c>
      <c r="B1406">
        <v>6.6767281559999897E-3</v>
      </c>
      <c r="C1406" s="49">
        <f t="shared" si="66"/>
        <v>2</v>
      </c>
      <c r="D1406" s="153">
        <v>1401</v>
      </c>
      <c r="E1406" s="151">
        <f t="shared" si="67"/>
        <v>6.6767281559999897E-3</v>
      </c>
      <c r="BC1406" s="151">
        <f t="shared" si="65"/>
        <v>6.6767281559999897E-3</v>
      </c>
    </row>
    <row r="1407" spans="1:55" x14ac:dyDescent="0.25">
      <c r="A1407" s="153">
        <v>1402</v>
      </c>
      <c r="B1407">
        <v>6.6446656359999898E-3</v>
      </c>
      <c r="C1407" s="49">
        <f t="shared" si="66"/>
        <v>2</v>
      </c>
      <c r="D1407" s="153">
        <v>1402</v>
      </c>
      <c r="E1407" s="151">
        <f t="shared" si="67"/>
        <v>6.6446656359999898E-3</v>
      </c>
      <c r="BC1407" s="151">
        <f t="shared" si="65"/>
        <v>6.6446656359999898E-3</v>
      </c>
    </row>
    <row r="1408" spans="1:55" x14ac:dyDescent="0.25">
      <c r="A1408" s="153">
        <v>1403</v>
      </c>
      <c r="B1408">
        <v>6.61275589799999E-3</v>
      </c>
      <c r="C1408" s="49">
        <f t="shared" si="66"/>
        <v>2</v>
      </c>
      <c r="D1408" s="153">
        <v>1403</v>
      </c>
      <c r="E1408" s="151">
        <f t="shared" si="67"/>
        <v>6.61275589799999E-3</v>
      </c>
      <c r="BC1408" s="151">
        <f t="shared" si="65"/>
        <v>6.61275589799999E-3</v>
      </c>
    </row>
    <row r="1409" spans="1:55" x14ac:dyDescent="0.25">
      <c r="A1409" s="153">
        <v>1404</v>
      </c>
      <c r="B1409">
        <v>6.5809982260000002E-3</v>
      </c>
      <c r="C1409" s="49">
        <f t="shared" si="66"/>
        <v>2</v>
      </c>
      <c r="D1409" s="153">
        <v>1404</v>
      </c>
      <c r="E1409" s="151">
        <f t="shared" si="67"/>
        <v>6.5809982260000002E-3</v>
      </c>
      <c r="BC1409" s="151">
        <f t="shared" si="65"/>
        <v>6.5809982260000002E-3</v>
      </c>
    </row>
    <row r="1410" spans="1:55" x14ac:dyDescent="0.25">
      <c r="A1410" s="153">
        <v>1405</v>
      </c>
      <c r="B1410">
        <v>6.5493919079999997E-3</v>
      </c>
      <c r="C1410" s="49">
        <f t="shared" si="66"/>
        <v>2</v>
      </c>
      <c r="D1410" s="153">
        <v>1405</v>
      </c>
      <c r="E1410" s="151">
        <f t="shared" si="67"/>
        <v>6.5493919079999997E-3</v>
      </c>
      <c r="BC1410" s="151">
        <f t="shared" si="65"/>
        <v>6.5493919079999997E-3</v>
      </c>
    </row>
    <row r="1411" spans="1:55" x14ac:dyDescent="0.25">
      <c r="A1411" s="153">
        <v>1406</v>
      </c>
      <c r="B1411">
        <v>6.5179362279999898E-3</v>
      </c>
      <c r="C1411" s="49">
        <f t="shared" si="66"/>
        <v>2</v>
      </c>
      <c r="D1411" s="153">
        <v>1406</v>
      </c>
      <c r="E1411" s="151">
        <f t="shared" si="67"/>
        <v>6.5179362279999898E-3</v>
      </c>
      <c r="BC1411" s="151">
        <f t="shared" si="65"/>
        <v>6.5179362279999898E-3</v>
      </c>
    </row>
    <row r="1412" spans="1:55" x14ac:dyDescent="0.25">
      <c r="A1412" s="153">
        <v>1407</v>
      </c>
      <c r="B1412">
        <v>6.486630484E-3</v>
      </c>
      <c r="C1412" s="49">
        <f t="shared" si="66"/>
        <v>2</v>
      </c>
      <c r="D1412" s="153">
        <v>1407</v>
      </c>
      <c r="E1412" s="151">
        <f t="shared" si="67"/>
        <v>6.486630484E-3</v>
      </c>
      <c r="BC1412" s="151">
        <f t="shared" si="65"/>
        <v>6.486630484E-3</v>
      </c>
    </row>
    <row r="1413" spans="1:55" x14ac:dyDescent="0.25">
      <c r="A1413" s="153">
        <v>1408</v>
      </c>
      <c r="B1413">
        <v>6.4554739679999898E-3</v>
      </c>
      <c r="C1413" s="49">
        <f t="shared" si="66"/>
        <v>2</v>
      </c>
      <c r="D1413" s="153">
        <v>1408</v>
      </c>
      <c r="E1413" s="151">
        <f t="shared" si="67"/>
        <v>6.4554739679999898E-3</v>
      </c>
      <c r="BC1413" s="151">
        <f t="shared" ref="BC1413:BC1476" si="68">B1413</f>
        <v>6.4554739679999898E-3</v>
      </c>
    </row>
    <row r="1414" spans="1:55" x14ac:dyDescent="0.25">
      <c r="A1414" s="153">
        <v>1409</v>
      </c>
      <c r="B1414">
        <v>6.4244659820000003E-3</v>
      </c>
      <c r="C1414" s="49">
        <f t="shared" ref="C1414:C1477" si="69">IF(ROW()-$C$4&lt;=$C$2,1,2)</f>
        <v>2</v>
      </c>
      <c r="D1414" s="153">
        <v>1409</v>
      </c>
      <c r="E1414" s="151">
        <f t="shared" ref="E1414:E1477" si="70">B1414</f>
        <v>6.4244659820000003E-3</v>
      </c>
      <c r="BC1414" s="151">
        <f t="shared" si="68"/>
        <v>6.4244659820000003E-3</v>
      </c>
    </row>
    <row r="1415" spans="1:55" x14ac:dyDescent="0.25">
      <c r="A1415" s="153">
        <v>1410</v>
      </c>
      <c r="B1415">
        <v>6.3936058259999899E-3</v>
      </c>
      <c r="C1415" s="49">
        <f t="shared" si="69"/>
        <v>2</v>
      </c>
      <c r="D1415" s="153">
        <v>1410</v>
      </c>
      <c r="E1415" s="151">
        <f t="shared" si="70"/>
        <v>6.3936058259999899E-3</v>
      </c>
      <c r="BC1415" s="151">
        <f t="shared" si="68"/>
        <v>6.3936058259999899E-3</v>
      </c>
    </row>
    <row r="1416" spans="1:55" x14ac:dyDescent="0.25">
      <c r="A1416" s="153">
        <v>1411</v>
      </c>
      <c r="B1416">
        <v>6.3628928059999996E-3</v>
      </c>
      <c r="C1416" s="49">
        <f t="shared" si="69"/>
        <v>2</v>
      </c>
      <c r="D1416" s="153">
        <v>1411</v>
      </c>
      <c r="E1416" s="151">
        <f t="shared" si="70"/>
        <v>6.3628928059999996E-3</v>
      </c>
      <c r="BC1416" s="151">
        <f t="shared" si="68"/>
        <v>6.3628928059999996E-3</v>
      </c>
    </row>
    <row r="1417" spans="1:55" x14ac:dyDescent="0.25">
      <c r="A1417" s="153">
        <v>1412</v>
      </c>
      <c r="B1417">
        <v>6.3323262299999896E-3</v>
      </c>
      <c r="C1417" s="49">
        <f t="shared" si="69"/>
        <v>2</v>
      </c>
      <c r="D1417" s="153">
        <v>1412</v>
      </c>
      <c r="E1417" s="151">
        <f t="shared" si="70"/>
        <v>6.3323262299999896E-3</v>
      </c>
      <c r="BC1417" s="151">
        <f t="shared" si="68"/>
        <v>6.3323262299999896E-3</v>
      </c>
    </row>
    <row r="1418" spans="1:55" x14ac:dyDescent="0.25">
      <c r="A1418" s="153">
        <v>1413</v>
      </c>
      <c r="B1418">
        <v>6.3019054099999897E-3</v>
      </c>
      <c r="C1418" s="49">
        <f t="shared" si="69"/>
        <v>2</v>
      </c>
      <c r="D1418" s="153">
        <v>1413</v>
      </c>
      <c r="E1418" s="151">
        <f t="shared" si="70"/>
        <v>6.3019054099999897E-3</v>
      </c>
      <c r="BC1418" s="151">
        <f t="shared" si="68"/>
        <v>6.3019054099999897E-3</v>
      </c>
    </row>
    <row r="1419" spans="1:55" x14ac:dyDescent="0.25">
      <c r="A1419" s="153">
        <v>1414</v>
      </c>
      <c r="B1419">
        <v>6.2716296619999999E-3</v>
      </c>
      <c r="C1419" s="49">
        <f t="shared" si="69"/>
        <v>2</v>
      </c>
      <c r="D1419" s="153">
        <v>1414</v>
      </c>
      <c r="E1419" s="151">
        <f t="shared" si="70"/>
        <v>6.2716296619999999E-3</v>
      </c>
      <c r="BC1419" s="151">
        <f t="shared" si="68"/>
        <v>6.2716296619999999E-3</v>
      </c>
    </row>
    <row r="1420" spans="1:55" x14ac:dyDescent="0.25">
      <c r="A1420" s="153">
        <v>1415</v>
      </c>
      <c r="B1420">
        <v>6.2414983039999899E-3</v>
      </c>
      <c r="C1420" s="49">
        <f t="shared" si="69"/>
        <v>2</v>
      </c>
      <c r="D1420" s="153">
        <v>1415</v>
      </c>
      <c r="E1420" s="151">
        <f t="shared" si="70"/>
        <v>6.2414983039999899E-3</v>
      </c>
      <c r="BC1420" s="151">
        <f t="shared" si="68"/>
        <v>6.2414983039999899E-3</v>
      </c>
    </row>
    <row r="1421" spans="1:55" x14ac:dyDescent="0.25">
      <c r="A1421" s="153">
        <v>1416</v>
      </c>
      <c r="B1421">
        <v>6.2115106539999999E-3</v>
      </c>
      <c r="C1421" s="49">
        <f t="shared" si="69"/>
        <v>2</v>
      </c>
      <c r="D1421" s="153">
        <v>1416</v>
      </c>
      <c r="E1421" s="151">
        <f t="shared" si="70"/>
        <v>6.2115106539999999E-3</v>
      </c>
      <c r="BC1421" s="151">
        <f t="shared" si="68"/>
        <v>6.2115106539999999E-3</v>
      </c>
    </row>
    <row r="1422" spans="1:55" x14ac:dyDescent="0.25">
      <c r="A1422" s="153">
        <v>1417</v>
      </c>
      <c r="B1422">
        <v>6.1816660400000004E-3</v>
      </c>
      <c r="C1422" s="49">
        <f t="shared" si="69"/>
        <v>2</v>
      </c>
      <c r="D1422" s="153">
        <v>1417</v>
      </c>
      <c r="E1422" s="151">
        <f t="shared" si="70"/>
        <v>6.1816660400000004E-3</v>
      </c>
      <c r="BC1422" s="151">
        <f t="shared" si="68"/>
        <v>6.1816660400000004E-3</v>
      </c>
    </row>
    <row r="1423" spans="1:55" x14ac:dyDescent="0.25">
      <c r="A1423" s="153">
        <v>1418</v>
      </c>
      <c r="B1423">
        <v>6.1519637860000002E-3</v>
      </c>
      <c r="C1423" s="49">
        <f t="shared" si="69"/>
        <v>2</v>
      </c>
      <c r="D1423" s="153">
        <v>1418</v>
      </c>
      <c r="E1423" s="151">
        <f t="shared" si="70"/>
        <v>6.1519637860000002E-3</v>
      </c>
      <c r="BC1423" s="151">
        <f t="shared" si="68"/>
        <v>6.1519637860000002E-3</v>
      </c>
    </row>
    <row r="1424" spans="1:55" x14ac:dyDescent="0.25">
      <c r="A1424" s="153">
        <v>1419</v>
      </c>
      <c r="B1424">
        <v>6.1224032240000002E-3</v>
      </c>
      <c r="C1424" s="49">
        <f t="shared" si="69"/>
        <v>2</v>
      </c>
      <c r="D1424" s="153">
        <v>1419</v>
      </c>
      <c r="E1424" s="151">
        <f t="shared" si="70"/>
        <v>6.1224032240000002E-3</v>
      </c>
      <c r="BC1424" s="151">
        <f t="shared" si="68"/>
        <v>6.1224032240000002E-3</v>
      </c>
    </row>
    <row r="1425" spans="1:55" x14ac:dyDescent="0.25">
      <c r="A1425" s="153">
        <v>1420</v>
      </c>
      <c r="B1425">
        <v>6.0929836899999996E-3</v>
      </c>
      <c r="C1425" s="49">
        <f t="shared" si="69"/>
        <v>2</v>
      </c>
      <c r="D1425" s="153">
        <v>1420</v>
      </c>
      <c r="E1425" s="151">
        <f t="shared" si="70"/>
        <v>6.0929836899999996E-3</v>
      </c>
      <c r="BC1425" s="151">
        <f t="shared" si="68"/>
        <v>6.0929836899999996E-3</v>
      </c>
    </row>
    <row r="1426" spans="1:55" x14ac:dyDescent="0.25">
      <c r="A1426" s="153">
        <v>1421</v>
      </c>
      <c r="B1426">
        <v>6.0637045140000002E-3</v>
      </c>
      <c r="C1426" s="49">
        <f t="shared" si="69"/>
        <v>2</v>
      </c>
      <c r="D1426" s="153">
        <v>1421</v>
      </c>
      <c r="E1426" s="151">
        <f t="shared" si="70"/>
        <v>6.0637045140000002E-3</v>
      </c>
      <c r="BC1426" s="151">
        <f t="shared" si="68"/>
        <v>6.0637045140000002E-3</v>
      </c>
    </row>
    <row r="1427" spans="1:55" x14ac:dyDescent="0.25">
      <c r="A1427" s="153">
        <v>1422</v>
      </c>
      <c r="B1427">
        <v>6.0345650420000002E-3</v>
      </c>
      <c r="C1427" s="49">
        <f t="shared" si="69"/>
        <v>2</v>
      </c>
      <c r="D1427" s="153">
        <v>1422</v>
      </c>
      <c r="E1427" s="151">
        <f t="shared" si="70"/>
        <v>6.0345650420000002E-3</v>
      </c>
      <c r="BC1427" s="151">
        <f t="shared" si="68"/>
        <v>6.0345650420000002E-3</v>
      </c>
    </row>
    <row r="1428" spans="1:55" x14ac:dyDescent="0.25">
      <c r="A1428" s="153">
        <v>1423</v>
      </c>
      <c r="B1428">
        <v>6.0055646139999998E-3</v>
      </c>
      <c r="C1428" s="49">
        <f t="shared" si="69"/>
        <v>2</v>
      </c>
      <c r="D1428" s="153">
        <v>1423</v>
      </c>
      <c r="E1428" s="151">
        <f t="shared" si="70"/>
        <v>6.0055646139999998E-3</v>
      </c>
      <c r="BC1428" s="151">
        <f t="shared" si="68"/>
        <v>6.0055646139999998E-3</v>
      </c>
    </row>
    <row r="1429" spans="1:55" x14ac:dyDescent="0.25">
      <c r="A1429" s="153">
        <v>1424</v>
      </c>
      <c r="B1429">
        <v>5.9767025739999998E-3</v>
      </c>
      <c r="C1429" s="49">
        <f t="shared" si="69"/>
        <v>2</v>
      </c>
      <c r="D1429" s="153">
        <v>1424</v>
      </c>
      <c r="E1429" s="151">
        <f t="shared" si="70"/>
        <v>5.9767025739999998E-3</v>
      </c>
      <c r="BC1429" s="151">
        <f t="shared" si="68"/>
        <v>5.9767025739999998E-3</v>
      </c>
    </row>
    <row r="1430" spans="1:55" x14ac:dyDescent="0.25">
      <c r="A1430" s="153">
        <v>1425</v>
      </c>
      <c r="B1430">
        <v>5.9479782719999898E-3</v>
      </c>
      <c r="C1430" s="49">
        <f t="shared" si="69"/>
        <v>2</v>
      </c>
      <c r="D1430" s="153">
        <v>1425</v>
      </c>
      <c r="E1430" s="151">
        <f t="shared" si="70"/>
        <v>5.9479782719999898E-3</v>
      </c>
      <c r="BC1430" s="151">
        <f t="shared" si="68"/>
        <v>5.9479782719999898E-3</v>
      </c>
    </row>
    <row r="1431" spans="1:55" x14ac:dyDescent="0.25">
      <c r="A1431" s="153">
        <v>1426</v>
      </c>
      <c r="B1431">
        <v>5.9193910599999898E-3</v>
      </c>
      <c r="C1431" s="49">
        <f t="shared" si="69"/>
        <v>2</v>
      </c>
      <c r="D1431" s="153">
        <v>1426</v>
      </c>
      <c r="E1431" s="151">
        <f t="shared" si="70"/>
        <v>5.9193910599999898E-3</v>
      </c>
      <c r="BC1431" s="151">
        <f t="shared" si="68"/>
        <v>5.9193910599999898E-3</v>
      </c>
    </row>
    <row r="1432" spans="1:55" x14ac:dyDescent="0.25">
      <c r="A1432" s="153">
        <v>1427</v>
      </c>
      <c r="B1432">
        <v>5.8909402919999996E-3</v>
      </c>
      <c r="C1432" s="49">
        <f t="shared" si="69"/>
        <v>2</v>
      </c>
      <c r="D1432" s="153">
        <v>1427</v>
      </c>
      <c r="E1432" s="151">
        <f t="shared" si="70"/>
        <v>5.8909402919999996E-3</v>
      </c>
      <c r="BC1432" s="151">
        <f t="shared" si="68"/>
        <v>5.8909402919999996E-3</v>
      </c>
    </row>
    <row r="1433" spans="1:55" x14ac:dyDescent="0.25">
      <c r="A1433" s="153">
        <v>1428</v>
      </c>
      <c r="B1433">
        <v>5.8626253259999898E-3</v>
      </c>
      <c r="C1433" s="49">
        <f t="shared" si="69"/>
        <v>2</v>
      </c>
      <c r="D1433" s="153">
        <v>1428</v>
      </c>
      <c r="E1433" s="151">
        <f t="shared" si="70"/>
        <v>5.8626253259999898E-3</v>
      </c>
      <c r="BC1433" s="151">
        <f t="shared" si="68"/>
        <v>5.8626253259999898E-3</v>
      </c>
    </row>
    <row r="1434" spans="1:55" x14ac:dyDescent="0.25">
      <c r="A1434" s="153">
        <v>1429</v>
      </c>
      <c r="B1434">
        <v>5.8344455199999899E-3</v>
      </c>
      <c r="C1434" s="49">
        <f t="shared" si="69"/>
        <v>2</v>
      </c>
      <c r="D1434" s="153">
        <v>1429</v>
      </c>
      <c r="E1434" s="151">
        <f t="shared" si="70"/>
        <v>5.8344455199999899E-3</v>
      </c>
      <c r="BC1434" s="151">
        <f t="shared" si="68"/>
        <v>5.8344455199999899E-3</v>
      </c>
    </row>
    <row r="1435" spans="1:55" x14ac:dyDescent="0.25">
      <c r="A1435" s="153">
        <v>1430</v>
      </c>
      <c r="B1435">
        <v>5.8064002399999997E-3</v>
      </c>
      <c r="C1435" s="49">
        <f t="shared" si="69"/>
        <v>2</v>
      </c>
      <c r="D1435" s="153">
        <v>1430</v>
      </c>
      <c r="E1435" s="151">
        <f t="shared" si="70"/>
        <v>5.8064002399999997E-3</v>
      </c>
      <c r="BC1435" s="151">
        <f t="shared" si="68"/>
        <v>5.8064002399999997E-3</v>
      </c>
    </row>
    <row r="1436" spans="1:55" x14ac:dyDescent="0.25">
      <c r="A1436" s="153">
        <v>1431</v>
      </c>
      <c r="B1436">
        <v>5.7784888520000001E-3</v>
      </c>
      <c r="C1436" s="49">
        <f t="shared" si="69"/>
        <v>2</v>
      </c>
      <c r="D1436" s="153">
        <v>1431</v>
      </c>
      <c r="E1436" s="151">
        <f t="shared" si="70"/>
        <v>5.7784888520000001E-3</v>
      </c>
      <c r="BC1436" s="151">
        <f t="shared" si="68"/>
        <v>5.7784888520000001E-3</v>
      </c>
    </row>
    <row r="1437" spans="1:55" x14ac:dyDescent="0.25">
      <c r="A1437" s="153">
        <v>1432</v>
      </c>
      <c r="B1437">
        <v>5.7507107239999997E-3</v>
      </c>
      <c r="C1437" s="49">
        <f t="shared" si="69"/>
        <v>2</v>
      </c>
      <c r="D1437" s="153">
        <v>1432</v>
      </c>
      <c r="E1437" s="151">
        <f t="shared" si="70"/>
        <v>5.7507107239999997E-3</v>
      </c>
      <c r="BC1437" s="151">
        <f t="shared" si="68"/>
        <v>5.7507107239999997E-3</v>
      </c>
    </row>
    <row r="1438" spans="1:55" x14ac:dyDescent="0.25">
      <c r="A1438" s="153">
        <v>1433</v>
      </c>
      <c r="B1438">
        <v>5.7230652279999898E-3</v>
      </c>
      <c r="C1438" s="49">
        <f t="shared" si="69"/>
        <v>2</v>
      </c>
      <c r="D1438" s="153">
        <v>1433</v>
      </c>
      <c r="E1438" s="151">
        <f t="shared" si="70"/>
        <v>5.7230652279999898E-3</v>
      </c>
      <c r="BC1438" s="151">
        <f t="shared" si="68"/>
        <v>5.7230652279999898E-3</v>
      </c>
    </row>
    <row r="1439" spans="1:55" x14ac:dyDescent="0.25">
      <c r="A1439" s="153">
        <v>1434</v>
      </c>
      <c r="B1439">
        <v>5.6955517419999997E-3</v>
      </c>
      <c r="C1439" s="49">
        <f t="shared" si="69"/>
        <v>2</v>
      </c>
      <c r="D1439" s="153">
        <v>1434</v>
      </c>
      <c r="E1439" s="151">
        <f t="shared" si="70"/>
        <v>5.6955517419999997E-3</v>
      </c>
      <c r="BC1439" s="151">
        <f t="shared" si="68"/>
        <v>5.6955517419999997E-3</v>
      </c>
    </row>
    <row r="1440" spans="1:55" x14ac:dyDescent="0.25">
      <c r="A1440" s="153">
        <v>1435</v>
      </c>
      <c r="B1440">
        <v>5.6681696379999999E-3</v>
      </c>
      <c r="C1440" s="49">
        <f t="shared" si="69"/>
        <v>2</v>
      </c>
      <c r="D1440" s="153">
        <v>1435</v>
      </c>
      <c r="E1440" s="151">
        <f t="shared" si="70"/>
        <v>5.6681696379999999E-3</v>
      </c>
      <c r="BC1440" s="151">
        <f t="shared" si="68"/>
        <v>5.6681696379999999E-3</v>
      </c>
    </row>
    <row r="1441" spans="1:55" x14ac:dyDescent="0.25">
      <c r="A1441" s="153">
        <v>1436</v>
      </c>
      <c r="B1441">
        <v>5.6409183019999996E-3</v>
      </c>
      <c r="C1441" s="49">
        <f t="shared" si="69"/>
        <v>2</v>
      </c>
      <c r="D1441" s="153">
        <v>1436</v>
      </c>
      <c r="E1441" s="151">
        <f t="shared" si="70"/>
        <v>5.6409183019999996E-3</v>
      </c>
      <c r="BC1441" s="151">
        <f t="shared" si="68"/>
        <v>5.6409183019999996E-3</v>
      </c>
    </row>
    <row r="1442" spans="1:55" x14ac:dyDescent="0.25">
      <c r="A1442" s="153">
        <v>1437</v>
      </c>
      <c r="B1442">
        <v>5.6137971159999998E-3</v>
      </c>
      <c r="C1442" s="49">
        <f t="shared" si="69"/>
        <v>2</v>
      </c>
      <c r="D1442" s="153">
        <v>1437</v>
      </c>
      <c r="E1442" s="151">
        <f t="shared" si="70"/>
        <v>5.6137971159999998E-3</v>
      </c>
      <c r="BC1442" s="151">
        <f t="shared" si="68"/>
        <v>5.6137971159999998E-3</v>
      </c>
    </row>
    <row r="1443" spans="1:55" x14ac:dyDescent="0.25">
      <c r="A1443" s="153">
        <v>1438</v>
      </c>
      <c r="B1443">
        <v>5.5868054639999897E-3</v>
      </c>
      <c r="C1443" s="49">
        <f t="shared" si="69"/>
        <v>2</v>
      </c>
      <c r="D1443" s="153">
        <v>1438</v>
      </c>
      <c r="E1443" s="151">
        <f t="shared" si="70"/>
        <v>5.5868054639999897E-3</v>
      </c>
      <c r="BC1443" s="151">
        <f t="shared" si="68"/>
        <v>5.5868054639999897E-3</v>
      </c>
    </row>
    <row r="1444" spans="1:55" x14ac:dyDescent="0.25">
      <c r="A1444" s="153">
        <v>1439</v>
      </c>
      <c r="B1444">
        <v>5.5599427379999997E-3</v>
      </c>
      <c r="C1444" s="49">
        <f t="shared" si="69"/>
        <v>2</v>
      </c>
      <c r="D1444" s="153">
        <v>1439</v>
      </c>
      <c r="E1444" s="151">
        <f t="shared" si="70"/>
        <v>5.5599427379999997E-3</v>
      </c>
      <c r="BC1444" s="151">
        <f t="shared" si="68"/>
        <v>5.5599427379999997E-3</v>
      </c>
    </row>
    <row r="1445" spans="1:55" x14ac:dyDescent="0.25">
      <c r="A1445" s="153">
        <v>1440</v>
      </c>
      <c r="B1445">
        <v>5.533208328E-3</v>
      </c>
      <c r="C1445" s="49">
        <f t="shared" si="69"/>
        <v>2</v>
      </c>
      <c r="D1445" s="153">
        <v>1440</v>
      </c>
      <c r="E1445" s="151">
        <f t="shared" si="70"/>
        <v>5.533208328E-3</v>
      </c>
      <c r="BC1445" s="151">
        <f t="shared" si="68"/>
        <v>5.533208328E-3</v>
      </c>
    </row>
    <row r="1446" spans="1:55" x14ac:dyDescent="0.25">
      <c r="A1446" s="153">
        <v>1441</v>
      </c>
      <c r="B1446">
        <v>5.5066016319999904E-3</v>
      </c>
      <c r="C1446" s="49">
        <f t="shared" si="69"/>
        <v>2</v>
      </c>
      <c r="D1446" s="153">
        <v>1441</v>
      </c>
      <c r="E1446" s="151">
        <f t="shared" si="70"/>
        <v>5.5066016319999904E-3</v>
      </c>
      <c r="BC1446" s="151">
        <f t="shared" si="68"/>
        <v>5.5066016319999904E-3</v>
      </c>
    </row>
    <row r="1447" spans="1:55" x14ac:dyDescent="0.25">
      <c r="A1447" s="153">
        <v>1442</v>
      </c>
      <c r="B1447">
        <v>5.4801220440000003E-3</v>
      </c>
      <c r="C1447" s="49">
        <f t="shared" si="69"/>
        <v>2</v>
      </c>
      <c r="D1447" s="153">
        <v>1442</v>
      </c>
      <c r="E1447" s="151">
        <f t="shared" si="70"/>
        <v>5.4801220440000003E-3</v>
      </c>
      <c r="BC1447" s="151">
        <f t="shared" si="68"/>
        <v>5.4801220440000003E-3</v>
      </c>
    </row>
    <row r="1448" spans="1:55" x14ac:dyDescent="0.25">
      <c r="A1448" s="153">
        <v>1443</v>
      </c>
      <c r="B1448">
        <v>5.4537689639999999E-3</v>
      </c>
      <c r="C1448" s="49">
        <f t="shared" si="69"/>
        <v>2</v>
      </c>
      <c r="D1448" s="153">
        <v>1443</v>
      </c>
      <c r="E1448" s="151">
        <f t="shared" si="70"/>
        <v>5.4537689639999999E-3</v>
      </c>
      <c r="BC1448" s="151">
        <f t="shared" si="68"/>
        <v>5.4537689639999999E-3</v>
      </c>
    </row>
    <row r="1449" spans="1:55" x14ac:dyDescent="0.25">
      <c r="A1449" s="153">
        <v>1444</v>
      </c>
      <c r="B1449">
        <v>5.42754179799999E-3</v>
      </c>
      <c r="C1449" s="49">
        <f t="shared" si="69"/>
        <v>2</v>
      </c>
      <c r="D1449" s="153">
        <v>1444</v>
      </c>
      <c r="E1449" s="151">
        <f t="shared" si="70"/>
        <v>5.42754179799999E-3</v>
      </c>
      <c r="BC1449" s="151">
        <f t="shared" si="68"/>
        <v>5.42754179799999E-3</v>
      </c>
    </row>
    <row r="1450" spans="1:55" x14ac:dyDescent="0.25">
      <c r="A1450" s="153">
        <v>1445</v>
      </c>
      <c r="B1450">
        <v>5.4014399519999997E-3</v>
      </c>
      <c r="C1450" s="49">
        <f t="shared" si="69"/>
        <v>2</v>
      </c>
      <c r="D1450" s="153">
        <v>1445</v>
      </c>
      <c r="E1450" s="151">
        <f t="shared" si="70"/>
        <v>5.4014399519999997E-3</v>
      </c>
      <c r="BC1450" s="151">
        <f t="shared" si="68"/>
        <v>5.4014399519999997E-3</v>
      </c>
    </row>
    <row r="1451" spans="1:55" x14ac:dyDescent="0.25">
      <c r="A1451" s="153">
        <v>1446</v>
      </c>
      <c r="B1451">
        <v>5.3754628319999899E-3</v>
      </c>
      <c r="C1451" s="49">
        <f t="shared" si="69"/>
        <v>2</v>
      </c>
      <c r="D1451" s="153">
        <v>1446</v>
      </c>
      <c r="E1451" s="151">
        <f t="shared" si="70"/>
        <v>5.3754628319999899E-3</v>
      </c>
      <c r="BC1451" s="151">
        <f t="shared" si="68"/>
        <v>5.3754628319999899E-3</v>
      </c>
    </row>
    <row r="1452" spans="1:55" x14ac:dyDescent="0.25">
      <c r="A1452" s="153">
        <v>1447</v>
      </c>
      <c r="B1452">
        <v>5.3496098499999896E-3</v>
      </c>
      <c r="C1452" s="49">
        <f t="shared" si="69"/>
        <v>2</v>
      </c>
      <c r="D1452" s="153">
        <v>1447</v>
      </c>
      <c r="E1452" s="151">
        <f t="shared" si="70"/>
        <v>5.3496098499999896E-3</v>
      </c>
      <c r="BC1452" s="151">
        <f t="shared" si="68"/>
        <v>5.3496098499999896E-3</v>
      </c>
    </row>
    <row r="1453" spans="1:55" x14ac:dyDescent="0.25">
      <c r="A1453" s="153">
        <v>1448</v>
      </c>
      <c r="B1453">
        <v>5.3238804199999996E-3</v>
      </c>
      <c r="C1453" s="49">
        <f t="shared" si="69"/>
        <v>2</v>
      </c>
      <c r="D1453" s="153">
        <v>1448</v>
      </c>
      <c r="E1453" s="151">
        <f t="shared" si="70"/>
        <v>5.3238804199999996E-3</v>
      </c>
      <c r="BC1453" s="151">
        <f t="shared" si="68"/>
        <v>5.3238804199999996E-3</v>
      </c>
    </row>
    <row r="1454" spans="1:55" x14ac:dyDescent="0.25">
      <c r="A1454" s="153">
        <v>1449</v>
      </c>
      <c r="B1454">
        <v>5.2982739599999997E-3</v>
      </c>
      <c r="C1454" s="49">
        <f t="shared" si="69"/>
        <v>2</v>
      </c>
      <c r="D1454" s="153">
        <v>1449</v>
      </c>
      <c r="E1454" s="151">
        <f t="shared" si="70"/>
        <v>5.2982739599999997E-3</v>
      </c>
      <c r="BC1454" s="151">
        <f t="shared" si="68"/>
        <v>5.2982739599999997E-3</v>
      </c>
    </row>
    <row r="1455" spans="1:55" x14ac:dyDescent="0.25">
      <c r="A1455" s="153">
        <v>1450</v>
      </c>
      <c r="B1455">
        <v>5.2727898879999999E-3</v>
      </c>
      <c r="C1455" s="49">
        <f t="shared" si="69"/>
        <v>2</v>
      </c>
      <c r="D1455" s="153">
        <v>1450</v>
      </c>
      <c r="E1455" s="151">
        <f t="shared" si="70"/>
        <v>5.2727898879999999E-3</v>
      </c>
      <c r="BC1455" s="151">
        <f t="shared" si="68"/>
        <v>5.2727898879999999E-3</v>
      </c>
    </row>
    <row r="1456" spans="1:55" x14ac:dyDescent="0.25">
      <c r="A1456" s="153">
        <v>1451</v>
      </c>
      <c r="B1456">
        <v>5.2474276279999904E-3</v>
      </c>
      <c r="C1456" s="49">
        <f t="shared" si="69"/>
        <v>2</v>
      </c>
      <c r="D1456" s="153">
        <v>1451</v>
      </c>
      <c r="E1456" s="151">
        <f t="shared" si="70"/>
        <v>5.2474276279999904E-3</v>
      </c>
      <c r="BC1456" s="151">
        <f t="shared" si="68"/>
        <v>5.2474276279999904E-3</v>
      </c>
    </row>
    <row r="1457" spans="1:55" x14ac:dyDescent="0.25">
      <c r="A1457" s="153">
        <v>1452</v>
      </c>
      <c r="B1457">
        <v>5.22218660199999E-3</v>
      </c>
      <c r="C1457" s="49">
        <f t="shared" si="69"/>
        <v>2</v>
      </c>
      <c r="D1457" s="153">
        <v>1452</v>
      </c>
      <c r="E1457" s="151">
        <f t="shared" si="70"/>
        <v>5.22218660199999E-3</v>
      </c>
      <c r="BC1457" s="151">
        <f t="shared" si="68"/>
        <v>5.22218660199999E-3</v>
      </c>
    </row>
    <row r="1458" spans="1:55" x14ac:dyDescent="0.25">
      <c r="A1458" s="153">
        <v>1453</v>
      </c>
      <c r="B1458">
        <v>5.1970662380000001E-3</v>
      </c>
      <c r="C1458" s="49">
        <f t="shared" si="69"/>
        <v>2</v>
      </c>
      <c r="D1458" s="153">
        <v>1453</v>
      </c>
      <c r="E1458" s="151">
        <f t="shared" si="70"/>
        <v>5.1970662380000001E-3</v>
      </c>
      <c r="BC1458" s="151">
        <f t="shared" si="68"/>
        <v>5.1970662380000001E-3</v>
      </c>
    </row>
    <row r="1459" spans="1:55" x14ac:dyDescent="0.25">
      <c r="A1459" s="153">
        <v>1454</v>
      </c>
      <c r="B1459">
        <v>5.1720659679999996E-3</v>
      </c>
      <c r="C1459" s="49">
        <f t="shared" si="69"/>
        <v>2</v>
      </c>
      <c r="D1459" s="153">
        <v>1454</v>
      </c>
      <c r="E1459" s="151">
        <f t="shared" si="70"/>
        <v>5.1720659679999996E-3</v>
      </c>
      <c r="BC1459" s="151">
        <f t="shared" si="68"/>
        <v>5.1720659679999996E-3</v>
      </c>
    </row>
    <row r="1460" spans="1:55" x14ac:dyDescent="0.25">
      <c r="A1460" s="153">
        <v>1455</v>
      </c>
      <c r="B1460">
        <v>5.1471852219999899E-3</v>
      </c>
      <c r="C1460" s="49">
        <f t="shared" si="69"/>
        <v>2</v>
      </c>
      <c r="D1460" s="153">
        <v>1455</v>
      </c>
      <c r="E1460" s="151">
        <f t="shared" si="70"/>
        <v>5.1471852219999899E-3</v>
      </c>
      <c r="BC1460" s="151">
        <f t="shared" si="68"/>
        <v>5.1471852219999899E-3</v>
      </c>
    </row>
    <row r="1461" spans="1:55" x14ac:dyDescent="0.25">
      <c r="A1461" s="153">
        <v>1456</v>
      </c>
      <c r="B1461">
        <v>5.1224234379999897E-3</v>
      </c>
      <c r="C1461" s="49">
        <f t="shared" si="69"/>
        <v>2</v>
      </c>
      <c r="D1461" s="153">
        <v>1456</v>
      </c>
      <c r="E1461" s="151">
        <f t="shared" si="70"/>
        <v>5.1224234379999897E-3</v>
      </c>
      <c r="BC1461" s="151">
        <f t="shared" si="68"/>
        <v>5.1224234379999897E-3</v>
      </c>
    </row>
    <row r="1462" spans="1:55" x14ac:dyDescent="0.25">
      <c r="A1462" s="153">
        <v>1457</v>
      </c>
      <c r="B1462">
        <v>5.0977800519999899E-3</v>
      </c>
      <c r="C1462" s="49">
        <f t="shared" si="69"/>
        <v>2</v>
      </c>
      <c r="D1462" s="153">
        <v>1457</v>
      </c>
      <c r="E1462" s="151">
        <f t="shared" si="70"/>
        <v>5.0977800519999899E-3</v>
      </c>
      <c r="BC1462" s="151">
        <f t="shared" si="68"/>
        <v>5.0977800519999899E-3</v>
      </c>
    </row>
    <row r="1463" spans="1:55" x14ac:dyDescent="0.25">
      <c r="A1463" s="153">
        <v>1458</v>
      </c>
      <c r="B1463">
        <v>5.0732545059999998E-3</v>
      </c>
      <c r="C1463" s="49">
        <f t="shared" si="69"/>
        <v>2</v>
      </c>
      <c r="D1463" s="153">
        <v>1458</v>
      </c>
      <c r="E1463" s="151">
        <f t="shared" si="70"/>
        <v>5.0732545059999998E-3</v>
      </c>
      <c r="BC1463" s="151">
        <f t="shared" si="68"/>
        <v>5.0732545059999998E-3</v>
      </c>
    </row>
    <row r="1464" spans="1:55" x14ac:dyDescent="0.25">
      <c r="A1464" s="153">
        <v>1459</v>
      </c>
      <c r="B1464">
        <v>5.04884624E-3</v>
      </c>
      <c r="C1464" s="49">
        <f t="shared" si="69"/>
        <v>2</v>
      </c>
      <c r="D1464" s="153">
        <v>1459</v>
      </c>
      <c r="E1464" s="151">
        <f t="shared" si="70"/>
        <v>5.04884624E-3</v>
      </c>
      <c r="BC1464" s="151">
        <f t="shared" si="68"/>
        <v>5.04884624E-3</v>
      </c>
    </row>
    <row r="1465" spans="1:55" x14ac:dyDescent="0.25">
      <c r="A1465" s="153">
        <v>1460</v>
      </c>
      <c r="B1465">
        <v>5.0245547040000003E-3</v>
      </c>
      <c r="C1465" s="49">
        <f t="shared" si="69"/>
        <v>2</v>
      </c>
      <c r="D1465" s="153">
        <v>1460</v>
      </c>
      <c r="E1465" s="151">
        <f t="shared" si="70"/>
        <v>5.0245547040000003E-3</v>
      </c>
      <c r="BC1465" s="151">
        <f t="shared" si="68"/>
        <v>5.0245547040000003E-3</v>
      </c>
    </row>
    <row r="1466" spans="1:55" x14ac:dyDescent="0.25">
      <c r="A1466" s="153">
        <v>1461</v>
      </c>
      <c r="B1466">
        <v>5.0003793419999996E-3</v>
      </c>
      <c r="C1466" s="49">
        <f t="shared" si="69"/>
        <v>2</v>
      </c>
      <c r="D1466" s="153">
        <v>1461</v>
      </c>
      <c r="E1466" s="151">
        <f t="shared" si="70"/>
        <v>5.0003793419999996E-3</v>
      </c>
      <c r="BC1466" s="151">
        <f t="shared" si="68"/>
        <v>5.0003793419999996E-3</v>
      </c>
    </row>
    <row r="1467" spans="1:55" x14ac:dyDescent="0.25">
      <c r="A1467" s="153">
        <v>1462</v>
      </c>
      <c r="B1467">
        <v>4.9763196080000001E-3</v>
      </c>
      <c r="C1467" s="49">
        <f t="shared" si="69"/>
        <v>2</v>
      </c>
      <c r="D1467" s="153">
        <v>1462</v>
      </c>
      <c r="E1467" s="151">
        <f t="shared" si="70"/>
        <v>4.9763196080000001E-3</v>
      </c>
      <c r="BC1467" s="151">
        <f t="shared" si="68"/>
        <v>4.9763196080000001E-3</v>
      </c>
    </row>
    <row r="1468" spans="1:55" x14ac:dyDescent="0.25">
      <c r="A1468" s="153">
        <v>1463</v>
      </c>
      <c r="B1468">
        <v>4.95237495199999E-3</v>
      </c>
      <c r="C1468" s="49">
        <f t="shared" si="69"/>
        <v>2</v>
      </c>
      <c r="D1468" s="153">
        <v>1463</v>
      </c>
      <c r="E1468" s="151">
        <f t="shared" si="70"/>
        <v>4.95237495199999E-3</v>
      </c>
      <c r="BC1468" s="151">
        <f t="shared" si="68"/>
        <v>4.95237495199999E-3</v>
      </c>
    </row>
    <row r="1469" spans="1:55" x14ac:dyDescent="0.25">
      <c r="A1469" s="153">
        <v>1464</v>
      </c>
      <c r="B1469">
        <v>4.9285448339999897E-3</v>
      </c>
      <c r="C1469" s="49">
        <f t="shared" si="69"/>
        <v>2</v>
      </c>
      <c r="D1469" s="153">
        <v>1464</v>
      </c>
      <c r="E1469" s="151">
        <f t="shared" si="70"/>
        <v>4.9285448339999897E-3</v>
      </c>
      <c r="BC1469" s="151">
        <f t="shared" si="68"/>
        <v>4.9285448339999897E-3</v>
      </c>
    </row>
    <row r="1470" spans="1:55" x14ac:dyDescent="0.25">
      <c r="A1470" s="153">
        <v>1465</v>
      </c>
      <c r="B1470">
        <v>4.9048287079999997E-3</v>
      </c>
      <c r="C1470" s="49">
        <f t="shared" si="69"/>
        <v>2</v>
      </c>
      <c r="D1470" s="153">
        <v>1465</v>
      </c>
      <c r="E1470" s="151">
        <f t="shared" si="70"/>
        <v>4.9048287079999997E-3</v>
      </c>
      <c r="BC1470" s="151">
        <f t="shared" si="68"/>
        <v>4.9048287079999997E-3</v>
      </c>
    </row>
    <row r="1471" spans="1:55" x14ac:dyDescent="0.25">
      <c r="A1471" s="153">
        <v>1466</v>
      </c>
      <c r="B1471">
        <v>4.8812260379999996E-3</v>
      </c>
      <c r="C1471" s="49">
        <f t="shared" si="69"/>
        <v>2</v>
      </c>
      <c r="D1471" s="153">
        <v>1466</v>
      </c>
      <c r="E1471" s="151">
        <f t="shared" si="70"/>
        <v>4.8812260379999996E-3</v>
      </c>
      <c r="BC1471" s="151">
        <f t="shared" si="68"/>
        <v>4.8812260379999996E-3</v>
      </c>
    </row>
    <row r="1472" spans="1:55" x14ac:dyDescent="0.25">
      <c r="A1472" s="153">
        <v>1467</v>
      </c>
      <c r="B1472">
        <v>4.8577362860000002E-3</v>
      </c>
      <c r="C1472" s="49">
        <f t="shared" si="69"/>
        <v>2</v>
      </c>
      <c r="D1472" s="153">
        <v>1467</v>
      </c>
      <c r="E1472" s="151">
        <f t="shared" si="70"/>
        <v>4.8577362860000002E-3</v>
      </c>
      <c r="BC1472" s="151">
        <f t="shared" si="68"/>
        <v>4.8577362860000002E-3</v>
      </c>
    </row>
    <row r="1473" spans="1:55" x14ac:dyDescent="0.25">
      <c r="A1473" s="153">
        <v>1468</v>
      </c>
      <c r="B1473">
        <v>4.8343589179999898E-3</v>
      </c>
      <c r="C1473" s="49">
        <f t="shared" si="69"/>
        <v>2</v>
      </c>
      <c r="D1473" s="153">
        <v>1468</v>
      </c>
      <c r="E1473" s="151">
        <f t="shared" si="70"/>
        <v>4.8343589179999898E-3</v>
      </c>
      <c r="BC1473" s="151">
        <f t="shared" si="68"/>
        <v>4.8343589179999898E-3</v>
      </c>
    </row>
    <row r="1474" spans="1:55" x14ac:dyDescent="0.25">
      <c r="A1474" s="153">
        <v>1469</v>
      </c>
      <c r="B1474">
        <v>4.8110934019999999E-3</v>
      </c>
      <c r="C1474" s="49">
        <f t="shared" si="69"/>
        <v>2</v>
      </c>
      <c r="D1474" s="153">
        <v>1469</v>
      </c>
      <c r="E1474" s="151">
        <f t="shared" si="70"/>
        <v>4.8110934019999999E-3</v>
      </c>
      <c r="BC1474" s="151">
        <f t="shared" si="68"/>
        <v>4.8110934019999999E-3</v>
      </c>
    </row>
    <row r="1475" spans="1:55" x14ac:dyDescent="0.25">
      <c r="A1475" s="153">
        <v>1470</v>
      </c>
      <c r="B1475">
        <v>4.7879392099999998E-3</v>
      </c>
      <c r="C1475" s="49">
        <f t="shared" si="69"/>
        <v>2</v>
      </c>
      <c r="D1475" s="153">
        <v>1470</v>
      </c>
      <c r="E1475" s="151">
        <f t="shared" si="70"/>
        <v>4.7879392099999998E-3</v>
      </c>
      <c r="BC1475" s="151">
        <f t="shared" si="68"/>
        <v>4.7879392099999998E-3</v>
      </c>
    </row>
    <row r="1476" spans="1:55" x14ac:dyDescent="0.25">
      <c r="A1476" s="153">
        <v>1471</v>
      </c>
      <c r="B1476">
        <v>4.7648958140000001E-3</v>
      </c>
      <c r="C1476" s="49">
        <f t="shared" si="69"/>
        <v>2</v>
      </c>
      <c r="D1476" s="153">
        <v>1471</v>
      </c>
      <c r="E1476" s="151">
        <f t="shared" si="70"/>
        <v>4.7648958140000001E-3</v>
      </c>
      <c r="BC1476" s="151">
        <f t="shared" si="68"/>
        <v>4.7648958140000001E-3</v>
      </c>
    </row>
    <row r="1477" spans="1:55" x14ac:dyDescent="0.25">
      <c r="A1477" s="153">
        <v>1472</v>
      </c>
      <c r="B1477">
        <v>4.7419626879999996E-3</v>
      </c>
      <c r="C1477" s="49">
        <f t="shared" si="69"/>
        <v>2</v>
      </c>
      <c r="D1477" s="153">
        <v>1472</v>
      </c>
      <c r="E1477" s="151">
        <f t="shared" si="70"/>
        <v>4.7419626879999996E-3</v>
      </c>
      <c r="BC1477" s="151">
        <f t="shared" ref="BC1477:BC1504" si="71">B1477</f>
        <v>4.7419626879999996E-3</v>
      </c>
    </row>
    <row r="1478" spans="1:55" x14ac:dyDescent="0.25">
      <c r="A1478" s="153">
        <v>1473</v>
      </c>
      <c r="B1478">
        <v>4.7191393139999899E-3</v>
      </c>
      <c r="C1478" s="49">
        <f t="shared" ref="C1478:C1504" si="72">IF(ROW()-$C$4&lt;=$C$2,1,2)</f>
        <v>2</v>
      </c>
      <c r="D1478" s="153">
        <v>1473</v>
      </c>
      <c r="E1478" s="151">
        <f t="shared" ref="E1478:E1504" si="73">B1478</f>
        <v>4.7191393139999899E-3</v>
      </c>
      <c r="BC1478" s="151">
        <f t="shared" si="71"/>
        <v>4.7191393139999899E-3</v>
      </c>
    </row>
    <row r="1479" spans="1:55" x14ac:dyDescent="0.25">
      <c r="A1479" s="153">
        <v>1474</v>
      </c>
      <c r="B1479">
        <v>4.6964251699999999E-3</v>
      </c>
      <c r="C1479" s="49">
        <f t="shared" si="72"/>
        <v>2</v>
      </c>
      <c r="D1479" s="153">
        <v>1474</v>
      </c>
      <c r="E1479" s="151">
        <f t="shared" si="73"/>
        <v>4.6964251699999999E-3</v>
      </c>
      <c r="BC1479" s="151">
        <f t="shared" si="71"/>
        <v>4.6964251699999999E-3</v>
      </c>
    </row>
    <row r="1480" spans="1:55" x14ac:dyDescent="0.25">
      <c r="A1480" s="153">
        <v>1475</v>
      </c>
      <c r="B1480">
        <v>4.6738197379999997E-3</v>
      </c>
      <c r="C1480" s="49">
        <f t="shared" si="72"/>
        <v>2</v>
      </c>
      <c r="D1480" s="153">
        <v>1475</v>
      </c>
      <c r="E1480" s="151">
        <f t="shared" si="73"/>
        <v>4.6738197379999997E-3</v>
      </c>
      <c r="BC1480" s="151">
        <f t="shared" si="71"/>
        <v>4.6738197379999997E-3</v>
      </c>
    </row>
    <row r="1481" spans="1:55" x14ac:dyDescent="0.25">
      <c r="A1481" s="153">
        <v>1476</v>
      </c>
      <c r="B1481">
        <v>4.651322506E-3</v>
      </c>
      <c r="C1481" s="49">
        <f t="shared" si="72"/>
        <v>2</v>
      </c>
      <c r="D1481" s="153">
        <v>1476</v>
      </c>
      <c r="E1481" s="151">
        <f t="shared" si="73"/>
        <v>4.651322506E-3</v>
      </c>
      <c r="BC1481" s="151">
        <f t="shared" si="71"/>
        <v>4.651322506E-3</v>
      </c>
    </row>
    <row r="1482" spans="1:55" x14ac:dyDescent="0.25">
      <c r="A1482" s="153">
        <v>1477</v>
      </c>
      <c r="B1482">
        <v>4.6289329599999898E-3</v>
      </c>
      <c r="C1482" s="49">
        <f t="shared" si="72"/>
        <v>2</v>
      </c>
      <c r="D1482" s="153">
        <v>1477</v>
      </c>
      <c r="E1482" s="151">
        <f t="shared" si="73"/>
        <v>4.6289329599999898E-3</v>
      </c>
      <c r="BC1482" s="151">
        <f t="shared" si="71"/>
        <v>4.6289329599999898E-3</v>
      </c>
    </row>
    <row r="1483" spans="1:55" x14ac:dyDescent="0.25">
      <c r="A1483" s="153">
        <v>1478</v>
      </c>
      <c r="B1483">
        <v>4.6066505879999997E-3</v>
      </c>
      <c r="C1483" s="49">
        <f t="shared" si="72"/>
        <v>2</v>
      </c>
      <c r="D1483" s="153">
        <v>1478</v>
      </c>
      <c r="E1483" s="151">
        <f t="shared" si="73"/>
        <v>4.6066505879999997E-3</v>
      </c>
      <c r="BC1483" s="151">
        <f t="shared" si="71"/>
        <v>4.6066505879999997E-3</v>
      </c>
    </row>
    <row r="1484" spans="1:55" x14ac:dyDescent="0.25">
      <c r="A1484" s="153">
        <v>1479</v>
      </c>
      <c r="B1484">
        <v>4.5844748879999998E-3</v>
      </c>
      <c r="C1484" s="49">
        <f t="shared" si="72"/>
        <v>2</v>
      </c>
      <c r="D1484" s="153">
        <v>1479</v>
      </c>
      <c r="E1484" s="151">
        <f t="shared" si="73"/>
        <v>4.5844748879999998E-3</v>
      </c>
      <c r="BC1484" s="151">
        <f t="shared" si="71"/>
        <v>4.5844748879999998E-3</v>
      </c>
    </row>
    <row r="1485" spans="1:55" x14ac:dyDescent="0.25">
      <c r="A1485" s="153">
        <v>1480</v>
      </c>
      <c r="B1485">
        <v>4.5624053479999998E-3</v>
      </c>
      <c r="C1485" s="49">
        <f t="shared" si="72"/>
        <v>2</v>
      </c>
      <c r="D1485" s="153">
        <v>1480</v>
      </c>
      <c r="E1485" s="151">
        <f t="shared" si="73"/>
        <v>4.5624053479999998E-3</v>
      </c>
      <c r="BC1485" s="151">
        <f t="shared" si="71"/>
        <v>4.5624053479999998E-3</v>
      </c>
    </row>
    <row r="1486" spans="1:55" x14ac:dyDescent="0.25">
      <c r="A1486" s="153">
        <v>1481</v>
      </c>
      <c r="B1486">
        <v>4.5404414719999999E-3</v>
      </c>
      <c r="C1486" s="49">
        <f t="shared" si="72"/>
        <v>2</v>
      </c>
      <c r="D1486" s="153">
        <v>1481</v>
      </c>
      <c r="E1486" s="151">
        <f t="shared" si="73"/>
        <v>4.5404414719999999E-3</v>
      </c>
      <c r="BC1486" s="151">
        <f t="shared" si="71"/>
        <v>4.5404414719999999E-3</v>
      </c>
    </row>
    <row r="1487" spans="1:55" x14ac:dyDescent="0.25">
      <c r="A1487" s="153">
        <v>1482</v>
      </c>
      <c r="B1487">
        <v>4.5185827539999997E-3</v>
      </c>
      <c r="C1487" s="49">
        <f t="shared" si="72"/>
        <v>2</v>
      </c>
      <c r="D1487" s="153">
        <v>1482</v>
      </c>
      <c r="E1487" s="151">
        <f t="shared" si="73"/>
        <v>4.5185827539999997E-3</v>
      </c>
      <c r="BC1487" s="151">
        <f t="shared" si="71"/>
        <v>4.5185827539999997E-3</v>
      </c>
    </row>
    <row r="1488" spans="1:55" x14ac:dyDescent="0.25">
      <c r="A1488" s="153">
        <v>1483</v>
      </c>
      <c r="B1488">
        <v>4.4968286959999899E-3</v>
      </c>
      <c r="C1488" s="49">
        <f t="shared" si="72"/>
        <v>2</v>
      </c>
      <c r="D1488" s="153">
        <v>1483</v>
      </c>
      <c r="E1488" s="151">
        <f t="shared" si="73"/>
        <v>4.4968286959999899E-3</v>
      </c>
      <c r="BC1488" s="151">
        <f t="shared" si="71"/>
        <v>4.4968286959999899E-3</v>
      </c>
    </row>
    <row r="1489" spans="1:55" x14ac:dyDescent="0.25">
      <c r="A1489" s="153">
        <v>1484</v>
      </c>
      <c r="B1489">
        <v>4.475178806E-3</v>
      </c>
      <c r="C1489" s="49">
        <f t="shared" si="72"/>
        <v>2</v>
      </c>
      <c r="D1489" s="153">
        <v>1484</v>
      </c>
      <c r="E1489" s="151">
        <f t="shared" si="73"/>
        <v>4.475178806E-3</v>
      </c>
      <c r="BC1489" s="151">
        <f t="shared" si="71"/>
        <v>4.475178806E-3</v>
      </c>
    </row>
    <row r="1490" spans="1:55" x14ac:dyDescent="0.25">
      <c r="A1490" s="153">
        <v>1485</v>
      </c>
      <c r="B1490">
        <v>4.4536325879999897E-3</v>
      </c>
      <c r="C1490" s="49">
        <f t="shared" si="72"/>
        <v>2</v>
      </c>
      <c r="D1490" s="153">
        <v>1485</v>
      </c>
      <c r="E1490" s="151">
        <f t="shared" si="73"/>
        <v>4.4536325879999897E-3</v>
      </c>
      <c r="BC1490" s="151">
        <f t="shared" si="71"/>
        <v>4.4536325879999897E-3</v>
      </c>
    </row>
    <row r="1491" spans="1:55" x14ac:dyDescent="0.25">
      <c r="A1491" s="153">
        <v>1486</v>
      </c>
      <c r="B1491">
        <v>4.4321895499999896E-3</v>
      </c>
      <c r="C1491" s="49">
        <f t="shared" si="72"/>
        <v>2</v>
      </c>
      <c r="D1491" s="153">
        <v>1486</v>
      </c>
      <c r="E1491" s="151">
        <f t="shared" si="73"/>
        <v>4.4321895499999896E-3</v>
      </c>
      <c r="BC1491" s="151">
        <f t="shared" si="71"/>
        <v>4.4321895499999896E-3</v>
      </c>
    </row>
    <row r="1492" spans="1:55" x14ac:dyDescent="0.25">
      <c r="A1492" s="153">
        <v>1487</v>
      </c>
      <c r="B1492">
        <v>4.4108492039999997E-3</v>
      </c>
      <c r="C1492" s="49">
        <f t="shared" si="72"/>
        <v>2</v>
      </c>
      <c r="D1492" s="153">
        <v>1487</v>
      </c>
      <c r="E1492" s="151">
        <f t="shared" si="73"/>
        <v>4.4108492039999997E-3</v>
      </c>
      <c r="BC1492" s="151">
        <f t="shared" si="71"/>
        <v>4.4108492039999997E-3</v>
      </c>
    </row>
    <row r="1493" spans="1:55" x14ac:dyDescent="0.25">
      <c r="A1493" s="153">
        <v>1488</v>
      </c>
      <c r="B1493">
        <v>4.3896110639999996E-3</v>
      </c>
      <c r="C1493" s="49">
        <f t="shared" si="72"/>
        <v>2</v>
      </c>
      <c r="D1493" s="153">
        <v>1488</v>
      </c>
      <c r="E1493" s="151">
        <f t="shared" si="73"/>
        <v>4.3896110639999996E-3</v>
      </c>
      <c r="BC1493" s="151">
        <f t="shared" si="71"/>
        <v>4.3896110639999996E-3</v>
      </c>
    </row>
    <row r="1494" spans="1:55" x14ac:dyDescent="0.25">
      <c r="A1494" s="153">
        <v>1489</v>
      </c>
      <c r="B1494">
        <v>4.3684746439999998E-3</v>
      </c>
      <c r="C1494" s="49">
        <f t="shared" si="72"/>
        <v>2</v>
      </c>
      <c r="D1494" s="153">
        <v>1489</v>
      </c>
      <c r="E1494" s="151">
        <f t="shared" si="73"/>
        <v>4.3684746439999998E-3</v>
      </c>
      <c r="BC1494" s="151">
        <f t="shared" si="71"/>
        <v>4.3684746439999998E-3</v>
      </c>
    </row>
    <row r="1495" spans="1:55" x14ac:dyDescent="0.25">
      <c r="A1495" s="153">
        <v>1490</v>
      </c>
      <c r="B1495">
        <v>4.3474394599999997E-3</v>
      </c>
      <c r="C1495" s="49">
        <f t="shared" si="72"/>
        <v>2</v>
      </c>
      <c r="D1495" s="153">
        <v>1490</v>
      </c>
      <c r="E1495" s="151">
        <f t="shared" si="73"/>
        <v>4.3474394599999997E-3</v>
      </c>
      <c r="BC1495" s="151">
        <f t="shared" si="71"/>
        <v>4.3474394599999997E-3</v>
      </c>
    </row>
    <row r="1496" spans="1:55" x14ac:dyDescent="0.25">
      <c r="A1496" s="153">
        <v>1491</v>
      </c>
      <c r="B1496">
        <v>4.3265050359999899E-3</v>
      </c>
      <c r="C1496" s="49">
        <f t="shared" si="72"/>
        <v>2</v>
      </c>
      <c r="D1496" s="153">
        <v>1491</v>
      </c>
      <c r="E1496" s="151">
        <f t="shared" si="73"/>
        <v>4.3265050359999899E-3</v>
      </c>
      <c r="BC1496" s="151">
        <f t="shared" si="71"/>
        <v>4.3265050359999899E-3</v>
      </c>
    </row>
    <row r="1497" spans="1:55" x14ac:dyDescent="0.25">
      <c r="A1497" s="153">
        <v>1492</v>
      </c>
      <c r="B1497">
        <v>4.3056708920000001E-3</v>
      </c>
      <c r="C1497" s="49">
        <f t="shared" si="72"/>
        <v>2</v>
      </c>
      <c r="D1497" s="153">
        <v>1492</v>
      </c>
      <c r="E1497" s="151">
        <f t="shared" si="73"/>
        <v>4.3056708920000001E-3</v>
      </c>
      <c r="BC1497" s="151">
        <f t="shared" si="71"/>
        <v>4.3056708920000001E-3</v>
      </c>
    </row>
    <row r="1498" spans="1:55" x14ac:dyDescent="0.25">
      <c r="A1498" s="153">
        <v>1493</v>
      </c>
      <c r="B1498">
        <v>4.284936554E-3</v>
      </c>
      <c r="C1498" s="49">
        <f t="shared" si="72"/>
        <v>2</v>
      </c>
      <c r="D1498" s="153">
        <v>1493</v>
      </c>
      <c r="E1498" s="151">
        <f t="shared" si="73"/>
        <v>4.284936554E-3</v>
      </c>
      <c r="BC1498" s="151">
        <f t="shared" si="71"/>
        <v>4.284936554E-3</v>
      </c>
    </row>
    <row r="1499" spans="1:55" x14ac:dyDescent="0.25">
      <c r="A1499" s="153">
        <v>1494</v>
      </c>
      <c r="B1499">
        <v>4.2643015459999899E-3</v>
      </c>
      <c r="C1499" s="49">
        <f t="shared" si="72"/>
        <v>2</v>
      </c>
      <c r="D1499" s="153">
        <v>1494</v>
      </c>
      <c r="E1499" s="151">
        <f t="shared" si="73"/>
        <v>4.2643015459999899E-3</v>
      </c>
      <c r="BC1499" s="151">
        <f t="shared" si="71"/>
        <v>4.2643015459999899E-3</v>
      </c>
    </row>
    <row r="1500" spans="1:55" x14ac:dyDescent="0.25">
      <c r="A1500" s="153">
        <v>1495</v>
      </c>
      <c r="B1500">
        <v>4.2437653980000002E-3</v>
      </c>
      <c r="C1500" s="49">
        <f t="shared" si="72"/>
        <v>2</v>
      </c>
      <c r="D1500" s="153">
        <v>1495</v>
      </c>
      <c r="E1500" s="151">
        <f t="shared" si="73"/>
        <v>4.2437653980000002E-3</v>
      </c>
      <c r="BC1500" s="151">
        <f t="shared" si="71"/>
        <v>4.2437653980000002E-3</v>
      </c>
    </row>
    <row r="1501" spans="1:55" x14ac:dyDescent="0.25">
      <c r="A1501" s="153">
        <v>1496</v>
      </c>
      <c r="B1501">
        <v>4.2233276419999998E-3</v>
      </c>
      <c r="C1501" s="49">
        <f t="shared" si="72"/>
        <v>2</v>
      </c>
      <c r="D1501" s="153">
        <v>1496</v>
      </c>
      <c r="E1501" s="151">
        <f t="shared" si="73"/>
        <v>4.2233276419999998E-3</v>
      </c>
      <c r="BC1501" s="151">
        <f t="shared" si="71"/>
        <v>4.2233276419999998E-3</v>
      </c>
    </row>
    <row r="1502" spans="1:55" x14ac:dyDescent="0.25">
      <c r="A1502" s="153">
        <v>1497</v>
      </c>
      <c r="B1502">
        <v>4.2029878100000003E-3</v>
      </c>
      <c r="C1502" s="49">
        <f t="shared" si="72"/>
        <v>2</v>
      </c>
      <c r="D1502" s="153">
        <v>1497</v>
      </c>
      <c r="E1502" s="151">
        <f t="shared" si="73"/>
        <v>4.2029878100000003E-3</v>
      </c>
      <c r="BC1502" s="151">
        <f t="shared" si="71"/>
        <v>4.2029878100000003E-3</v>
      </c>
    </row>
    <row r="1503" spans="1:55" x14ac:dyDescent="0.25">
      <c r="A1503" s="153">
        <v>1498</v>
      </c>
      <c r="B1503">
        <v>4.1827454399999998E-3</v>
      </c>
      <c r="C1503" s="49">
        <f t="shared" si="72"/>
        <v>2</v>
      </c>
      <c r="D1503" s="153">
        <v>1498</v>
      </c>
      <c r="E1503" s="151">
        <f t="shared" si="73"/>
        <v>4.1827454399999998E-3</v>
      </c>
      <c r="BC1503" s="151">
        <f t="shared" si="71"/>
        <v>4.1827454399999998E-3</v>
      </c>
    </row>
    <row r="1504" spans="1:55" x14ac:dyDescent="0.25">
      <c r="A1504" s="153">
        <v>1499</v>
      </c>
      <c r="B1504">
        <v>4.16260006399999E-3</v>
      </c>
      <c r="C1504" s="49">
        <f t="shared" si="72"/>
        <v>2</v>
      </c>
      <c r="D1504" s="153">
        <v>1499</v>
      </c>
      <c r="E1504" s="151">
        <f t="shared" si="73"/>
        <v>4.16260006399999E-3</v>
      </c>
      <c r="BC1504" s="151">
        <f t="shared" si="71"/>
        <v>4.16260006399999E-3</v>
      </c>
    </row>
  </sheetData>
  <conditionalFormatting sqref="C6:C150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DB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7A1B9-3D54-4AB2-A5EB-DE006D07497A}">
  <dimension ref="A1:Q5"/>
  <sheetViews>
    <sheetView workbookViewId="0">
      <selection activeCell="G30" sqref="G30"/>
    </sheetView>
  </sheetViews>
  <sheetFormatPr defaultRowHeight="15" x14ac:dyDescent="0.25"/>
  <sheetData>
    <row r="1" spans="1:17" x14ac:dyDescent="0.25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</row>
    <row r="2" spans="1:17" x14ac:dyDescent="0.25">
      <c r="B2" s="50">
        <v>0.05</v>
      </c>
      <c r="C2" s="50">
        <v>200</v>
      </c>
      <c r="D2">
        <v>1000</v>
      </c>
      <c r="E2" s="50">
        <v>9.9999999999999995E-8</v>
      </c>
      <c r="F2">
        <v>2</v>
      </c>
      <c r="G2">
        <v>1</v>
      </c>
      <c r="H2">
        <v>1</v>
      </c>
      <c r="I2" t="s">
        <v>105</v>
      </c>
      <c r="J2">
        <v>0.75</v>
      </c>
      <c r="K2">
        <v>1.0000000000000001E-5</v>
      </c>
      <c r="L2">
        <v>0</v>
      </c>
      <c r="M2">
        <v>0.1</v>
      </c>
      <c r="N2">
        <v>1</v>
      </c>
      <c r="O2">
        <v>30</v>
      </c>
      <c r="P2">
        <v>1.05</v>
      </c>
      <c r="Q2">
        <v>0.9</v>
      </c>
    </row>
    <row r="3" spans="1:17" x14ac:dyDescent="0.25">
      <c r="B3">
        <v>2</v>
      </c>
      <c r="C3">
        <v>0</v>
      </c>
      <c r="D3">
        <v>7</v>
      </c>
      <c r="E3">
        <v>7</v>
      </c>
      <c r="F3">
        <v>0</v>
      </c>
      <c r="G3">
        <v>0</v>
      </c>
      <c r="H3">
        <v>1</v>
      </c>
      <c r="I3">
        <v>1E-3</v>
      </c>
      <c r="J3">
        <v>1.4999999999999999E-4</v>
      </c>
      <c r="K3">
        <v>200</v>
      </c>
    </row>
    <row r="5" spans="1:17" x14ac:dyDescent="0.25">
      <c r="A5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E3996-146B-46CF-B1C8-D47BE5044BA9}">
  <dimension ref="A1:AB105"/>
  <sheetViews>
    <sheetView zoomScale="140" zoomScaleNormal="140" workbookViewId="0">
      <pane ySplit="10755" topLeftCell="A104"/>
      <selection activeCell="G17" sqref="A3:G17"/>
      <selection pane="bottomLeft" activeCell="U104" sqref="U104"/>
    </sheetView>
  </sheetViews>
  <sheetFormatPr defaultRowHeight="12.75" customHeight="1" x14ac:dyDescent="0.3"/>
  <cols>
    <col min="1" max="1" width="1.28515625" style="4" customWidth="1"/>
    <col min="2" max="4" width="6.42578125" style="4" customWidth="1"/>
    <col min="5" max="5" width="8.140625" style="4" customWidth="1"/>
    <col min="6" max="7" width="3.140625" style="3" customWidth="1"/>
    <col min="8" max="8" width="12.7109375" style="3" customWidth="1"/>
    <col min="9" max="12" width="2.140625" style="3" bestFit="1" customWidth="1"/>
    <col min="13" max="13" width="8.140625" style="1" customWidth="1"/>
    <col min="14" max="14" width="1.28515625" style="4" customWidth="1"/>
    <col min="15" max="15" width="6.42578125" style="4" customWidth="1"/>
    <col min="16" max="16" width="10.140625" style="4" customWidth="1"/>
    <col min="17" max="17" width="9.140625" style="4" customWidth="1"/>
    <col min="18" max="18" width="6.5703125" style="4" customWidth="1"/>
    <col min="19" max="19" width="9.28515625" style="4" customWidth="1"/>
    <col min="20" max="20" width="2.5703125" style="4" customWidth="1"/>
    <col min="21" max="21" width="9.28515625" style="4" customWidth="1"/>
    <col min="22" max="24" width="5.85546875" style="4" customWidth="1"/>
    <col min="25" max="25" width="1.42578125" style="4" customWidth="1"/>
    <col min="26" max="26" width="9.28515625" style="4" customWidth="1"/>
    <col min="27" max="27" width="6.42578125" style="4" customWidth="1"/>
    <col min="28" max="16384" width="9.140625" style="4"/>
  </cols>
  <sheetData>
    <row r="1" spans="1:28" ht="9.75" customHeight="1" x14ac:dyDescent="0.3">
      <c r="A1" s="2"/>
      <c r="B1" s="26"/>
      <c r="C1" s="26"/>
      <c r="D1" s="26"/>
      <c r="E1" s="26"/>
      <c r="F1" s="2"/>
      <c r="G1" s="30"/>
      <c r="H1" s="30"/>
      <c r="I1" s="30"/>
      <c r="J1" s="30"/>
      <c r="K1" s="30"/>
      <c r="L1" s="30"/>
      <c r="M1" s="2"/>
      <c r="N1" s="2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</row>
    <row r="2" spans="1:28" ht="18" customHeight="1" x14ac:dyDescent="0.3">
      <c r="A2" s="2"/>
      <c r="B2" s="31"/>
      <c r="C2" s="31"/>
      <c r="D2" s="31"/>
      <c r="E2" s="31"/>
      <c r="F2" s="2"/>
      <c r="G2" s="2"/>
      <c r="H2" s="31"/>
      <c r="I2" s="32"/>
      <c r="J2" s="32"/>
      <c r="K2" s="32"/>
      <c r="L2" s="32"/>
      <c r="M2" s="33"/>
      <c r="N2" s="2"/>
      <c r="O2" s="10"/>
      <c r="P2" s="10"/>
      <c r="Q2" s="10"/>
      <c r="R2" s="10"/>
      <c r="S2" s="25">
        <v>6</v>
      </c>
      <c r="T2" s="25"/>
      <c r="U2" s="25">
        <v>7</v>
      </c>
      <c r="V2" s="25" t="s">
        <v>2</v>
      </c>
      <c r="W2" s="25" t="s">
        <v>2</v>
      </c>
      <c r="X2" s="25" t="s">
        <v>49</v>
      </c>
      <c r="Y2" s="12"/>
      <c r="Z2" s="25">
        <v>8</v>
      </c>
      <c r="AA2" s="29"/>
      <c r="AB2" s="10"/>
    </row>
    <row r="3" spans="1:28" ht="7.5" customHeight="1" x14ac:dyDescent="0.3">
      <c r="A3" s="26"/>
      <c r="B3" s="41">
        <v>1</v>
      </c>
      <c r="C3" s="41">
        <v>2</v>
      </c>
      <c r="D3" s="41">
        <v>3</v>
      </c>
      <c r="E3" s="42"/>
      <c r="F3" s="26"/>
      <c r="G3" s="26"/>
      <c r="H3" s="31"/>
      <c r="I3" s="32"/>
      <c r="J3" s="32"/>
      <c r="K3" s="32"/>
      <c r="L3" s="32"/>
      <c r="M3" s="2"/>
      <c r="N3" s="2"/>
      <c r="O3" s="10"/>
      <c r="P3" s="10"/>
      <c r="Q3" s="10"/>
      <c r="R3" s="10"/>
      <c r="S3" s="28">
        <f>S9*S10</f>
        <v>800</v>
      </c>
      <c r="T3" s="10"/>
      <c r="U3" s="12">
        <f>U8*U10</f>
        <v>4800</v>
      </c>
      <c r="V3" s="12">
        <f>V8*V10</f>
        <v>192</v>
      </c>
      <c r="W3" s="12">
        <f>W8*W10</f>
        <v>1200</v>
      </c>
      <c r="X3" s="9">
        <f>X8*X10</f>
        <v>800</v>
      </c>
      <c r="Y3" s="12"/>
      <c r="Z3" s="28">
        <f>Z9*Z10</f>
        <v>800</v>
      </c>
      <c r="AA3" s="12"/>
      <c r="AB3" s="10"/>
    </row>
    <row r="4" spans="1:28" ht="7.5" customHeight="1" x14ac:dyDescent="0.3">
      <c r="A4" s="26"/>
      <c r="B4" s="43"/>
      <c r="C4" s="43"/>
      <c r="D4" s="43"/>
      <c r="E4" s="42"/>
      <c r="F4" s="26"/>
      <c r="G4" s="26"/>
      <c r="H4" s="31"/>
      <c r="I4" s="32"/>
      <c r="J4" s="32"/>
      <c r="K4" s="32"/>
      <c r="L4" s="32"/>
      <c r="M4" s="2"/>
      <c r="N4" s="2"/>
      <c r="O4" s="10"/>
      <c r="P4" s="10"/>
      <c r="Q4" s="10"/>
      <c r="R4" s="10"/>
      <c r="S4" s="12">
        <f>S8*S16</f>
        <v>1</v>
      </c>
      <c r="T4" s="10"/>
      <c r="U4" s="12">
        <f t="shared" ref="U4:X6" si="0">U8*U16</f>
        <v>0.4</v>
      </c>
      <c r="V4" s="12">
        <f t="shared" si="0"/>
        <v>0.4</v>
      </c>
      <c r="W4" s="12">
        <f t="shared" si="0"/>
        <v>0.4</v>
      </c>
      <c r="X4" s="12">
        <f t="shared" si="0"/>
        <v>0.8</v>
      </c>
      <c r="Y4" s="12"/>
      <c r="Z4" s="12">
        <f>Z8*Z16</f>
        <v>1</v>
      </c>
      <c r="AA4" s="12" t="s">
        <v>42</v>
      </c>
      <c r="AB4" s="10"/>
    </row>
    <row r="5" spans="1:28" ht="7.5" customHeight="1" x14ac:dyDescent="0.3">
      <c r="A5" s="26"/>
      <c r="B5" s="44" t="s">
        <v>0</v>
      </c>
      <c r="C5" s="45" t="s">
        <v>2</v>
      </c>
      <c r="D5" s="45" t="s">
        <v>2</v>
      </c>
      <c r="E5" s="42" t="s">
        <v>1</v>
      </c>
      <c r="F5" s="26"/>
      <c r="G5" s="26"/>
      <c r="H5" s="31"/>
      <c r="I5" s="32"/>
      <c r="J5" s="32"/>
      <c r="K5" s="32"/>
      <c r="L5" s="32"/>
      <c r="M5" s="33"/>
      <c r="N5" s="2"/>
      <c r="O5" s="10"/>
      <c r="P5" s="10"/>
      <c r="Q5" s="10"/>
      <c r="R5" s="10"/>
      <c r="S5" s="12">
        <f>S9*S17</f>
        <v>20</v>
      </c>
      <c r="T5" s="10"/>
      <c r="U5" s="12">
        <f t="shared" si="0"/>
        <v>0.01</v>
      </c>
      <c r="V5" s="12">
        <f t="shared" si="0"/>
        <v>0.05</v>
      </c>
      <c r="W5" s="12">
        <f t="shared" si="0"/>
        <v>0.02</v>
      </c>
      <c r="X5" s="12">
        <f t="shared" si="0"/>
        <v>0.02</v>
      </c>
      <c r="Y5" s="12"/>
      <c r="Z5" s="12">
        <f>Z9*Z17</f>
        <v>5</v>
      </c>
      <c r="AA5" s="12" t="s">
        <v>40</v>
      </c>
      <c r="AB5" s="10"/>
    </row>
    <row r="6" spans="1:28" ht="7.5" customHeight="1" x14ac:dyDescent="0.3">
      <c r="A6" s="26"/>
      <c r="B6" s="46">
        <f>COUNT(B4:D4)</f>
        <v>0</v>
      </c>
      <c r="C6" s="45"/>
      <c r="D6" s="45">
        <v>100</v>
      </c>
      <c r="E6" s="47" t="s">
        <v>24</v>
      </c>
      <c r="F6" s="26"/>
      <c r="G6" s="26"/>
      <c r="H6" s="31"/>
      <c r="I6" s="32"/>
      <c r="J6" s="32"/>
      <c r="K6" s="32"/>
      <c r="L6" s="32"/>
      <c r="M6" s="33"/>
      <c r="N6" s="2"/>
      <c r="O6" s="10"/>
      <c r="P6" s="10"/>
      <c r="Q6" s="10"/>
      <c r="R6" s="10"/>
      <c r="S6" s="12">
        <f>S10*S18</f>
        <v>40</v>
      </c>
      <c r="T6" s="10"/>
      <c r="U6" s="12">
        <f t="shared" si="0"/>
        <v>3.5999999999999996</v>
      </c>
      <c r="V6" s="12">
        <f t="shared" si="0"/>
        <v>0.72</v>
      </c>
      <c r="W6" s="12">
        <f t="shared" si="0"/>
        <v>1.7999999999999998</v>
      </c>
      <c r="X6" s="12">
        <f t="shared" si="0"/>
        <v>0.6</v>
      </c>
      <c r="Y6" s="12"/>
      <c r="Z6" s="12">
        <f>Z10*Z18</f>
        <v>10</v>
      </c>
      <c r="AA6" s="12" t="s">
        <v>41</v>
      </c>
      <c r="AB6" s="10"/>
    </row>
    <row r="7" spans="1:28" ht="7.5" customHeight="1" x14ac:dyDescent="0.3">
      <c r="A7" s="26"/>
      <c r="B7" s="48"/>
      <c r="C7" s="48"/>
      <c r="D7" s="48"/>
      <c r="E7" s="48"/>
      <c r="F7" s="26"/>
      <c r="G7" s="26"/>
      <c r="H7" s="31"/>
      <c r="I7" s="32"/>
      <c r="J7" s="32"/>
      <c r="K7" s="32"/>
      <c r="L7" s="32"/>
      <c r="M7" s="33"/>
      <c r="N7" s="2"/>
      <c r="O7" s="10"/>
      <c r="P7" s="10"/>
      <c r="Q7" s="18"/>
      <c r="R7" s="10"/>
      <c r="S7" s="10"/>
      <c r="T7" s="10"/>
      <c r="U7" s="10"/>
      <c r="V7" s="10"/>
      <c r="W7" s="10"/>
      <c r="X7" s="10"/>
      <c r="Y7" s="12"/>
      <c r="Z7" s="10"/>
      <c r="AA7" s="12" t="e">
        <f>#REF!</f>
        <v>#REF!</v>
      </c>
      <c r="AB7" s="10"/>
    </row>
    <row r="8" spans="1:28" ht="7.5" customHeight="1" x14ac:dyDescent="0.3">
      <c r="A8" s="26"/>
      <c r="B8" s="46"/>
      <c r="C8" s="47"/>
      <c r="D8" s="45"/>
      <c r="E8" s="47"/>
      <c r="F8" s="26"/>
      <c r="G8" s="26"/>
      <c r="H8" s="31"/>
      <c r="I8" s="32"/>
      <c r="J8" s="32"/>
      <c r="K8" s="32"/>
      <c r="L8" s="32"/>
      <c r="M8" s="33"/>
      <c r="N8" s="2"/>
      <c r="O8" s="10"/>
      <c r="P8" s="10"/>
      <c r="Q8" s="11" t="s">
        <v>4</v>
      </c>
      <c r="R8" s="6" t="s">
        <v>30</v>
      </c>
      <c r="S8" s="12">
        <v>1</v>
      </c>
      <c r="T8" s="10"/>
      <c r="U8" s="5">
        <v>40</v>
      </c>
      <c r="V8" s="5">
        <v>8</v>
      </c>
      <c r="W8" s="5">
        <v>20</v>
      </c>
      <c r="X8" s="9">
        <v>40</v>
      </c>
      <c r="Y8" s="12"/>
      <c r="Z8" s="12">
        <v>1</v>
      </c>
      <c r="AA8" s="12"/>
      <c r="AB8" s="10"/>
    </row>
    <row r="9" spans="1:28" ht="7.5" customHeight="1" x14ac:dyDescent="0.3">
      <c r="A9" s="26"/>
      <c r="B9" s="41">
        <v>1</v>
      </c>
      <c r="C9" s="41">
        <v>2</v>
      </c>
      <c r="D9" s="41">
        <v>3</v>
      </c>
      <c r="E9" s="42"/>
      <c r="F9" s="26"/>
      <c r="G9" s="26"/>
      <c r="H9" s="31"/>
      <c r="I9" s="32"/>
      <c r="J9" s="32"/>
      <c r="K9" s="32"/>
      <c r="L9" s="32"/>
      <c r="M9" s="33"/>
      <c r="N9" s="2"/>
      <c r="O9" s="10"/>
      <c r="P9" s="10"/>
      <c r="Q9" s="11" t="s">
        <v>5</v>
      </c>
      <c r="R9" s="6" t="s">
        <v>31</v>
      </c>
      <c r="S9" s="28">
        <v>20</v>
      </c>
      <c r="T9" s="10"/>
      <c r="U9" s="28">
        <v>1</v>
      </c>
      <c r="V9" s="28">
        <v>1</v>
      </c>
      <c r="W9" s="28">
        <v>1</v>
      </c>
      <c r="X9" s="28">
        <v>1</v>
      </c>
      <c r="Y9" s="12"/>
      <c r="Z9" s="28">
        <v>20</v>
      </c>
      <c r="AA9" s="12"/>
      <c r="AB9" s="10"/>
    </row>
    <row r="10" spans="1:28" ht="7.5" customHeight="1" x14ac:dyDescent="0.3">
      <c r="A10" s="26"/>
      <c r="B10" s="43">
        <v>10</v>
      </c>
      <c r="C10" s="43">
        <v>22</v>
      </c>
      <c r="D10" s="43">
        <v>50</v>
      </c>
      <c r="E10" s="42">
        <f>SUM(B10:D10)</f>
        <v>82</v>
      </c>
      <c r="F10" s="26"/>
      <c r="G10" s="26"/>
      <c r="H10" s="31"/>
      <c r="I10" s="32"/>
      <c r="J10" s="32"/>
      <c r="K10" s="32"/>
      <c r="L10" s="32"/>
      <c r="M10" s="33"/>
      <c r="N10" s="2"/>
      <c r="O10" s="10"/>
      <c r="P10" s="10"/>
      <c r="Q10" s="11" t="s">
        <v>6</v>
      </c>
      <c r="R10" s="6" t="s">
        <v>32</v>
      </c>
      <c r="S10" s="28">
        <v>40</v>
      </c>
      <c r="T10" s="10"/>
      <c r="U10" s="5">
        <v>120</v>
      </c>
      <c r="V10" s="5">
        <v>24</v>
      </c>
      <c r="W10" s="5">
        <v>60</v>
      </c>
      <c r="X10" s="9">
        <v>20</v>
      </c>
      <c r="Y10" s="12"/>
      <c r="Z10" s="28">
        <v>40</v>
      </c>
      <c r="AA10" s="12"/>
      <c r="AB10" s="10"/>
    </row>
    <row r="11" spans="1:28" ht="7.5" customHeight="1" x14ac:dyDescent="0.3">
      <c r="A11" s="26"/>
      <c r="B11" s="44" t="s">
        <v>0</v>
      </c>
      <c r="C11" s="45" t="s">
        <v>2</v>
      </c>
      <c r="D11" s="45" t="s">
        <v>2</v>
      </c>
      <c r="E11" s="42" t="s">
        <v>1</v>
      </c>
      <c r="F11" s="26"/>
      <c r="G11" s="26"/>
      <c r="H11" s="31"/>
      <c r="I11" s="32"/>
      <c r="J11" s="32"/>
      <c r="K11" s="32"/>
      <c r="L11" s="32"/>
      <c r="M11" s="33"/>
      <c r="N11" s="2"/>
      <c r="O11" s="10"/>
      <c r="P11" s="10"/>
      <c r="Q11" s="18"/>
      <c r="R11" s="10"/>
      <c r="S11" s="12"/>
      <c r="T11" s="10"/>
      <c r="U11" s="12"/>
      <c r="V11" s="12"/>
      <c r="W11" s="12"/>
      <c r="X11" s="12"/>
      <c r="Y11" s="12"/>
      <c r="Z11" s="12"/>
      <c r="AA11" s="12"/>
      <c r="AB11" s="10"/>
    </row>
    <row r="12" spans="1:28" ht="7.5" customHeight="1" x14ac:dyDescent="0.3">
      <c r="A12" s="26"/>
      <c r="B12" s="46">
        <f>COUNT(B10:D10)</f>
        <v>3</v>
      </c>
      <c r="C12" s="47"/>
      <c r="D12" s="45">
        <v>165</v>
      </c>
      <c r="E12" s="47" t="s">
        <v>24</v>
      </c>
      <c r="F12" s="26"/>
      <c r="G12" s="26"/>
      <c r="H12" s="31"/>
      <c r="I12" s="32"/>
      <c r="J12" s="32"/>
      <c r="K12" s="32"/>
      <c r="L12" s="32"/>
      <c r="M12" s="33"/>
      <c r="N12" s="2"/>
      <c r="O12" s="10"/>
      <c r="P12" s="10"/>
      <c r="Q12" s="11" t="s">
        <v>7</v>
      </c>
      <c r="R12" s="6" t="s">
        <v>15</v>
      </c>
      <c r="S12" s="12">
        <v>0.1</v>
      </c>
      <c r="T12" s="10"/>
      <c r="U12" s="12">
        <v>0.01</v>
      </c>
      <c r="V12" s="12" t="s">
        <v>2</v>
      </c>
      <c r="W12" s="12" t="s">
        <v>2</v>
      </c>
      <c r="X12" s="12" t="s">
        <v>2</v>
      </c>
      <c r="Y12" s="12"/>
      <c r="Z12" s="12">
        <v>0.2</v>
      </c>
      <c r="AA12" s="12">
        <v>0.4</v>
      </c>
      <c r="AB12" s="12">
        <f>AA12/Z12</f>
        <v>2</v>
      </c>
    </row>
    <row r="13" spans="1:28" ht="7.5" customHeight="1" x14ac:dyDescent="0.3">
      <c r="A13" s="26"/>
      <c r="B13" s="26"/>
      <c r="C13" s="26"/>
      <c r="D13" s="26"/>
      <c r="E13" s="26"/>
      <c r="F13" s="26"/>
      <c r="G13" s="26"/>
      <c r="H13" s="31"/>
      <c r="I13" s="32"/>
      <c r="J13" s="32"/>
      <c r="K13" s="32"/>
      <c r="L13" s="32"/>
      <c r="M13" s="33"/>
      <c r="N13" s="2"/>
      <c r="O13" s="10"/>
      <c r="P13" s="10"/>
      <c r="Q13" s="11" t="s">
        <v>47</v>
      </c>
      <c r="R13" s="19"/>
      <c r="S13" s="12" t="s">
        <v>2</v>
      </c>
      <c r="T13" s="10"/>
      <c r="U13" s="29">
        <f>U12/U15</f>
        <v>10</v>
      </c>
      <c r="V13" s="12" t="s">
        <v>2</v>
      </c>
      <c r="W13" s="12" t="s">
        <v>2</v>
      </c>
      <c r="X13" s="12" t="s">
        <v>2</v>
      </c>
      <c r="Y13" s="12"/>
      <c r="Z13" s="12" t="s">
        <v>2</v>
      </c>
      <c r="AA13" s="12"/>
      <c r="AB13" s="10"/>
    </row>
    <row r="14" spans="1:28" ht="7.5" customHeight="1" x14ac:dyDescent="0.3">
      <c r="A14" s="26"/>
      <c r="B14" s="26"/>
      <c r="C14" s="26"/>
      <c r="D14" s="26"/>
      <c r="E14" s="26"/>
      <c r="F14" s="26"/>
      <c r="G14" s="26"/>
      <c r="H14" s="31"/>
      <c r="I14" s="32"/>
      <c r="J14" s="32"/>
      <c r="K14" s="32"/>
      <c r="L14" s="32"/>
      <c r="M14" s="33"/>
      <c r="N14" s="2"/>
      <c r="O14" s="10"/>
      <c r="P14" s="10"/>
      <c r="Q14" s="11" t="s">
        <v>48</v>
      </c>
      <c r="R14" s="19"/>
      <c r="S14" s="12" t="s">
        <v>2</v>
      </c>
      <c r="T14" s="10"/>
      <c r="U14" s="12" t="s">
        <v>2</v>
      </c>
      <c r="V14" s="12" t="s">
        <v>2</v>
      </c>
      <c r="W14" s="12" t="s">
        <v>2</v>
      </c>
      <c r="X14" s="12" t="s">
        <v>2</v>
      </c>
      <c r="Y14" s="12"/>
      <c r="Z14" s="12">
        <v>0.1</v>
      </c>
      <c r="AA14" s="12"/>
      <c r="AB14" s="10"/>
    </row>
    <row r="15" spans="1:28" ht="7.5" customHeight="1" x14ac:dyDescent="0.3">
      <c r="A15" s="26"/>
      <c r="B15" s="26"/>
      <c r="C15" s="26"/>
      <c r="D15" s="26"/>
      <c r="E15" s="26"/>
      <c r="F15" s="26"/>
      <c r="G15" s="26"/>
      <c r="H15" s="31"/>
      <c r="I15" s="32"/>
      <c r="J15" s="32"/>
      <c r="K15" s="32"/>
      <c r="L15" s="32"/>
      <c r="M15" s="33"/>
      <c r="N15" s="2"/>
      <c r="O15" s="10"/>
      <c r="P15" s="10"/>
      <c r="Q15" s="11"/>
      <c r="R15" s="19"/>
      <c r="S15" s="12"/>
      <c r="T15" s="10"/>
      <c r="U15" s="28">
        <v>1E-3</v>
      </c>
      <c r="V15" s="12"/>
      <c r="W15" s="12"/>
      <c r="X15" s="12"/>
      <c r="Y15" s="12"/>
      <c r="Z15" s="12"/>
      <c r="AA15" s="12"/>
      <c r="AB15" s="10"/>
    </row>
    <row r="16" spans="1:28" ht="7.5" customHeight="1" x14ac:dyDescent="0.3">
      <c r="A16" s="26"/>
      <c r="B16" s="26"/>
      <c r="C16" s="26"/>
      <c r="D16" s="26"/>
      <c r="E16" s="26"/>
      <c r="F16" s="26"/>
      <c r="G16" s="26"/>
      <c r="H16" s="31"/>
      <c r="I16" s="32"/>
      <c r="J16" s="32"/>
      <c r="K16" s="32"/>
      <c r="L16" s="32"/>
      <c r="M16" s="33"/>
      <c r="N16" s="2"/>
      <c r="O16" s="10"/>
      <c r="P16" s="10"/>
      <c r="Q16" s="11" t="s">
        <v>10</v>
      </c>
      <c r="R16" s="6" t="s">
        <v>16</v>
      </c>
      <c r="S16" s="12">
        <v>1</v>
      </c>
      <c r="T16" s="10"/>
      <c r="U16" s="12">
        <v>0.01</v>
      </c>
      <c r="V16" s="12">
        <v>0.05</v>
      </c>
      <c r="W16" s="12">
        <f>U16*$W$19</f>
        <v>0.02</v>
      </c>
      <c r="X16" s="12">
        <f>U16*$W$19</f>
        <v>0.02</v>
      </c>
      <c r="Y16" s="12"/>
      <c r="Z16" s="12">
        <v>1</v>
      </c>
      <c r="AA16" s="12"/>
      <c r="AB16" s="10"/>
    </row>
    <row r="17" spans="1:28" ht="7.5" customHeight="1" x14ac:dyDescent="0.3">
      <c r="A17" s="26"/>
      <c r="B17" s="26"/>
      <c r="C17" s="26"/>
      <c r="D17" s="26"/>
      <c r="E17" s="26"/>
      <c r="F17" s="26"/>
      <c r="G17" s="26"/>
      <c r="H17" s="31"/>
      <c r="I17" s="32"/>
      <c r="J17" s="32"/>
      <c r="K17" s="32"/>
      <c r="L17" s="32"/>
      <c r="M17" s="33"/>
      <c r="N17" s="2"/>
      <c r="O17" s="10"/>
      <c r="P17" s="10"/>
      <c r="Q17" s="11" t="s">
        <v>8</v>
      </c>
      <c r="R17" s="6" t="s">
        <v>17</v>
      </c>
      <c r="S17" s="12">
        <v>1</v>
      </c>
      <c r="T17" s="10"/>
      <c r="U17" s="12">
        <v>0.01</v>
      </c>
      <c r="V17" s="12">
        <v>0.05</v>
      </c>
      <c r="W17" s="12">
        <f>U17*$W$19</f>
        <v>0.02</v>
      </c>
      <c r="X17" s="12">
        <f>U17*$W$19</f>
        <v>0.02</v>
      </c>
      <c r="Y17" s="12"/>
      <c r="Z17" s="12">
        <v>0.25</v>
      </c>
      <c r="AA17" s="12"/>
      <c r="AB17" s="10"/>
    </row>
    <row r="18" spans="1:28" ht="7.5" customHeight="1" x14ac:dyDescent="0.3">
      <c r="A18" s="2"/>
      <c r="B18" s="2"/>
      <c r="C18" s="2"/>
      <c r="D18" s="2"/>
      <c r="E18" s="2"/>
      <c r="F18" s="2"/>
      <c r="G18" s="2"/>
      <c r="H18" s="31"/>
      <c r="I18" s="32"/>
      <c r="J18" s="32"/>
      <c r="K18" s="32"/>
      <c r="L18" s="32"/>
      <c r="M18" s="33"/>
      <c r="N18" s="2"/>
      <c r="O18" s="10"/>
      <c r="P18" s="10"/>
      <c r="Q18" s="11" t="s">
        <v>9</v>
      </c>
      <c r="R18" s="6" t="s">
        <v>18</v>
      </c>
      <c r="S18" s="12">
        <v>1</v>
      </c>
      <c r="T18" s="10"/>
      <c r="U18" s="12">
        <v>0.03</v>
      </c>
      <c r="V18" s="12">
        <v>0.03</v>
      </c>
      <c r="W18" s="12">
        <f>U18</f>
        <v>0.03</v>
      </c>
      <c r="X18" s="12">
        <f>W18</f>
        <v>0.03</v>
      </c>
      <c r="Y18" s="12"/>
      <c r="Z18" s="12">
        <v>0.25</v>
      </c>
      <c r="AA18" s="12"/>
      <c r="AB18" s="10"/>
    </row>
    <row r="19" spans="1:28" ht="7.5" customHeight="1" x14ac:dyDescent="0.3">
      <c r="A19" s="2"/>
      <c r="B19" s="2"/>
      <c r="C19" s="2"/>
      <c r="D19" s="2"/>
      <c r="E19" s="2"/>
      <c r="F19" s="2"/>
      <c r="G19" s="2"/>
      <c r="H19" s="31"/>
      <c r="I19" s="32"/>
      <c r="J19" s="32"/>
      <c r="K19" s="32"/>
      <c r="L19" s="32"/>
      <c r="M19" s="33"/>
      <c r="N19" s="2"/>
      <c r="O19" s="10"/>
      <c r="P19" s="10"/>
      <c r="Q19" s="21"/>
      <c r="R19" s="22"/>
      <c r="S19" s="10"/>
      <c r="T19" s="10"/>
      <c r="U19" s="10"/>
      <c r="V19" s="10"/>
      <c r="W19" s="28">
        <v>2</v>
      </c>
      <c r="X19" s="28">
        <v>2</v>
      </c>
      <c r="Y19" s="12"/>
      <c r="Z19" s="10"/>
      <c r="AA19" s="10"/>
      <c r="AB19" s="10"/>
    </row>
    <row r="20" spans="1:28" ht="7.5" customHeight="1" x14ac:dyDescent="0.3">
      <c r="A20" s="2"/>
      <c r="B20" s="2"/>
      <c r="C20" s="2"/>
      <c r="D20" s="2"/>
      <c r="E20" s="2"/>
      <c r="F20" s="2"/>
      <c r="G20" s="2"/>
      <c r="H20" s="31"/>
      <c r="I20" s="32"/>
      <c r="J20" s="32"/>
      <c r="K20" s="32"/>
      <c r="L20" s="32"/>
      <c r="M20" s="33"/>
      <c r="N20" s="2"/>
      <c r="O20" s="10"/>
      <c r="P20" s="10"/>
      <c r="Q20" s="6" t="s">
        <v>23</v>
      </c>
      <c r="R20" s="6" t="s">
        <v>19</v>
      </c>
      <c r="S20" s="34">
        <v>1</v>
      </c>
      <c r="T20" s="10"/>
      <c r="U20" s="35">
        <f>U27*$S$26</f>
        <v>20.735999999999997</v>
      </c>
      <c r="V20" s="12" t="s">
        <v>2</v>
      </c>
      <c r="W20" s="12" t="s">
        <v>2</v>
      </c>
      <c r="X20" s="12" t="s">
        <v>2</v>
      </c>
      <c r="Y20" s="12"/>
      <c r="Z20" s="37">
        <f>$AA$20*Z26/100</f>
        <v>0.46761565796875787</v>
      </c>
      <c r="AA20" s="12">
        <f>60*60*24</f>
        <v>86400</v>
      </c>
      <c r="AB20" s="10"/>
    </row>
    <row r="21" spans="1:28" ht="7.5" customHeight="1" x14ac:dyDescent="0.3">
      <c r="A21" s="2"/>
      <c r="B21" s="2"/>
      <c r="C21" s="2"/>
      <c r="D21" s="2"/>
      <c r="E21" s="2"/>
      <c r="F21" s="2"/>
      <c r="G21" s="2"/>
      <c r="H21" s="31"/>
      <c r="I21" s="32"/>
      <c r="J21" s="32"/>
      <c r="K21" s="32"/>
      <c r="L21" s="32"/>
      <c r="M21" s="33"/>
      <c r="N21" s="2"/>
      <c r="O21" s="10"/>
      <c r="P21" s="10"/>
      <c r="Q21" s="21"/>
      <c r="R21" s="6" t="s">
        <v>20</v>
      </c>
      <c r="S21" s="34" t="s">
        <v>2</v>
      </c>
      <c r="T21" s="10"/>
      <c r="U21" s="36">
        <f>2.4/10000000000*S26</f>
        <v>2.0735999999999999E-5</v>
      </c>
      <c r="V21" s="12" t="s">
        <v>2</v>
      </c>
      <c r="W21" s="12" t="s">
        <v>2</v>
      </c>
      <c r="X21" s="12" t="s">
        <v>2</v>
      </c>
      <c r="Y21" s="12"/>
      <c r="Z21" s="37">
        <f>$AA$20*Z27/100</f>
        <v>0.62111917856425158</v>
      </c>
      <c r="AA21" s="12" t="s">
        <v>45</v>
      </c>
      <c r="AB21" s="10"/>
    </row>
    <row r="22" spans="1:28" ht="7.5" customHeight="1" x14ac:dyDescent="0.3">
      <c r="A22" s="2"/>
      <c r="B22" s="2"/>
      <c r="C22" s="2"/>
      <c r="D22" s="2"/>
      <c r="E22" s="2"/>
      <c r="F22" s="2"/>
      <c r="G22" s="2"/>
      <c r="H22" s="31"/>
      <c r="I22" s="32"/>
      <c r="J22" s="32"/>
      <c r="K22" s="32"/>
      <c r="L22" s="32"/>
      <c r="M22" s="33"/>
      <c r="N22" s="2"/>
      <c r="O22" s="10"/>
      <c r="P22" s="10"/>
      <c r="Q22" s="18"/>
      <c r="R22" s="24"/>
      <c r="S22" s="10"/>
      <c r="T22" s="10"/>
      <c r="U22" s="10"/>
      <c r="V22" s="10"/>
      <c r="W22" s="10"/>
      <c r="X22" s="10"/>
      <c r="Y22" s="12"/>
      <c r="Z22" s="10"/>
      <c r="AA22" s="12" t="s">
        <v>46</v>
      </c>
      <c r="AB22" s="10"/>
    </row>
    <row r="23" spans="1:28" ht="7.5" customHeight="1" x14ac:dyDescent="0.3">
      <c r="A23" s="2"/>
      <c r="B23" s="2"/>
      <c r="C23" s="2"/>
      <c r="D23" s="2"/>
      <c r="E23" s="2"/>
      <c r="F23" s="2"/>
      <c r="G23" s="2"/>
      <c r="H23" s="31"/>
      <c r="I23" s="32"/>
      <c r="J23" s="32"/>
      <c r="K23" s="32"/>
      <c r="L23" s="32"/>
      <c r="M23" s="33"/>
      <c r="N23" s="2"/>
      <c r="O23" s="10"/>
      <c r="P23" s="10"/>
      <c r="Q23" s="18"/>
      <c r="R23" s="6" t="s">
        <v>21</v>
      </c>
      <c r="S23" s="12">
        <v>0.3</v>
      </c>
      <c r="T23" s="10"/>
      <c r="U23" s="12">
        <v>0.4</v>
      </c>
      <c r="V23" s="12" t="s">
        <v>2</v>
      </c>
      <c r="W23" s="12" t="s">
        <v>2</v>
      </c>
      <c r="X23" s="12" t="s">
        <v>2</v>
      </c>
      <c r="Y23" s="12"/>
      <c r="Z23" s="12"/>
      <c r="AA23" s="12" t="s">
        <v>44</v>
      </c>
      <c r="AB23" s="10"/>
    </row>
    <row r="24" spans="1:28" ht="7.5" customHeight="1" x14ac:dyDescent="0.3">
      <c r="A24" s="2"/>
      <c r="B24" s="2"/>
      <c r="C24" s="2"/>
      <c r="D24" s="2"/>
      <c r="E24" s="2"/>
      <c r="F24" s="2"/>
      <c r="G24" s="2"/>
      <c r="H24" s="31"/>
      <c r="I24" s="32"/>
      <c r="J24" s="32"/>
      <c r="K24" s="32"/>
      <c r="L24" s="32"/>
      <c r="M24" s="33"/>
      <c r="N24" s="2"/>
      <c r="O24" s="10"/>
      <c r="P24" s="10"/>
      <c r="Q24" s="23"/>
      <c r="R24" s="6" t="s">
        <v>22</v>
      </c>
      <c r="S24" s="12" t="s">
        <v>2</v>
      </c>
      <c r="T24" s="10"/>
      <c r="U24" s="12">
        <v>0.5</v>
      </c>
      <c r="V24" s="12" t="s">
        <v>2</v>
      </c>
      <c r="W24" s="12" t="s">
        <v>2</v>
      </c>
      <c r="X24" s="12" t="s">
        <v>2</v>
      </c>
      <c r="Y24" s="12"/>
      <c r="Z24" s="12"/>
      <c r="AA24" s="12"/>
      <c r="AB24" s="10"/>
    </row>
    <row r="25" spans="1:28" ht="7.5" customHeight="1" x14ac:dyDescent="0.3">
      <c r="A25" s="2"/>
      <c r="B25" s="2"/>
      <c r="C25" s="2"/>
      <c r="D25" s="2"/>
      <c r="E25" s="2"/>
      <c r="F25" s="2"/>
      <c r="G25" s="2"/>
      <c r="H25" s="31"/>
      <c r="I25" s="32"/>
      <c r="J25" s="32"/>
      <c r="K25" s="32"/>
      <c r="L25" s="32"/>
      <c r="M25" s="33"/>
      <c r="N25" s="2"/>
      <c r="O25" s="10"/>
      <c r="P25" s="10"/>
      <c r="Q25" s="23"/>
      <c r="R25" s="12"/>
      <c r="S25" s="10"/>
      <c r="T25" s="10"/>
      <c r="U25" s="10"/>
      <c r="V25" s="10"/>
      <c r="W25" s="10"/>
      <c r="X25" s="10"/>
      <c r="Y25" s="12"/>
      <c r="Z25" s="10"/>
      <c r="AA25" s="10"/>
      <c r="AB25" s="10"/>
    </row>
    <row r="26" spans="1:28" ht="7.5" customHeight="1" x14ac:dyDescent="0.3">
      <c r="A26" s="2"/>
      <c r="B26" s="2"/>
      <c r="C26" s="2"/>
      <c r="D26" s="2"/>
      <c r="E26" s="2"/>
      <c r="F26" s="2"/>
      <c r="G26" s="2"/>
      <c r="H26" s="31"/>
      <c r="I26" s="32"/>
      <c r="J26" s="32"/>
      <c r="K26" s="32"/>
      <c r="L26" s="32"/>
      <c r="M26" s="33"/>
      <c r="N26" s="2"/>
      <c r="O26" s="10"/>
      <c r="P26" s="10"/>
      <c r="Q26" s="11" t="s">
        <v>11</v>
      </c>
      <c r="R26" s="6" t="s">
        <v>13</v>
      </c>
      <c r="S26" s="38">
        <v>86400</v>
      </c>
      <c r="T26" s="27"/>
      <c r="U26" s="6" t="s">
        <v>14</v>
      </c>
      <c r="V26" s="6"/>
      <c r="W26" s="6"/>
      <c r="X26" s="6"/>
      <c r="Y26" s="12"/>
      <c r="Z26" s="6">
        <v>5.4122182635272902E-4</v>
      </c>
      <c r="AA26" s="39" t="s">
        <v>43</v>
      </c>
      <c r="AB26" s="10"/>
    </row>
    <row r="27" spans="1:28" ht="7.5" customHeight="1" x14ac:dyDescent="0.3">
      <c r="A27" s="2"/>
      <c r="B27" s="2"/>
      <c r="C27" s="2"/>
      <c r="D27" s="2"/>
      <c r="E27" s="2"/>
      <c r="F27" s="2"/>
      <c r="G27" s="2"/>
      <c r="H27" s="31"/>
      <c r="I27" s="32"/>
      <c r="J27" s="32"/>
      <c r="K27" s="32"/>
      <c r="L27" s="32"/>
      <c r="M27" s="33"/>
      <c r="N27" s="2"/>
      <c r="O27" s="10"/>
      <c r="P27" s="10"/>
      <c r="Q27" s="11" t="s">
        <v>12</v>
      </c>
      <c r="R27" s="40"/>
      <c r="S27" s="7">
        <f>S20/S26</f>
        <v>1.1574074074074073E-5</v>
      </c>
      <c r="T27" s="27"/>
      <c r="U27" s="7">
        <f>2.4/10000</f>
        <v>2.3999999999999998E-4</v>
      </c>
      <c r="V27" s="6" t="s">
        <v>2</v>
      </c>
      <c r="W27" s="6" t="s">
        <v>2</v>
      </c>
      <c r="X27" s="6" t="s">
        <v>2</v>
      </c>
      <c r="Y27" s="12"/>
      <c r="Z27" s="6">
        <v>7.1888793815306899E-4</v>
      </c>
      <c r="AA27" s="6"/>
      <c r="AB27" s="10"/>
    </row>
    <row r="28" spans="1:28" ht="7.5" customHeight="1" x14ac:dyDescent="0.3">
      <c r="A28" s="2"/>
      <c r="B28" s="2"/>
      <c r="C28" s="2"/>
      <c r="D28" s="2"/>
      <c r="E28" s="2"/>
      <c r="F28" s="2"/>
      <c r="G28" s="2"/>
      <c r="H28" s="31"/>
      <c r="I28" s="32"/>
      <c r="J28" s="32"/>
      <c r="K28" s="32"/>
      <c r="L28" s="32"/>
      <c r="M28" s="33"/>
      <c r="N28" s="2"/>
      <c r="O28" s="10"/>
      <c r="P28" s="10"/>
      <c r="Q28" s="21"/>
      <c r="R28" s="22"/>
      <c r="S28" s="12" t="s">
        <v>2</v>
      </c>
      <c r="T28" s="10"/>
      <c r="U28" s="20">
        <f>2.4/10000000000</f>
        <v>2.4E-10</v>
      </c>
      <c r="V28" s="12" t="s">
        <v>2</v>
      </c>
      <c r="W28" s="12" t="s">
        <v>2</v>
      </c>
      <c r="X28" s="12" t="s">
        <v>2</v>
      </c>
      <c r="Y28" s="12"/>
      <c r="Z28" s="12"/>
      <c r="AA28" s="12"/>
      <c r="AB28" s="10"/>
    </row>
    <row r="29" spans="1:28" ht="7.5" customHeight="1" x14ac:dyDescent="0.3">
      <c r="A29" s="2"/>
      <c r="B29" s="2"/>
      <c r="C29" s="2"/>
      <c r="D29" s="2"/>
      <c r="E29" s="2"/>
      <c r="F29" s="2"/>
      <c r="G29" s="2"/>
      <c r="H29" s="31"/>
      <c r="I29" s="32"/>
      <c r="J29" s="32"/>
      <c r="K29" s="32"/>
      <c r="L29" s="32"/>
      <c r="M29" s="33"/>
      <c r="N29" s="2"/>
      <c r="O29" s="10"/>
      <c r="P29" s="10"/>
      <c r="Q29" s="11" t="s">
        <v>25</v>
      </c>
      <c r="R29" s="6" t="s">
        <v>26</v>
      </c>
      <c r="S29" s="10"/>
      <c r="T29" s="10"/>
      <c r="U29" s="13">
        <f>U8*U16/0.84</f>
        <v>0.47619047619047622</v>
      </c>
      <c r="V29" s="13">
        <f>V8*V16/0.84</f>
        <v>0.47619047619047622</v>
      </c>
      <c r="W29" s="13">
        <f>W8*W16/0.84</f>
        <v>0.47619047619047622</v>
      </c>
      <c r="X29" s="13">
        <f>X8*X16/0.84</f>
        <v>0.95238095238095244</v>
      </c>
      <c r="Y29" s="12"/>
      <c r="Z29" s="13"/>
      <c r="AA29" s="13"/>
      <c r="AB29" s="10"/>
    </row>
    <row r="30" spans="1:28" ht="7.5" customHeight="1" x14ac:dyDescent="0.3">
      <c r="A30" s="2"/>
      <c r="B30" s="2"/>
      <c r="C30" s="2"/>
      <c r="D30" s="2"/>
      <c r="E30" s="2"/>
      <c r="F30" s="2"/>
      <c r="G30" s="2"/>
      <c r="H30" s="31"/>
      <c r="I30" s="32"/>
      <c r="J30" s="32"/>
      <c r="K30" s="32"/>
      <c r="L30" s="32"/>
      <c r="M30" s="33"/>
      <c r="N30" s="2"/>
      <c r="O30" s="10"/>
      <c r="P30" s="10"/>
      <c r="Q30" s="18"/>
      <c r="R30" s="10"/>
      <c r="S30" s="10"/>
      <c r="T30" s="10"/>
      <c r="U30" s="10"/>
      <c r="V30" s="10"/>
      <c r="W30" s="10"/>
      <c r="X30" s="10"/>
      <c r="Y30" s="12"/>
      <c r="Z30" s="10"/>
      <c r="AA30" s="10"/>
      <c r="AB30" s="10"/>
    </row>
    <row r="31" spans="1:28" ht="7.5" customHeight="1" x14ac:dyDescent="0.3">
      <c r="A31" s="2"/>
      <c r="B31" s="2"/>
      <c r="C31" s="2"/>
      <c r="D31" s="2"/>
      <c r="E31" s="2"/>
      <c r="F31" s="2"/>
      <c r="G31" s="2"/>
      <c r="H31" s="31"/>
      <c r="I31" s="32"/>
      <c r="J31" s="32"/>
      <c r="K31" s="32"/>
      <c r="L31" s="32"/>
      <c r="M31" s="33"/>
      <c r="N31" s="2"/>
      <c r="O31" s="6">
        <v>0.9</v>
      </c>
      <c r="P31" s="10"/>
      <c r="Q31" s="11" t="s">
        <v>29</v>
      </c>
      <c r="R31" s="6" t="s">
        <v>3</v>
      </c>
      <c r="S31" s="6">
        <v>0.5</v>
      </c>
      <c r="T31" s="10"/>
      <c r="U31" s="17">
        <f>O31*(60*24/100^2)*$U$29</f>
        <v>6.1714285714285715E-2</v>
      </c>
      <c r="V31" s="12" t="s">
        <v>2</v>
      </c>
      <c r="W31" s="12" t="s">
        <v>2</v>
      </c>
      <c r="X31" s="12" t="s">
        <v>2</v>
      </c>
      <c r="Y31" s="12"/>
      <c r="Z31" s="12"/>
      <c r="AA31" s="12"/>
      <c r="AB31" s="10"/>
    </row>
    <row r="32" spans="1:28" ht="7.5" customHeight="1" x14ac:dyDescent="0.3">
      <c r="A32" s="2"/>
      <c r="B32" s="2"/>
      <c r="C32" s="2"/>
      <c r="D32" s="2"/>
      <c r="E32" s="2"/>
      <c r="F32" s="2"/>
      <c r="G32" s="2"/>
      <c r="H32" s="31"/>
      <c r="I32" s="32"/>
      <c r="J32" s="32"/>
      <c r="K32" s="32"/>
      <c r="L32" s="32"/>
      <c r="M32" s="33"/>
      <c r="N32" s="2"/>
      <c r="O32" s="6">
        <v>1.5</v>
      </c>
      <c r="P32" s="10"/>
      <c r="Q32" s="11" t="s">
        <v>33</v>
      </c>
      <c r="R32" s="10"/>
      <c r="S32" s="6">
        <v>0.5</v>
      </c>
      <c r="T32" s="10"/>
      <c r="U32" s="17">
        <f>O32*(60*24/100^2)*$U$29</f>
        <v>0.10285714285714286</v>
      </c>
      <c r="V32" s="12" t="s">
        <v>2</v>
      </c>
      <c r="W32" s="12" t="s">
        <v>2</v>
      </c>
      <c r="X32" s="12" t="s">
        <v>2</v>
      </c>
      <c r="Y32" s="12"/>
      <c r="Z32" s="12"/>
      <c r="AA32" s="12"/>
      <c r="AB32" s="10"/>
    </row>
    <row r="33" spans="1:28" ht="7.5" customHeight="1" x14ac:dyDescent="0.3">
      <c r="A33" s="2"/>
      <c r="B33" s="2"/>
      <c r="C33" s="2"/>
      <c r="D33" s="2"/>
      <c r="E33" s="2"/>
      <c r="F33" s="2"/>
      <c r="G33" s="2"/>
      <c r="H33" s="31"/>
      <c r="I33" s="32"/>
      <c r="J33" s="32"/>
      <c r="K33" s="32"/>
      <c r="L33" s="32"/>
      <c r="M33" s="33"/>
      <c r="N33" s="2"/>
      <c r="O33" s="6">
        <v>1.5</v>
      </c>
      <c r="P33" s="10"/>
      <c r="Q33" s="10"/>
      <c r="R33" s="10"/>
      <c r="S33" s="8">
        <v>-0.5</v>
      </c>
      <c r="T33" s="10"/>
      <c r="U33" s="17">
        <f>O33*(60*24/100^2)*$U$29</f>
        <v>0.10285714285714286</v>
      </c>
      <c r="V33" s="12" t="s">
        <v>2</v>
      </c>
      <c r="W33" s="12" t="s">
        <v>2</v>
      </c>
      <c r="X33" s="12" t="s">
        <v>2</v>
      </c>
      <c r="Y33" s="12"/>
      <c r="Z33" s="12"/>
      <c r="AA33" s="12"/>
      <c r="AB33" s="10"/>
    </row>
    <row r="34" spans="1:28" ht="7.5" customHeight="1" x14ac:dyDescent="0.3">
      <c r="A34" s="2"/>
      <c r="B34" s="2"/>
      <c r="C34" s="2"/>
      <c r="D34" s="2"/>
      <c r="E34" s="2"/>
      <c r="F34" s="2"/>
      <c r="G34" s="2"/>
      <c r="H34" s="31"/>
      <c r="I34" s="32"/>
      <c r="J34" s="32"/>
      <c r="K34" s="32"/>
      <c r="L34" s="32"/>
      <c r="M34" s="33"/>
      <c r="N34" s="2"/>
      <c r="O34" s="10"/>
      <c r="P34" s="10"/>
      <c r="Q34" s="11" t="s">
        <v>27</v>
      </c>
      <c r="R34" s="6" t="s">
        <v>28</v>
      </c>
      <c r="S34" s="12" t="s">
        <v>2</v>
      </c>
      <c r="T34" s="10"/>
      <c r="U34" s="7">
        <f>13/100000000000*S26</f>
        <v>1.1231999999999999E-5</v>
      </c>
      <c r="V34" s="12" t="s">
        <v>2</v>
      </c>
      <c r="W34" s="12" t="s">
        <v>2</v>
      </c>
      <c r="X34" s="12" t="s">
        <v>2</v>
      </c>
      <c r="Y34" s="12"/>
      <c r="Z34" s="12"/>
      <c r="AA34" s="12"/>
      <c r="AB34" s="10"/>
    </row>
    <row r="35" spans="1:28" ht="7.5" customHeight="1" x14ac:dyDescent="0.3">
      <c r="A35" s="2"/>
      <c r="B35" s="2"/>
      <c r="C35" s="2"/>
      <c r="D35" s="2"/>
      <c r="E35" s="2"/>
      <c r="F35" s="2"/>
      <c r="G35" s="2"/>
      <c r="H35" s="31"/>
      <c r="I35" s="32"/>
      <c r="J35" s="32"/>
      <c r="K35" s="32"/>
      <c r="L35" s="32"/>
      <c r="M35" s="33"/>
      <c r="N35" s="2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2"/>
      <c r="Z35" s="10"/>
      <c r="AA35" s="10"/>
      <c r="AB35" s="10"/>
    </row>
    <row r="36" spans="1:28" ht="7.5" customHeight="1" x14ac:dyDescent="0.3">
      <c r="A36" s="2"/>
      <c r="B36" s="2"/>
      <c r="C36" s="2"/>
      <c r="D36" s="2"/>
      <c r="E36" s="2"/>
      <c r="F36" s="2"/>
      <c r="G36" s="2"/>
      <c r="H36" s="31"/>
      <c r="I36" s="32"/>
      <c r="J36" s="32"/>
      <c r="K36" s="32"/>
      <c r="L36" s="32"/>
      <c r="M36" s="33"/>
      <c r="N36" s="2"/>
      <c r="O36" s="10"/>
      <c r="P36" s="10"/>
      <c r="Q36" s="10"/>
      <c r="R36" s="6" t="s">
        <v>35</v>
      </c>
      <c r="S36" s="10"/>
      <c r="T36" s="10"/>
      <c r="U36" s="13" t="s">
        <v>2</v>
      </c>
      <c r="V36" s="13" t="s">
        <v>2</v>
      </c>
      <c r="W36" s="13" t="s">
        <v>2</v>
      </c>
      <c r="X36" s="13" t="s">
        <v>2</v>
      </c>
      <c r="Y36" s="12"/>
      <c r="Z36" s="13"/>
      <c r="AA36" s="13"/>
      <c r="AB36" s="10"/>
    </row>
    <row r="37" spans="1:28" ht="7.5" customHeight="1" x14ac:dyDescent="0.3">
      <c r="A37" s="2"/>
      <c r="B37" s="2"/>
      <c r="C37" s="2"/>
      <c r="D37" s="2"/>
      <c r="E37" s="2"/>
      <c r="F37" s="2"/>
      <c r="G37" s="2"/>
      <c r="H37" s="31"/>
      <c r="I37" s="32"/>
      <c r="J37" s="32"/>
      <c r="K37" s="32"/>
      <c r="L37" s="32"/>
      <c r="M37" s="33"/>
      <c r="N37" s="2"/>
      <c r="O37" s="10"/>
      <c r="P37" s="10"/>
      <c r="Q37" s="11" t="s">
        <v>36</v>
      </c>
      <c r="R37" s="12" t="s">
        <v>38</v>
      </c>
      <c r="S37" s="12">
        <v>1</v>
      </c>
      <c r="T37" s="10"/>
      <c r="U37" s="13">
        <f>U11*U$8</f>
        <v>0</v>
      </c>
      <c r="V37" s="13">
        <f>V11*V$8</f>
        <v>0</v>
      </c>
      <c r="W37" s="13">
        <f>W11*W$8</f>
        <v>0</v>
      </c>
      <c r="X37" s="13">
        <f>X11*X$8</f>
        <v>0</v>
      </c>
      <c r="Y37" s="12"/>
      <c r="Z37" s="13"/>
      <c r="AA37" s="13"/>
      <c r="AB37" s="10"/>
    </row>
    <row r="38" spans="1:28" ht="7.5" customHeight="1" x14ac:dyDescent="0.3">
      <c r="A38" s="2"/>
      <c r="B38" s="2"/>
      <c r="C38" s="2"/>
      <c r="D38" s="2"/>
      <c r="E38" s="2"/>
      <c r="F38" s="2"/>
      <c r="G38" s="2"/>
      <c r="H38" s="31"/>
      <c r="I38" s="32"/>
      <c r="J38" s="32"/>
      <c r="K38" s="32"/>
      <c r="L38" s="32"/>
      <c r="M38" s="33"/>
      <c r="N38" s="2"/>
      <c r="O38" s="10"/>
      <c r="P38" s="10"/>
      <c r="Q38" s="10"/>
      <c r="R38" s="12" t="s">
        <v>38</v>
      </c>
      <c r="S38" s="14">
        <v>2</v>
      </c>
      <c r="T38" s="15"/>
      <c r="U38" s="16">
        <v>0.13320312500000001</v>
      </c>
      <c r="V38" s="16">
        <v>0.13320312500000001</v>
      </c>
      <c r="W38" s="16">
        <v>0.13320312500000001</v>
      </c>
      <c r="X38" s="16">
        <v>6.6601562500000003E-2</v>
      </c>
      <c r="Y38" s="12"/>
      <c r="Z38" s="16"/>
      <c r="AA38" s="16"/>
      <c r="AB38" s="10"/>
    </row>
    <row r="39" spans="1:28" ht="7.5" customHeight="1" x14ac:dyDescent="0.3">
      <c r="A39" s="2"/>
      <c r="B39" s="2"/>
      <c r="C39" s="2"/>
      <c r="D39" s="2"/>
      <c r="E39" s="2"/>
      <c r="F39" s="2"/>
      <c r="G39" s="2"/>
      <c r="H39" s="31"/>
      <c r="I39" s="32"/>
      <c r="J39" s="32"/>
      <c r="K39" s="32"/>
      <c r="L39" s="32"/>
      <c r="M39" s="33"/>
      <c r="N39" s="2"/>
      <c r="O39" s="10"/>
      <c r="P39" s="10"/>
      <c r="Q39" s="10"/>
      <c r="R39" s="12" t="s">
        <v>38</v>
      </c>
      <c r="S39" s="14" t="s">
        <v>37</v>
      </c>
      <c r="T39" s="15"/>
      <c r="U39" s="16">
        <v>0.2666015625</v>
      </c>
      <c r="V39" s="16">
        <v>0.2666015625</v>
      </c>
      <c r="W39" s="16">
        <v>0.2666015625</v>
      </c>
      <c r="X39" s="16">
        <v>0.13330078125</v>
      </c>
      <c r="Y39" s="12"/>
      <c r="Z39" s="16"/>
      <c r="AA39" s="16"/>
      <c r="AB39" s="10"/>
    </row>
    <row r="40" spans="1:28" ht="7.5" customHeight="1" x14ac:dyDescent="0.3">
      <c r="A40" s="2"/>
      <c r="B40" s="2"/>
      <c r="C40" s="2"/>
      <c r="D40" s="2"/>
      <c r="E40" s="2"/>
      <c r="F40" s="2"/>
      <c r="G40" s="2"/>
      <c r="H40" s="31"/>
      <c r="I40" s="32"/>
      <c r="J40" s="32"/>
      <c r="K40" s="32"/>
      <c r="L40" s="32"/>
      <c r="M40" s="33"/>
      <c r="N40" s="2"/>
      <c r="O40" s="10"/>
      <c r="P40" s="10"/>
      <c r="Q40" s="10"/>
      <c r="R40" s="6" t="s">
        <v>34</v>
      </c>
      <c r="S40" s="12">
        <v>10</v>
      </c>
      <c r="T40" s="10"/>
      <c r="U40" s="13">
        <f>U16*U$8</f>
        <v>0.4</v>
      </c>
      <c r="V40" s="13">
        <f>V16*V$8</f>
        <v>0.4</v>
      </c>
      <c r="W40" s="13">
        <f>W16*W$8</f>
        <v>0.4</v>
      </c>
      <c r="X40" s="13">
        <f>X16*X$8</f>
        <v>0.8</v>
      </c>
      <c r="Y40" s="12"/>
      <c r="Z40" s="13"/>
      <c r="AA40" s="13"/>
      <c r="AB40" s="10"/>
    </row>
    <row r="41" spans="1:28" ht="7.5" customHeight="1" x14ac:dyDescent="0.3">
      <c r="A41" s="2"/>
      <c r="B41" s="2"/>
      <c r="C41" s="2"/>
      <c r="D41" s="2"/>
      <c r="E41" s="2"/>
      <c r="F41" s="2"/>
      <c r="G41" s="2"/>
      <c r="H41" s="31"/>
      <c r="I41" s="32"/>
      <c r="J41" s="32"/>
      <c r="K41" s="32"/>
      <c r="L41" s="32"/>
      <c r="M41" s="33"/>
      <c r="N41" s="2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2"/>
      <c r="Z41" s="10"/>
      <c r="AA41" s="10"/>
      <c r="AB41" s="10"/>
    </row>
    <row r="42" spans="1:28" ht="7.5" customHeight="1" x14ac:dyDescent="0.3">
      <c r="A42" s="2"/>
      <c r="B42" s="2"/>
      <c r="C42" s="2"/>
      <c r="D42" s="2"/>
      <c r="E42" s="2"/>
      <c r="F42" s="2"/>
      <c r="G42" s="2"/>
      <c r="H42" s="31"/>
      <c r="I42" s="32"/>
      <c r="J42" s="32"/>
      <c r="K42" s="32"/>
      <c r="L42" s="32"/>
      <c r="M42" s="33"/>
      <c r="N42" s="2"/>
      <c r="O42" s="10"/>
      <c r="P42" s="10"/>
      <c r="Q42" s="11" t="s">
        <v>39</v>
      </c>
      <c r="R42" s="6"/>
      <c r="S42" s="6"/>
      <c r="T42" s="10"/>
      <c r="U42" s="6"/>
      <c r="V42" s="6"/>
      <c r="W42" s="6"/>
      <c r="X42" s="6"/>
      <c r="Y42" s="12"/>
      <c r="Z42" s="6"/>
      <c r="AA42" s="6"/>
      <c r="AB42" s="10"/>
    </row>
    <row r="43" spans="1:28" ht="7.5" customHeight="1" x14ac:dyDescent="0.3">
      <c r="A43" s="2"/>
      <c r="B43" s="2"/>
      <c r="C43" s="2"/>
      <c r="D43" s="2"/>
      <c r="E43" s="2"/>
      <c r="F43" s="2"/>
      <c r="G43" s="2"/>
      <c r="H43" s="31"/>
      <c r="I43" s="32"/>
      <c r="J43" s="32"/>
      <c r="K43" s="32"/>
      <c r="L43" s="32"/>
      <c r="M43" s="33"/>
      <c r="N43" s="2"/>
      <c r="O43" s="10"/>
      <c r="P43" s="10"/>
      <c r="Q43" s="10"/>
      <c r="R43" s="10"/>
      <c r="S43" s="12">
        <f>S4*S5*S6</f>
        <v>800</v>
      </c>
      <c r="T43" s="12"/>
      <c r="U43" s="12">
        <f>U4*U5*U6</f>
        <v>1.44E-2</v>
      </c>
      <c r="V43" s="12"/>
      <c r="W43" s="12"/>
      <c r="X43" s="12"/>
      <c r="Y43" s="12"/>
      <c r="Z43" s="12">
        <f>Z4*Z5*Z6</f>
        <v>50</v>
      </c>
      <c r="AA43" s="10"/>
      <c r="AB43" s="10"/>
    </row>
    <row r="44" spans="1:28" ht="12.75" customHeight="1" x14ac:dyDescent="0.3">
      <c r="A44" s="2"/>
      <c r="B44" s="2"/>
      <c r="C44" s="2"/>
      <c r="D44" s="2"/>
      <c r="E44" s="2"/>
      <c r="F44" s="2"/>
      <c r="G44" s="2"/>
      <c r="H44" s="31"/>
      <c r="I44" s="32"/>
      <c r="J44" s="32"/>
      <c r="K44" s="32"/>
      <c r="L44" s="32"/>
      <c r="M44" s="33"/>
      <c r="N44" s="2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spans="1:28" ht="12.75" customHeight="1" x14ac:dyDescent="0.3">
      <c r="A45" s="2"/>
      <c r="B45" s="2"/>
      <c r="C45" s="2"/>
      <c r="D45" s="2"/>
      <c r="E45" s="2"/>
      <c r="F45" s="2"/>
      <c r="G45" s="2"/>
      <c r="H45" s="31"/>
      <c r="I45" s="32"/>
      <c r="J45" s="32"/>
      <c r="K45" s="32"/>
      <c r="L45" s="32"/>
      <c r="M45" s="33"/>
      <c r="N45" s="2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spans="1:28" ht="12.75" customHeight="1" x14ac:dyDescent="0.3">
      <c r="A46" s="2"/>
      <c r="B46" s="2"/>
      <c r="C46" s="2"/>
      <c r="D46" s="2"/>
      <c r="E46" s="2"/>
      <c r="F46" s="2"/>
      <c r="G46" s="2"/>
      <c r="H46" s="31"/>
      <c r="I46" s="32"/>
      <c r="J46" s="32"/>
      <c r="K46" s="32"/>
      <c r="L46" s="32"/>
      <c r="M46" s="33"/>
      <c r="N46" s="2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spans="1:28" ht="12.75" customHeight="1" x14ac:dyDescent="0.3">
      <c r="A47" s="2"/>
      <c r="B47" s="2"/>
      <c r="C47" s="2"/>
      <c r="D47" s="2"/>
      <c r="E47" s="2"/>
      <c r="F47" s="2"/>
      <c r="G47" s="2"/>
      <c r="H47" s="31"/>
      <c r="I47" s="32"/>
      <c r="J47" s="32"/>
      <c r="K47" s="32"/>
      <c r="L47" s="32"/>
      <c r="M47" s="33"/>
      <c r="N47" s="2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spans="1:28" ht="12.75" customHeight="1" x14ac:dyDescent="0.3">
      <c r="A48" s="2"/>
      <c r="B48" s="2"/>
      <c r="C48" s="2"/>
      <c r="D48" s="2"/>
      <c r="E48" s="2"/>
      <c r="F48" s="2"/>
      <c r="G48" s="2"/>
      <c r="H48" s="31"/>
      <c r="I48" s="32"/>
      <c r="J48" s="32"/>
      <c r="K48" s="32"/>
      <c r="L48" s="32"/>
      <c r="M48" s="33"/>
      <c r="N48" s="2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spans="1:28" ht="12.75" customHeight="1" x14ac:dyDescent="0.3">
      <c r="A49" s="2"/>
      <c r="B49" s="2"/>
      <c r="C49" s="2"/>
      <c r="D49" s="2"/>
      <c r="E49" s="2"/>
      <c r="F49" s="2"/>
      <c r="G49" s="2"/>
      <c r="H49" s="31"/>
      <c r="I49" s="32"/>
      <c r="J49" s="32"/>
      <c r="K49" s="32"/>
      <c r="L49" s="32"/>
      <c r="M49" s="33"/>
      <c r="N49" s="2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spans="1:28" ht="12.75" customHeight="1" x14ac:dyDescent="0.3">
      <c r="A50" s="2"/>
      <c r="B50" s="2"/>
      <c r="C50" s="2"/>
      <c r="D50" s="2"/>
      <c r="E50" s="2"/>
      <c r="F50" s="2"/>
      <c r="G50" s="2"/>
      <c r="H50" s="31"/>
      <c r="I50" s="32"/>
      <c r="J50" s="32"/>
      <c r="K50" s="32"/>
      <c r="L50" s="32"/>
      <c r="M50" s="33"/>
      <c r="N50" s="2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spans="1:28" ht="12.75" customHeight="1" x14ac:dyDescent="0.3">
      <c r="A51" s="2"/>
      <c r="B51" s="2"/>
      <c r="C51" s="2"/>
      <c r="D51" s="2"/>
      <c r="E51" s="2"/>
      <c r="F51" s="2"/>
      <c r="G51" s="2"/>
      <c r="H51" s="31"/>
      <c r="I51" s="32"/>
      <c r="J51" s="32"/>
      <c r="K51" s="32"/>
      <c r="L51" s="32"/>
      <c r="M51" s="33"/>
      <c r="N51" s="2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spans="1:28" ht="12.75" customHeight="1" x14ac:dyDescent="0.3">
      <c r="A52" s="2"/>
      <c r="B52" s="2"/>
      <c r="C52" s="2"/>
      <c r="D52" s="2"/>
      <c r="E52" s="2"/>
      <c r="F52" s="2"/>
      <c r="G52" s="2"/>
      <c r="H52" s="31"/>
      <c r="I52" s="32"/>
      <c r="J52" s="32"/>
      <c r="K52" s="32"/>
      <c r="L52" s="32"/>
      <c r="M52" s="33"/>
      <c r="N52" s="2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spans="1:28" ht="12.75" customHeight="1" x14ac:dyDescent="0.3">
      <c r="A53" s="2"/>
      <c r="B53" s="2"/>
      <c r="C53" s="2"/>
      <c r="D53" s="2"/>
      <c r="E53" s="2"/>
      <c r="F53" s="2"/>
      <c r="G53" s="2"/>
      <c r="H53" s="31"/>
      <c r="I53" s="32"/>
      <c r="J53" s="32"/>
      <c r="K53" s="32"/>
      <c r="L53" s="32"/>
      <c r="M53" s="33"/>
      <c r="N53" s="2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spans="1:28" ht="12.75" customHeight="1" x14ac:dyDescent="0.3">
      <c r="A54" s="2"/>
      <c r="B54" s="2"/>
      <c r="C54" s="2"/>
      <c r="D54" s="2"/>
      <c r="E54" s="2"/>
      <c r="F54" s="2"/>
      <c r="G54" s="2"/>
      <c r="H54" s="31"/>
      <c r="I54" s="32"/>
      <c r="J54" s="32"/>
      <c r="K54" s="32"/>
      <c r="L54" s="32"/>
      <c r="M54" s="33"/>
      <c r="N54" s="2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spans="1:28" ht="12.75" customHeight="1" x14ac:dyDescent="0.3">
      <c r="A55" s="2"/>
      <c r="B55" s="2"/>
      <c r="C55" s="2"/>
      <c r="D55" s="2"/>
      <c r="E55" s="2"/>
      <c r="F55" s="2"/>
      <c r="G55" s="2"/>
      <c r="H55" s="31"/>
      <c r="I55" s="32"/>
      <c r="J55" s="32"/>
      <c r="K55" s="32"/>
      <c r="L55" s="32"/>
      <c r="M55" s="33"/>
      <c r="N55" s="2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spans="1:28" ht="12.75" customHeight="1" x14ac:dyDescent="0.3">
      <c r="A56" s="2"/>
      <c r="B56" s="2"/>
      <c r="C56" s="2"/>
      <c r="D56" s="2"/>
      <c r="E56" s="2"/>
      <c r="F56" s="2"/>
      <c r="G56" s="2"/>
      <c r="H56" s="31"/>
      <c r="I56" s="32"/>
      <c r="J56" s="32"/>
      <c r="K56" s="32"/>
      <c r="L56" s="32"/>
      <c r="M56" s="33"/>
      <c r="N56" s="2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spans="1:28" ht="12.75" customHeight="1" x14ac:dyDescent="0.3">
      <c r="A57" s="2"/>
      <c r="B57" s="2"/>
      <c r="C57" s="2"/>
      <c r="D57" s="2"/>
      <c r="E57" s="2"/>
      <c r="F57" s="2"/>
      <c r="G57" s="2"/>
      <c r="H57" s="31"/>
      <c r="I57" s="32"/>
      <c r="J57" s="32"/>
      <c r="K57" s="32"/>
      <c r="L57" s="32"/>
      <c r="M57" s="33"/>
      <c r="N57" s="2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spans="1:28" ht="12.75" customHeight="1" x14ac:dyDescent="0.3">
      <c r="A58" s="2"/>
      <c r="B58" s="2"/>
      <c r="C58" s="2"/>
      <c r="D58" s="2"/>
      <c r="E58" s="2"/>
      <c r="F58" s="2"/>
      <c r="G58" s="2"/>
      <c r="H58" s="31"/>
      <c r="I58" s="32"/>
      <c r="J58" s="32"/>
      <c r="K58" s="32"/>
      <c r="L58" s="32"/>
      <c r="M58" s="33"/>
      <c r="N58" s="2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spans="1:28" ht="12.75" customHeight="1" x14ac:dyDescent="0.3">
      <c r="A59" s="2"/>
      <c r="B59" s="2"/>
      <c r="C59" s="2"/>
      <c r="D59" s="2"/>
      <c r="E59" s="2"/>
      <c r="F59" s="2"/>
      <c r="G59" s="2"/>
      <c r="H59" s="31"/>
      <c r="I59" s="32"/>
      <c r="J59" s="32"/>
      <c r="K59" s="32"/>
      <c r="L59" s="32"/>
      <c r="M59" s="33"/>
      <c r="N59" s="2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 spans="1:28" ht="12.75" customHeight="1" x14ac:dyDescent="0.3">
      <c r="A60" s="2"/>
      <c r="B60" s="2"/>
      <c r="C60" s="2"/>
      <c r="D60" s="2"/>
      <c r="E60" s="2"/>
      <c r="F60" s="2"/>
      <c r="G60" s="2"/>
      <c r="H60" s="31"/>
      <c r="I60" s="32"/>
      <c r="J60" s="32"/>
      <c r="K60" s="32"/>
      <c r="L60" s="32"/>
      <c r="M60" s="33"/>
      <c r="N60" s="2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 spans="1:28" ht="12.75" customHeight="1" x14ac:dyDescent="0.3">
      <c r="A61" s="2"/>
      <c r="B61" s="2"/>
      <c r="C61" s="2"/>
      <c r="D61" s="2"/>
      <c r="E61" s="2"/>
      <c r="F61" s="2"/>
      <c r="G61" s="2"/>
      <c r="H61" s="31"/>
      <c r="I61" s="32"/>
      <c r="J61" s="32"/>
      <c r="K61" s="32"/>
      <c r="L61" s="32"/>
      <c r="M61" s="33"/>
      <c r="N61" s="2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spans="1:28" ht="12.75" customHeight="1" x14ac:dyDescent="0.3">
      <c r="A62" s="2"/>
      <c r="B62" s="2"/>
      <c r="C62" s="2"/>
      <c r="D62" s="2"/>
      <c r="E62" s="2"/>
      <c r="F62" s="2"/>
      <c r="G62" s="2"/>
      <c r="H62" s="31"/>
      <c r="I62" s="32"/>
      <c r="J62" s="32"/>
      <c r="K62" s="32"/>
      <c r="L62" s="32"/>
      <c r="M62" s="33"/>
      <c r="N62" s="2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 spans="1:28" ht="12.75" customHeight="1" x14ac:dyDescent="0.3">
      <c r="A63" s="2"/>
      <c r="B63" s="2"/>
      <c r="C63" s="2"/>
      <c r="D63" s="2"/>
      <c r="E63" s="2"/>
      <c r="F63" s="2"/>
      <c r="G63" s="2"/>
      <c r="H63" s="31"/>
      <c r="I63" s="32"/>
      <c r="J63" s="32"/>
      <c r="K63" s="32"/>
      <c r="L63" s="32"/>
      <c r="M63" s="33"/>
      <c r="N63" s="2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spans="1:28" ht="12.75" customHeight="1" x14ac:dyDescent="0.3">
      <c r="A64" s="2"/>
      <c r="B64" s="2"/>
      <c r="C64" s="2"/>
      <c r="D64" s="2"/>
      <c r="E64" s="2"/>
      <c r="F64" s="2"/>
      <c r="G64" s="2"/>
      <c r="H64" s="31"/>
      <c r="I64" s="32"/>
      <c r="J64" s="32"/>
      <c r="K64" s="32"/>
      <c r="L64" s="32"/>
      <c r="M64" s="33"/>
      <c r="N64" s="2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spans="1:28" ht="12.75" customHeight="1" x14ac:dyDescent="0.3">
      <c r="A65" s="2"/>
      <c r="B65" s="2"/>
      <c r="C65" s="2"/>
      <c r="D65" s="2"/>
      <c r="E65" s="2"/>
      <c r="F65" s="2"/>
      <c r="G65" s="2"/>
      <c r="H65" s="31"/>
      <c r="I65" s="32"/>
      <c r="J65" s="32"/>
      <c r="K65" s="32"/>
      <c r="L65" s="32"/>
      <c r="M65" s="33"/>
      <c r="N65" s="2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spans="1:28" ht="12.75" customHeight="1" x14ac:dyDescent="0.3">
      <c r="A66" s="2"/>
      <c r="B66" s="2"/>
      <c r="C66" s="2"/>
      <c r="D66" s="2"/>
      <c r="E66" s="2"/>
      <c r="F66" s="2"/>
      <c r="G66" s="2"/>
      <c r="H66" s="31"/>
      <c r="I66" s="32"/>
      <c r="J66" s="32"/>
      <c r="K66" s="32"/>
      <c r="L66" s="32"/>
      <c r="M66" s="33"/>
      <c r="N66" s="2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spans="1:28" ht="12.75" customHeight="1" x14ac:dyDescent="0.3">
      <c r="A67" s="2"/>
      <c r="B67" s="2"/>
      <c r="C67" s="2"/>
      <c r="D67" s="2"/>
      <c r="E67" s="2"/>
      <c r="F67" s="2"/>
      <c r="G67" s="2"/>
      <c r="H67" s="31"/>
      <c r="I67" s="32"/>
      <c r="J67" s="32"/>
      <c r="K67" s="32"/>
      <c r="L67" s="32"/>
      <c r="M67" s="33"/>
      <c r="N67" s="2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spans="1:28" ht="12.75" customHeight="1" x14ac:dyDescent="0.3">
      <c r="A68" s="2"/>
      <c r="B68" s="2"/>
      <c r="C68" s="2"/>
      <c r="D68" s="2"/>
      <c r="E68" s="2"/>
      <c r="F68" s="2"/>
      <c r="G68" s="2"/>
      <c r="H68" s="31"/>
      <c r="I68" s="32"/>
      <c r="J68" s="32"/>
      <c r="K68" s="32"/>
      <c r="L68" s="32"/>
      <c r="M68" s="33"/>
      <c r="N68" s="2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spans="1:28" ht="12.75" customHeight="1" x14ac:dyDescent="0.3">
      <c r="A69" s="2"/>
      <c r="B69" s="2"/>
      <c r="C69" s="2"/>
      <c r="D69" s="2"/>
      <c r="E69" s="2"/>
      <c r="F69" s="2"/>
      <c r="G69" s="2"/>
      <c r="H69" s="31"/>
      <c r="I69" s="32"/>
      <c r="J69" s="32"/>
      <c r="K69" s="32"/>
      <c r="L69" s="32"/>
      <c r="M69" s="33"/>
      <c r="N69" s="2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spans="1:28" ht="12.75" customHeight="1" x14ac:dyDescent="0.3">
      <c r="A70" s="2"/>
      <c r="B70" s="2"/>
      <c r="C70" s="2"/>
      <c r="D70" s="2"/>
      <c r="E70" s="2"/>
      <c r="F70" s="2"/>
      <c r="G70" s="2"/>
      <c r="H70" s="31"/>
      <c r="I70" s="32"/>
      <c r="J70" s="32"/>
      <c r="K70" s="32"/>
      <c r="L70" s="32"/>
      <c r="M70" s="33"/>
      <c r="N70" s="2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spans="1:28" ht="12.75" customHeight="1" x14ac:dyDescent="0.3">
      <c r="A71" s="2"/>
      <c r="B71" s="2"/>
      <c r="C71" s="2"/>
      <c r="D71" s="2"/>
      <c r="E71" s="2"/>
      <c r="F71" s="2"/>
      <c r="G71" s="2"/>
      <c r="H71" s="31"/>
      <c r="I71" s="32"/>
      <c r="J71" s="32"/>
      <c r="K71" s="32"/>
      <c r="L71" s="32"/>
      <c r="M71" s="33"/>
      <c r="N71" s="2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spans="1:28" ht="12.75" customHeight="1" x14ac:dyDescent="0.3">
      <c r="A72" s="2"/>
      <c r="B72" s="2"/>
      <c r="C72" s="2"/>
      <c r="D72" s="2"/>
      <c r="E72" s="2"/>
      <c r="F72" s="2"/>
      <c r="G72" s="2"/>
      <c r="H72" s="31"/>
      <c r="I72" s="32"/>
      <c r="J72" s="32"/>
      <c r="K72" s="32"/>
      <c r="L72" s="32"/>
      <c r="M72" s="33"/>
      <c r="N72" s="2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spans="1:28" ht="12.75" customHeight="1" x14ac:dyDescent="0.3">
      <c r="A73" s="2"/>
      <c r="B73" s="2"/>
      <c r="C73" s="2"/>
      <c r="D73" s="2"/>
      <c r="E73" s="2"/>
      <c r="F73" s="2"/>
      <c r="G73" s="2"/>
      <c r="H73" s="31"/>
      <c r="I73" s="32"/>
      <c r="J73" s="32"/>
      <c r="K73" s="32"/>
      <c r="L73" s="32"/>
      <c r="M73" s="33"/>
      <c r="N73" s="2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spans="1:28" ht="12.75" customHeight="1" x14ac:dyDescent="0.3">
      <c r="A74" s="2"/>
      <c r="B74" s="2"/>
      <c r="C74" s="2"/>
      <c r="D74" s="2"/>
      <c r="E74" s="2"/>
      <c r="F74" s="2"/>
      <c r="G74" s="2"/>
      <c r="H74" s="31"/>
      <c r="I74" s="32"/>
      <c r="J74" s="32"/>
      <c r="K74" s="32"/>
      <c r="L74" s="32"/>
      <c r="M74" s="33"/>
      <c r="N74" s="2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spans="1:28" ht="12.75" customHeight="1" x14ac:dyDescent="0.3">
      <c r="A75" s="2"/>
      <c r="B75" s="2"/>
      <c r="C75" s="2"/>
      <c r="D75" s="2"/>
      <c r="E75" s="2"/>
      <c r="F75" s="2"/>
      <c r="G75" s="2"/>
      <c r="H75" s="31"/>
      <c r="I75" s="32"/>
      <c r="J75" s="32"/>
      <c r="K75" s="32"/>
      <c r="L75" s="32"/>
      <c r="M75" s="33"/>
      <c r="N75" s="2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 spans="1:28" ht="12.75" customHeight="1" x14ac:dyDescent="0.3">
      <c r="A76" s="2"/>
      <c r="B76" s="2"/>
      <c r="C76" s="2"/>
      <c r="D76" s="2"/>
      <c r="E76" s="2"/>
      <c r="F76" s="2"/>
      <c r="G76" s="2"/>
      <c r="H76" s="31"/>
      <c r="I76" s="32"/>
      <c r="J76" s="32"/>
      <c r="K76" s="32"/>
      <c r="L76" s="32"/>
      <c r="M76" s="33"/>
      <c r="N76" s="2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spans="1:28" ht="12.75" customHeight="1" x14ac:dyDescent="0.3">
      <c r="A77" s="2"/>
      <c r="B77" s="2"/>
      <c r="C77" s="2"/>
      <c r="D77" s="2"/>
      <c r="E77" s="2"/>
      <c r="F77" s="2"/>
      <c r="G77" s="2"/>
      <c r="H77" s="31"/>
      <c r="I77" s="32"/>
      <c r="J77" s="32"/>
      <c r="K77" s="32"/>
      <c r="L77" s="32"/>
      <c r="M77" s="33"/>
      <c r="N77" s="2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spans="1:28" ht="12.75" customHeight="1" x14ac:dyDescent="0.3">
      <c r="A78" s="2"/>
      <c r="B78" s="2"/>
      <c r="C78" s="2"/>
      <c r="D78" s="2"/>
      <c r="E78" s="2"/>
      <c r="F78" s="2"/>
      <c r="G78" s="2"/>
      <c r="H78" s="31"/>
      <c r="I78" s="32"/>
      <c r="J78" s="32"/>
      <c r="K78" s="32"/>
      <c r="L78" s="32"/>
      <c r="M78" s="33"/>
      <c r="N78" s="2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 spans="1:28" ht="12.75" customHeight="1" x14ac:dyDescent="0.3">
      <c r="A79" s="2"/>
      <c r="B79" s="2"/>
      <c r="C79" s="2"/>
      <c r="D79" s="2"/>
      <c r="E79" s="2"/>
      <c r="F79" s="2"/>
      <c r="G79" s="2"/>
      <c r="H79" s="31"/>
      <c r="I79" s="32"/>
      <c r="J79" s="32"/>
      <c r="K79" s="32"/>
      <c r="L79" s="32"/>
      <c r="M79" s="33"/>
      <c r="N79" s="2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spans="1:28" ht="12.75" customHeight="1" x14ac:dyDescent="0.3">
      <c r="A80" s="2"/>
      <c r="B80" s="2"/>
      <c r="C80" s="2"/>
      <c r="D80" s="2"/>
      <c r="E80" s="2"/>
      <c r="F80" s="2"/>
      <c r="G80" s="2"/>
      <c r="H80" s="31"/>
      <c r="I80" s="32"/>
      <c r="J80" s="32"/>
      <c r="K80" s="32"/>
      <c r="L80" s="32"/>
      <c r="M80" s="33"/>
      <c r="N80" s="2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spans="1:28" ht="12.75" customHeight="1" x14ac:dyDescent="0.3">
      <c r="A81" s="2"/>
      <c r="B81" s="2"/>
      <c r="C81" s="2"/>
      <c r="D81" s="2"/>
      <c r="E81" s="2"/>
      <c r="F81" s="2"/>
      <c r="G81" s="2"/>
      <c r="H81" s="31"/>
      <c r="I81" s="32"/>
      <c r="J81" s="32"/>
      <c r="K81" s="32"/>
      <c r="L81" s="32"/>
      <c r="M81" s="33"/>
      <c r="N81" s="2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spans="1:28" ht="12.75" customHeight="1" x14ac:dyDescent="0.3">
      <c r="A82" s="2"/>
      <c r="B82" s="2"/>
      <c r="C82" s="2"/>
      <c r="D82" s="2"/>
      <c r="E82" s="2"/>
      <c r="F82" s="2"/>
      <c r="G82" s="2"/>
      <c r="H82" s="31"/>
      <c r="I82" s="32"/>
      <c r="J82" s="32"/>
      <c r="K82" s="32"/>
      <c r="L82" s="32"/>
      <c r="M82" s="33"/>
      <c r="N82" s="2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 spans="1:28" ht="12.75" customHeight="1" x14ac:dyDescent="0.3">
      <c r="A83" s="2"/>
      <c r="B83" s="2"/>
      <c r="C83" s="2"/>
      <c r="D83" s="2"/>
      <c r="E83" s="2"/>
      <c r="F83" s="2"/>
      <c r="G83" s="2"/>
      <c r="H83" s="31"/>
      <c r="I83" s="32"/>
      <c r="J83" s="32"/>
      <c r="K83" s="32"/>
      <c r="L83" s="32"/>
      <c r="M83" s="33"/>
      <c r="N83" s="2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spans="1:28" ht="12.75" customHeight="1" x14ac:dyDescent="0.3">
      <c r="A84" s="2"/>
      <c r="B84" s="2"/>
      <c r="C84" s="2"/>
      <c r="D84" s="2"/>
      <c r="E84" s="2"/>
      <c r="F84" s="2"/>
      <c r="G84" s="2"/>
      <c r="H84" s="31"/>
      <c r="I84" s="32"/>
      <c r="J84" s="32"/>
      <c r="K84" s="32"/>
      <c r="L84" s="32"/>
      <c r="M84" s="33"/>
      <c r="N84" s="2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spans="1:28" ht="12.75" customHeight="1" x14ac:dyDescent="0.3">
      <c r="A85" s="2"/>
      <c r="B85" s="2"/>
      <c r="C85" s="2"/>
      <c r="D85" s="2"/>
      <c r="E85" s="2"/>
      <c r="F85" s="2"/>
      <c r="G85" s="2"/>
      <c r="H85" s="31"/>
      <c r="I85" s="32"/>
      <c r="J85" s="32"/>
      <c r="K85" s="32"/>
      <c r="L85" s="32"/>
      <c r="M85" s="33"/>
      <c r="N85" s="2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 spans="1:28" ht="12.75" customHeight="1" x14ac:dyDescent="0.3">
      <c r="A86" s="2"/>
      <c r="B86" s="2"/>
      <c r="C86" s="2"/>
      <c r="D86" s="2"/>
      <c r="E86" s="2"/>
      <c r="F86" s="2"/>
      <c r="G86" s="2"/>
      <c r="H86" s="31"/>
      <c r="I86" s="32"/>
      <c r="J86" s="32"/>
      <c r="K86" s="32"/>
      <c r="L86" s="32"/>
      <c r="M86" s="33"/>
      <c r="N86" s="2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 spans="1:28" ht="12.75" customHeight="1" x14ac:dyDescent="0.3">
      <c r="A87" s="2"/>
      <c r="B87" s="2"/>
      <c r="C87" s="2"/>
      <c r="D87" s="2"/>
      <c r="E87" s="2"/>
      <c r="F87" s="2"/>
      <c r="G87" s="2"/>
      <c r="H87" s="31"/>
      <c r="I87" s="32"/>
      <c r="J87" s="32"/>
      <c r="K87" s="32"/>
      <c r="L87" s="32"/>
      <c r="M87" s="33"/>
      <c r="N87" s="2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 spans="1:28" ht="12.75" customHeight="1" x14ac:dyDescent="0.3">
      <c r="A88" s="2"/>
      <c r="B88" s="2"/>
      <c r="C88" s="2"/>
      <c r="D88" s="2"/>
      <c r="E88" s="2"/>
      <c r="F88" s="2"/>
      <c r="G88" s="2"/>
      <c r="H88" s="31"/>
      <c r="I88" s="32"/>
      <c r="J88" s="32"/>
      <c r="K88" s="32"/>
      <c r="L88" s="32"/>
      <c r="M88" s="33"/>
      <c r="N88" s="2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spans="1:28" ht="12.75" customHeight="1" x14ac:dyDescent="0.3">
      <c r="A89" s="2"/>
      <c r="B89" s="2"/>
      <c r="C89" s="2"/>
      <c r="D89" s="2"/>
      <c r="E89" s="2"/>
      <c r="F89" s="2"/>
      <c r="G89" s="2"/>
      <c r="H89" s="31"/>
      <c r="I89" s="32"/>
      <c r="J89" s="32"/>
      <c r="K89" s="32"/>
      <c r="L89" s="32"/>
      <c r="M89" s="33"/>
      <c r="N89" s="2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 spans="1:28" ht="12.75" customHeight="1" x14ac:dyDescent="0.3">
      <c r="A90" s="2"/>
      <c r="B90" s="2"/>
      <c r="C90" s="2"/>
      <c r="D90" s="2"/>
      <c r="E90" s="2"/>
      <c r="F90" s="2"/>
      <c r="G90" s="2"/>
      <c r="H90" s="31"/>
      <c r="I90" s="32"/>
      <c r="J90" s="32"/>
      <c r="K90" s="32"/>
      <c r="L90" s="32"/>
      <c r="M90" s="33"/>
      <c r="N90" s="2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 spans="1:28" ht="12.75" customHeight="1" x14ac:dyDescent="0.3">
      <c r="A91" s="2"/>
      <c r="B91" s="2"/>
      <c r="C91" s="2"/>
      <c r="D91" s="2"/>
      <c r="E91" s="2"/>
      <c r="F91" s="2"/>
      <c r="G91" s="2"/>
      <c r="H91" s="31"/>
      <c r="I91" s="32"/>
      <c r="J91" s="32"/>
      <c r="K91" s="32"/>
      <c r="L91" s="32"/>
      <c r="M91" s="33"/>
      <c r="N91" s="2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 spans="1:28" ht="12.75" customHeight="1" x14ac:dyDescent="0.3">
      <c r="A92" s="2"/>
      <c r="B92" s="2"/>
      <c r="C92" s="2"/>
      <c r="D92" s="2"/>
      <c r="E92" s="2"/>
      <c r="F92" s="2"/>
      <c r="G92" s="2"/>
      <c r="H92" s="31"/>
      <c r="I92" s="32"/>
      <c r="J92" s="32"/>
      <c r="K92" s="32"/>
      <c r="L92" s="32"/>
      <c r="M92" s="33"/>
      <c r="N92" s="2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spans="1:28" ht="12.75" customHeight="1" x14ac:dyDescent="0.3">
      <c r="A93" s="2"/>
      <c r="B93" s="2"/>
      <c r="C93" s="2"/>
      <c r="D93" s="2"/>
      <c r="E93" s="2"/>
      <c r="F93" s="2"/>
      <c r="G93" s="2"/>
      <c r="H93" s="31"/>
      <c r="I93" s="32"/>
      <c r="J93" s="32"/>
      <c r="K93" s="32"/>
      <c r="L93" s="32"/>
      <c r="M93" s="33"/>
      <c r="N93" s="2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 spans="1:28" ht="12.75" customHeight="1" x14ac:dyDescent="0.3">
      <c r="A94" s="2"/>
      <c r="B94" s="2"/>
      <c r="C94" s="2"/>
      <c r="D94" s="2"/>
      <c r="E94" s="2"/>
      <c r="F94" s="2"/>
      <c r="G94" s="2"/>
      <c r="H94" s="31"/>
      <c r="I94" s="32"/>
      <c r="J94" s="32"/>
      <c r="K94" s="32"/>
      <c r="L94" s="32"/>
      <c r="M94" s="33"/>
      <c r="N94" s="2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spans="1:28" ht="12.75" customHeight="1" x14ac:dyDescent="0.3">
      <c r="A95" s="2"/>
      <c r="B95" s="2"/>
      <c r="C95" s="2"/>
      <c r="D95" s="2"/>
      <c r="E95" s="2"/>
      <c r="F95" s="2"/>
      <c r="G95" s="2"/>
      <c r="H95" s="31"/>
      <c r="I95" s="32"/>
      <c r="J95" s="32"/>
      <c r="K95" s="32"/>
      <c r="L95" s="32"/>
      <c r="M95" s="33"/>
      <c r="N95" s="2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spans="1:28" ht="12.75" customHeight="1" x14ac:dyDescent="0.3">
      <c r="A96" s="2"/>
      <c r="B96" s="2"/>
      <c r="C96" s="2"/>
      <c r="D96" s="2"/>
      <c r="E96" s="2"/>
      <c r="F96" s="2"/>
      <c r="G96" s="2"/>
      <c r="H96" s="31"/>
      <c r="I96" s="32"/>
      <c r="J96" s="32"/>
      <c r="K96" s="32"/>
      <c r="L96" s="32"/>
      <c r="M96" s="33"/>
      <c r="N96" s="2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spans="1:28" ht="12.75" customHeight="1" x14ac:dyDescent="0.3">
      <c r="A97" s="2"/>
      <c r="B97" s="2"/>
      <c r="C97" s="2"/>
      <c r="D97" s="2"/>
      <c r="E97" s="2"/>
      <c r="F97" s="2"/>
      <c r="G97" s="2"/>
      <c r="H97" s="31"/>
      <c r="I97" s="32"/>
      <c r="J97" s="32"/>
      <c r="K97" s="32"/>
      <c r="L97" s="32"/>
      <c r="M97" s="33"/>
      <c r="N97" s="2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 spans="1:28" ht="12.75" customHeight="1" x14ac:dyDescent="0.3">
      <c r="A98" s="2"/>
      <c r="B98" s="2"/>
      <c r="C98" s="2"/>
      <c r="D98" s="2"/>
      <c r="E98" s="2"/>
      <c r="F98" s="2"/>
      <c r="G98" s="2"/>
      <c r="H98" s="31"/>
      <c r="I98" s="32"/>
      <c r="J98" s="32"/>
      <c r="K98" s="32"/>
      <c r="L98" s="32"/>
      <c r="M98" s="33"/>
      <c r="N98" s="2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 spans="1:28" ht="12.75" customHeight="1" x14ac:dyDescent="0.3">
      <c r="A99" s="2"/>
      <c r="B99" s="2"/>
      <c r="C99" s="2"/>
      <c r="D99" s="2"/>
      <c r="E99" s="2"/>
      <c r="F99" s="2"/>
      <c r="G99" s="2"/>
      <c r="H99" s="31"/>
      <c r="I99" s="32"/>
      <c r="J99" s="32"/>
      <c r="K99" s="32"/>
      <c r="L99" s="32"/>
      <c r="M99" s="33"/>
      <c r="N99" s="2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spans="1:28" ht="12.75" customHeight="1" x14ac:dyDescent="0.3">
      <c r="A100" s="2"/>
      <c r="B100" s="2"/>
      <c r="C100" s="2"/>
      <c r="D100" s="2"/>
      <c r="E100" s="2"/>
      <c r="F100" s="2"/>
      <c r="G100" s="2"/>
      <c r="H100" s="31"/>
      <c r="I100" s="32"/>
      <c r="J100" s="32"/>
      <c r="K100" s="32"/>
      <c r="L100" s="32"/>
      <c r="M100" s="33"/>
      <c r="N100" s="2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spans="1:28" ht="12.75" customHeight="1" x14ac:dyDescent="0.3">
      <c r="A101" s="2"/>
      <c r="B101" s="2"/>
      <c r="C101" s="2"/>
      <c r="D101" s="2"/>
      <c r="E101" s="2"/>
      <c r="F101" s="2"/>
      <c r="G101" s="2"/>
      <c r="H101" s="31"/>
      <c r="I101" s="32"/>
      <c r="J101" s="32"/>
      <c r="K101" s="32"/>
      <c r="L101" s="32"/>
      <c r="M101" s="33"/>
      <c r="N101" s="2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 spans="1:28" ht="12.75" customHeight="1" x14ac:dyDescent="0.3">
      <c r="A102" s="2"/>
      <c r="B102" s="2"/>
      <c r="C102" s="2"/>
      <c r="D102" s="2"/>
      <c r="E102" s="2"/>
      <c r="F102" s="2"/>
      <c r="G102" s="2"/>
      <c r="H102" s="31"/>
      <c r="I102" s="32"/>
      <c r="J102" s="32"/>
      <c r="K102" s="32"/>
      <c r="L102" s="32"/>
      <c r="M102" s="33"/>
      <c r="N102" s="2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spans="1:28" ht="12.75" customHeight="1" x14ac:dyDescent="0.3">
      <c r="A103" s="2"/>
      <c r="B103" s="2"/>
      <c r="C103" s="2"/>
      <c r="D103" s="2"/>
      <c r="E103" s="2"/>
      <c r="F103" s="2"/>
      <c r="G103" s="2"/>
      <c r="H103" s="31"/>
      <c r="I103" s="32"/>
      <c r="J103" s="32"/>
      <c r="K103" s="32"/>
      <c r="L103" s="32"/>
      <c r="M103" s="33"/>
      <c r="N103" s="2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 spans="1:28" ht="12.75" customHeight="1" x14ac:dyDescent="0.3">
      <c r="A104" s="2"/>
      <c r="B104" s="2"/>
      <c r="C104" s="2"/>
      <c r="D104" s="2"/>
      <c r="E104" s="2"/>
      <c r="F104" s="2"/>
      <c r="G104" s="2"/>
      <c r="H104" s="31"/>
      <c r="I104" s="32"/>
      <c r="J104" s="32"/>
      <c r="K104" s="32"/>
      <c r="L104" s="32"/>
      <c r="M104" s="33"/>
      <c r="N104" s="2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 spans="1:28" ht="12.75" customHeight="1" x14ac:dyDescent="0.3">
      <c r="A105" s="2"/>
      <c r="B105" s="2"/>
      <c r="C105" s="2"/>
      <c r="D105" s="2"/>
      <c r="E105" s="2"/>
      <c r="F105" s="2"/>
      <c r="G105" s="2"/>
      <c r="H105" s="31"/>
      <c r="I105" s="32"/>
      <c r="J105" s="32"/>
      <c r="K105" s="32"/>
      <c r="L105" s="32"/>
      <c r="M105" s="33"/>
      <c r="N105" s="2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</sheetData>
  <conditionalFormatting sqref="B2:E2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{927D1AF7-7289-419D-A15A-CE2C7441460A}</x14:id>
        </ext>
      </extLst>
    </cfRule>
  </conditionalFormatting>
  <conditionalFormatting sqref="B7:E7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{0A514449-F447-4D2F-820B-F37B2C1FB857}</x14:id>
        </ext>
      </extLst>
    </cfRule>
  </conditionalFormatting>
  <conditionalFormatting sqref="H2:H105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{C2560BC1-0292-494F-BDBE-A62D626EFDC5}</x14:id>
        </ext>
      </extLst>
    </cfRule>
  </conditionalFormatting>
  <conditionalFormatting sqref="I4:I105 I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L10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:J105 J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:L105 K2:L2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:M105 M2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{595BEDED-5E2F-40F9-8803-BD6F14902DDD}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27D1AF7-7289-419D-A15A-CE2C7441460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B2:E2</xm:sqref>
        </x14:conditionalFormatting>
        <x14:conditionalFormatting xmlns:xm="http://schemas.microsoft.com/office/excel/2006/main">
          <x14:cfRule type="dataBar" id="{0A514449-F447-4D2F-820B-F37B2C1FB85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B7:E7</xm:sqref>
        </x14:conditionalFormatting>
        <x14:conditionalFormatting xmlns:xm="http://schemas.microsoft.com/office/excel/2006/main">
          <x14:cfRule type="dataBar" id="{C2560BC1-0292-494F-BDBE-A62D626EFDC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H2:H105</xm:sqref>
        </x14:conditionalFormatting>
        <x14:conditionalFormatting xmlns:xm="http://schemas.microsoft.com/office/excel/2006/main">
          <x14:cfRule type="dataBar" id="{595BEDED-5E2F-40F9-8803-BD6F14902D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M4:M105 M2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Ref_04.05_Madson</vt:lpstr>
      <vt:lpstr>____IN_____</vt:lpstr>
      <vt:lpstr>ex_01</vt:lpstr>
      <vt:lpstr>ex_02</vt:lpstr>
      <vt:lpstr>pest_pp_a01_model_setup</vt:lpstr>
      <vt:lpstr>____Comparisons____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</dc:creator>
  <cp:lastModifiedBy>grossi</cp:lastModifiedBy>
  <dcterms:created xsi:type="dcterms:W3CDTF">2015-06-05T18:17:20Z</dcterms:created>
  <dcterms:modified xsi:type="dcterms:W3CDTF">2025-02-18T10:28:57Z</dcterms:modified>
</cp:coreProperties>
</file>