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1.xml" ContentType="application/vnd.openxmlformats-officedocument.themeOverride+xml"/>
  <Override PartName="/xl/charts/chart13.xml" ContentType="application/vnd.openxmlformats-officedocument.drawingml.chart+xml"/>
  <Override PartName="/xl/theme/themeOverride2.xml" ContentType="application/vnd.openxmlformats-officedocument.themeOverride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D1C21BBD-A9FD-485F-845A-B31EB0107803}" xr6:coauthVersionLast="47" xr6:coauthVersionMax="47" xr10:uidLastSave="{00000000-0000-0000-0000-000000000000}"/>
  <bookViews>
    <workbookView xWindow="-120" yWindow="-120" windowWidth="29040" windowHeight="16440" activeTab="6" xr2:uid="{09F4490A-B852-4271-B96D-970B01CE539D}"/>
  </bookViews>
  <sheets>
    <sheet name="01_TWRI" sheetId="3" r:id="rId1"/>
    <sheet name="02_BCF2SS" sheetId="5" r:id="rId2"/>
    <sheet name="03_Toth" sheetId="6" r:id="rId3"/>
    <sheet name="04_advtidal" sheetId="7" r:id="rId4"/>
    <sheet name="05_fhb" sheetId="8" r:id="rId5"/>
    <sheet name="06_u1disv_07" sheetId="10" r:id="rId6"/>
    <sheet name="11" sheetId="11" r:id="rId7"/>
    <sheet name="14" sheetId="13" r:id="rId8"/>
  </sheets>
  <externalReferences>
    <externalReference r:id="rId9"/>
    <externalReference r:id="rId10"/>
    <externalReference r:id="rId1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S4" i="11" l="1"/>
  <c r="CS5" i="11"/>
  <c r="CS6" i="11"/>
  <c r="CS7" i="11"/>
  <c r="CS8" i="11"/>
  <c r="CS9" i="11"/>
  <c r="CS10" i="11"/>
  <c r="CS11" i="11"/>
  <c r="CS12" i="11"/>
  <c r="CS13" i="11"/>
  <c r="CS14" i="11"/>
  <c r="CS15" i="11"/>
  <c r="CS16" i="11"/>
  <c r="CS17" i="11"/>
  <c r="CS18" i="11"/>
  <c r="CS19" i="11"/>
  <c r="CS20" i="11"/>
  <c r="CS21" i="11"/>
  <c r="CS22" i="11"/>
  <c r="CS23" i="11"/>
  <c r="CS24" i="11"/>
  <c r="CS25" i="11"/>
  <c r="CS26" i="11"/>
  <c r="CS27" i="11"/>
  <c r="CS28" i="11"/>
  <c r="CS29" i="11"/>
  <c r="CS30" i="11"/>
  <c r="CS31" i="11"/>
  <c r="CS32" i="11"/>
  <c r="CS33" i="11"/>
  <c r="CS34" i="11"/>
  <c r="CS35" i="11"/>
  <c r="CS36" i="11"/>
  <c r="CS37" i="11"/>
  <c r="CS38" i="11"/>
  <c r="CS39" i="11"/>
  <c r="CS40" i="11"/>
  <c r="CS41" i="11"/>
  <c r="CS42" i="11"/>
  <c r="CS43" i="11"/>
  <c r="CS44" i="11"/>
  <c r="CS45" i="11"/>
  <c r="CS46" i="11"/>
  <c r="CS47" i="11"/>
  <c r="CS48" i="11"/>
  <c r="CS49" i="11"/>
  <c r="CS50" i="11"/>
  <c r="CS51" i="11"/>
  <c r="CS52" i="11"/>
  <c r="CS53" i="11"/>
  <c r="CS54" i="11"/>
  <c r="CS55" i="11"/>
  <c r="CS56" i="11"/>
  <c r="CS57" i="11"/>
  <c r="CS58" i="11"/>
  <c r="CS59" i="11"/>
  <c r="CS60" i="11"/>
  <c r="CS61" i="11"/>
  <c r="CS62" i="11"/>
  <c r="CS63" i="11"/>
  <c r="CS64" i="11"/>
  <c r="CS65" i="11"/>
  <c r="CS66" i="11"/>
  <c r="CS67" i="11"/>
  <c r="CS68" i="11"/>
  <c r="CS69" i="11"/>
  <c r="CS70" i="11"/>
  <c r="CS71" i="11"/>
  <c r="CS72" i="11"/>
  <c r="CS73" i="11"/>
  <c r="CS74" i="11"/>
  <c r="CS75" i="11"/>
  <c r="CS76" i="11"/>
  <c r="CS77" i="11"/>
  <c r="CS78" i="11"/>
  <c r="CS79" i="11"/>
  <c r="CS80" i="11"/>
  <c r="CS81" i="11"/>
  <c r="CS82" i="11"/>
  <c r="CS83" i="11"/>
  <c r="CS84" i="11"/>
  <c r="CS85" i="11"/>
  <c r="CS86" i="11"/>
  <c r="CS87" i="11"/>
  <c r="CS88" i="11"/>
  <c r="CS89" i="11"/>
  <c r="CS90" i="11"/>
  <c r="CS91" i="11"/>
  <c r="CS92" i="11"/>
  <c r="CS93" i="11"/>
  <c r="CS94" i="11"/>
  <c r="CS95" i="11"/>
  <c r="CS96" i="11"/>
  <c r="CS97" i="11"/>
  <c r="CS98" i="11"/>
  <c r="CS99" i="11"/>
  <c r="CS100" i="11"/>
  <c r="CS101" i="11"/>
  <c r="CS102" i="11"/>
  <c r="CS103" i="11"/>
  <c r="CS104" i="11"/>
  <c r="CS3" i="11"/>
  <c r="AY43" i="11" l="1"/>
  <c r="AY44" i="11"/>
  <c r="AY45" i="11"/>
  <c r="AY46" i="11"/>
  <c r="AY47" i="11"/>
  <c r="AY48" i="11"/>
  <c r="AY49" i="11"/>
  <c r="AY42" i="11"/>
  <c r="CI6" i="11"/>
  <c r="CI19" i="11"/>
  <c r="CI20" i="11"/>
  <c r="CI36" i="11"/>
  <c r="CJ2" i="11"/>
  <c r="CI9" i="11" s="1"/>
  <c r="AW43" i="11"/>
  <c r="AW44" i="11"/>
  <c r="AW45" i="11"/>
  <c r="AW46" i="11"/>
  <c r="AW47" i="11"/>
  <c r="AW48" i="11"/>
  <c r="AW49" i="11"/>
  <c r="AW42" i="11"/>
  <c r="AM47" i="11"/>
  <c r="AL47" i="11"/>
  <c r="AK47" i="11"/>
  <c r="AJ47" i="11"/>
  <c r="AI47" i="11"/>
  <c r="AH47" i="11"/>
  <c r="AG47" i="11"/>
  <c r="AF47" i="11"/>
  <c r="AF4" i="11"/>
  <c r="AD6" i="11"/>
  <c r="AD7" i="11"/>
  <c r="AD8" i="11"/>
  <c r="AD10" i="11"/>
  <c r="AD11" i="11"/>
  <c r="AD12" i="11"/>
  <c r="AD13" i="11"/>
  <c r="AD15" i="11"/>
  <c r="AD16" i="11"/>
  <c r="AD17" i="11"/>
  <c r="AD18" i="11"/>
  <c r="AD19" i="11"/>
  <c r="AD21" i="11"/>
  <c r="AD22" i="11"/>
  <c r="AD23" i="11"/>
  <c r="AD25" i="11"/>
  <c r="AD26" i="11"/>
  <c r="AD27" i="11"/>
  <c r="AD29" i="11"/>
  <c r="AD30" i="11"/>
  <c r="AD31" i="11"/>
  <c r="AD33" i="11"/>
  <c r="AD34" i="11"/>
  <c r="AD35" i="11"/>
  <c r="AD37" i="11"/>
  <c r="AD38" i="11"/>
  <c r="AD39" i="11"/>
  <c r="AD5" i="11"/>
  <c r="AG3" i="11"/>
  <c r="AH3" i="11" s="1"/>
  <c r="AI3" i="11" s="1"/>
  <c r="AJ3" i="11" s="1"/>
  <c r="AK3" i="11" s="1"/>
  <c r="AL3" i="11" s="1"/>
  <c r="AM3" i="11" s="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CB49" i="11"/>
  <c r="CA49" i="11"/>
  <c r="BZ49" i="11"/>
  <c r="BY49" i="11"/>
  <c r="CE48" i="11"/>
  <c r="CD48" i="11"/>
  <c r="CC48" i="11"/>
  <c r="CB48" i="11"/>
  <c r="CA48" i="11"/>
  <c r="BZ48" i="11"/>
  <c r="BY48" i="11"/>
  <c r="BX48" i="11"/>
  <c r="CE47" i="11"/>
  <c r="CD47" i="11"/>
  <c r="CC47" i="11"/>
  <c r="CB47" i="11"/>
  <c r="CA47" i="11"/>
  <c r="BZ47" i="11"/>
  <c r="BY47" i="11"/>
  <c r="BX47" i="11"/>
  <c r="BW47" i="11"/>
  <c r="CE46" i="11"/>
  <c r="CD46" i="11"/>
  <c r="CC46" i="11"/>
  <c r="CB46" i="11"/>
  <c r="CA46" i="11"/>
  <c r="BZ46" i="11"/>
  <c r="BY46" i="11"/>
  <c r="BX46" i="11"/>
  <c r="BW46" i="11"/>
  <c r="CE45" i="11"/>
  <c r="CD45" i="11"/>
  <c r="CC45" i="11"/>
  <c r="CB45" i="11"/>
  <c r="CA45" i="11"/>
  <c r="BZ45" i="11"/>
  <c r="BY45" i="11"/>
  <c r="BX45" i="11"/>
  <c r="CF44" i="11"/>
  <c r="CE44" i="11"/>
  <c r="CD44" i="11"/>
  <c r="CC44" i="11"/>
  <c r="CB44" i="11"/>
  <c r="CA44" i="11"/>
  <c r="BZ44" i="11"/>
  <c r="BY44" i="11"/>
  <c r="BX44" i="11"/>
  <c r="CE43" i="11"/>
  <c r="CD43" i="11"/>
  <c r="CC43" i="11"/>
  <c r="CB43" i="11"/>
  <c r="CA43" i="11"/>
  <c r="BZ43" i="11"/>
  <c r="BY43" i="11"/>
  <c r="BX43" i="11"/>
  <c r="CE42" i="11"/>
  <c r="CD42" i="11"/>
  <c r="CC42" i="11"/>
  <c r="CB42" i="11"/>
  <c r="CA42" i="11"/>
  <c r="BZ42" i="11"/>
  <c r="BY42" i="11"/>
  <c r="BX42" i="11"/>
  <c r="CE41" i="11"/>
  <c r="CD41" i="11"/>
  <c r="CC41" i="11"/>
  <c r="CB41" i="11"/>
  <c r="CA41" i="11"/>
  <c r="BZ41" i="11"/>
  <c r="BY41" i="11"/>
  <c r="BX41" i="11"/>
  <c r="BW41" i="11"/>
  <c r="CF40" i="11"/>
  <c r="CE40" i="11"/>
  <c r="CD40" i="11"/>
  <c r="CC40" i="11"/>
  <c r="CB40" i="11"/>
  <c r="CA40" i="11"/>
  <c r="BZ40" i="11"/>
  <c r="BY40" i="11"/>
  <c r="BX40" i="11"/>
  <c r="BW40" i="11"/>
  <c r="CF39" i="11"/>
  <c r="CE39" i="11"/>
  <c r="CD39" i="11"/>
  <c r="CC39" i="11"/>
  <c r="CB39" i="11"/>
  <c r="CA39" i="11"/>
  <c r="BZ39" i="11"/>
  <c r="BY39" i="11"/>
  <c r="BX39" i="11"/>
  <c r="BW39" i="11"/>
  <c r="CE38" i="11"/>
  <c r="CD38" i="11"/>
  <c r="CC38" i="11"/>
  <c r="CB38" i="11"/>
  <c r="CA38" i="11"/>
  <c r="BZ38" i="11"/>
  <c r="BY38" i="11"/>
  <c r="BX38" i="11"/>
  <c r="BW38" i="11"/>
  <c r="CD37" i="11"/>
  <c r="CC37" i="11"/>
  <c r="CB37" i="11"/>
  <c r="CA37" i="11"/>
  <c r="BZ37" i="11"/>
  <c r="BY37" i="11"/>
  <c r="BX37" i="11"/>
  <c r="CD36" i="11"/>
  <c r="CC36" i="11"/>
  <c r="CB36" i="11"/>
  <c r="BY36" i="11"/>
  <c r="BX36" i="11"/>
  <c r="BW36" i="11"/>
  <c r="BX35" i="11"/>
  <c r="BW35" i="11"/>
  <c r="BW18" i="11"/>
  <c r="CF49" i="11" s="1"/>
  <c r="BQ49" i="11"/>
  <c r="BP49" i="11"/>
  <c r="BO49" i="11"/>
  <c r="BN49" i="11"/>
  <c r="BT48" i="11"/>
  <c r="BS48" i="11"/>
  <c r="BR48" i="11"/>
  <c r="BQ48" i="11"/>
  <c r="BP48" i="11"/>
  <c r="BO48" i="11"/>
  <c r="BN48" i="11"/>
  <c r="BM48" i="11"/>
  <c r="BT47" i="11"/>
  <c r="BS47" i="11"/>
  <c r="BR47" i="11"/>
  <c r="BQ47" i="11"/>
  <c r="BP47" i="11"/>
  <c r="BO47" i="11"/>
  <c r="BN47" i="11"/>
  <c r="BM47" i="11"/>
  <c r="BL47" i="11"/>
  <c r="BT46" i="11"/>
  <c r="BS46" i="11"/>
  <c r="BR46" i="11"/>
  <c r="BQ46" i="11"/>
  <c r="BP46" i="11"/>
  <c r="BO46" i="11"/>
  <c r="BN46" i="11"/>
  <c r="BM46" i="11"/>
  <c r="BL46" i="11"/>
  <c r="BT45" i="11"/>
  <c r="BS45" i="11"/>
  <c r="BR45" i="11"/>
  <c r="BQ45" i="11"/>
  <c r="BP45" i="11"/>
  <c r="BO45" i="11"/>
  <c r="BN45" i="11"/>
  <c r="BM45" i="11"/>
  <c r="BU44" i="11"/>
  <c r="BT44" i="11"/>
  <c r="BS44" i="11"/>
  <c r="BR44" i="11"/>
  <c r="BQ44" i="11"/>
  <c r="BP44" i="11"/>
  <c r="BO44" i="11"/>
  <c r="BN44" i="11"/>
  <c r="BM44" i="11"/>
  <c r="BT43" i="11"/>
  <c r="BS43" i="11"/>
  <c r="BR43" i="11"/>
  <c r="BQ43" i="11"/>
  <c r="BP43" i="11"/>
  <c r="BO43" i="11"/>
  <c r="BN43" i="11"/>
  <c r="BM43" i="11"/>
  <c r="BT42" i="11"/>
  <c r="BS42" i="11"/>
  <c r="BR42" i="11"/>
  <c r="BQ42" i="11"/>
  <c r="BP42" i="11"/>
  <c r="BO42" i="11"/>
  <c r="BN42" i="11"/>
  <c r="BM42" i="11"/>
  <c r="BT41" i="11"/>
  <c r="BS41" i="11"/>
  <c r="BR41" i="11"/>
  <c r="BQ41" i="11"/>
  <c r="BP41" i="11"/>
  <c r="BO41" i="11"/>
  <c r="BN41" i="11"/>
  <c r="BM41" i="11"/>
  <c r="BL41" i="11"/>
  <c r="BU40" i="11"/>
  <c r="BT40" i="11"/>
  <c r="BS40" i="11"/>
  <c r="BR40" i="11"/>
  <c r="BQ40" i="11"/>
  <c r="BP40" i="11"/>
  <c r="BO40" i="11"/>
  <c r="BN40" i="11"/>
  <c r="BM40" i="11"/>
  <c r="BL40" i="11"/>
  <c r="BU39" i="11"/>
  <c r="BT39" i="11"/>
  <c r="BS39" i="11"/>
  <c r="BR39" i="11"/>
  <c r="BQ39" i="11"/>
  <c r="BP39" i="11"/>
  <c r="BO39" i="11"/>
  <c r="BN39" i="11"/>
  <c r="BM39" i="11"/>
  <c r="BL39" i="11"/>
  <c r="BT38" i="11"/>
  <c r="BS38" i="11"/>
  <c r="BR38" i="11"/>
  <c r="BQ38" i="11"/>
  <c r="BP38" i="11"/>
  <c r="BO38" i="11"/>
  <c r="BN38" i="11"/>
  <c r="BM38" i="11"/>
  <c r="BL38" i="11"/>
  <c r="BS37" i="11"/>
  <c r="BR37" i="11"/>
  <c r="BQ37" i="11"/>
  <c r="BP37" i="11"/>
  <c r="BO37" i="11"/>
  <c r="BN37" i="11"/>
  <c r="BM37" i="11"/>
  <c r="BS36" i="11"/>
  <c r="BR36" i="11"/>
  <c r="BQ36" i="11"/>
  <c r="BN36" i="11"/>
  <c r="BM36" i="11"/>
  <c r="BL36" i="11"/>
  <c r="BM35" i="11"/>
  <c r="BL35" i="11"/>
  <c r="BV17" i="11"/>
  <c r="BV16" i="11"/>
  <c r="BL18" i="11"/>
  <c r="BU17" i="11"/>
  <c r="BT17" i="11"/>
  <c r="BS17" i="11"/>
  <c r="BR17" i="11"/>
  <c r="BQ17" i="11"/>
  <c r="BP17" i="11"/>
  <c r="BO17" i="11"/>
  <c r="BN17" i="11"/>
  <c r="BM17" i="11"/>
  <c r="BL17" i="11"/>
  <c r="BU16" i="11"/>
  <c r="BT16" i="11"/>
  <c r="BS16" i="11"/>
  <c r="BR16" i="11"/>
  <c r="BQ16" i="11"/>
  <c r="BP16" i="11"/>
  <c r="BO16" i="11"/>
  <c r="BN16" i="11"/>
  <c r="BM16" i="11"/>
  <c r="BL16" i="11"/>
  <c r="BU15" i="11"/>
  <c r="BT15" i="11"/>
  <c r="BS15" i="11"/>
  <c r="BR15" i="11"/>
  <c r="BQ15" i="11"/>
  <c r="BP15" i="11"/>
  <c r="BO15" i="11"/>
  <c r="BN15" i="11"/>
  <c r="BM15" i="11"/>
  <c r="BL15" i="11"/>
  <c r="BU14" i="11"/>
  <c r="BT14" i="11"/>
  <c r="BS14" i="11"/>
  <c r="BR14" i="11"/>
  <c r="BQ14" i="11"/>
  <c r="BP14" i="11"/>
  <c r="BO14" i="11"/>
  <c r="BN14" i="11"/>
  <c r="BM14" i="11"/>
  <c r="BL14" i="11"/>
  <c r="BU13" i="11"/>
  <c r="BT13" i="11"/>
  <c r="BS13" i="11"/>
  <c r="BR13" i="11"/>
  <c r="BQ13" i="11"/>
  <c r="BP13" i="11"/>
  <c r="BO13" i="11"/>
  <c r="BN13" i="11"/>
  <c r="BM13" i="11"/>
  <c r="BL13" i="11"/>
  <c r="BU12" i="11"/>
  <c r="BT12" i="11"/>
  <c r="BS12" i="11"/>
  <c r="BR12" i="11"/>
  <c r="BQ12" i="11"/>
  <c r="BP12" i="11"/>
  <c r="BO12" i="11"/>
  <c r="BN12" i="11"/>
  <c r="BM12" i="11"/>
  <c r="BL12" i="11"/>
  <c r="BU11" i="11"/>
  <c r="BT11" i="11"/>
  <c r="BS11" i="11"/>
  <c r="BR11" i="11"/>
  <c r="BQ11" i="11"/>
  <c r="BP11" i="11"/>
  <c r="BO11" i="11"/>
  <c r="BN11" i="11"/>
  <c r="BM11" i="11"/>
  <c r="BL11" i="11"/>
  <c r="BU10" i="11"/>
  <c r="BT10" i="11"/>
  <c r="BS10" i="11"/>
  <c r="BR10" i="11"/>
  <c r="BQ10" i="11"/>
  <c r="BP10" i="11"/>
  <c r="BO10" i="11"/>
  <c r="BN10" i="11"/>
  <c r="BM10" i="11"/>
  <c r="BL10" i="11"/>
  <c r="BU9" i="11"/>
  <c r="BT9" i="11"/>
  <c r="BS9" i="11"/>
  <c r="BR9" i="11"/>
  <c r="BQ9" i="11"/>
  <c r="BP9" i="11"/>
  <c r="BO9" i="11"/>
  <c r="BN9" i="11"/>
  <c r="BM9" i="11"/>
  <c r="BL9" i="11"/>
  <c r="BU8" i="11"/>
  <c r="BT8" i="11"/>
  <c r="BS8" i="11"/>
  <c r="BR8" i="11"/>
  <c r="BQ8" i="11"/>
  <c r="BP8" i="11"/>
  <c r="BO8" i="11"/>
  <c r="BN8" i="11"/>
  <c r="BM8" i="11"/>
  <c r="BL8" i="11"/>
  <c r="BU7" i="11"/>
  <c r="BT7" i="11"/>
  <c r="BS7" i="11"/>
  <c r="BR7" i="11"/>
  <c r="BQ7" i="11"/>
  <c r="BP7" i="11"/>
  <c r="BO7" i="11"/>
  <c r="BN7" i="11"/>
  <c r="BM7" i="11"/>
  <c r="BL7" i="11"/>
  <c r="BU6" i="11"/>
  <c r="BT6" i="11"/>
  <c r="BS6" i="11"/>
  <c r="BR6" i="11"/>
  <c r="BQ6" i="11"/>
  <c r="BP6" i="11"/>
  <c r="BO6" i="11"/>
  <c r="BN6" i="11"/>
  <c r="BM6" i="11"/>
  <c r="BL6" i="11"/>
  <c r="BU5" i="11"/>
  <c r="BT5" i="11"/>
  <c r="BS5" i="11"/>
  <c r="BR5" i="11"/>
  <c r="BQ5" i="11"/>
  <c r="BP5" i="11"/>
  <c r="BO5" i="11"/>
  <c r="BN5" i="11"/>
  <c r="BM5" i="11"/>
  <c r="BL5" i="11"/>
  <c r="BU4" i="11"/>
  <c r="BT4" i="11"/>
  <c r="BS4" i="11"/>
  <c r="BR4" i="11"/>
  <c r="BQ4" i="11"/>
  <c r="BP4" i="11"/>
  <c r="BO4" i="11"/>
  <c r="BN4" i="11"/>
  <c r="BM4" i="11"/>
  <c r="BL4" i="11"/>
  <c r="BU3" i="11"/>
  <c r="BT3" i="11"/>
  <c r="BS3" i="11"/>
  <c r="BR3" i="11"/>
  <c r="BQ3" i="11"/>
  <c r="BP3" i="11"/>
  <c r="BO3" i="11"/>
  <c r="BN3" i="11"/>
  <c r="BM3" i="11"/>
  <c r="BL3" i="11"/>
  <c r="BF49" i="11"/>
  <c r="BE49" i="11"/>
  <c r="BD49" i="11"/>
  <c r="BC49" i="11"/>
  <c r="BI48" i="11"/>
  <c r="BH48" i="11"/>
  <c r="BG48" i="11"/>
  <c r="BF48" i="11"/>
  <c r="BE48" i="11"/>
  <c r="BD48" i="11"/>
  <c r="BC48" i="11"/>
  <c r="BB48" i="11"/>
  <c r="BI47" i="11"/>
  <c r="BH47" i="11"/>
  <c r="BG47" i="11"/>
  <c r="BF47" i="11"/>
  <c r="BE47" i="11"/>
  <c r="BD47" i="11"/>
  <c r="BC47" i="11"/>
  <c r="BB47" i="11"/>
  <c r="BA47" i="11"/>
  <c r="BI46" i="11"/>
  <c r="BH46" i="11"/>
  <c r="BG46" i="11"/>
  <c r="BF46" i="11"/>
  <c r="BE46" i="11"/>
  <c r="BD46" i="11"/>
  <c r="BC46" i="11"/>
  <c r="BB46" i="11"/>
  <c r="BA46" i="11"/>
  <c r="BI45" i="11"/>
  <c r="BH45" i="11"/>
  <c r="BG45" i="11"/>
  <c r="BF45" i="11"/>
  <c r="BE45" i="11"/>
  <c r="BD45" i="11"/>
  <c r="BC45" i="11"/>
  <c r="BB45" i="11"/>
  <c r="BJ44" i="11"/>
  <c r="BI44" i="11"/>
  <c r="BH44" i="11"/>
  <c r="BG44" i="11"/>
  <c r="BF44" i="11"/>
  <c r="BE44" i="11"/>
  <c r="BD44" i="11"/>
  <c r="BC44" i="11"/>
  <c r="BB44" i="11"/>
  <c r="BI43" i="11"/>
  <c r="BH43" i="11"/>
  <c r="BG43" i="11"/>
  <c r="BF43" i="11"/>
  <c r="BE43" i="11"/>
  <c r="BD43" i="11"/>
  <c r="BC43" i="11"/>
  <c r="BB43" i="11"/>
  <c r="BI42" i="11"/>
  <c r="BH42" i="11"/>
  <c r="BG42" i="11"/>
  <c r="BF42" i="11"/>
  <c r="BE42" i="11"/>
  <c r="BD42" i="11"/>
  <c r="BC42" i="11"/>
  <c r="BB42" i="11"/>
  <c r="BI41" i="11"/>
  <c r="BH41" i="11"/>
  <c r="BG41" i="11"/>
  <c r="BF41" i="11"/>
  <c r="BE41" i="11"/>
  <c r="BD41" i="11"/>
  <c r="BC41" i="11"/>
  <c r="BB41" i="11"/>
  <c r="BA41" i="11"/>
  <c r="BJ40" i="11"/>
  <c r="BI40" i="11"/>
  <c r="BH40" i="11"/>
  <c r="BG40" i="11"/>
  <c r="BF40" i="11"/>
  <c r="BE40" i="11"/>
  <c r="BD40" i="11"/>
  <c r="BC40" i="11"/>
  <c r="BB40" i="11"/>
  <c r="BA40" i="11"/>
  <c r="BJ39" i="11"/>
  <c r="BI39" i="11"/>
  <c r="BH39" i="11"/>
  <c r="BG39" i="11"/>
  <c r="BF39" i="11"/>
  <c r="BE39" i="11"/>
  <c r="BD39" i="11"/>
  <c r="BC39" i="11"/>
  <c r="BB39" i="11"/>
  <c r="BA39" i="11"/>
  <c r="BI38" i="11"/>
  <c r="BH38" i="11"/>
  <c r="BG38" i="11"/>
  <c r="BF38" i="11"/>
  <c r="BE38" i="11"/>
  <c r="BD38" i="11"/>
  <c r="BC38" i="11"/>
  <c r="BB38" i="11"/>
  <c r="BA38" i="11"/>
  <c r="BH37" i="11"/>
  <c r="BG37" i="11"/>
  <c r="BF37" i="11"/>
  <c r="BE37" i="11"/>
  <c r="BD37" i="11"/>
  <c r="BC37" i="11"/>
  <c r="BB37" i="11"/>
  <c r="BH36" i="11"/>
  <c r="BG36" i="11"/>
  <c r="BF36" i="11"/>
  <c r="BC36" i="11"/>
  <c r="BB36" i="11"/>
  <c r="BA36" i="11"/>
  <c r="BB35" i="11"/>
  <c r="BA35" i="11"/>
  <c r="BA18" i="11"/>
  <c r="BJ49" i="11" s="1"/>
  <c r="AX39" i="11"/>
  <c r="AX38" i="11"/>
  <c r="AX37" i="11"/>
  <c r="AX36" i="11"/>
  <c r="AX35" i="11"/>
  <c r="AX34" i="11"/>
  <c r="AX33" i="11"/>
  <c r="AX32" i="11"/>
  <c r="AX31" i="11"/>
  <c r="AX30" i="11"/>
  <c r="AX27" i="11"/>
  <c r="AX26" i="11"/>
  <c r="Q26" i="11"/>
  <c r="Q27" i="11" s="1"/>
  <c r="Q28" i="11" s="1"/>
  <c r="R24" i="11"/>
  <c r="Q20" i="11"/>
  <c r="Q21" i="11"/>
  <c r="R6" i="11"/>
  <c r="S6" i="11"/>
  <c r="T6" i="11"/>
  <c r="U6" i="11"/>
  <c r="V6" i="11"/>
  <c r="W6" i="11"/>
  <c r="X6" i="11"/>
  <c r="Y6" i="11"/>
  <c r="Z6" i="11"/>
  <c r="AA6" i="11"/>
  <c r="Q7" i="11"/>
  <c r="Q8" i="11"/>
  <c r="Q9" i="11"/>
  <c r="Q10" i="11"/>
  <c r="Q11" i="11"/>
  <c r="Q12" i="11"/>
  <c r="U12" i="11" s="1"/>
  <c r="Q13" i="11"/>
  <c r="Q14" i="11"/>
  <c r="Q15" i="11"/>
  <c r="Q16" i="11"/>
  <c r="Y16" i="11" s="1"/>
  <c r="Q17" i="11"/>
  <c r="Z17" i="11" s="1"/>
  <c r="Q18" i="11"/>
  <c r="Q19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5" i="11"/>
  <c r="BR24" i="10"/>
  <c r="BR22" i="10"/>
  <c r="BR21" i="10"/>
  <c r="AD19" i="10"/>
  <c r="BR47" i="10"/>
  <c r="BQ47" i="10"/>
  <c r="BP47" i="10"/>
  <c r="BR46" i="10"/>
  <c r="BQ46" i="10"/>
  <c r="BP46" i="10"/>
  <c r="BR45" i="10"/>
  <c r="BQ45" i="10"/>
  <c r="BP45" i="10"/>
  <c r="BR44" i="10"/>
  <c r="BQ44" i="10"/>
  <c r="BP44" i="10"/>
  <c r="CI92" i="11" l="1"/>
  <c r="CI78" i="11"/>
  <c r="CI77" i="11"/>
  <c r="CI64" i="11"/>
  <c r="CI63" i="11"/>
  <c r="CI50" i="11"/>
  <c r="CI96" i="11"/>
  <c r="CI80" i="11"/>
  <c r="CI66" i="11"/>
  <c r="CI52" i="11"/>
  <c r="CI38" i="11"/>
  <c r="CI24" i="11"/>
  <c r="CI8" i="11"/>
  <c r="CI95" i="11"/>
  <c r="CI79" i="11"/>
  <c r="CI65" i="11"/>
  <c r="CI51" i="11"/>
  <c r="CI37" i="11"/>
  <c r="CI23" i="11"/>
  <c r="CI7" i="11"/>
  <c r="CI91" i="11"/>
  <c r="CI35" i="11"/>
  <c r="CI5" i="11"/>
  <c r="CI104" i="11"/>
  <c r="CI90" i="11"/>
  <c r="CI76" i="11"/>
  <c r="CI62" i="11"/>
  <c r="CI48" i="11"/>
  <c r="CI32" i="11"/>
  <c r="CI18" i="11"/>
  <c r="CI103" i="11"/>
  <c r="CI89" i="11"/>
  <c r="CI75" i="11"/>
  <c r="CI61" i="11"/>
  <c r="CI47" i="11"/>
  <c r="CI31" i="11"/>
  <c r="CI17" i="11"/>
  <c r="CI102" i="11"/>
  <c r="CI88" i="11"/>
  <c r="CI74" i="11"/>
  <c r="CI60" i="11"/>
  <c r="CI44" i="11"/>
  <c r="CI30" i="11"/>
  <c r="CI16" i="11"/>
  <c r="CI101" i="11"/>
  <c r="CI87" i="11"/>
  <c r="CI73" i="11"/>
  <c r="CI59" i="11"/>
  <c r="CI43" i="11"/>
  <c r="CI29" i="11"/>
  <c r="CI15" i="11"/>
  <c r="CI100" i="11"/>
  <c r="CI86" i="11"/>
  <c r="CI72" i="11"/>
  <c r="CI56" i="11"/>
  <c r="CI42" i="11"/>
  <c r="CI28" i="11"/>
  <c r="CI14" i="11"/>
  <c r="CI99" i="11"/>
  <c r="CI85" i="11"/>
  <c r="CI71" i="11"/>
  <c r="CI55" i="11"/>
  <c r="CI41" i="11"/>
  <c r="CI27" i="11"/>
  <c r="CI13" i="11"/>
  <c r="CI49" i="11"/>
  <c r="CI98" i="11"/>
  <c r="CI84" i="11"/>
  <c r="CI68" i="11"/>
  <c r="CI54" i="11"/>
  <c r="CI40" i="11"/>
  <c r="CI26" i="11"/>
  <c r="CI12" i="11"/>
  <c r="CI97" i="11"/>
  <c r="CI83" i="11"/>
  <c r="CI67" i="11"/>
  <c r="CI53" i="11"/>
  <c r="CI39" i="11"/>
  <c r="CI25" i="11"/>
  <c r="CI11" i="11"/>
  <c r="CI94" i="11"/>
  <c r="CI82" i="11"/>
  <c r="CI70" i="11"/>
  <c r="CI58" i="11"/>
  <c r="CI46" i="11"/>
  <c r="CI34" i="11"/>
  <c r="CI22" i="11"/>
  <c r="CI10" i="11"/>
  <c r="CI4" i="11"/>
  <c r="CI93" i="11"/>
  <c r="CI81" i="11"/>
  <c r="CI69" i="11"/>
  <c r="CI57" i="11"/>
  <c r="CI45" i="11"/>
  <c r="CI33" i="11"/>
  <c r="CI21" i="11"/>
  <c r="AE5" i="11"/>
  <c r="AE6" i="11" s="1"/>
  <c r="AE7" i="11" s="1"/>
  <c r="AD9" i="11"/>
  <c r="AD14" i="11" s="1"/>
  <c r="CC35" i="11"/>
  <c r="CE36" i="11"/>
  <c r="BW44" i="11"/>
  <c r="CD35" i="11"/>
  <c r="CF36" i="11"/>
  <c r="CF42" i="11"/>
  <c r="CF48" i="11"/>
  <c r="CE35" i="11"/>
  <c r="BW37" i="11"/>
  <c r="BW43" i="11"/>
  <c r="BW49" i="11"/>
  <c r="CF35" i="11"/>
  <c r="CF41" i="11"/>
  <c r="CF47" i="11"/>
  <c r="BX49" i="11"/>
  <c r="BW42" i="11"/>
  <c r="BW48" i="11"/>
  <c r="CF46" i="11"/>
  <c r="BZ35" i="11"/>
  <c r="CF38" i="11"/>
  <c r="CD49" i="11"/>
  <c r="CA36" i="11"/>
  <c r="CC49" i="11"/>
  <c r="CA35" i="11"/>
  <c r="CE37" i="11"/>
  <c r="BW45" i="11"/>
  <c r="CE49" i="11"/>
  <c r="BZ36" i="11"/>
  <c r="CF45" i="11"/>
  <c r="BY35" i="11"/>
  <c r="CB35" i="11"/>
  <c r="CF37" i="11"/>
  <c r="CF43" i="11"/>
  <c r="BO36" i="11"/>
  <c r="BU45" i="11"/>
  <c r="BN35" i="11"/>
  <c r="BP36" i="11"/>
  <c r="BR49" i="11"/>
  <c r="Z35" i="11"/>
  <c r="U30" i="11"/>
  <c r="BO35" i="11"/>
  <c r="BU38" i="11"/>
  <c r="BS49" i="11"/>
  <c r="BP35" i="11"/>
  <c r="BT37" i="11"/>
  <c r="BL45" i="11"/>
  <c r="BT49" i="11"/>
  <c r="BQ35" i="11"/>
  <c r="BU37" i="11"/>
  <c r="BU43" i="11"/>
  <c r="BU49" i="11"/>
  <c r="BR35" i="11"/>
  <c r="BT36" i="11"/>
  <c r="BL44" i="11"/>
  <c r="BS35" i="11"/>
  <c r="BU36" i="11"/>
  <c r="BU42" i="11"/>
  <c r="BU48" i="11"/>
  <c r="Y34" i="11"/>
  <c r="BT35" i="11"/>
  <c r="BL37" i="11"/>
  <c r="BL43" i="11"/>
  <c r="BL49" i="11"/>
  <c r="BU35" i="11"/>
  <c r="BU41" i="11"/>
  <c r="BU47" i="11"/>
  <c r="BM49" i="11"/>
  <c r="BL42" i="11"/>
  <c r="BL48" i="11"/>
  <c r="BU46" i="11"/>
  <c r="BJ37" i="11"/>
  <c r="BJ43" i="11"/>
  <c r="BG35" i="11"/>
  <c r="BI36" i="11"/>
  <c r="BA44" i="11"/>
  <c r="BJ48" i="11"/>
  <c r="BF35" i="11"/>
  <c r="BH35" i="11"/>
  <c r="BJ36" i="11"/>
  <c r="BJ42" i="11"/>
  <c r="BI35" i="11"/>
  <c r="BA37" i="11"/>
  <c r="BA43" i="11"/>
  <c r="BA49" i="11"/>
  <c r="BJ35" i="11"/>
  <c r="BJ41" i="11"/>
  <c r="BJ47" i="11"/>
  <c r="BB49" i="11"/>
  <c r="BA42" i="11"/>
  <c r="BA48" i="11"/>
  <c r="BJ46" i="11"/>
  <c r="BD36" i="11"/>
  <c r="BJ45" i="11"/>
  <c r="BC35" i="11"/>
  <c r="BE36" i="11"/>
  <c r="BG49" i="11"/>
  <c r="BJ38" i="11"/>
  <c r="BH49" i="11"/>
  <c r="BD35" i="11"/>
  <c r="BE35" i="11"/>
  <c r="BI37" i="11"/>
  <c r="BA45" i="11"/>
  <c r="BI49" i="11"/>
  <c r="AA14" i="11"/>
  <c r="AA32" i="11" s="1"/>
  <c r="U21" i="11"/>
  <c r="U39" i="11" s="1"/>
  <c r="Z11" i="11"/>
  <c r="Z29" i="11" s="1"/>
  <c r="AB6" i="11"/>
  <c r="W21" i="11"/>
  <c r="W39" i="11" s="1"/>
  <c r="Q29" i="1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AA19" i="11"/>
  <c r="AA37" i="11" s="1"/>
  <c r="AA7" i="11"/>
  <c r="AA25" i="11" s="1"/>
  <c r="X10" i="11"/>
  <c r="X28" i="11" s="1"/>
  <c r="AA8" i="11"/>
  <c r="AA26" i="11" s="1"/>
  <c r="T21" i="11"/>
  <c r="T39" i="11" s="1"/>
  <c r="X11" i="11"/>
  <c r="X29" i="11" s="1"/>
  <c r="S21" i="11"/>
  <c r="S39" i="11" s="1"/>
  <c r="AA20" i="11"/>
  <c r="AA38" i="11" s="1"/>
  <c r="W15" i="11"/>
  <c r="W33" i="11" s="1"/>
  <c r="AA13" i="11"/>
  <c r="AA31" i="11" s="1"/>
  <c r="U20" i="11"/>
  <c r="U38" i="11" s="1"/>
  <c r="V21" i="11"/>
  <c r="V39" i="11" s="1"/>
  <c r="T20" i="11"/>
  <c r="T38" i="11" s="1"/>
  <c r="U15" i="11"/>
  <c r="U33" i="11" s="1"/>
  <c r="Z10" i="11"/>
  <c r="Z28" i="11" s="1"/>
  <c r="Z20" i="11"/>
  <c r="Z38" i="11" s="1"/>
  <c r="Y10" i="11"/>
  <c r="Y28" i="11" s="1"/>
  <c r="AA21" i="11"/>
  <c r="AA39" i="11" s="1"/>
  <c r="Y20" i="11"/>
  <c r="Y38" i="11" s="1"/>
  <c r="S15" i="11"/>
  <c r="S33" i="11" s="1"/>
  <c r="Z21" i="11"/>
  <c r="Z39" i="11" s="1"/>
  <c r="X20" i="11"/>
  <c r="X38" i="11" s="1"/>
  <c r="Y21" i="11"/>
  <c r="Y39" i="11" s="1"/>
  <c r="W20" i="11"/>
  <c r="W38" i="11" s="1"/>
  <c r="S9" i="11"/>
  <c r="S27" i="11" s="1"/>
  <c r="X21" i="11"/>
  <c r="X39" i="11" s="1"/>
  <c r="V20" i="11"/>
  <c r="V38" i="11" s="1"/>
  <c r="S20" i="11"/>
  <c r="S38" i="11" s="1"/>
  <c r="R21" i="11"/>
  <c r="R39" i="11" s="1"/>
  <c r="R20" i="11"/>
  <c r="R38" i="11" s="1"/>
  <c r="V15" i="11"/>
  <c r="V33" i="11" s="1"/>
  <c r="Y11" i="11"/>
  <c r="Y29" i="11" s="1"/>
  <c r="V16" i="11"/>
  <c r="V34" i="11" s="1"/>
  <c r="W16" i="11"/>
  <c r="W34" i="11" s="1"/>
  <c r="W11" i="11"/>
  <c r="W29" i="11" s="1"/>
  <c r="Z12" i="11"/>
  <c r="Z30" i="11" s="1"/>
  <c r="X16" i="11"/>
  <c r="X34" i="11" s="1"/>
  <c r="U10" i="11"/>
  <c r="U28" i="11" s="1"/>
  <c r="AA12" i="11"/>
  <c r="AA30" i="11" s="1"/>
  <c r="R14" i="11"/>
  <c r="R32" i="11" s="1"/>
  <c r="S13" i="11"/>
  <c r="S31" i="11" s="1"/>
  <c r="X17" i="11"/>
  <c r="X35" i="11" s="1"/>
  <c r="S14" i="11"/>
  <c r="S32" i="11" s="1"/>
  <c r="Y17" i="11"/>
  <c r="Y35" i="11" s="1"/>
  <c r="T14" i="11"/>
  <c r="T32" i="11" s="1"/>
  <c r="Y18" i="11"/>
  <c r="Y36" i="11" s="1"/>
  <c r="AA11" i="11"/>
  <c r="AA29" i="11" s="1"/>
  <c r="V10" i="11"/>
  <c r="V28" i="11" s="1"/>
  <c r="U14" i="11"/>
  <c r="U32" i="11" s="1"/>
  <c r="Z18" i="11"/>
  <c r="Z36" i="11" s="1"/>
  <c r="W17" i="11"/>
  <c r="W35" i="11" s="1"/>
  <c r="W10" i="11"/>
  <c r="W28" i="11" s="1"/>
  <c r="T15" i="11"/>
  <c r="T33" i="11" s="1"/>
  <c r="AA18" i="11"/>
  <c r="AA36" i="11" s="1"/>
  <c r="R7" i="11"/>
  <c r="R25" i="11" s="1"/>
  <c r="W9" i="11"/>
  <c r="W27" i="11" s="1"/>
  <c r="T7" i="11"/>
  <c r="T25" i="11" s="1"/>
  <c r="V8" i="11"/>
  <c r="V26" i="11" s="1"/>
  <c r="X9" i="11"/>
  <c r="X27" i="11" s="1"/>
  <c r="R12" i="11"/>
  <c r="R30" i="11" s="1"/>
  <c r="T13" i="11"/>
  <c r="T31" i="11" s="1"/>
  <c r="V14" i="11"/>
  <c r="V32" i="11" s="1"/>
  <c r="X15" i="11"/>
  <c r="X33" i="11" s="1"/>
  <c r="Z16" i="11"/>
  <c r="Z34" i="11" s="1"/>
  <c r="R18" i="11"/>
  <c r="R36" i="11" s="1"/>
  <c r="T19" i="11"/>
  <c r="T37" i="11" s="1"/>
  <c r="AA17" i="11"/>
  <c r="AA35" i="11" s="1"/>
  <c r="U7" i="11"/>
  <c r="U25" i="11" s="1"/>
  <c r="W8" i="11"/>
  <c r="W26" i="11" s="1"/>
  <c r="Y9" i="11"/>
  <c r="Y27" i="11" s="1"/>
  <c r="AA10" i="11"/>
  <c r="AA28" i="11" s="1"/>
  <c r="S12" i="11"/>
  <c r="S30" i="11" s="1"/>
  <c r="U13" i="11"/>
  <c r="U31" i="11" s="1"/>
  <c r="W14" i="11"/>
  <c r="W32" i="11" s="1"/>
  <c r="Y15" i="11"/>
  <c r="Y33" i="11" s="1"/>
  <c r="AA16" i="11"/>
  <c r="AA34" i="11" s="1"/>
  <c r="S18" i="11"/>
  <c r="S36" i="11" s="1"/>
  <c r="U19" i="11"/>
  <c r="U37" i="11" s="1"/>
  <c r="S8" i="11"/>
  <c r="S26" i="11" s="1"/>
  <c r="V7" i="11"/>
  <c r="V25" i="11" s="1"/>
  <c r="X8" i="11"/>
  <c r="X26" i="11" s="1"/>
  <c r="Z9" i="11"/>
  <c r="Z27" i="11" s="1"/>
  <c r="R11" i="11"/>
  <c r="R29" i="11" s="1"/>
  <c r="T12" i="11"/>
  <c r="T30" i="11" s="1"/>
  <c r="V13" i="11"/>
  <c r="V31" i="11" s="1"/>
  <c r="X14" i="11"/>
  <c r="X32" i="11" s="1"/>
  <c r="Z15" i="11"/>
  <c r="Z33" i="11" s="1"/>
  <c r="R17" i="11"/>
  <c r="R35" i="11" s="1"/>
  <c r="T18" i="11"/>
  <c r="T36" i="11" s="1"/>
  <c r="V19" i="11"/>
  <c r="V37" i="11" s="1"/>
  <c r="R13" i="11"/>
  <c r="R31" i="11" s="1"/>
  <c r="U8" i="11"/>
  <c r="U26" i="11" s="1"/>
  <c r="S19" i="11"/>
  <c r="S37" i="11" s="1"/>
  <c r="W7" i="11"/>
  <c r="W25" i="11" s="1"/>
  <c r="Y8" i="11"/>
  <c r="Y26" i="11" s="1"/>
  <c r="AA9" i="11"/>
  <c r="AA27" i="11" s="1"/>
  <c r="S11" i="11"/>
  <c r="S29" i="11" s="1"/>
  <c r="W13" i="11"/>
  <c r="W31" i="11" s="1"/>
  <c r="Y14" i="11"/>
  <c r="Y32" i="11" s="1"/>
  <c r="AA15" i="11"/>
  <c r="AA33" i="11" s="1"/>
  <c r="S17" i="11"/>
  <c r="S35" i="11" s="1"/>
  <c r="U18" i="11"/>
  <c r="U36" i="11" s="1"/>
  <c r="W19" i="11"/>
  <c r="W37" i="11" s="1"/>
  <c r="X7" i="11"/>
  <c r="X25" i="11" s="1"/>
  <c r="Z8" i="11"/>
  <c r="Z26" i="11" s="1"/>
  <c r="R10" i="11"/>
  <c r="R28" i="11" s="1"/>
  <c r="T11" i="11"/>
  <c r="T29" i="11" s="1"/>
  <c r="V12" i="11"/>
  <c r="V30" i="11" s="1"/>
  <c r="X13" i="11"/>
  <c r="X31" i="11" s="1"/>
  <c r="Z14" i="11"/>
  <c r="Z32" i="11" s="1"/>
  <c r="R16" i="11"/>
  <c r="R34" i="11" s="1"/>
  <c r="T17" i="11"/>
  <c r="T35" i="11" s="1"/>
  <c r="V18" i="11"/>
  <c r="V36" i="11" s="1"/>
  <c r="X19" i="11"/>
  <c r="X37" i="11" s="1"/>
  <c r="T8" i="11"/>
  <c r="T26" i="11" s="1"/>
  <c r="Y7" i="11"/>
  <c r="Y25" i="11" s="1"/>
  <c r="S10" i="11"/>
  <c r="S28" i="11" s="1"/>
  <c r="U11" i="11"/>
  <c r="U29" i="11" s="1"/>
  <c r="W12" i="11"/>
  <c r="W30" i="11" s="1"/>
  <c r="Y13" i="11"/>
  <c r="Y31" i="11" s="1"/>
  <c r="S16" i="11"/>
  <c r="S34" i="11" s="1"/>
  <c r="U17" i="11"/>
  <c r="U35" i="11" s="1"/>
  <c r="W18" i="11"/>
  <c r="W36" i="11" s="1"/>
  <c r="Y19" i="11"/>
  <c r="Y37" i="11" s="1"/>
  <c r="T9" i="11"/>
  <c r="T27" i="11" s="1"/>
  <c r="R19" i="11"/>
  <c r="R37" i="11" s="1"/>
  <c r="Z7" i="11"/>
  <c r="Z25" i="11" s="1"/>
  <c r="R9" i="11"/>
  <c r="R27" i="11" s="1"/>
  <c r="T10" i="11"/>
  <c r="T28" i="11" s="1"/>
  <c r="V11" i="11"/>
  <c r="V29" i="11" s="1"/>
  <c r="X12" i="11"/>
  <c r="X30" i="11" s="1"/>
  <c r="Z13" i="11"/>
  <c r="Z31" i="11" s="1"/>
  <c r="R15" i="11"/>
  <c r="R33" i="11" s="1"/>
  <c r="T16" i="11"/>
  <c r="T34" i="11" s="1"/>
  <c r="V17" i="11"/>
  <c r="V35" i="11" s="1"/>
  <c r="X18" i="11"/>
  <c r="X36" i="11" s="1"/>
  <c r="Z19" i="11"/>
  <c r="Z37" i="11" s="1"/>
  <c r="R8" i="11"/>
  <c r="R26" i="11" s="1"/>
  <c r="U9" i="11"/>
  <c r="U27" i="11" s="1"/>
  <c r="V9" i="11"/>
  <c r="V27" i="11" s="1"/>
  <c r="Y12" i="11"/>
  <c r="Y30" i="11" s="1"/>
  <c r="U16" i="11"/>
  <c r="U34" i="11" s="1"/>
  <c r="S7" i="11"/>
  <c r="S25" i="11" s="1"/>
  <c r="S5" i="11"/>
  <c r="BR23" i="10"/>
  <c r="CI3" i="11" l="1"/>
  <c r="AF5" i="11"/>
  <c r="AD20" i="11"/>
  <c r="AE20" i="11" s="1"/>
  <c r="AE21" i="11" s="1"/>
  <c r="AE22" i="11" s="1"/>
  <c r="AE14" i="11"/>
  <c r="AE15" i="11" s="1"/>
  <c r="AE16" i="11" s="1"/>
  <c r="AE17" i="11" s="1"/>
  <c r="AE18" i="11" s="1"/>
  <c r="AE19" i="11" s="1"/>
  <c r="AE9" i="11"/>
  <c r="AE8" i="11"/>
  <c r="AD24" i="11"/>
  <c r="AD28" i="11" s="1"/>
  <c r="AE28" i="11" s="1"/>
  <c r="AE29" i="11" s="1"/>
  <c r="AE30" i="11" s="1"/>
  <c r="AF6" i="11"/>
  <c r="AG9" i="11"/>
  <c r="T5" i="11"/>
  <c r="T24" i="11" s="1"/>
  <c r="S24" i="11"/>
  <c r="Q6" i="11"/>
  <c r="N6" i="6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M6" i="6"/>
  <c r="K7" i="6"/>
  <c r="L7" i="6" s="1"/>
  <c r="CK38" i="10"/>
  <c r="CK37" i="10"/>
  <c r="CK36" i="10"/>
  <c r="CK35" i="10"/>
  <c r="CK34" i="10"/>
  <c r="CK33" i="10"/>
  <c r="CK32" i="10"/>
  <c r="CK31" i="10"/>
  <c r="CK30" i="10"/>
  <c r="CK29" i="10"/>
  <c r="CK28" i="10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K12" i="10"/>
  <c r="CK11" i="10"/>
  <c r="CK10" i="10"/>
  <c r="CK9" i="10"/>
  <c r="CK8" i="10"/>
  <c r="CK7" i="10"/>
  <c r="CK6" i="10"/>
  <c r="CK5" i="10"/>
  <c r="CK4" i="10"/>
  <c r="CK3" i="10"/>
  <c r="CG38" i="10"/>
  <c r="CG37" i="10"/>
  <c r="CG36" i="10"/>
  <c r="CG35" i="10"/>
  <c r="CG34" i="10"/>
  <c r="CG33" i="10"/>
  <c r="CG32" i="10"/>
  <c r="CG31" i="10"/>
  <c r="CG30" i="10"/>
  <c r="CG29" i="10"/>
  <c r="CG28" i="10"/>
  <c r="CG27" i="10"/>
  <c r="CG26" i="10"/>
  <c r="CG25" i="10"/>
  <c r="CG24" i="10"/>
  <c r="CG23" i="10"/>
  <c r="CG22" i="10"/>
  <c r="CG21" i="10"/>
  <c r="CG20" i="10"/>
  <c r="CG19" i="10"/>
  <c r="CG18" i="10"/>
  <c r="CG17" i="10"/>
  <c r="CG16" i="10"/>
  <c r="CG15" i="10"/>
  <c r="CG14" i="10"/>
  <c r="CG13" i="10"/>
  <c r="CG12" i="10"/>
  <c r="CG11" i="10"/>
  <c r="CG10" i="10"/>
  <c r="CG9" i="10"/>
  <c r="CG8" i="10"/>
  <c r="CG7" i="10"/>
  <c r="CG6" i="10"/>
  <c r="CG5" i="10"/>
  <c r="CG4" i="10"/>
  <c r="CG3" i="10"/>
  <c r="AD32" i="11" l="1"/>
  <c r="AE31" i="11" s="1"/>
  <c r="AE24" i="11"/>
  <c r="AE25" i="11" s="1"/>
  <c r="AE26" i="11" s="1"/>
  <c r="AE27" i="11" s="1"/>
  <c r="AE10" i="11"/>
  <c r="AE23" i="11"/>
  <c r="AF7" i="11"/>
  <c r="AI20" i="11"/>
  <c r="U5" i="11"/>
  <c r="V5" i="11" s="1"/>
  <c r="M7" i="6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BW7" i="6" s="1"/>
  <c r="BX7" i="6" s="1"/>
  <c r="BY7" i="6" s="1"/>
  <c r="BZ7" i="6" s="1"/>
  <c r="CA7" i="6" s="1"/>
  <c r="CB7" i="6" s="1"/>
  <c r="CC7" i="6" s="1"/>
  <c r="CD7" i="6" s="1"/>
  <c r="AD36" i="11" l="1"/>
  <c r="AE36" i="11" s="1"/>
  <c r="AE37" i="11" s="1"/>
  <c r="AE38" i="11" s="1"/>
  <c r="AE11" i="11"/>
  <c r="AG10" i="11"/>
  <c r="AD40" i="11"/>
  <c r="AE39" i="11" s="1"/>
  <c r="AE40" i="11" s="1"/>
  <c r="AE32" i="11"/>
  <c r="AE33" i="11" s="1"/>
  <c r="AE34" i="11" s="1"/>
  <c r="AE35" i="11" s="1"/>
  <c r="AJ24" i="11"/>
  <c r="AG11" i="11"/>
  <c r="AI21" i="11"/>
  <c r="AF8" i="11"/>
  <c r="U24" i="11"/>
  <c r="W5" i="11"/>
  <c r="V24" i="1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V24" i="10"/>
  <c r="AV25" i="10" s="1"/>
  <c r="AV26" i="10" s="1"/>
  <c r="AV27" i="10" s="1"/>
  <c r="AV28" i="10" s="1"/>
  <c r="AV29" i="10" s="1"/>
  <c r="B5" i="10"/>
  <c r="B6" i="10" s="1"/>
  <c r="B7" i="10" s="1"/>
  <c r="B8" i="10" s="1"/>
  <c r="B9" i="10" s="1"/>
  <c r="B10" i="10" s="1"/>
  <c r="B15" i="10"/>
  <c r="B16" i="10" s="1"/>
  <c r="B17" i="10" s="1"/>
  <c r="B18" i="10" s="1"/>
  <c r="B19" i="10" s="1"/>
  <c r="B20" i="10" s="1"/>
  <c r="B33" i="10"/>
  <c r="B34" i="10" s="1"/>
  <c r="B35" i="10" s="1"/>
  <c r="B36" i="10" s="1"/>
  <c r="B37" i="10" s="1"/>
  <c r="B38" i="10" s="1"/>
  <c r="AV42" i="10"/>
  <c r="AV43" i="10" s="1"/>
  <c r="AV44" i="10" s="1"/>
  <c r="AV45" i="10" s="1"/>
  <c r="AV46" i="10" s="1"/>
  <c r="AV47" i="10" s="1"/>
  <c r="B24" i="10"/>
  <c r="B25" i="10" s="1"/>
  <c r="B26" i="10" s="1"/>
  <c r="B27" i="10" s="1"/>
  <c r="B28" i="10" s="1"/>
  <c r="B29" i="10" s="1"/>
  <c r="H27" i="10"/>
  <c r="BB45" i="10" s="1"/>
  <c r="G27" i="10"/>
  <c r="BA45" i="10" s="1"/>
  <c r="F27" i="10"/>
  <c r="AZ45" i="10" s="1"/>
  <c r="H26" i="10"/>
  <c r="BB44" i="10" s="1"/>
  <c r="G26" i="10"/>
  <c r="BA44" i="10" s="1"/>
  <c r="F26" i="10"/>
  <c r="AZ44" i="10" s="1"/>
  <c r="H25" i="10"/>
  <c r="BB43" i="10" s="1"/>
  <c r="G25" i="10"/>
  <c r="BA43" i="10" s="1"/>
  <c r="F25" i="10"/>
  <c r="AZ43" i="10" s="1"/>
  <c r="D23" i="10"/>
  <c r="E23" i="10" s="1"/>
  <c r="B48" i="10"/>
  <c r="B47" i="10"/>
  <c r="B46" i="10"/>
  <c r="B45" i="10"/>
  <c r="B44" i="10"/>
  <c r="B43" i="10"/>
  <c r="B42" i="10"/>
  <c r="C48" i="10"/>
  <c r="C47" i="10"/>
  <c r="C46" i="10"/>
  <c r="C45" i="10"/>
  <c r="C44" i="10"/>
  <c r="C43" i="10"/>
  <c r="K48" i="10"/>
  <c r="K47" i="10"/>
  <c r="K46" i="10"/>
  <c r="K45" i="10"/>
  <c r="K44" i="10"/>
  <c r="K43" i="10"/>
  <c r="K42" i="10"/>
  <c r="K41" i="10"/>
  <c r="J41" i="10"/>
  <c r="I41" i="10"/>
  <c r="H41" i="10"/>
  <c r="G41" i="10"/>
  <c r="F41" i="10"/>
  <c r="E41" i="10"/>
  <c r="C42" i="10"/>
  <c r="D41" i="10"/>
  <c r="Z16" i="10"/>
  <c r="AA16" i="10" s="1"/>
  <c r="W16" i="10"/>
  <c r="X16" i="10" s="1"/>
  <c r="Z15" i="10"/>
  <c r="AA15" i="10" s="1"/>
  <c r="W15" i="10"/>
  <c r="X15" i="10" s="1"/>
  <c r="Z5" i="10"/>
  <c r="AA5" i="10" s="1"/>
  <c r="Z4" i="10"/>
  <c r="AA4" i="10" s="1"/>
  <c r="W5" i="10"/>
  <c r="X5" i="10" s="1"/>
  <c r="W4" i="10"/>
  <c r="X4" i="10" s="1"/>
  <c r="AB13" i="10"/>
  <c r="AB10" i="10"/>
  <c r="AB11" i="10" s="1"/>
  <c r="AC6" i="10"/>
  <c r="AC16" i="10"/>
  <c r="AC15" i="10"/>
  <c r="AC12" i="10"/>
  <c r="AC9" i="10"/>
  <c r="AB5" i="10"/>
  <c r="R16" i="10"/>
  <c r="R15" i="10"/>
  <c r="R12" i="10"/>
  <c r="R9" i="10"/>
  <c r="R6" i="10"/>
  <c r="R5" i="10"/>
  <c r="Q10" i="10"/>
  <c r="Q7" i="10"/>
  <c r="Q8" i="10" s="1"/>
  <c r="O8" i="10" s="1"/>
  <c r="N20" i="10"/>
  <c r="N19" i="10"/>
  <c r="N18" i="10"/>
  <c r="N17" i="10"/>
  <c r="N16" i="10"/>
  <c r="N15" i="10"/>
  <c r="N14" i="10"/>
  <c r="H20" i="10"/>
  <c r="H19" i="10"/>
  <c r="H18" i="10"/>
  <c r="H17" i="10"/>
  <c r="H16" i="10"/>
  <c r="H15" i="10"/>
  <c r="H14" i="10"/>
  <c r="M20" i="10"/>
  <c r="M19" i="10"/>
  <c r="M18" i="10"/>
  <c r="M17" i="10"/>
  <c r="M16" i="10"/>
  <c r="M15" i="10"/>
  <c r="M14" i="10"/>
  <c r="G14" i="10"/>
  <c r="G15" i="10"/>
  <c r="G16" i="10"/>
  <c r="G17" i="10"/>
  <c r="G18" i="10"/>
  <c r="G19" i="10"/>
  <c r="G20" i="10"/>
  <c r="AT20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O16" i="10"/>
  <c r="AF16" i="10" s="1"/>
  <c r="O15" i="10"/>
  <c r="AF15" i="10" s="1"/>
  <c r="O12" i="10"/>
  <c r="AF12" i="10" s="1"/>
  <c r="O9" i="10"/>
  <c r="AF9" i="10" s="1"/>
  <c r="O6" i="10"/>
  <c r="AF6" i="10" s="1"/>
  <c r="O5" i="10"/>
  <c r="AF5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Q45" i="10"/>
  <c r="AR45" i="10" s="1"/>
  <c r="AQ42" i="10"/>
  <c r="AR42" i="10" s="1"/>
  <c r="AQ39" i="10"/>
  <c r="AR39" i="10" s="1"/>
  <c r="AN45" i="10"/>
  <c r="AO45" i="10" s="1"/>
  <c r="AN42" i="10"/>
  <c r="AO42" i="10" s="1"/>
  <c r="AN39" i="10"/>
  <c r="AO39" i="10" s="1"/>
  <c r="AP40" i="10"/>
  <c r="AP41" i="10" s="1"/>
  <c r="AQ41" i="10" s="1"/>
  <c r="AR41" i="10" s="1"/>
  <c r="AP43" i="10"/>
  <c r="AP44" i="10" s="1"/>
  <c r="AQ44" i="10" s="1"/>
  <c r="AR44" i="10" s="1"/>
  <c r="AP46" i="10"/>
  <c r="AP47" i="10" s="1"/>
  <c r="AQ47" i="10" s="1"/>
  <c r="AR47" i="10" s="1"/>
  <c r="AM46" i="10"/>
  <c r="AM47" i="10" s="1"/>
  <c r="AN47" i="10" s="1"/>
  <c r="AO47" i="10" s="1"/>
  <c r="AM40" i="10"/>
  <c r="AM41" i="10" s="1"/>
  <c r="AN41" i="10" s="1"/>
  <c r="AO41" i="10" s="1"/>
  <c r="AM43" i="10"/>
  <c r="AM44" i="10" s="1"/>
  <c r="AN44" i="10" s="1"/>
  <c r="AO44" i="10" s="1"/>
  <c r="AJ43" i="10"/>
  <c r="AJ44" i="10" s="1"/>
  <c r="AK44" i="10" s="1"/>
  <c r="AL44" i="10" s="1"/>
  <c r="AJ46" i="10"/>
  <c r="AK46" i="10" s="1"/>
  <c r="AL46" i="10" s="1"/>
  <c r="AK45" i="10"/>
  <c r="AL45" i="10" s="1"/>
  <c r="AK42" i="10"/>
  <c r="AL42" i="10" s="1"/>
  <c r="AK39" i="10"/>
  <c r="AL39" i="10" s="1"/>
  <c r="AJ40" i="10"/>
  <c r="AK40" i="10" s="1"/>
  <c r="AL40" i="10" s="1"/>
  <c r="AB7" i="10"/>
  <c r="AB8" i="10" s="1"/>
  <c r="Q13" i="10"/>
  <c r="Q14" i="10" s="1"/>
  <c r="O14" i="10" s="1"/>
  <c r="AY29" i="10"/>
  <c r="AZ29" i="10" s="1"/>
  <c r="BA29" i="10" s="1"/>
  <c r="BB29" i="10" s="1"/>
  <c r="BC29" i="10" s="1"/>
  <c r="BD29" i="10" s="1"/>
  <c r="AY28" i="10"/>
  <c r="AZ28" i="10" s="1"/>
  <c r="BA28" i="10" s="1"/>
  <c r="BB28" i="10" s="1"/>
  <c r="BC28" i="10" s="1"/>
  <c r="BD28" i="10" s="1"/>
  <c r="AY27" i="10"/>
  <c r="AY26" i="10"/>
  <c r="AY25" i="10"/>
  <c r="AY24" i="10"/>
  <c r="AZ24" i="10" s="1"/>
  <c r="BA24" i="10" s="1"/>
  <c r="BB24" i="10" s="1"/>
  <c r="BC24" i="10" s="1"/>
  <c r="AY23" i="10"/>
  <c r="AZ23" i="10" s="1"/>
  <c r="D32" i="10"/>
  <c r="E32" i="10" s="1"/>
  <c r="F32" i="10" s="1"/>
  <c r="G32" i="10" s="1"/>
  <c r="H32" i="10" s="1"/>
  <c r="I32" i="10" s="1"/>
  <c r="J32" i="10" s="1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O21" i="10" s="1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BO46" i="10"/>
  <c r="BO45" i="10"/>
  <c r="BO44" i="10"/>
  <c r="AL6" i="3"/>
  <c r="AE12" i="11" l="1"/>
  <c r="AI22" i="11"/>
  <c r="AJ25" i="11"/>
  <c r="AK28" i="11"/>
  <c r="AG12" i="11"/>
  <c r="X5" i="11"/>
  <c r="W24" i="11"/>
  <c r="AZ32" i="10"/>
  <c r="AX41" i="10"/>
  <c r="AX32" i="10"/>
  <c r="AY32" i="10"/>
  <c r="H43" i="10"/>
  <c r="J42" i="10"/>
  <c r="G43" i="10"/>
  <c r="I43" i="10"/>
  <c r="J43" i="10"/>
  <c r="AY41" i="10"/>
  <c r="D33" i="10"/>
  <c r="AX33" i="10" s="1"/>
  <c r="F43" i="10"/>
  <c r="O22" i="10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J44" i="10"/>
  <c r="J45" i="10"/>
  <c r="H46" i="10"/>
  <c r="H48" i="10"/>
  <c r="E43" i="10"/>
  <c r="D42" i="10"/>
  <c r="AS8" i="10"/>
  <c r="E42" i="10"/>
  <c r="F42" i="10"/>
  <c r="D45" i="10"/>
  <c r="AO5" i="10"/>
  <c r="G42" i="10"/>
  <c r="D43" i="10"/>
  <c r="AI15" i="10"/>
  <c r="H42" i="10"/>
  <c r="I44" i="10"/>
  <c r="I46" i="10"/>
  <c r="F48" i="10"/>
  <c r="G46" i="10"/>
  <c r="G48" i="10"/>
  <c r="J47" i="10"/>
  <c r="E48" i="10"/>
  <c r="F23" i="10"/>
  <c r="AM14" i="10"/>
  <c r="AS5" i="10"/>
  <c r="AR5" i="10"/>
  <c r="E45" i="10"/>
  <c r="J46" i="10"/>
  <c r="AL14" i="10"/>
  <c r="AT9" i="10"/>
  <c r="AO15" i="10"/>
  <c r="F45" i="10"/>
  <c r="D47" i="10"/>
  <c r="I48" i="10"/>
  <c r="AT12" i="10"/>
  <c r="AR15" i="10"/>
  <c r="G45" i="10"/>
  <c r="E47" i="10"/>
  <c r="J48" i="10"/>
  <c r="AT15" i="10"/>
  <c r="AO16" i="10"/>
  <c r="H45" i="10"/>
  <c r="F47" i="10"/>
  <c r="AH10" i="10"/>
  <c r="AT16" i="10"/>
  <c r="AR16" i="10"/>
  <c r="D44" i="10"/>
  <c r="I45" i="10"/>
  <c r="G47" i="10"/>
  <c r="AI16" i="10"/>
  <c r="AI5" i="10"/>
  <c r="AT6" i="10"/>
  <c r="AH7" i="10"/>
  <c r="E44" i="10"/>
  <c r="H47" i="10"/>
  <c r="AS11" i="10"/>
  <c r="F44" i="10"/>
  <c r="D46" i="10"/>
  <c r="I47" i="10"/>
  <c r="AR4" i="10"/>
  <c r="AI9" i="10"/>
  <c r="AS13" i="10"/>
  <c r="AR9" i="10"/>
  <c r="I42" i="10"/>
  <c r="G44" i="10"/>
  <c r="E46" i="10"/>
  <c r="R10" i="10"/>
  <c r="AI10" i="10" s="1"/>
  <c r="AB14" i="10"/>
  <c r="AS14" i="10" s="1"/>
  <c r="AQ10" i="10"/>
  <c r="H44" i="10"/>
  <c r="F46" i="10"/>
  <c r="D48" i="10"/>
  <c r="AI12" i="10"/>
  <c r="AO4" i="10"/>
  <c r="AJ6" i="10"/>
  <c r="AH8" i="10"/>
  <c r="AS9" i="10"/>
  <c r="AR10" i="10"/>
  <c r="AQ11" i="10"/>
  <c r="AP12" i="10"/>
  <c r="AO13" i="10"/>
  <c r="AN14" i="10"/>
  <c r="AM15" i="10"/>
  <c r="AI6" i="10"/>
  <c r="R13" i="10"/>
  <c r="AI13" i="10" s="1"/>
  <c r="AC10" i="10"/>
  <c r="AM4" i="10"/>
  <c r="AK6" i="10"/>
  <c r="AJ7" i="10"/>
  <c r="AH9" i="10"/>
  <c r="AS10" i="10"/>
  <c r="AR11" i="10"/>
  <c r="AQ12" i="10"/>
  <c r="AP13" i="10"/>
  <c r="AO14" i="10"/>
  <c r="AN15" i="10"/>
  <c r="AM16" i="10"/>
  <c r="AP11" i="10"/>
  <c r="R14" i="10"/>
  <c r="AI14" i="10" s="1"/>
  <c r="S15" i="10"/>
  <c r="AN4" i="10"/>
  <c r="AM5" i="10"/>
  <c r="AL6" i="10"/>
  <c r="AK7" i="10"/>
  <c r="AJ8" i="10"/>
  <c r="AR12" i="10"/>
  <c r="AQ13" i="10"/>
  <c r="AP14" i="10"/>
  <c r="AN16" i="10"/>
  <c r="AN13" i="10"/>
  <c r="AC7" i="10"/>
  <c r="AT7" i="10" s="1"/>
  <c r="AC13" i="10"/>
  <c r="AN5" i="10"/>
  <c r="AM6" i="10"/>
  <c r="AL7" i="10"/>
  <c r="AK8" i="10"/>
  <c r="AJ9" i="10"/>
  <c r="AS12" i="10"/>
  <c r="AR13" i="10"/>
  <c r="AQ14" i="10"/>
  <c r="AP15" i="10"/>
  <c r="AP4" i="10"/>
  <c r="AN6" i="10"/>
  <c r="AM7" i="10"/>
  <c r="AL8" i="10"/>
  <c r="AK9" i="10"/>
  <c r="AJ10" i="10"/>
  <c r="AH12" i="10"/>
  <c r="AR14" i="10"/>
  <c r="AQ15" i="10"/>
  <c r="AP16" i="10"/>
  <c r="S5" i="10"/>
  <c r="S16" i="10"/>
  <c r="AQ4" i="10"/>
  <c r="AP5" i="10"/>
  <c r="AO6" i="10"/>
  <c r="AN7" i="10"/>
  <c r="AM8" i="10"/>
  <c r="AL9" i="10"/>
  <c r="AK10" i="10"/>
  <c r="AJ11" i="10"/>
  <c r="AH13" i="10"/>
  <c r="AQ16" i="10"/>
  <c r="AQ5" i="10"/>
  <c r="AP6" i="10"/>
  <c r="AO7" i="10"/>
  <c r="AN8" i="10"/>
  <c r="AM9" i="10"/>
  <c r="AL10" i="10"/>
  <c r="AK11" i="10"/>
  <c r="AJ12" i="10"/>
  <c r="AH14" i="10"/>
  <c r="AS15" i="10"/>
  <c r="AO12" i="10"/>
  <c r="R7" i="10"/>
  <c r="AI7" i="10" s="1"/>
  <c r="AS4" i="10"/>
  <c r="AQ6" i="10"/>
  <c r="AP7" i="10"/>
  <c r="AO8" i="10"/>
  <c r="AN9" i="10"/>
  <c r="AM10" i="10"/>
  <c r="AL11" i="10"/>
  <c r="AK12" i="10"/>
  <c r="AJ13" i="10"/>
  <c r="AH15" i="10"/>
  <c r="AS16" i="10"/>
  <c r="R8" i="10"/>
  <c r="AI8" i="10" s="1"/>
  <c r="AR6" i="10"/>
  <c r="AQ7" i="10"/>
  <c r="AP8" i="10"/>
  <c r="AO9" i="10"/>
  <c r="AN10" i="10"/>
  <c r="AM11" i="10"/>
  <c r="AL12" i="10"/>
  <c r="AK13" i="10"/>
  <c r="AJ14" i="10"/>
  <c r="AH16" i="10"/>
  <c r="AH5" i="10"/>
  <c r="AS6" i="10"/>
  <c r="AR7" i="10"/>
  <c r="AQ8" i="10"/>
  <c r="AP9" i="10"/>
  <c r="AO10" i="10"/>
  <c r="AN11" i="10"/>
  <c r="AM12" i="10"/>
  <c r="AL13" i="10"/>
  <c r="AK14" i="10"/>
  <c r="AH6" i="10"/>
  <c r="AS7" i="10"/>
  <c r="AR8" i="10"/>
  <c r="AQ9" i="10"/>
  <c r="AP10" i="10"/>
  <c r="AO11" i="10"/>
  <c r="AN12" i="10"/>
  <c r="AM13" i="10"/>
  <c r="AC5" i="10"/>
  <c r="AT5" i="10" s="1"/>
  <c r="Q11" i="10"/>
  <c r="AF26" i="10"/>
  <c r="AF32" i="10"/>
  <c r="AF22" i="10"/>
  <c r="AF29" i="10"/>
  <c r="O10" i="10"/>
  <c r="AF27" i="10" s="1"/>
  <c r="O13" i="10"/>
  <c r="AF30" i="10" s="1"/>
  <c r="AF25" i="10"/>
  <c r="AF8" i="10"/>
  <c r="AF14" i="10"/>
  <c r="AF31" i="10"/>
  <c r="AF33" i="10"/>
  <c r="O7" i="10"/>
  <c r="AF23" i="10"/>
  <c r="AJ47" i="10"/>
  <c r="AK47" i="10" s="1"/>
  <c r="AL47" i="10" s="1"/>
  <c r="AK43" i="10"/>
  <c r="AL43" i="10" s="1"/>
  <c r="AN40" i="10"/>
  <c r="AO40" i="10" s="1"/>
  <c r="AN43" i="10"/>
  <c r="AO43" i="10" s="1"/>
  <c r="AJ41" i="10"/>
  <c r="AK41" i="10" s="1"/>
  <c r="AL41" i="10" s="1"/>
  <c r="AQ40" i="10"/>
  <c r="AR40" i="10" s="1"/>
  <c r="AF37" i="10" a="1"/>
  <c r="AF37" i="10" s="1"/>
  <c r="AQ43" i="10"/>
  <c r="AR43" i="10" s="1"/>
  <c r="AQ46" i="10"/>
  <c r="AR46" i="10" s="1"/>
  <c r="AN46" i="10"/>
  <c r="AO46" i="10" s="1"/>
  <c r="Q24" i="10"/>
  <c r="Q40" i="10" s="1"/>
  <c r="AC30" i="10"/>
  <c r="AC46" i="10" s="1"/>
  <c r="AA24" i="10"/>
  <c r="AA40" i="10" s="1"/>
  <c r="V23" i="10"/>
  <c r="V39" i="10" s="1"/>
  <c r="Z25" i="10"/>
  <c r="Z41" i="10" s="1"/>
  <c r="U30" i="10"/>
  <c r="U46" i="10" s="1"/>
  <c r="AB23" i="10"/>
  <c r="AB39" i="10" s="1"/>
  <c r="W26" i="10"/>
  <c r="W42" i="10" s="1"/>
  <c r="Z27" i="10"/>
  <c r="Z43" i="10" s="1"/>
  <c r="X25" i="10"/>
  <c r="X41" i="10" s="1"/>
  <c r="V25" i="10"/>
  <c r="V41" i="10" s="1"/>
  <c r="Y28" i="10"/>
  <c r="Y44" i="10" s="1"/>
  <c r="V31" i="10"/>
  <c r="V47" i="10" s="1"/>
  <c r="AC32" i="10"/>
  <c r="AC48" i="10" s="1"/>
  <c r="BA23" i="10"/>
  <c r="BA32" i="10" s="1"/>
  <c r="BD24" i="10"/>
  <c r="BC25" i="10"/>
  <c r="R31" i="10"/>
  <c r="R47" i="10" s="1"/>
  <c r="AC24" i="10"/>
  <c r="AC40" i="10" s="1"/>
  <c r="X29" i="10"/>
  <c r="X45" i="10" s="1"/>
  <c r="Q32" i="10"/>
  <c r="Q48" i="10" s="1"/>
  <c r="W30" i="10"/>
  <c r="W46" i="10" s="1"/>
  <c r="U32" i="10"/>
  <c r="U48" i="10" s="1"/>
  <c r="U28" i="10"/>
  <c r="U44" i="10" s="1"/>
  <c r="T21" i="10"/>
  <c r="T37" i="10" s="1"/>
  <c r="T33" i="10"/>
  <c r="T49" i="10" s="1"/>
  <c r="R29" i="10"/>
  <c r="R45" i="10" s="1"/>
  <c r="S22" i="10"/>
  <c r="S38" i="10" s="1"/>
  <c r="Q22" i="10"/>
  <c r="Q38" i="10" s="1"/>
  <c r="T29" i="10"/>
  <c r="T45" i="10" s="1"/>
  <c r="W24" i="10"/>
  <c r="W40" i="10" s="1"/>
  <c r="R23" i="10"/>
  <c r="R39" i="10" s="1"/>
  <c r="AA22" i="10"/>
  <c r="AA38" i="10" s="1"/>
  <c r="V29" i="10"/>
  <c r="V45" i="10" s="1"/>
  <c r="AB24" i="10"/>
  <c r="AB40" i="10" s="1"/>
  <c r="AB29" i="10"/>
  <c r="AB45" i="10" s="1"/>
  <c r="Y24" i="10"/>
  <c r="Y40" i="10" s="1"/>
  <c r="AB25" i="10"/>
  <c r="AB41" i="10" s="1"/>
  <c r="X23" i="10"/>
  <c r="X39" i="10" s="1"/>
  <c r="Q30" i="10"/>
  <c r="Q46" i="10" s="1"/>
  <c r="U26" i="10"/>
  <c r="U42" i="10" s="1"/>
  <c r="Z23" i="10"/>
  <c r="Z39" i="10" s="1"/>
  <c r="S30" i="10"/>
  <c r="S46" i="10" s="1"/>
  <c r="U21" i="10"/>
  <c r="U37" i="10" s="1"/>
  <c r="T22" i="10"/>
  <c r="T38" i="10" s="1"/>
  <c r="S23" i="10"/>
  <c r="S39" i="10" s="1"/>
  <c r="R24" i="10"/>
  <c r="R40" i="10" s="1"/>
  <c r="Q25" i="10"/>
  <c r="Q41" i="10" s="1"/>
  <c r="AC25" i="10"/>
  <c r="AC41" i="10" s="1"/>
  <c r="AB26" i="10"/>
  <c r="AB42" i="10" s="1"/>
  <c r="AA27" i="10"/>
  <c r="AA43" i="10" s="1"/>
  <c r="Z28" i="10"/>
  <c r="Z44" i="10" s="1"/>
  <c r="Y29" i="10"/>
  <c r="Y45" i="10" s="1"/>
  <c r="X30" i="10"/>
  <c r="X46" i="10" s="1"/>
  <c r="W31" i="10"/>
  <c r="W47" i="10" s="1"/>
  <c r="V32" i="10"/>
  <c r="V48" i="10" s="1"/>
  <c r="U33" i="10"/>
  <c r="U49" i="10" s="1"/>
  <c r="V21" i="10"/>
  <c r="V37" i="10" s="1"/>
  <c r="U22" i="10"/>
  <c r="U38" i="10" s="1"/>
  <c r="T23" i="10"/>
  <c r="T39" i="10" s="1"/>
  <c r="S24" i="10"/>
  <c r="S40" i="10" s="1"/>
  <c r="R25" i="10"/>
  <c r="R41" i="10" s="1"/>
  <c r="Q26" i="10"/>
  <c r="Q42" i="10" s="1"/>
  <c r="AC26" i="10"/>
  <c r="AC42" i="10" s="1"/>
  <c r="AB27" i="10"/>
  <c r="AB43" i="10" s="1"/>
  <c r="AA28" i="10"/>
  <c r="AA44" i="10" s="1"/>
  <c r="Z29" i="10"/>
  <c r="Z45" i="10" s="1"/>
  <c r="Y30" i="10"/>
  <c r="Y46" i="10" s="1"/>
  <c r="X31" i="10"/>
  <c r="X47" i="10" s="1"/>
  <c r="W32" i="10"/>
  <c r="W48" i="10" s="1"/>
  <c r="V33" i="10"/>
  <c r="V49" i="10" s="1"/>
  <c r="Y26" i="10"/>
  <c r="Y42" i="10" s="1"/>
  <c r="W21" i="10"/>
  <c r="W37" i="10" s="1"/>
  <c r="V22" i="10"/>
  <c r="V38" i="10" s="1"/>
  <c r="U23" i="10"/>
  <c r="U39" i="10" s="1"/>
  <c r="T24" i="10"/>
  <c r="T40" i="10" s="1"/>
  <c r="S25" i="10"/>
  <c r="S41" i="10" s="1"/>
  <c r="R26" i="10"/>
  <c r="R42" i="10" s="1"/>
  <c r="Q27" i="10"/>
  <c r="Q43" i="10" s="1"/>
  <c r="AC27" i="10"/>
  <c r="AC43" i="10" s="1"/>
  <c r="AB28" i="10"/>
  <c r="AB44" i="10" s="1"/>
  <c r="AA29" i="10"/>
  <c r="AA45" i="10" s="1"/>
  <c r="Z30" i="10"/>
  <c r="Z46" i="10" s="1"/>
  <c r="Y31" i="10"/>
  <c r="Y47" i="10" s="1"/>
  <c r="X32" i="10"/>
  <c r="X48" i="10" s="1"/>
  <c r="W33" i="10"/>
  <c r="W49" i="10" s="1"/>
  <c r="X21" i="10"/>
  <c r="X37" i="10" s="1"/>
  <c r="W22" i="10"/>
  <c r="W38" i="10" s="1"/>
  <c r="U24" i="10"/>
  <c r="U40" i="10" s="1"/>
  <c r="T25" i="10"/>
  <c r="T41" i="10" s="1"/>
  <c r="S26" i="10"/>
  <c r="S42" i="10" s="1"/>
  <c r="R27" i="10"/>
  <c r="R43" i="10" s="1"/>
  <c r="Q28" i="10"/>
  <c r="Q44" i="10" s="1"/>
  <c r="AC28" i="10"/>
  <c r="AC44" i="10" s="1"/>
  <c r="AA30" i="10"/>
  <c r="AA46" i="10" s="1"/>
  <c r="Z31" i="10"/>
  <c r="Z47" i="10" s="1"/>
  <c r="Y32" i="10"/>
  <c r="Y48" i="10" s="1"/>
  <c r="X33" i="10"/>
  <c r="X49" i="10" s="1"/>
  <c r="Y21" i="10"/>
  <c r="Y37" i="10" s="1"/>
  <c r="X22" i="10"/>
  <c r="X38" i="10" s="1"/>
  <c r="W23" i="10"/>
  <c r="W39" i="10" s="1"/>
  <c r="V24" i="10"/>
  <c r="V40" i="10" s="1"/>
  <c r="U25" i="10"/>
  <c r="U41" i="10" s="1"/>
  <c r="T26" i="10"/>
  <c r="T42" i="10" s="1"/>
  <c r="S27" i="10"/>
  <c r="S43" i="10" s="1"/>
  <c r="R28" i="10"/>
  <c r="R44" i="10" s="1"/>
  <c r="Q29" i="10"/>
  <c r="Q45" i="10" s="1"/>
  <c r="AC29" i="10"/>
  <c r="AC45" i="10" s="1"/>
  <c r="AB30" i="10"/>
  <c r="AB46" i="10" s="1"/>
  <c r="AA31" i="10"/>
  <c r="AA47" i="10" s="1"/>
  <c r="Z32" i="10"/>
  <c r="Z48" i="10" s="1"/>
  <c r="Y33" i="10"/>
  <c r="Y49" i="10" s="1"/>
  <c r="T27" i="10"/>
  <c r="T43" i="10" s="1"/>
  <c r="AB31" i="10"/>
  <c r="AB47" i="10" s="1"/>
  <c r="AA32" i="10"/>
  <c r="AA48" i="10" s="1"/>
  <c r="Z33" i="10"/>
  <c r="Z49" i="10" s="1"/>
  <c r="Z21" i="10"/>
  <c r="Z37" i="10" s="1"/>
  <c r="Y22" i="10"/>
  <c r="Y38" i="10" s="1"/>
  <c r="S28" i="10"/>
  <c r="S44" i="10" s="1"/>
  <c r="AA21" i="10"/>
  <c r="AA37" i="10" s="1"/>
  <c r="Z22" i="10"/>
  <c r="Z38" i="10" s="1"/>
  <c r="Y23" i="10"/>
  <c r="Y39" i="10" s="1"/>
  <c r="X24" i="10"/>
  <c r="X40" i="10" s="1"/>
  <c r="W25" i="10"/>
  <c r="W41" i="10" s="1"/>
  <c r="V26" i="10"/>
  <c r="V42" i="10" s="1"/>
  <c r="U27" i="10"/>
  <c r="U43" i="10" s="1"/>
  <c r="T28" i="10"/>
  <c r="T44" i="10" s="1"/>
  <c r="S29" i="10"/>
  <c r="S45" i="10" s="1"/>
  <c r="R30" i="10"/>
  <c r="R46" i="10" s="1"/>
  <c r="Q31" i="10"/>
  <c r="Q47" i="10" s="1"/>
  <c r="AC31" i="10"/>
  <c r="AC47" i="10" s="1"/>
  <c r="AB32" i="10"/>
  <c r="AB48" i="10" s="1"/>
  <c r="AA33" i="10"/>
  <c r="AA49" i="10" s="1"/>
  <c r="AB33" i="10"/>
  <c r="AB49" i="10" s="1"/>
  <c r="Q21" i="10"/>
  <c r="Q37" i="10" s="1"/>
  <c r="AC21" i="10"/>
  <c r="AC37" i="10" s="1"/>
  <c r="AB22" i="10"/>
  <c r="AB38" i="10" s="1"/>
  <c r="AA23" i="10"/>
  <c r="AA39" i="10" s="1"/>
  <c r="Z24" i="10"/>
  <c r="Z40" i="10" s="1"/>
  <c r="Y25" i="10"/>
  <c r="Y41" i="10" s="1"/>
  <c r="X26" i="10"/>
  <c r="X42" i="10" s="1"/>
  <c r="W27" i="10"/>
  <c r="W43" i="10" s="1"/>
  <c r="V28" i="10"/>
  <c r="V44" i="10" s="1"/>
  <c r="U29" i="10"/>
  <c r="U45" i="10" s="1"/>
  <c r="T30" i="10"/>
  <c r="T46" i="10" s="1"/>
  <c r="S31" i="10"/>
  <c r="S47" i="10" s="1"/>
  <c r="R32" i="10"/>
  <c r="R48" i="10" s="1"/>
  <c r="Q33" i="10"/>
  <c r="Q49" i="10" s="1"/>
  <c r="AC33" i="10"/>
  <c r="AC49" i="10" s="1"/>
  <c r="X27" i="10"/>
  <c r="X43" i="10" s="1"/>
  <c r="T31" i="10"/>
  <c r="T47" i="10" s="1"/>
  <c r="S32" i="10"/>
  <c r="S48" i="10" s="1"/>
  <c r="R33" i="10"/>
  <c r="R49" i="10" s="1"/>
  <c r="R21" i="10"/>
  <c r="R37" i="10" s="1"/>
  <c r="AC22" i="10"/>
  <c r="AC38" i="10" s="1"/>
  <c r="W28" i="10"/>
  <c r="W44" i="10" s="1"/>
  <c r="Q19" i="10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S21" i="10"/>
  <c r="S37" i="10" s="1"/>
  <c r="R22" i="10"/>
  <c r="R38" i="10" s="1"/>
  <c r="Q23" i="10"/>
  <c r="Q39" i="10" s="1"/>
  <c r="AC23" i="10"/>
  <c r="AC39" i="10" s="1"/>
  <c r="AA25" i="10"/>
  <c r="AA41" i="10" s="1"/>
  <c r="Z26" i="10"/>
  <c r="Z42" i="10" s="1"/>
  <c r="Y27" i="10"/>
  <c r="Y43" i="10" s="1"/>
  <c r="X28" i="10"/>
  <c r="X44" i="10" s="1"/>
  <c r="W29" i="10"/>
  <c r="W45" i="10" s="1"/>
  <c r="V30" i="10"/>
  <c r="V46" i="10" s="1"/>
  <c r="U31" i="10"/>
  <c r="U47" i="10" s="1"/>
  <c r="T32" i="10"/>
  <c r="T48" i="10" s="1"/>
  <c r="S33" i="10"/>
  <c r="S49" i="10" s="1"/>
  <c r="AB21" i="10"/>
  <c r="AB37" i="10" s="1"/>
  <c r="V27" i="10"/>
  <c r="V43" i="10" s="1"/>
  <c r="AA26" i="10"/>
  <c r="AA42" i="10" s="1"/>
  <c r="AE13" i="11" l="1"/>
  <c r="AK29" i="11"/>
  <c r="AG13" i="11"/>
  <c r="AI23" i="11"/>
  <c r="AJ26" i="11"/>
  <c r="Y5" i="11"/>
  <c r="X24" i="11"/>
  <c r="AC8" i="10"/>
  <c r="AT8" i="10" s="1"/>
  <c r="BC26" i="10"/>
  <c r="G23" i="10"/>
  <c r="AZ41" i="10"/>
  <c r="BA41" i="10"/>
  <c r="E33" i="10"/>
  <c r="H23" i="10"/>
  <c r="AC11" i="10"/>
  <c r="AT11" i="10" s="1"/>
  <c r="AT10" i="10"/>
  <c r="AJ5" i="10"/>
  <c r="T5" i="10"/>
  <c r="T16" i="10"/>
  <c r="AJ16" i="10"/>
  <c r="O11" i="10"/>
  <c r="AF28" i="10" s="1"/>
  <c r="AH11" i="10"/>
  <c r="R11" i="10"/>
  <c r="AI11" i="10" s="1"/>
  <c r="AC14" i="10"/>
  <c r="AT14" i="10" s="1"/>
  <c r="AT13" i="10"/>
  <c r="T15" i="10"/>
  <c r="AJ15" i="10"/>
  <c r="AF13" i="10"/>
  <c r="AF10" i="10"/>
  <c r="AF24" i="10"/>
  <c r="AF7" i="10"/>
  <c r="AF49" i="10"/>
  <c r="AF38" i="10"/>
  <c r="AF39" i="10"/>
  <c r="AF40" i="10"/>
  <c r="AF41" i="10"/>
  <c r="AF42" i="10"/>
  <c r="AF43" i="10"/>
  <c r="AF44" i="10"/>
  <c r="AF45" i="10"/>
  <c r="AF46" i="10"/>
  <c r="AF47" i="10"/>
  <c r="AF48" i="10"/>
  <c r="BD25" i="10"/>
  <c r="BB23" i="10"/>
  <c r="BB32" i="10" s="1"/>
  <c r="AM40" i="11" l="1"/>
  <c r="AM36" i="11"/>
  <c r="AL32" i="11"/>
  <c r="AH14" i="11"/>
  <c r="AK30" i="11"/>
  <c r="AJ27" i="11"/>
  <c r="Z5" i="11"/>
  <c r="Y24" i="11"/>
  <c r="F33" i="10"/>
  <c r="AY33" i="10"/>
  <c r="BD26" i="10"/>
  <c r="BB41" i="10"/>
  <c r="BC27" i="10"/>
  <c r="I23" i="10"/>
  <c r="U15" i="10"/>
  <c r="AL15" i="10" s="1"/>
  <c r="AK15" i="10"/>
  <c r="U16" i="10"/>
  <c r="AL16" i="10" s="1"/>
  <c r="AK16" i="10"/>
  <c r="U5" i="10"/>
  <c r="AL5" i="10" s="1"/>
  <c r="AK5" i="10"/>
  <c r="AF11" i="10"/>
  <c r="AC17" i="10"/>
  <c r="BC23" i="10"/>
  <c r="BC32" i="10" s="1"/>
  <c r="AK31" i="11" l="1"/>
  <c r="AH15" i="11"/>
  <c r="AL33" i="11"/>
  <c r="AM37" i="11"/>
  <c r="AA5" i="11"/>
  <c r="Z24" i="11"/>
  <c r="G33" i="10"/>
  <c r="AZ33" i="10"/>
  <c r="BD27" i="10"/>
  <c r="BC41" i="10"/>
  <c r="J23" i="10"/>
  <c r="D24" i="10" s="1"/>
  <c r="AX42" i="10" s="1"/>
  <c r="BD23" i="10"/>
  <c r="BD32" i="10" s="1"/>
  <c r="AM38" i="11" l="1"/>
  <c r="AH16" i="11"/>
  <c r="AL34" i="11"/>
  <c r="AA24" i="11"/>
  <c r="Q5" i="11" s="1"/>
  <c r="AB5" i="11"/>
  <c r="H33" i="10"/>
  <c r="BA33" i="10"/>
  <c r="BD41" i="10"/>
  <c r="E24" i="10"/>
  <c r="AY42" i="10" s="1"/>
  <c r="AH17" i="11" l="1"/>
  <c r="AM39" i="11"/>
  <c r="AL35" i="11"/>
  <c r="I33" i="10"/>
  <c r="BB33" i="10"/>
  <c r="F24" i="10"/>
  <c r="AH18" i="11" l="1"/>
  <c r="J33" i="10"/>
  <c r="BC33" i="10"/>
  <c r="AZ42" i="10"/>
  <c r="G24" i="10"/>
  <c r="BA42" i="10" s="1"/>
  <c r="AH19" i="11" l="1"/>
  <c r="H24" i="10"/>
  <c r="BB42" i="10" s="1"/>
  <c r="D34" i="10"/>
  <c r="BD33" i="10"/>
  <c r="I24" i="10"/>
  <c r="J24" i="10" s="1"/>
  <c r="BC42" i="10" l="1"/>
  <c r="AX34" i="10"/>
  <c r="E34" i="10"/>
  <c r="BD42" i="10"/>
  <c r="D25" i="10"/>
  <c r="F34" i="10" l="1"/>
  <c r="AY34" i="10"/>
  <c r="AX43" i="10"/>
  <c r="E25" i="10"/>
  <c r="AY43" i="10" s="1"/>
  <c r="G34" i="10" l="1"/>
  <c r="H34" i="10" s="1"/>
  <c r="I34" i="10" s="1"/>
  <c r="I25" i="10"/>
  <c r="BC43" i="10" s="1"/>
  <c r="J25" i="10" l="1"/>
  <c r="J34" i="10"/>
  <c r="BC34" i="10"/>
  <c r="BD43" i="10"/>
  <c r="D26" i="10"/>
  <c r="BD34" i="10" l="1"/>
  <c r="D35" i="10"/>
  <c r="AX44" i="10"/>
  <c r="E26" i="10"/>
  <c r="I26" i="10" s="1"/>
  <c r="BC44" i="10" s="1"/>
  <c r="AX35" i="10" l="1"/>
  <c r="E35" i="10"/>
  <c r="J26" i="10"/>
  <c r="BD44" i="10" s="1"/>
  <c r="AY44" i="10"/>
  <c r="D27" i="10"/>
  <c r="F35" i="10" l="1"/>
  <c r="AY35" i="10"/>
  <c r="AX45" i="10"/>
  <c r="E27" i="10"/>
  <c r="I27" i="10" s="1"/>
  <c r="BC45" i="10" s="1"/>
  <c r="G35" i="10" l="1"/>
  <c r="H35" i="10" s="1"/>
  <c r="I35" i="10" s="1"/>
  <c r="J27" i="10"/>
  <c r="BD45" i="10" s="1"/>
  <c r="AY45" i="10"/>
  <c r="J35" i="10" l="1"/>
  <c r="BC35" i="10"/>
  <c r="D28" i="10"/>
  <c r="E28" i="10" s="1"/>
  <c r="AX46" i="10" l="1"/>
  <c r="BD35" i="10"/>
  <c r="D36" i="10"/>
  <c r="F28" i="10"/>
  <c r="AY46" i="10"/>
  <c r="AX36" i="10" l="1"/>
  <c r="E36" i="10"/>
  <c r="AZ46" i="10"/>
  <c r="G28" i="10"/>
  <c r="H28" i="10" s="1"/>
  <c r="BB46" i="10" s="1"/>
  <c r="F36" i="10" l="1"/>
  <c r="AY36" i="10"/>
  <c r="I28" i="10"/>
  <c r="BA46" i="10"/>
  <c r="G36" i="10" l="1"/>
  <c r="H36" i="10" s="1"/>
  <c r="I36" i="10" s="1"/>
  <c r="BC46" i="10"/>
  <c r="J28" i="10"/>
  <c r="J36" i="10" l="1"/>
  <c r="BC36" i="10"/>
  <c r="BD46" i="10"/>
  <c r="D29" i="10"/>
  <c r="BD36" i="10" l="1"/>
  <c r="D37" i="10"/>
  <c r="AX47" i="10"/>
  <c r="E29" i="10"/>
  <c r="F29" i="10" s="1"/>
  <c r="AZ47" i="10" s="1"/>
  <c r="AX37" i="10" l="1"/>
  <c r="E37" i="10"/>
  <c r="AY47" i="10"/>
  <c r="G29" i="10"/>
  <c r="BA47" i="10" s="1"/>
  <c r="F37" i="10" l="1"/>
  <c r="AY37" i="10"/>
  <c r="H29" i="10"/>
  <c r="BB47" i="10" s="1"/>
  <c r="G37" i="10" l="1"/>
  <c r="AZ37" i="10"/>
  <c r="I29" i="10"/>
  <c r="BC47" i="10" s="1"/>
  <c r="H37" i="10" l="1"/>
  <c r="BA37" i="10"/>
  <c r="J29" i="10"/>
  <c r="BD47" i="10" s="1"/>
  <c r="I37" i="10" l="1"/>
  <c r="BB37" i="10"/>
  <c r="J6" i="6"/>
  <c r="I6" i="6"/>
  <c r="DF7" i="6" s="1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H11" i="8" s="1"/>
  <c r="I11" i="8" s="1"/>
  <c r="G9" i="8"/>
  <c r="G8" i="8"/>
  <c r="H9" i="8" s="1"/>
  <c r="I9" i="8" s="1"/>
  <c r="G7" i="8"/>
  <c r="G6" i="8"/>
  <c r="H7" i="8" s="1"/>
  <c r="I7" i="8" s="1"/>
  <c r="G5" i="8"/>
  <c r="H6" i="8" s="1"/>
  <c r="I6" i="8" s="1"/>
  <c r="G4" i="8"/>
  <c r="G3" i="8"/>
  <c r="J37" i="10" l="1"/>
  <c r="BC37" i="10"/>
  <c r="CI7" i="6"/>
  <c r="CU7" i="6"/>
  <c r="CL7" i="6"/>
  <c r="CX7" i="6"/>
  <c r="CV7" i="6"/>
  <c r="CM7" i="6"/>
  <c r="CY7" i="6"/>
  <c r="CN7" i="6"/>
  <c r="CZ7" i="6"/>
  <c r="CO7" i="6"/>
  <c r="DA7" i="6"/>
  <c r="CP7" i="6"/>
  <c r="DB7" i="6"/>
  <c r="CE7" i="6"/>
  <c r="CQ7" i="6"/>
  <c r="DC7" i="6"/>
  <c r="CF7" i="6"/>
  <c r="CR7" i="6"/>
  <c r="DD7" i="6"/>
  <c r="CJ7" i="6"/>
  <c r="CK7" i="6"/>
  <c r="CG7" i="6"/>
  <c r="CS7" i="6"/>
  <c r="DE7" i="6"/>
  <c r="CW7" i="6"/>
  <c r="CH7" i="6"/>
  <c r="CT7" i="6"/>
  <c r="H14" i="8"/>
  <c r="I14" i="8" s="1"/>
  <c r="H20" i="8"/>
  <c r="I20" i="8" s="1"/>
  <c r="H8" i="8"/>
  <c r="I8" i="8" s="1"/>
  <c r="H12" i="8"/>
  <c r="I12" i="8" s="1"/>
  <c r="H13" i="8"/>
  <c r="I13" i="8" s="1"/>
  <c r="H4" i="8"/>
  <c r="I4" i="8" s="1"/>
  <c r="H5" i="8"/>
  <c r="I5" i="8" s="1"/>
  <c r="H17" i="8"/>
  <c r="I17" i="8" s="1"/>
  <c r="H15" i="8"/>
  <c r="I15" i="8" s="1"/>
  <c r="H16" i="8"/>
  <c r="I16" i="8" s="1"/>
  <c r="H18" i="8"/>
  <c r="I18" i="8" s="1"/>
  <c r="H21" i="8"/>
  <c r="I21" i="8" s="1"/>
  <c r="H3" i="8"/>
  <c r="BD37" i="10" l="1"/>
  <c r="D38" i="10"/>
  <c r="H10" i="8"/>
  <c r="I10" i="8" s="1"/>
  <c r="E38" i="10" l="1"/>
  <c r="AX38" i="10"/>
  <c r="H19" i="8"/>
  <c r="I19" i="8" s="1"/>
  <c r="H22" i="8"/>
  <c r="I22" i="8" s="1"/>
  <c r="V43" i="7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42" i="7"/>
  <c r="AV20" i="7"/>
  <c r="AU20" i="7"/>
  <c r="AT20" i="7"/>
  <c r="AS20" i="7"/>
  <c r="AR20" i="7"/>
  <c r="AV19" i="7"/>
  <c r="AU19" i="7"/>
  <c r="AT19" i="7"/>
  <c r="AS19" i="7"/>
  <c r="AR19" i="7"/>
  <c r="AV18" i="7"/>
  <c r="AU18" i="7"/>
  <c r="AT18" i="7"/>
  <c r="AS18" i="7"/>
  <c r="AR18" i="7"/>
  <c r="AV17" i="7"/>
  <c r="AU17" i="7"/>
  <c r="AT17" i="7"/>
  <c r="AS17" i="7"/>
  <c r="AR17" i="7"/>
  <c r="AV16" i="7"/>
  <c r="AU16" i="7"/>
  <c r="AT16" i="7"/>
  <c r="AS16" i="7"/>
  <c r="AR16" i="7"/>
  <c r="AV15" i="7"/>
  <c r="AU15" i="7"/>
  <c r="AT15" i="7"/>
  <c r="AS15" i="7"/>
  <c r="AR15" i="7"/>
  <c r="AV14" i="7"/>
  <c r="AU14" i="7"/>
  <c r="AT14" i="7"/>
  <c r="AS14" i="7"/>
  <c r="AR14" i="7"/>
  <c r="AV13" i="7"/>
  <c r="AU13" i="7"/>
  <c r="AT13" i="7"/>
  <c r="AS13" i="7"/>
  <c r="AR13" i="7"/>
  <c r="AV12" i="7"/>
  <c r="AU12" i="7"/>
  <c r="AT12" i="7"/>
  <c r="AS12" i="7"/>
  <c r="AR12" i="7"/>
  <c r="AV11" i="7"/>
  <c r="AU11" i="7"/>
  <c r="AT11" i="7"/>
  <c r="AS11" i="7"/>
  <c r="AR11" i="7"/>
  <c r="AV10" i="7"/>
  <c r="AU10" i="7"/>
  <c r="AT10" i="7"/>
  <c r="AS10" i="7"/>
  <c r="AR10" i="7"/>
  <c r="AV9" i="7"/>
  <c r="AU9" i="7"/>
  <c r="AT9" i="7"/>
  <c r="AS9" i="7"/>
  <c r="AR9" i="7"/>
  <c r="AV8" i="7"/>
  <c r="AU8" i="7"/>
  <c r="AT8" i="7"/>
  <c r="AS8" i="7"/>
  <c r="AR8" i="7"/>
  <c r="AV7" i="7"/>
  <c r="AU7" i="7"/>
  <c r="AT7" i="7"/>
  <c r="AS7" i="7"/>
  <c r="AR7" i="7"/>
  <c r="AV6" i="7"/>
  <c r="AU6" i="7"/>
  <c r="AT6" i="7"/>
  <c r="AS6" i="7"/>
  <c r="AR6" i="7"/>
  <c r="Y56" i="7"/>
  <c r="Y41" i="7"/>
  <c r="AU55" i="7"/>
  <c r="AT55" i="7"/>
  <c r="AS55" i="7"/>
  <c r="AR55" i="7"/>
  <c r="AU54" i="7"/>
  <c r="AT54" i="7"/>
  <c r="AS54" i="7"/>
  <c r="AR54" i="7"/>
  <c r="AU53" i="7"/>
  <c r="AT53" i="7"/>
  <c r="AS53" i="7"/>
  <c r="AR53" i="7"/>
  <c r="AU52" i="7"/>
  <c r="AT52" i="7"/>
  <c r="AS52" i="7"/>
  <c r="AR52" i="7"/>
  <c r="AU51" i="7"/>
  <c r="AT51" i="7"/>
  <c r="AS51" i="7"/>
  <c r="AR51" i="7"/>
  <c r="AU50" i="7"/>
  <c r="AT50" i="7"/>
  <c r="AS50" i="7"/>
  <c r="AR50" i="7"/>
  <c r="AU49" i="7"/>
  <c r="AT49" i="7"/>
  <c r="AS49" i="7"/>
  <c r="AR49" i="7"/>
  <c r="AU48" i="7"/>
  <c r="AT48" i="7"/>
  <c r="AS48" i="7"/>
  <c r="AR48" i="7"/>
  <c r="AU47" i="7"/>
  <c r="AT47" i="7"/>
  <c r="AS47" i="7"/>
  <c r="AR47" i="7"/>
  <c r="AU46" i="7"/>
  <c r="AT46" i="7"/>
  <c r="AS46" i="7"/>
  <c r="AR46" i="7"/>
  <c r="AU45" i="7"/>
  <c r="AT45" i="7"/>
  <c r="AS45" i="7"/>
  <c r="AR45" i="7"/>
  <c r="AU44" i="7"/>
  <c r="AT44" i="7"/>
  <c r="AS44" i="7"/>
  <c r="AR44" i="7"/>
  <c r="AU43" i="7"/>
  <c r="AT43" i="7"/>
  <c r="AS43" i="7"/>
  <c r="AR43" i="7"/>
  <c r="AU42" i="7"/>
  <c r="AT42" i="7"/>
  <c r="AS42" i="7"/>
  <c r="AR42" i="7"/>
  <c r="AU41" i="7"/>
  <c r="AT41" i="7"/>
  <c r="AS41" i="7"/>
  <c r="AR41" i="7"/>
  <c r="W42" i="7"/>
  <c r="W43" i="7" s="1"/>
  <c r="U40" i="7"/>
  <c r="W40" i="7"/>
  <c r="AM1" i="7"/>
  <c r="AM2" i="7"/>
  <c r="AM4" i="7"/>
  <c r="AM3" i="7"/>
  <c r="E5" i="7"/>
  <c r="V38" i="7"/>
  <c r="V37" i="7"/>
  <c r="V36" i="7"/>
  <c r="V35" i="7"/>
  <c r="Q35" i="7" a="1"/>
  <c r="Q35" i="7" s="1"/>
  <c r="AK1" i="7" s="1"/>
  <c r="E3" i="7"/>
  <c r="D6" i="7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E369" i="7" s="1"/>
  <c r="F3" i="7"/>
  <c r="AX57" i="7"/>
  <c r="AX58" i="7"/>
  <c r="AY70" i="7"/>
  <c r="AX70" i="7"/>
  <c r="AW70" i="7"/>
  <c r="AV70" i="7"/>
  <c r="AY69" i="7"/>
  <c r="AX69" i="7"/>
  <c r="AW69" i="7"/>
  <c r="AV69" i="7"/>
  <c r="AY68" i="7"/>
  <c r="AX68" i="7"/>
  <c r="AW68" i="7"/>
  <c r="AV68" i="7"/>
  <c r="AY67" i="7"/>
  <c r="AX67" i="7"/>
  <c r="AW67" i="7"/>
  <c r="AV67" i="7"/>
  <c r="AY66" i="7"/>
  <c r="AX66" i="7"/>
  <c r="AW66" i="7"/>
  <c r="AV66" i="7"/>
  <c r="AY65" i="7"/>
  <c r="AX65" i="7"/>
  <c r="AW65" i="7"/>
  <c r="AV65" i="7"/>
  <c r="AY64" i="7"/>
  <c r="AX64" i="7"/>
  <c r="AW64" i="7"/>
  <c r="AV64" i="7"/>
  <c r="AY63" i="7"/>
  <c r="AX63" i="7"/>
  <c r="AW63" i="7"/>
  <c r="AV63" i="7"/>
  <c r="AY62" i="7"/>
  <c r="AX62" i="7"/>
  <c r="AW62" i="7"/>
  <c r="AV62" i="7"/>
  <c r="AY61" i="7"/>
  <c r="AX61" i="7"/>
  <c r="AW61" i="7"/>
  <c r="AV61" i="7"/>
  <c r="AY60" i="7"/>
  <c r="AX60" i="7"/>
  <c r="AW60" i="7"/>
  <c r="AV60" i="7"/>
  <c r="AY59" i="7"/>
  <c r="AX59" i="7"/>
  <c r="AY58" i="7"/>
  <c r="AY57" i="7"/>
  <c r="AY56" i="7"/>
  <c r="AX56" i="7"/>
  <c r="AY55" i="7"/>
  <c r="AX55" i="7"/>
  <c r="AW55" i="7"/>
  <c r="AV55" i="7"/>
  <c r="AY54" i="7"/>
  <c r="AX54" i="7"/>
  <c r="AW54" i="7"/>
  <c r="AV54" i="7"/>
  <c r="AE29" i="7"/>
  <c r="AE30" i="7"/>
  <c r="AE31" i="7"/>
  <c r="AE32" i="7"/>
  <c r="AE33" i="7"/>
  <c r="AE34" i="7"/>
  <c r="AE35" i="7"/>
  <c r="AE36" i="7"/>
  <c r="AE37" i="7"/>
  <c r="AE28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5" i="7"/>
  <c r="AG40" i="7"/>
  <c r="AG39" i="7"/>
  <c r="AI39" i="7"/>
  <c r="AJ39" i="7" s="1"/>
  <c r="AK39" i="7" s="1"/>
  <c r="AL39" i="7" s="1"/>
  <c r="AM39" i="7" s="1"/>
  <c r="AN39" i="7" s="1"/>
  <c r="AO39" i="7" s="1"/>
  <c r="AP39" i="7" s="1"/>
  <c r="AQ39" i="7" s="1"/>
  <c r="AF42" i="7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AF53" i="7" s="1"/>
  <c r="AF54" i="7" s="1"/>
  <c r="AF55" i="7" s="1"/>
  <c r="BA3" i="7"/>
  <c r="BA2" i="7"/>
  <c r="AG4" i="7"/>
  <c r="G4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Q22" i="7"/>
  <c r="AP22" i="7"/>
  <c r="AO22" i="7"/>
  <c r="AN22" i="7"/>
  <c r="AM22" i="7"/>
  <c r="AL22" i="7"/>
  <c r="AK22" i="7"/>
  <c r="AJ22" i="7"/>
  <c r="AI22" i="7"/>
  <c r="AH22" i="7"/>
  <c r="AG7" i="7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I5" i="7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F38" i="10" l="1"/>
  <c r="AY38" i="10"/>
  <c r="E146" i="7"/>
  <c r="E122" i="7"/>
  <c r="E110" i="7"/>
  <c r="E98" i="7"/>
  <c r="E134" i="7"/>
  <c r="E86" i="7"/>
  <c r="E74" i="7"/>
  <c r="E62" i="7"/>
  <c r="E50" i="7"/>
  <c r="E38" i="7"/>
  <c r="E26" i="7"/>
  <c r="E14" i="7"/>
  <c r="Y43" i="7"/>
  <c r="W44" i="7"/>
  <c r="E314" i="7"/>
  <c r="E363" i="7"/>
  <c r="E351" i="7"/>
  <c r="E339" i="7"/>
  <c r="E327" i="7"/>
  <c r="E315" i="7"/>
  <c r="E303" i="7"/>
  <c r="E291" i="7"/>
  <c r="E279" i="7"/>
  <c r="E267" i="7"/>
  <c r="E255" i="7"/>
  <c r="E243" i="7"/>
  <c r="E231" i="7"/>
  <c r="E219" i="7"/>
  <c r="E207" i="7"/>
  <c r="E195" i="7"/>
  <c r="E183" i="7"/>
  <c r="E171" i="7"/>
  <c r="E159" i="7"/>
  <c r="E147" i="7"/>
  <c r="E135" i="7"/>
  <c r="E123" i="7"/>
  <c r="E111" i="7"/>
  <c r="E99" i="7"/>
  <c r="E87" i="7"/>
  <c r="E75" i="7"/>
  <c r="E63" i="7"/>
  <c r="E51" i="7"/>
  <c r="E39" i="7"/>
  <c r="E27" i="7"/>
  <c r="E15" i="7"/>
  <c r="E290" i="7"/>
  <c r="E361" i="7"/>
  <c r="E349" i="7"/>
  <c r="E337" i="7"/>
  <c r="E325" i="7"/>
  <c r="E313" i="7"/>
  <c r="E301" i="7"/>
  <c r="E289" i="7"/>
  <c r="E277" i="7"/>
  <c r="E265" i="7"/>
  <c r="E253" i="7"/>
  <c r="E241" i="7"/>
  <c r="E229" i="7"/>
  <c r="E217" i="7"/>
  <c r="E205" i="7"/>
  <c r="E193" i="7"/>
  <c r="E181" i="7"/>
  <c r="E169" i="7"/>
  <c r="E157" i="7"/>
  <c r="E145" i="7"/>
  <c r="E133" i="7"/>
  <c r="E121" i="7"/>
  <c r="E109" i="7"/>
  <c r="E97" i="7"/>
  <c r="E85" i="7"/>
  <c r="E73" i="7"/>
  <c r="E61" i="7"/>
  <c r="E49" i="7"/>
  <c r="E37" i="7"/>
  <c r="E25" i="7"/>
  <c r="E13" i="7"/>
  <c r="E362" i="7"/>
  <c r="E254" i="7"/>
  <c r="E158" i="7"/>
  <c r="E360" i="7"/>
  <c r="E348" i="7"/>
  <c r="E336" i="7"/>
  <c r="E324" i="7"/>
  <c r="E312" i="7"/>
  <c r="E300" i="7"/>
  <c r="E288" i="7"/>
  <c r="E276" i="7"/>
  <c r="E264" i="7"/>
  <c r="E252" i="7"/>
  <c r="E240" i="7"/>
  <c r="E228" i="7"/>
  <c r="E216" i="7"/>
  <c r="E204" i="7"/>
  <c r="E192" i="7"/>
  <c r="E180" i="7"/>
  <c r="E168" i="7"/>
  <c r="E156" i="7"/>
  <c r="E144" i="7"/>
  <c r="E132" i="7"/>
  <c r="E120" i="7"/>
  <c r="E108" i="7"/>
  <c r="E96" i="7"/>
  <c r="E84" i="7"/>
  <c r="E72" i="7"/>
  <c r="E60" i="7"/>
  <c r="E48" i="7"/>
  <c r="E36" i="7"/>
  <c r="E24" i="7"/>
  <c r="E12" i="7"/>
  <c r="E278" i="7"/>
  <c r="E218" i="7"/>
  <c r="E182" i="7"/>
  <c r="E359" i="7"/>
  <c r="E347" i="7"/>
  <c r="E335" i="7"/>
  <c r="E323" i="7"/>
  <c r="E311" i="7"/>
  <c r="E299" i="7"/>
  <c r="E287" i="7"/>
  <c r="E275" i="7"/>
  <c r="E263" i="7"/>
  <c r="E251" i="7"/>
  <c r="E239" i="7"/>
  <c r="E227" i="7"/>
  <c r="E215" i="7"/>
  <c r="E203" i="7"/>
  <c r="E191" i="7"/>
  <c r="E179" i="7"/>
  <c r="E167" i="7"/>
  <c r="E155" i="7"/>
  <c r="E143" i="7"/>
  <c r="E131" i="7"/>
  <c r="E119" i="7"/>
  <c r="E107" i="7"/>
  <c r="E95" i="7"/>
  <c r="E83" i="7"/>
  <c r="E71" i="7"/>
  <c r="E59" i="7"/>
  <c r="E47" i="7"/>
  <c r="E35" i="7"/>
  <c r="E23" i="7"/>
  <c r="E11" i="7"/>
  <c r="E302" i="7"/>
  <c r="E358" i="7"/>
  <c r="E346" i="7"/>
  <c r="E334" i="7"/>
  <c r="E322" i="7"/>
  <c r="E310" i="7"/>
  <c r="E298" i="7"/>
  <c r="E286" i="7"/>
  <c r="E274" i="7"/>
  <c r="E262" i="7"/>
  <c r="E250" i="7"/>
  <c r="E238" i="7"/>
  <c r="E226" i="7"/>
  <c r="E214" i="7"/>
  <c r="E202" i="7"/>
  <c r="E190" i="7"/>
  <c r="E178" i="7"/>
  <c r="E166" i="7"/>
  <c r="E154" i="7"/>
  <c r="E142" i="7"/>
  <c r="E130" i="7"/>
  <c r="E118" i="7"/>
  <c r="E106" i="7"/>
  <c r="E94" i="7"/>
  <c r="E82" i="7"/>
  <c r="E70" i="7"/>
  <c r="E58" i="7"/>
  <c r="E46" i="7"/>
  <c r="E34" i="7"/>
  <c r="E22" i="7"/>
  <c r="E10" i="7"/>
  <c r="E350" i="7"/>
  <c r="E266" i="7"/>
  <c r="E194" i="7"/>
  <c r="E357" i="7"/>
  <c r="E345" i="7"/>
  <c r="E333" i="7"/>
  <c r="E321" i="7"/>
  <c r="E309" i="7"/>
  <c r="E297" i="7"/>
  <c r="E285" i="7"/>
  <c r="E273" i="7"/>
  <c r="E261" i="7"/>
  <c r="E249" i="7"/>
  <c r="E237" i="7"/>
  <c r="E225" i="7"/>
  <c r="E213" i="7"/>
  <c r="E201" i="7"/>
  <c r="E189" i="7"/>
  <c r="E177" i="7"/>
  <c r="E165" i="7"/>
  <c r="E153" i="7"/>
  <c r="E141" i="7"/>
  <c r="E129" i="7"/>
  <c r="E117" i="7"/>
  <c r="E105" i="7"/>
  <c r="E93" i="7"/>
  <c r="E81" i="7"/>
  <c r="E69" i="7"/>
  <c r="E57" i="7"/>
  <c r="E45" i="7"/>
  <c r="E33" i="7"/>
  <c r="E21" i="7"/>
  <c r="E9" i="7"/>
  <c r="E368" i="7"/>
  <c r="E356" i="7"/>
  <c r="E344" i="7"/>
  <c r="E332" i="7"/>
  <c r="E320" i="7"/>
  <c r="E308" i="7"/>
  <c r="E296" i="7"/>
  <c r="E284" i="7"/>
  <c r="E272" i="7"/>
  <c r="E260" i="7"/>
  <c r="E248" i="7"/>
  <c r="E236" i="7"/>
  <c r="E224" i="7"/>
  <c r="E212" i="7"/>
  <c r="E200" i="7"/>
  <c r="E188" i="7"/>
  <c r="E176" i="7"/>
  <c r="E164" i="7"/>
  <c r="E152" i="7"/>
  <c r="E140" i="7"/>
  <c r="E128" i="7"/>
  <c r="E116" i="7"/>
  <c r="E104" i="7"/>
  <c r="E92" i="7"/>
  <c r="E80" i="7"/>
  <c r="E68" i="7"/>
  <c r="E56" i="7"/>
  <c r="E44" i="7"/>
  <c r="E32" i="7"/>
  <c r="E20" i="7"/>
  <c r="E8" i="7"/>
  <c r="E338" i="7"/>
  <c r="E230" i="7"/>
  <c r="E206" i="7"/>
  <c r="E367" i="7"/>
  <c r="E355" i="7"/>
  <c r="E343" i="7"/>
  <c r="E331" i="7"/>
  <c r="E319" i="7"/>
  <c r="E307" i="7"/>
  <c r="E295" i="7"/>
  <c r="E283" i="7"/>
  <c r="E271" i="7"/>
  <c r="E259" i="7"/>
  <c r="E247" i="7"/>
  <c r="E235" i="7"/>
  <c r="E223" i="7"/>
  <c r="E211" i="7"/>
  <c r="E199" i="7"/>
  <c r="E187" i="7"/>
  <c r="E175" i="7"/>
  <c r="E163" i="7"/>
  <c r="E151" i="7"/>
  <c r="E139" i="7"/>
  <c r="E127" i="7"/>
  <c r="E115" i="7"/>
  <c r="E103" i="7"/>
  <c r="E91" i="7"/>
  <c r="E79" i="7"/>
  <c r="E67" i="7"/>
  <c r="E55" i="7"/>
  <c r="E43" i="7"/>
  <c r="E31" i="7"/>
  <c r="E19" i="7"/>
  <c r="E7" i="7"/>
  <c r="E326" i="7"/>
  <c r="E242" i="7"/>
  <c r="E170" i="7"/>
  <c r="Q38" i="7"/>
  <c r="AK4" i="7" s="1"/>
  <c r="E366" i="7"/>
  <c r="E354" i="7"/>
  <c r="E342" i="7"/>
  <c r="E330" i="7"/>
  <c r="E318" i="7"/>
  <c r="E306" i="7"/>
  <c r="E294" i="7"/>
  <c r="E282" i="7"/>
  <c r="E270" i="7"/>
  <c r="E258" i="7"/>
  <c r="E246" i="7"/>
  <c r="E234" i="7"/>
  <c r="E222" i="7"/>
  <c r="E210" i="7"/>
  <c r="E198" i="7"/>
  <c r="E186" i="7"/>
  <c r="E174" i="7"/>
  <c r="E162" i="7"/>
  <c r="E150" i="7"/>
  <c r="E138" i="7"/>
  <c r="E126" i="7"/>
  <c r="E114" i="7"/>
  <c r="E102" i="7"/>
  <c r="E90" i="7"/>
  <c r="E78" i="7"/>
  <c r="E66" i="7"/>
  <c r="E54" i="7"/>
  <c r="E42" i="7"/>
  <c r="E30" i="7"/>
  <c r="E18" i="7"/>
  <c r="E6" i="7"/>
  <c r="Q37" i="7"/>
  <c r="AK3" i="7" s="1"/>
  <c r="E365" i="7"/>
  <c r="E353" i="7"/>
  <c r="E341" i="7"/>
  <c r="E329" i="7"/>
  <c r="E317" i="7"/>
  <c r="E305" i="7"/>
  <c r="E293" i="7"/>
  <c r="E281" i="7"/>
  <c r="E269" i="7"/>
  <c r="E257" i="7"/>
  <c r="E245" i="7"/>
  <c r="E233" i="7"/>
  <c r="E221" i="7"/>
  <c r="E209" i="7"/>
  <c r="E197" i="7"/>
  <c r="E185" i="7"/>
  <c r="E173" i="7"/>
  <c r="E161" i="7"/>
  <c r="E149" i="7"/>
  <c r="E137" i="7"/>
  <c r="E125" i="7"/>
  <c r="E113" i="7"/>
  <c r="E101" i="7"/>
  <c r="E89" i="7"/>
  <c r="E77" i="7"/>
  <c r="E65" i="7"/>
  <c r="E53" i="7"/>
  <c r="E41" i="7"/>
  <c r="E29" i="7"/>
  <c r="E17" i="7"/>
  <c r="Y42" i="7"/>
  <c r="Q36" i="7"/>
  <c r="AK2" i="7" s="1"/>
  <c r="E364" i="7"/>
  <c r="E352" i="7"/>
  <c r="E340" i="7"/>
  <c r="E328" i="7"/>
  <c r="E316" i="7"/>
  <c r="E304" i="7"/>
  <c r="E292" i="7"/>
  <c r="E280" i="7"/>
  <c r="E268" i="7"/>
  <c r="E256" i="7"/>
  <c r="E244" i="7"/>
  <c r="E232" i="7"/>
  <c r="E220" i="7"/>
  <c r="E208" i="7"/>
  <c r="E196" i="7"/>
  <c r="E184" i="7"/>
  <c r="E172" i="7"/>
  <c r="E160" i="7"/>
  <c r="E148" i="7"/>
  <c r="E136" i="7"/>
  <c r="E124" i="7"/>
  <c r="E112" i="7"/>
  <c r="E100" i="7"/>
  <c r="E88" i="7"/>
  <c r="E76" i="7"/>
  <c r="E64" i="7"/>
  <c r="E52" i="7"/>
  <c r="E40" i="7"/>
  <c r="E28" i="7"/>
  <c r="E16" i="7"/>
  <c r="AN23" i="7"/>
  <c r="AK32" i="7"/>
  <c r="AM26" i="7"/>
  <c r="AO33" i="7"/>
  <c r="AP25" i="7"/>
  <c r="AQ33" i="7"/>
  <c r="AK26" i="7"/>
  <c r="AM23" i="7"/>
  <c r="AK23" i="7"/>
  <c r="AN26" i="7"/>
  <c r="AN28" i="7"/>
  <c r="AN11" i="7" s="1"/>
  <c r="AQ34" i="7"/>
  <c r="AN29" i="7"/>
  <c r="AL29" i="7"/>
  <c r="AL12" i="7" s="1"/>
  <c r="AM29" i="7"/>
  <c r="AL26" i="7"/>
  <c r="AQ32" i="7"/>
  <c r="AO34" i="7"/>
  <c r="AL23" i="7"/>
  <c r="AM32" i="7"/>
  <c r="AP34" i="7"/>
  <c r="AK29" i="7"/>
  <c r="AK12" i="7" s="1"/>
  <c r="AN32" i="7"/>
  <c r="AK31" i="7"/>
  <c r="AO32" i="7"/>
  <c r="AO35" i="7"/>
  <c r="AJ31" i="7"/>
  <c r="AP32" i="7"/>
  <c r="AP35" i="7"/>
  <c r="AN25" i="7"/>
  <c r="AL31" i="7"/>
  <c r="AQ35" i="7"/>
  <c r="AM31" i="7"/>
  <c r="AM33" i="7"/>
  <c r="AP36" i="7"/>
  <c r="AN31" i="7"/>
  <c r="AN33" i="7"/>
  <c r="AQ36" i="7"/>
  <c r="AO31" i="7"/>
  <c r="AQ37" i="7"/>
  <c r="AP31" i="7"/>
  <c r="AP33" i="7"/>
  <c r="AQ31" i="7"/>
  <c r="AL32" i="7"/>
  <c r="AN34" i="7"/>
  <c r="AH37" i="7"/>
  <c r="AH36" i="7"/>
  <c r="AI37" i="7"/>
  <c r="AH35" i="7"/>
  <c r="AI36" i="7"/>
  <c r="AJ37" i="7"/>
  <c r="AH34" i="7"/>
  <c r="AI35" i="7"/>
  <c r="AJ36" i="7"/>
  <c r="AK37" i="7"/>
  <c r="AH33" i="7"/>
  <c r="AI34" i="7"/>
  <c r="AJ35" i="7"/>
  <c r="AK36" i="7"/>
  <c r="AL37" i="7"/>
  <c r="AH32" i="7"/>
  <c r="AH15" i="7" s="1"/>
  <c r="AI33" i="7"/>
  <c r="AJ34" i="7"/>
  <c r="AK35" i="7"/>
  <c r="AL36" i="7"/>
  <c r="AM37" i="7"/>
  <c r="AH31" i="7"/>
  <c r="AI32" i="7"/>
  <c r="AJ33" i="7"/>
  <c r="AK34" i="7"/>
  <c r="AL35" i="7"/>
  <c r="AM36" i="7"/>
  <c r="AN37" i="7"/>
  <c r="AI31" i="7"/>
  <c r="AI14" i="7" s="1"/>
  <c r="AJ32" i="7"/>
  <c r="AK33" i="7"/>
  <c r="AL34" i="7"/>
  <c r="AM35" i="7"/>
  <c r="AN36" i="7"/>
  <c r="AO37" i="7"/>
  <c r="AL33" i="7"/>
  <c r="AM34" i="7"/>
  <c r="AN35" i="7"/>
  <c r="AO36" i="7"/>
  <c r="AP37" i="7"/>
  <c r="AO28" i="7"/>
  <c r="AH27" i="7"/>
  <c r="AI24" i="7"/>
  <c r="AQ25" i="7"/>
  <c r="AI27" i="7"/>
  <c r="AQ28" i="7"/>
  <c r="AI30" i="7"/>
  <c r="AO25" i="7"/>
  <c r="AJ24" i="7"/>
  <c r="AJ27" i="7"/>
  <c r="AJ10" i="7" s="1"/>
  <c r="AJ30" i="7"/>
  <c r="AJ13" i="7" s="1"/>
  <c r="AO23" i="7"/>
  <c r="AK24" i="7"/>
  <c r="AO26" i="7"/>
  <c r="AK27" i="7"/>
  <c r="AK10" i="7" s="1"/>
  <c r="AO29" i="7"/>
  <c r="AO12" i="7" s="1"/>
  <c r="AK30" i="7"/>
  <c r="AP23" i="7"/>
  <c r="AL24" i="7"/>
  <c r="AH25" i="7"/>
  <c r="AP26" i="7"/>
  <c r="AL27" i="7"/>
  <c r="AH28" i="7"/>
  <c r="AP29" i="7"/>
  <c r="AP12" i="7" s="1"/>
  <c r="AL30" i="7"/>
  <c r="AH30" i="7"/>
  <c r="AQ23" i="7"/>
  <c r="AM24" i="7"/>
  <c r="AI25" i="7"/>
  <c r="AQ26" i="7"/>
  <c r="AM27" i="7"/>
  <c r="AI28" i="7"/>
  <c r="AQ29" i="7"/>
  <c r="AM30" i="7"/>
  <c r="AN24" i="7"/>
  <c r="AJ25" i="7"/>
  <c r="AN27" i="7"/>
  <c r="AJ28" i="7"/>
  <c r="AN30" i="7"/>
  <c r="AO24" i="7"/>
  <c r="AK25" i="7"/>
  <c r="AO27" i="7"/>
  <c r="AK28" i="7"/>
  <c r="AO30" i="7"/>
  <c r="AH24" i="7"/>
  <c r="AP28" i="7"/>
  <c r="AH23" i="7"/>
  <c r="AP24" i="7"/>
  <c r="AL25" i="7"/>
  <c r="AH26" i="7"/>
  <c r="AP27" i="7"/>
  <c r="AP10" i="7" s="1"/>
  <c r="AL28" i="7"/>
  <c r="AH29" i="7"/>
  <c r="AP30" i="7"/>
  <c r="AI23" i="7"/>
  <c r="AQ24" i="7"/>
  <c r="AM25" i="7"/>
  <c r="AI26" i="7"/>
  <c r="AI9" i="7" s="1"/>
  <c r="AQ27" i="7"/>
  <c r="AM28" i="7"/>
  <c r="AM11" i="7" s="1"/>
  <c r="AI29" i="7"/>
  <c r="AQ30" i="7"/>
  <c r="AJ23" i="7"/>
  <c r="AJ26" i="7"/>
  <c r="AJ29" i="7"/>
  <c r="AD25" i="7"/>
  <c r="AD5" i="7"/>
  <c r="AD4" i="7"/>
  <c r="AA4" i="5"/>
  <c r="P3" i="7"/>
  <c r="O3" i="7"/>
  <c r="N3" i="7"/>
  <c r="M3" i="7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B4" i="6"/>
  <c r="B5" i="6"/>
  <c r="I11" i="6"/>
  <c r="L13" i="6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BW13" i="6" s="1"/>
  <c r="BX13" i="6" s="1"/>
  <c r="BY13" i="6" s="1"/>
  <c r="BZ13" i="6" s="1"/>
  <c r="CA13" i="6" s="1"/>
  <c r="CB13" i="6" s="1"/>
  <c r="CC13" i="6" s="1"/>
  <c r="CD13" i="6" s="1"/>
  <c r="CE13" i="6" s="1"/>
  <c r="CF13" i="6" s="1"/>
  <c r="CG13" i="6" s="1"/>
  <c r="CH13" i="6" s="1"/>
  <c r="CI13" i="6" s="1"/>
  <c r="CJ13" i="6" s="1"/>
  <c r="CK13" i="6" s="1"/>
  <c r="CL13" i="6" s="1"/>
  <c r="CM13" i="6" s="1"/>
  <c r="CN13" i="6" s="1"/>
  <c r="CO13" i="6" s="1"/>
  <c r="CP13" i="6" s="1"/>
  <c r="CQ13" i="6" s="1"/>
  <c r="CR13" i="6" s="1"/>
  <c r="CS13" i="6" s="1"/>
  <c r="CT13" i="6" s="1"/>
  <c r="CU13" i="6" s="1"/>
  <c r="CV13" i="6" s="1"/>
  <c r="CW13" i="6" s="1"/>
  <c r="CX13" i="6" s="1"/>
  <c r="CY13" i="6" s="1"/>
  <c r="CZ13" i="6" s="1"/>
  <c r="DA13" i="6" s="1"/>
  <c r="DB13" i="6" s="1"/>
  <c r="DC13" i="6" s="1"/>
  <c r="DD13" i="6" s="1"/>
  <c r="DE13" i="6" s="1"/>
  <c r="DF13" i="6" s="1"/>
  <c r="E24" i="6"/>
  <c r="D24" i="6"/>
  <c r="C24" i="6"/>
  <c r="H11" i="6"/>
  <c r="G11" i="6"/>
  <c r="B6" i="6"/>
  <c r="F11" i="6"/>
  <c r="A11" i="6"/>
  <c r="A24" i="6" s="1"/>
  <c r="B11" i="6"/>
  <c r="B9" i="6"/>
  <c r="B8" i="6"/>
  <c r="B7" i="6"/>
  <c r="G38" i="10" l="1"/>
  <c r="AZ38" i="10"/>
  <c r="AJ44" i="7"/>
  <c r="AJ9" i="7"/>
  <c r="AL11" i="7"/>
  <c r="AQ8" i="7"/>
  <c r="AQ43" i="7"/>
  <c r="AJ17" i="7"/>
  <c r="AJ52" i="7"/>
  <c r="AQ41" i="7"/>
  <c r="AQ6" i="7"/>
  <c r="AL8" i="7"/>
  <c r="AL43" i="7"/>
  <c r="AQ10" i="7"/>
  <c r="AM19" i="7"/>
  <c r="AM54" i="7"/>
  <c r="AQ12" i="7"/>
  <c r="AQ42" i="7"/>
  <c r="AQ7" i="7"/>
  <c r="Y44" i="7"/>
  <c r="W45" i="7"/>
  <c r="AO10" i="7"/>
  <c r="AO45" i="7"/>
  <c r="AQ46" i="7"/>
  <c r="AQ11" i="7"/>
  <c r="AQ2" i="7" s="1"/>
  <c r="AD3" i="7"/>
  <c r="I24" i="6"/>
  <c r="H24" i="6"/>
  <c r="G24" i="6"/>
  <c r="A207" i="6"/>
  <c r="A142" i="6"/>
  <c r="A130" i="6"/>
  <c r="A106" i="6"/>
  <c r="A118" i="6"/>
  <c r="A94" i="6"/>
  <c r="A82" i="6"/>
  <c r="A206" i="6"/>
  <c r="A70" i="6"/>
  <c r="A202" i="6"/>
  <c r="A58" i="6"/>
  <c r="A190" i="6"/>
  <c r="A46" i="6"/>
  <c r="A178" i="6"/>
  <c r="A34" i="6"/>
  <c r="A166" i="6"/>
  <c r="A22" i="6"/>
  <c r="A154" i="6"/>
  <c r="A203" i="6"/>
  <c r="A191" i="6"/>
  <c r="A179" i="6"/>
  <c r="A167" i="6"/>
  <c r="A155" i="6"/>
  <c r="A143" i="6"/>
  <c r="A131" i="6"/>
  <c r="A119" i="6"/>
  <c r="A107" i="6"/>
  <c r="A95" i="6"/>
  <c r="A83" i="6"/>
  <c r="A71" i="6"/>
  <c r="A59" i="6"/>
  <c r="A47" i="6"/>
  <c r="A35" i="6"/>
  <c r="A23" i="6"/>
  <c r="A201" i="6"/>
  <c r="A189" i="6"/>
  <c r="A177" i="6"/>
  <c r="A165" i="6"/>
  <c r="A153" i="6"/>
  <c r="A141" i="6"/>
  <c r="A129" i="6"/>
  <c r="A117" i="6"/>
  <c r="A105" i="6"/>
  <c r="A93" i="6"/>
  <c r="A81" i="6"/>
  <c r="A69" i="6"/>
  <c r="A57" i="6"/>
  <c r="A45" i="6"/>
  <c r="A33" i="6"/>
  <c r="A21" i="6"/>
  <c r="A12" i="6"/>
  <c r="A200" i="6"/>
  <c r="A188" i="6"/>
  <c r="A176" i="6"/>
  <c r="A164" i="6"/>
  <c r="A152" i="6"/>
  <c r="A140" i="6"/>
  <c r="A128" i="6"/>
  <c r="A116" i="6"/>
  <c r="A104" i="6"/>
  <c r="A92" i="6"/>
  <c r="A80" i="6"/>
  <c r="A68" i="6"/>
  <c r="A56" i="6"/>
  <c r="A44" i="6"/>
  <c r="A32" i="6"/>
  <c r="A20" i="6"/>
  <c r="A211" i="6"/>
  <c r="A199" i="6"/>
  <c r="A187" i="6"/>
  <c r="A175" i="6"/>
  <c r="A163" i="6"/>
  <c r="A151" i="6"/>
  <c r="A139" i="6"/>
  <c r="A127" i="6"/>
  <c r="A115" i="6"/>
  <c r="A103" i="6"/>
  <c r="A91" i="6"/>
  <c r="A79" i="6"/>
  <c r="A67" i="6"/>
  <c r="A55" i="6"/>
  <c r="A43" i="6"/>
  <c r="A31" i="6"/>
  <c r="A19" i="6"/>
  <c r="A210" i="6"/>
  <c r="A198" i="6"/>
  <c r="A186" i="6"/>
  <c r="A174" i="6"/>
  <c r="A162" i="6"/>
  <c r="A150" i="6"/>
  <c r="A138" i="6"/>
  <c r="A126" i="6"/>
  <c r="A114" i="6"/>
  <c r="A102" i="6"/>
  <c r="A90" i="6"/>
  <c r="A78" i="6"/>
  <c r="A66" i="6"/>
  <c r="A54" i="6"/>
  <c r="A42" i="6"/>
  <c r="A30" i="6"/>
  <c r="A18" i="6"/>
  <c r="A209" i="6"/>
  <c r="A197" i="6"/>
  <c r="A185" i="6"/>
  <c r="A173" i="6"/>
  <c r="A161" i="6"/>
  <c r="A149" i="6"/>
  <c r="A137" i="6"/>
  <c r="A125" i="6"/>
  <c r="A113" i="6"/>
  <c r="A101" i="6"/>
  <c r="A89" i="6"/>
  <c r="A77" i="6"/>
  <c r="A65" i="6"/>
  <c r="A53" i="6"/>
  <c r="A41" i="6"/>
  <c r="A29" i="6"/>
  <c r="A17" i="6"/>
  <c r="A208" i="6"/>
  <c r="A196" i="6"/>
  <c r="A184" i="6"/>
  <c r="A172" i="6"/>
  <c r="A160" i="6"/>
  <c r="A148" i="6"/>
  <c r="A136" i="6"/>
  <c r="A124" i="6"/>
  <c r="A112" i="6"/>
  <c r="A100" i="6"/>
  <c r="A88" i="6"/>
  <c r="A76" i="6"/>
  <c r="A64" i="6"/>
  <c r="A52" i="6"/>
  <c r="A40" i="6"/>
  <c r="A28" i="6"/>
  <c r="A16" i="6"/>
  <c r="A195" i="6"/>
  <c r="A183" i="6"/>
  <c r="A171" i="6"/>
  <c r="A159" i="6"/>
  <c r="A147" i="6"/>
  <c r="A135" i="6"/>
  <c r="A123" i="6"/>
  <c r="A111" i="6"/>
  <c r="A99" i="6"/>
  <c r="A87" i="6"/>
  <c r="A75" i="6"/>
  <c r="A63" i="6"/>
  <c r="A51" i="6"/>
  <c r="A39" i="6"/>
  <c r="A27" i="6"/>
  <c r="A15" i="6"/>
  <c r="A194" i="6"/>
  <c r="A182" i="6"/>
  <c r="A170" i="6"/>
  <c r="A158" i="6"/>
  <c r="A146" i="6"/>
  <c r="A134" i="6"/>
  <c r="A122" i="6"/>
  <c r="A110" i="6"/>
  <c r="A98" i="6"/>
  <c r="A86" i="6"/>
  <c r="A74" i="6"/>
  <c r="A62" i="6"/>
  <c r="A50" i="6"/>
  <c r="A38" i="6"/>
  <c r="A26" i="6"/>
  <c r="A14" i="6"/>
  <c r="A205" i="6"/>
  <c r="A193" i="6"/>
  <c r="A181" i="6"/>
  <c r="A169" i="6"/>
  <c r="A157" i="6"/>
  <c r="A145" i="6"/>
  <c r="A133" i="6"/>
  <c r="A121" i="6"/>
  <c r="A109" i="6"/>
  <c r="A97" i="6"/>
  <c r="A85" i="6"/>
  <c r="A73" i="6"/>
  <c r="A61" i="6"/>
  <c r="A49" i="6"/>
  <c r="A37" i="6"/>
  <c r="A25" i="6"/>
  <c r="A13" i="6"/>
  <c r="A204" i="6"/>
  <c r="A192" i="6"/>
  <c r="A180" i="6"/>
  <c r="A168" i="6"/>
  <c r="A156" i="6"/>
  <c r="A144" i="6"/>
  <c r="A132" i="6"/>
  <c r="A120" i="6"/>
  <c r="A108" i="6"/>
  <c r="A96" i="6"/>
  <c r="A84" i="6"/>
  <c r="A72" i="6"/>
  <c r="A60" i="6"/>
  <c r="A48" i="6"/>
  <c r="A36" i="6"/>
  <c r="H38" i="10" l="1"/>
  <c r="BA38" i="10"/>
  <c r="W46" i="7"/>
  <c r="Y45" i="7"/>
  <c r="AQ44" i="7"/>
  <c r="AQ9" i="7"/>
  <c r="AQ45" i="7"/>
  <c r="I156" i="6"/>
  <c r="E156" i="6"/>
  <c r="H156" i="6"/>
  <c r="D156" i="6"/>
  <c r="G156" i="6"/>
  <c r="C156" i="6"/>
  <c r="I97" i="6"/>
  <c r="E97" i="6"/>
  <c r="H97" i="6"/>
  <c r="D97" i="6"/>
  <c r="G97" i="6"/>
  <c r="C97" i="6"/>
  <c r="I38" i="6"/>
  <c r="H38" i="6"/>
  <c r="G38" i="6"/>
  <c r="E38" i="6"/>
  <c r="D38" i="6"/>
  <c r="C38" i="6"/>
  <c r="I182" i="6"/>
  <c r="H182" i="6"/>
  <c r="G182" i="6"/>
  <c r="C182" i="6"/>
  <c r="E182" i="6"/>
  <c r="D182" i="6"/>
  <c r="G135" i="6"/>
  <c r="C135" i="6"/>
  <c r="I135" i="6"/>
  <c r="H135" i="6"/>
  <c r="E135" i="6"/>
  <c r="D135" i="6"/>
  <c r="I88" i="6"/>
  <c r="E88" i="6"/>
  <c r="H88" i="6"/>
  <c r="D88" i="6"/>
  <c r="G88" i="6"/>
  <c r="C88" i="6"/>
  <c r="I29" i="6"/>
  <c r="H29" i="6"/>
  <c r="G29" i="6"/>
  <c r="C29" i="6"/>
  <c r="E29" i="6"/>
  <c r="D29" i="6"/>
  <c r="I173" i="6"/>
  <c r="E173" i="6"/>
  <c r="H173" i="6"/>
  <c r="D173" i="6"/>
  <c r="G173" i="6"/>
  <c r="C173" i="6"/>
  <c r="I114" i="6"/>
  <c r="H114" i="6"/>
  <c r="G114" i="6"/>
  <c r="C114" i="6"/>
  <c r="E114" i="6"/>
  <c r="D114" i="6"/>
  <c r="E55" i="6"/>
  <c r="I55" i="6"/>
  <c r="D55" i="6"/>
  <c r="H55" i="6"/>
  <c r="C55" i="6"/>
  <c r="G55" i="6"/>
  <c r="H199" i="6"/>
  <c r="G199" i="6"/>
  <c r="E199" i="6"/>
  <c r="D199" i="6"/>
  <c r="I199" i="6"/>
  <c r="C199" i="6"/>
  <c r="I140" i="6"/>
  <c r="E140" i="6"/>
  <c r="H140" i="6"/>
  <c r="D140" i="6"/>
  <c r="G140" i="6"/>
  <c r="C140" i="6"/>
  <c r="I81" i="6"/>
  <c r="H81" i="6"/>
  <c r="D81" i="6"/>
  <c r="G81" i="6"/>
  <c r="C81" i="6"/>
  <c r="E81" i="6"/>
  <c r="E35" i="6"/>
  <c r="D35" i="6"/>
  <c r="C35" i="6"/>
  <c r="I35" i="6"/>
  <c r="H35" i="6"/>
  <c r="G35" i="6"/>
  <c r="H179" i="6"/>
  <c r="G179" i="6"/>
  <c r="E179" i="6"/>
  <c r="D179" i="6"/>
  <c r="C179" i="6"/>
  <c r="I179" i="6"/>
  <c r="I70" i="6"/>
  <c r="H70" i="6"/>
  <c r="G70" i="6"/>
  <c r="E70" i="6"/>
  <c r="D70" i="6"/>
  <c r="C70" i="6"/>
  <c r="I36" i="6"/>
  <c r="H36" i="6"/>
  <c r="G36" i="6"/>
  <c r="C36" i="6"/>
  <c r="D36" i="6"/>
  <c r="E36" i="6"/>
  <c r="I180" i="6"/>
  <c r="E180" i="6"/>
  <c r="H180" i="6"/>
  <c r="D180" i="6"/>
  <c r="G180" i="6"/>
  <c r="C180" i="6"/>
  <c r="I121" i="6"/>
  <c r="E121" i="6"/>
  <c r="H121" i="6"/>
  <c r="D121" i="6"/>
  <c r="G121" i="6"/>
  <c r="C121" i="6"/>
  <c r="I62" i="6"/>
  <c r="H62" i="6"/>
  <c r="G62" i="6"/>
  <c r="E62" i="6"/>
  <c r="D62" i="6"/>
  <c r="C62" i="6"/>
  <c r="E15" i="6"/>
  <c r="D15" i="6"/>
  <c r="C15" i="6"/>
  <c r="I15" i="6"/>
  <c r="H15" i="6"/>
  <c r="G15" i="6"/>
  <c r="H159" i="6"/>
  <c r="G159" i="6"/>
  <c r="I159" i="6"/>
  <c r="E159" i="6"/>
  <c r="D159" i="6"/>
  <c r="C159" i="6"/>
  <c r="I112" i="6"/>
  <c r="E112" i="6"/>
  <c r="H112" i="6"/>
  <c r="D112" i="6"/>
  <c r="G112" i="6"/>
  <c r="C112" i="6"/>
  <c r="I53" i="6"/>
  <c r="H53" i="6"/>
  <c r="G53" i="6"/>
  <c r="C53" i="6"/>
  <c r="E53" i="6"/>
  <c r="D53" i="6"/>
  <c r="I197" i="6"/>
  <c r="E197" i="6"/>
  <c r="H197" i="6"/>
  <c r="D197" i="6"/>
  <c r="G197" i="6"/>
  <c r="C197" i="6"/>
  <c r="I138" i="6"/>
  <c r="H138" i="6"/>
  <c r="G138" i="6"/>
  <c r="C138" i="6"/>
  <c r="D138" i="6"/>
  <c r="E138" i="6"/>
  <c r="G79" i="6"/>
  <c r="C79" i="6"/>
  <c r="I79" i="6"/>
  <c r="H79" i="6"/>
  <c r="E79" i="6"/>
  <c r="D79" i="6"/>
  <c r="I20" i="6"/>
  <c r="H20" i="6"/>
  <c r="G20" i="6"/>
  <c r="C20" i="6"/>
  <c r="E20" i="6"/>
  <c r="D20" i="6"/>
  <c r="I164" i="6"/>
  <c r="E164" i="6"/>
  <c r="H164" i="6"/>
  <c r="D164" i="6"/>
  <c r="G164" i="6"/>
  <c r="C164" i="6"/>
  <c r="I105" i="6"/>
  <c r="E105" i="6"/>
  <c r="H105" i="6"/>
  <c r="D105" i="6"/>
  <c r="G105" i="6"/>
  <c r="C105" i="6"/>
  <c r="I59" i="6"/>
  <c r="H59" i="6"/>
  <c r="G59" i="6"/>
  <c r="E59" i="6"/>
  <c r="D59" i="6"/>
  <c r="C59" i="6"/>
  <c r="H203" i="6"/>
  <c r="G203" i="6"/>
  <c r="C203" i="6"/>
  <c r="E203" i="6"/>
  <c r="I203" i="6"/>
  <c r="D203" i="6"/>
  <c r="I82" i="6"/>
  <c r="H82" i="6"/>
  <c r="G82" i="6"/>
  <c r="C82" i="6"/>
  <c r="E82" i="6"/>
  <c r="D82" i="6"/>
  <c r="I194" i="6"/>
  <c r="H194" i="6"/>
  <c r="G194" i="6"/>
  <c r="C194" i="6"/>
  <c r="E194" i="6"/>
  <c r="D194" i="6"/>
  <c r="I41" i="6"/>
  <c r="H41" i="6"/>
  <c r="G41" i="6"/>
  <c r="C41" i="6"/>
  <c r="E41" i="6"/>
  <c r="D41" i="6"/>
  <c r="I206" i="6"/>
  <c r="H206" i="6"/>
  <c r="G206" i="6"/>
  <c r="C206" i="6"/>
  <c r="E206" i="6"/>
  <c r="D206" i="6"/>
  <c r="I48" i="6"/>
  <c r="H48" i="6"/>
  <c r="G48" i="6"/>
  <c r="C48" i="6"/>
  <c r="D48" i="6"/>
  <c r="E48" i="6"/>
  <c r="I192" i="6"/>
  <c r="E192" i="6"/>
  <c r="H192" i="6"/>
  <c r="D192" i="6"/>
  <c r="G192" i="6"/>
  <c r="C192" i="6"/>
  <c r="I133" i="6"/>
  <c r="E133" i="6"/>
  <c r="H133" i="6"/>
  <c r="D133" i="6"/>
  <c r="G133" i="6"/>
  <c r="C133" i="6"/>
  <c r="I74" i="6"/>
  <c r="H74" i="6"/>
  <c r="G74" i="6"/>
  <c r="E74" i="6"/>
  <c r="D74" i="6"/>
  <c r="C74" i="6"/>
  <c r="E27" i="6"/>
  <c r="D27" i="6"/>
  <c r="I27" i="6"/>
  <c r="C27" i="6"/>
  <c r="H27" i="6"/>
  <c r="G27" i="6"/>
  <c r="H171" i="6"/>
  <c r="G171" i="6"/>
  <c r="I171" i="6"/>
  <c r="E171" i="6"/>
  <c r="D171" i="6"/>
  <c r="C171" i="6"/>
  <c r="I124" i="6"/>
  <c r="E124" i="6"/>
  <c r="H124" i="6"/>
  <c r="D124" i="6"/>
  <c r="G124" i="6"/>
  <c r="C124" i="6"/>
  <c r="I65" i="6"/>
  <c r="H65" i="6"/>
  <c r="G65" i="6"/>
  <c r="C65" i="6"/>
  <c r="E65" i="6"/>
  <c r="D65" i="6"/>
  <c r="I209" i="6"/>
  <c r="E209" i="6"/>
  <c r="H209" i="6"/>
  <c r="D209" i="6"/>
  <c r="G209" i="6"/>
  <c r="C209" i="6"/>
  <c r="I150" i="6"/>
  <c r="H150" i="6"/>
  <c r="G150" i="6"/>
  <c r="C150" i="6"/>
  <c r="E150" i="6"/>
  <c r="D150" i="6"/>
  <c r="G91" i="6"/>
  <c r="E91" i="6"/>
  <c r="D91" i="6"/>
  <c r="I91" i="6"/>
  <c r="C91" i="6"/>
  <c r="H91" i="6"/>
  <c r="I32" i="6"/>
  <c r="H32" i="6"/>
  <c r="G32" i="6"/>
  <c r="C32" i="6"/>
  <c r="D32" i="6"/>
  <c r="E32" i="6"/>
  <c r="I176" i="6"/>
  <c r="E176" i="6"/>
  <c r="H176" i="6"/>
  <c r="D176" i="6"/>
  <c r="G176" i="6"/>
  <c r="C176" i="6"/>
  <c r="I117" i="6"/>
  <c r="E117" i="6"/>
  <c r="H117" i="6"/>
  <c r="D117" i="6"/>
  <c r="G117" i="6"/>
  <c r="C117" i="6"/>
  <c r="G71" i="6"/>
  <c r="E71" i="6"/>
  <c r="D71" i="6"/>
  <c r="C71" i="6"/>
  <c r="I71" i="6"/>
  <c r="H71" i="6"/>
  <c r="I154" i="6"/>
  <c r="H154" i="6"/>
  <c r="G154" i="6"/>
  <c r="C154" i="6"/>
  <c r="E154" i="6"/>
  <c r="D154" i="6"/>
  <c r="I94" i="6"/>
  <c r="H94" i="6"/>
  <c r="G94" i="6"/>
  <c r="C94" i="6"/>
  <c r="E94" i="6"/>
  <c r="D94" i="6"/>
  <c r="I50" i="6"/>
  <c r="H50" i="6"/>
  <c r="G50" i="6"/>
  <c r="E50" i="6"/>
  <c r="D50" i="6"/>
  <c r="C50" i="6"/>
  <c r="I93" i="6"/>
  <c r="E93" i="6"/>
  <c r="H93" i="6"/>
  <c r="D93" i="6"/>
  <c r="G93" i="6"/>
  <c r="C93" i="6"/>
  <c r="I60" i="6"/>
  <c r="H60" i="6"/>
  <c r="G60" i="6"/>
  <c r="C60" i="6"/>
  <c r="E60" i="6"/>
  <c r="D60" i="6"/>
  <c r="I204" i="6"/>
  <c r="E204" i="6"/>
  <c r="H204" i="6"/>
  <c r="D204" i="6"/>
  <c r="G204" i="6"/>
  <c r="C204" i="6"/>
  <c r="I145" i="6"/>
  <c r="E145" i="6"/>
  <c r="H145" i="6"/>
  <c r="D145" i="6"/>
  <c r="G145" i="6"/>
  <c r="C145" i="6"/>
  <c r="I86" i="6"/>
  <c r="H86" i="6"/>
  <c r="G86" i="6"/>
  <c r="C86" i="6"/>
  <c r="E86" i="6"/>
  <c r="D86" i="6"/>
  <c r="E39" i="6"/>
  <c r="I39" i="6"/>
  <c r="D39" i="6"/>
  <c r="H39" i="6"/>
  <c r="C39" i="6"/>
  <c r="G39" i="6"/>
  <c r="H183" i="6"/>
  <c r="G183" i="6"/>
  <c r="C183" i="6"/>
  <c r="I183" i="6"/>
  <c r="E183" i="6"/>
  <c r="D183" i="6"/>
  <c r="I136" i="6"/>
  <c r="E136" i="6"/>
  <c r="H136" i="6"/>
  <c r="D136" i="6"/>
  <c r="G136" i="6"/>
  <c r="C136" i="6"/>
  <c r="I77" i="6"/>
  <c r="H77" i="6"/>
  <c r="D77" i="6"/>
  <c r="G77" i="6"/>
  <c r="C77" i="6"/>
  <c r="E77" i="6"/>
  <c r="G18" i="6"/>
  <c r="I18" i="6"/>
  <c r="E18" i="6"/>
  <c r="H18" i="6"/>
  <c r="D18" i="6"/>
  <c r="C18" i="6"/>
  <c r="I162" i="6"/>
  <c r="H162" i="6"/>
  <c r="G162" i="6"/>
  <c r="C162" i="6"/>
  <c r="E162" i="6"/>
  <c r="D162" i="6"/>
  <c r="G103" i="6"/>
  <c r="I103" i="6"/>
  <c r="H103" i="6"/>
  <c r="E103" i="6"/>
  <c r="D103" i="6"/>
  <c r="C103" i="6"/>
  <c r="I44" i="6"/>
  <c r="H44" i="6"/>
  <c r="G44" i="6"/>
  <c r="C44" i="6"/>
  <c r="D44" i="6"/>
  <c r="E44" i="6"/>
  <c r="I188" i="6"/>
  <c r="E188" i="6"/>
  <c r="H188" i="6"/>
  <c r="D188" i="6"/>
  <c r="G188" i="6"/>
  <c r="C188" i="6"/>
  <c r="I129" i="6"/>
  <c r="E129" i="6"/>
  <c r="H129" i="6"/>
  <c r="D129" i="6"/>
  <c r="G129" i="6"/>
  <c r="C129" i="6"/>
  <c r="G83" i="6"/>
  <c r="I83" i="6"/>
  <c r="H83" i="6"/>
  <c r="E83" i="6"/>
  <c r="D83" i="6"/>
  <c r="C83" i="6"/>
  <c r="G22" i="6"/>
  <c r="I22" i="6"/>
  <c r="H22" i="6"/>
  <c r="E22" i="6"/>
  <c r="D22" i="6"/>
  <c r="C22" i="6"/>
  <c r="I118" i="6"/>
  <c r="H118" i="6"/>
  <c r="G118" i="6"/>
  <c r="C118" i="6"/>
  <c r="E118" i="6"/>
  <c r="D118" i="6"/>
  <c r="I109" i="6"/>
  <c r="E109" i="6"/>
  <c r="H109" i="6"/>
  <c r="D109" i="6"/>
  <c r="G109" i="6"/>
  <c r="C109" i="6"/>
  <c r="I100" i="6"/>
  <c r="E100" i="6"/>
  <c r="H100" i="6"/>
  <c r="D100" i="6"/>
  <c r="G100" i="6"/>
  <c r="C100" i="6"/>
  <c r="E47" i="6"/>
  <c r="D47" i="6"/>
  <c r="C47" i="6"/>
  <c r="H47" i="6"/>
  <c r="I47" i="6"/>
  <c r="G47" i="6"/>
  <c r="I72" i="6"/>
  <c r="E72" i="6"/>
  <c r="H72" i="6"/>
  <c r="G72" i="6"/>
  <c r="C72" i="6"/>
  <c r="D72" i="6"/>
  <c r="I13" i="6"/>
  <c r="H13" i="6"/>
  <c r="G13" i="6"/>
  <c r="C13" i="6"/>
  <c r="E13" i="6"/>
  <c r="D13" i="6"/>
  <c r="I157" i="6"/>
  <c r="E157" i="6"/>
  <c r="H157" i="6"/>
  <c r="D157" i="6"/>
  <c r="G157" i="6"/>
  <c r="C157" i="6"/>
  <c r="I98" i="6"/>
  <c r="H98" i="6"/>
  <c r="G98" i="6"/>
  <c r="C98" i="6"/>
  <c r="E98" i="6"/>
  <c r="D98" i="6"/>
  <c r="E51" i="6"/>
  <c r="D51" i="6"/>
  <c r="C51" i="6"/>
  <c r="I51" i="6"/>
  <c r="H51" i="6"/>
  <c r="G51" i="6"/>
  <c r="H195" i="6"/>
  <c r="G195" i="6"/>
  <c r="I195" i="6"/>
  <c r="E195" i="6"/>
  <c r="C195" i="6"/>
  <c r="D195" i="6"/>
  <c r="I148" i="6"/>
  <c r="E148" i="6"/>
  <c r="H148" i="6"/>
  <c r="D148" i="6"/>
  <c r="G148" i="6"/>
  <c r="C148" i="6"/>
  <c r="I89" i="6"/>
  <c r="E89" i="6"/>
  <c r="H89" i="6"/>
  <c r="D89" i="6"/>
  <c r="G89" i="6"/>
  <c r="C89" i="6"/>
  <c r="G30" i="6"/>
  <c r="I30" i="6"/>
  <c r="H30" i="6"/>
  <c r="E30" i="6"/>
  <c r="D30" i="6"/>
  <c r="C30" i="6"/>
  <c r="I174" i="6"/>
  <c r="H174" i="6"/>
  <c r="G174" i="6"/>
  <c r="C174" i="6"/>
  <c r="D174" i="6"/>
  <c r="E174" i="6"/>
  <c r="G115" i="6"/>
  <c r="D115" i="6"/>
  <c r="C115" i="6"/>
  <c r="I115" i="6"/>
  <c r="H115" i="6"/>
  <c r="E115" i="6"/>
  <c r="I56" i="6"/>
  <c r="H56" i="6"/>
  <c r="G56" i="6"/>
  <c r="C56" i="6"/>
  <c r="D56" i="6"/>
  <c r="E56" i="6"/>
  <c r="I200" i="6"/>
  <c r="E200" i="6"/>
  <c r="H200" i="6"/>
  <c r="D200" i="6"/>
  <c r="G200" i="6"/>
  <c r="C200" i="6"/>
  <c r="I141" i="6"/>
  <c r="E141" i="6"/>
  <c r="H141" i="6"/>
  <c r="D141" i="6"/>
  <c r="G141" i="6"/>
  <c r="C141" i="6"/>
  <c r="G95" i="6"/>
  <c r="E95" i="6"/>
  <c r="D95" i="6"/>
  <c r="C95" i="6"/>
  <c r="I95" i="6"/>
  <c r="H95" i="6"/>
  <c r="I166" i="6"/>
  <c r="H166" i="6"/>
  <c r="G166" i="6"/>
  <c r="C166" i="6"/>
  <c r="E166" i="6"/>
  <c r="D166" i="6"/>
  <c r="I106" i="6"/>
  <c r="H106" i="6"/>
  <c r="G106" i="6"/>
  <c r="C106" i="6"/>
  <c r="E106" i="6"/>
  <c r="D106" i="6"/>
  <c r="I126" i="6"/>
  <c r="H126" i="6"/>
  <c r="G126" i="6"/>
  <c r="C126" i="6"/>
  <c r="D126" i="6"/>
  <c r="E126" i="6"/>
  <c r="I84" i="6"/>
  <c r="E84" i="6"/>
  <c r="H84" i="6"/>
  <c r="D84" i="6"/>
  <c r="G84" i="6"/>
  <c r="C84" i="6"/>
  <c r="I25" i="6"/>
  <c r="H25" i="6"/>
  <c r="G25" i="6"/>
  <c r="E25" i="6"/>
  <c r="D25" i="6"/>
  <c r="C25" i="6"/>
  <c r="I169" i="6"/>
  <c r="E169" i="6"/>
  <c r="H169" i="6"/>
  <c r="D169" i="6"/>
  <c r="G169" i="6"/>
  <c r="C169" i="6"/>
  <c r="I110" i="6"/>
  <c r="H110" i="6"/>
  <c r="G110" i="6"/>
  <c r="C110" i="6"/>
  <c r="E110" i="6"/>
  <c r="D110" i="6"/>
  <c r="G63" i="6"/>
  <c r="E63" i="6"/>
  <c r="D63" i="6"/>
  <c r="I63" i="6"/>
  <c r="C63" i="6"/>
  <c r="H63" i="6"/>
  <c r="I16" i="6"/>
  <c r="H16" i="6"/>
  <c r="G16" i="6"/>
  <c r="C16" i="6"/>
  <c r="E16" i="6"/>
  <c r="D16" i="6"/>
  <c r="I160" i="6"/>
  <c r="E160" i="6"/>
  <c r="H160" i="6"/>
  <c r="D160" i="6"/>
  <c r="G160" i="6"/>
  <c r="C160" i="6"/>
  <c r="I101" i="6"/>
  <c r="E101" i="6"/>
  <c r="H101" i="6"/>
  <c r="D101" i="6"/>
  <c r="G101" i="6"/>
  <c r="C101" i="6"/>
  <c r="I42" i="6"/>
  <c r="H42" i="6"/>
  <c r="G42" i="6"/>
  <c r="E42" i="6"/>
  <c r="D42" i="6"/>
  <c r="C42" i="6"/>
  <c r="I186" i="6"/>
  <c r="H186" i="6"/>
  <c r="G186" i="6"/>
  <c r="C186" i="6"/>
  <c r="D186" i="6"/>
  <c r="E186" i="6"/>
  <c r="G127" i="6"/>
  <c r="I127" i="6"/>
  <c r="H127" i="6"/>
  <c r="D127" i="6"/>
  <c r="E127" i="6"/>
  <c r="C127" i="6"/>
  <c r="I68" i="6"/>
  <c r="H68" i="6"/>
  <c r="G68" i="6"/>
  <c r="C68" i="6"/>
  <c r="D68" i="6"/>
  <c r="E68" i="6"/>
  <c r="I12" i="6"/>
  <c r="H12" i="6"/>
  <c r="G12" i="6"/>
  <c r="C12" i="6"/>
  <c r="E12" i="6"/>
  <c r="D12" i="6"/>
  <c r="I153" i="6"/>
  <c r="E153" i="6"/>
  <c r="H153" i="6"/>
  <c r="D153" i="6"/>
  <c r="G153" i="6"/>
  <c r="C153" i="6"/>
  <c r="G107" i="6"/>
  <c r="I107" i="6"/>
  <c r="H107" i="6"/>
  <c r="E107" i="6"/>
  <c r="D107" i="6"/>
  <c r="C107" i="6"/>
  <c r="G34" i="6"/>
  <c r="E34" i="6"/>
  <c r="D34" i="6"/>
  <c r="H34" i="6"/>
  <c r="C34" i="6"/>
  <c r="I34" i="6"/>
  <c r="I130" i="6"/>
  <c r="H130" i="6"/>
  <c r="G130" i="6"/>
  <c r="C130" i="6"/>
  <c r="E130" i="6"/>
  <c r="D130" i="6"/>
  <c r="I152" i="6"/>
  <c r="E152" i="6"/>
  <c r="H152" i="6"/>
  <c r="D152" i="6"/>
  <c r="G152" i="6"/>
  <c r="C152" i="6"/>
  <c r="I96" i="6"/>
  <c r="E96" i="6"/>
  <c r="H96" i="6"/>
  <c r="D96" i="6"/>
  <c r="G96" i="6"/>
  <c r="C96" i="6"/>
  <c r="I37" i="6"/>
  <c r="H37" i="6"/>
  <c r="G37" i="6"/>
  <c r="C37" i="6"/>
  <c r="E37" i="6"/>
  <c r="D37" i="6"/>
  <c r="I181" i="6"/>
  <c r="E181" i="6"/>
  <c r="H181" i="6"/>
  <c r="D181" i="6"/>
  <c r="G181" i="6"/>
  <c r="C181" i="6"/>
  <c r="I122" i="6"/>
  <c r="H122" i="6"/>
  <c r="G122" i="6"/>
  <c r="C122" i="6"/>
  <c r="E122" i="6"/>
  <c r="D122" i="6"/>
  <c r="G75" i="6"/>
  <c r="I75" i="6"/>
  <c r="H75" i="6"/>
  <c r="E75" i="6"/>
  <c r="D75" i="6"/>
  <c r="C75" i="6"/>
  <c r="I28" i="6"/>
  <c r="H28" i="6"/>
  <c r="G28" i="6"/>
  <c r="C28" i="6"/>
  <c r="E28" i="6"/>
  <c r="D28" i="6"/>
  <c r="I172" i="6"/>
  <c r="E172" i="6"/>
  <c r="H172" i="6"/>
  <c r="D172" i="6"/>
  <c r="G172" i="6"/>
  <c r="C172" i="6"/>
  <c r="I113" i="6"/>
  <c r="E113" i="6"/>
  <c r="H113" i="6"/>
  <c r="D113" i="6"/>
  <c r="G113" i="6"/>
  <c r="C113" i="6"/>
  <c r="I54" i="6"/>
  <c r="H54" i="6"/>
  <c r="G54" i="6"/>
  <c r="E54" i="6"/>
  <c r="D54" i="6"/>
  <c r="C54" i="6"/>
  <c r="I198" i="6"/>
  <c r="H198" i="6"/>
  <c r="G198" i="6"/>
  <c r="C198" i="6"/>
  <c r="E198" i="6"/>
  <c r="D198" i="6"/>
  <c r="G139" i="6"/>
  <c r="E139" i="6"/>
  <c r="D139" i="6"/>
  <c r="I139" i="6"/>
  <c r="C139" i="6"/>
  <c r="H139" i="6"/>
  <c r="I80" i="6"/>
  <c r="E80" i="6"/>
  <c r="H80" i="6"/>
  <c r="D80" i="6"/>
  <c r="G80" i="6"/>
  <c r="C80" i="6"/>
  <c r="I21" i="6"/>
  <c r="H21" i="6"/>
  <c r="G21" i="6"/>
  <c r="C21" i="6"/>
  <c r="E21" i="6"/>
  <c r="D21" i="6"/>
  <c r="I165" i="6"/>
  <c r="E165" i="6"/>
  <c r="H165" i="6"/>
  <c r="D165" i="6"/>
  <c r="G165" i="6"/>
  <c r="C165" i="6"/>
  <c r="G119" i="6"/>
  <c r="I119" i="6"/>
  <c r="H119" i="6"/>
  <c r="E119" i="6"/>
  <c r="D119" i="6"/>
  <c r="C119" i="6"/>
  <c r="I178" i="6"/>
  <c r="H178" i="6"/>
  <c r="G178" i="6"/>
  <c r="C178" i="6"/>
  <c r="E178" i="6"/>
  <c r="D178" i="6"/>
  <c r="I142" i="6"/>
  <c r="H142" i="6"/>
  <c r="G142" i="6"/>
  <c r="C142" i="6"/>
  <c r="E142" i="6"/>
  <c r="D142" i="6"/>
  <c r="H211" i="6"/>
  <c r="G211" i="6"/>
  <c r="E211" i="6"/>
  <c r="D211" i="6"/>
  <c r="I211" i="6"/>
  <c r="C211" i="6"/>
  <c r="I108" i="6"/>
  <c r="E108" i="6"/>
  <c r="H108" i="6"/>
  <c r="D108" i="6"/>
  <c r="G108" i="6"/>
  <c r="C108" i="6"/>
  <c r="I49" i="6"/>
  <c r="H49" i="6"/>
  <c r="G49" i="6"/>
  <c r="E49" i="6"/>
  <c r="D49" i="6"/>
  <c r="C49" i="6"/>
  <c r="I193" i="6"/>
  <c r="E193" i="6"/>
  <c r="H193" i="6"/>
  <c r="D193" i="6"/>
  <c r="G193" i="6"/>
  <c r="C193" i="6"/>
  <c r="I134" i="6"/>
  <c r="H134" i="6"/>
  <c r="G134" i="6"/>
  <c r="C134" i="6"/>
  <c r="E134" i="6"/>
  <c r="D134" i="6"/>
  <c r="G87" i="6"/>
  <c r="C87" i="6"/>
  <c r="I87" i="6"/>
  <c r="H87" i="6"/>
  <c r="E87" i="6"/>
  <c r="D87" i="6"/>
  <c r="I40" i="6"/>
  <c r="H40" i="6"/>
  <c r="G40" i="6"/>
  <c r="C40" i="6"/>
  <c r="D40" i="6"/>
  <c r="E40" i="6"/>
  <c r="I184" i="6"/>
  <c r="E184" i="6"/>
  <c r="H184" i="6"/>
  <c r="D184" i="6"/>
  <c r="G184" i="6"/>
  <c r="C184" i="6"/>
  <c r="I125" i="6"/>
  <c r="E125" i="6"/>
  <c r="H125" i="6"/>
  <c r="D125" i="6"/>
  <c r="G125" i="6"/>
  <c r="C125" i="6"/>
  <c r="I66" i="6"/>
  <c r="H66" i="6"/>
  <c r="G66" i="6"/>
  <c r="E66" i="6"/>
  <c r="D66" i="6"/>
  <c r="C66" i="6"/>
  <c r="I210" i="6"/>
  <c r="H210" i="6"/>
  <c r="G210" i="6"/>
  <c r="C210" i="6"/>
  <c r="E210" i="6"/>
  <c r="D210" i="6"/>
  <c r="H151" i="6"/>
  <c r="G151" i="6"/>
  <c r="E151" i="6"/>
  <c r="D151" i="6"/>
  <c r="I151" i="6"/>
  <c r="C151" i="6"/>
  <c r="I92" i="6"/>
  <c r="E92" i="6"/>
  <c r="H92" i="6"/>
  <c r="D92" i="6"/>
  <c r="G92" i="6"/>
  <c r="C92" i="6"/>
  <c r="I33" i="6"/>
  <c r="H33" i="6"/>
  <c r="G33" i="6"/>
  <c r="C33" i="6"/>
  <c r="E33" i="6"/>
  <c r="D33" i="6"/>
  <c r="I177" i="6"/>
  <c r="E177" i="6"/>
  <c r="H177" i="6"/>
  <c r="D177" i="6"/>
  <c r="G177" i="6"/>
  <c r="C177" i="6"/>
  <c r="G131" i="6"/>
  <c r="I131" i="6"/>
  <c r="H131" i="6"/>
  <c r="E131" i="6"/>
  <c r="D131" i="6"/>
  <c r="C131" i="6"/>
  <c r="I46" i="6"/>
  <c r="H46" i="6"/>
  <c r="G46" i="6"/>
  <c r="E46" i="6"/>
  <c r="D46" i="6"/>
  <c r="C46" i="6"/>
  <c r="H207" i="6"/>
  <c r="G207" i="6"/>
  <c r="I207" i="6"/>
  <c r="E207" i="6"/>
  <c r="D207" i="6"/>
  <c r="C207" i="6"/>
  <c r="I168" i="6"/>
  <c r="E168" i="6"/>
  <c r="H168" i="6"/>
  <c r="D168" i="6"/>
  <c r="G168" i="6"/>
  <c r="C168" i="6"/>
  <c r="H147" i="6"/>
  <c r="G147" i="6"/>
  <c r="I147" i="6"/>
  <c r="E147" i="6"/>
  <c r="C147" i="6"/>
  <c r="D147" i="6"/>
  <c r="I185" i="6"/>
  <c r="E185" i="6"/>
  <c r="H185" i="6"/>
  <c r="D185" i="6"/>
  <c r="G185" i="6"/>
  <c r="C185" i="6"/>
  <c r="H191" i="6"/>
  <c r="G191" i="6"/>
  <c r="E191" i="6"/>
  <c r="D191" i="6"/>
  <c r="C191" i="6"/>
  <c r="I191" i="6"/>
  <c r="I120" i="6"/>
  <c r="E120" i="6"/>
  <c r="H120" i="6"/>
  <c r="D120" i="6"/>
  <c r="G120" i="6"/>
  <c r="C120" i="6"/>
  <c r="I61" i="6"/>
  <c r="H61" i="6"/>
  <c r="G61" i="6"/>
  <c r="C61" i="6"/>
  <c r="E61" i="6"/>
  <c r="D61" i="6"/>
  <c r="I205" i="6"/>
  <c r="E205" i="6"/>
  <c r="H205" i="6"/>
  <c r="D205" i="6"/>
  <c r="G205" i="6"/>
  <c r="C205" i="6"/>
  <c r="I146" i="6"/>
  <c r="H146" i="6"/>
  <c r="G146" i="6"/>
  <c r="C146" i="6"/>
  <c r="E146" i="6"/>
  <c r="D146" i="6"/>
  <c r="G99" i="6"/>
  <c r="I99" i="6"/>
  <c r="H99" i="6"/>
  <c r="E99" i="6"/>
  <c r="C99" i="6"/>
  <c r="D99" i="6"/>
  <c r="I52" i="6"/>
  <c r="H52" i="6"/>
  <c r="G52" i="6"/>
  <c r="C52" i="6"/>
  <c r="D52" i="6"/>
  <c r="E52" i="6"/>
  <c r="I196" i="6"/>
  <c r="E196" i="6"/>
  <c r="H196" i="6"/>
  <c r="D196" i="6"/>
  <c r="G196" i="6"/>
  <c r="C196" i="6"/>
  <c r="I137" i="6"/>
  <c r="E137" i="6"/>
  <c r="H137" i="6"/>
  <c r="D137" i="6"/>
  <c r="G137" i="6"/>
  <c r="C137" i="6"/>
  <c r="I78" i="6"/>
  <c r="H78" i="6"/>
  <c r="G78" i="6"/>
  <c r="C78" i="6"/>
  <c r="E78" i="6"/>
  <c r="D78" i="6"/>
  <c r="I19" i="6"/>
  <c r="E19" i="6"/>
  <c r="H19" i="6"/>
  <c r="D19" i="6"/>
  <c r="G19" i="6"/>
  <c r="C19" i="6"/>
  <c r="H163" i="6"/>
  <c r="G163" i="6"/>
  <c r="D163" i="6"/>
  <c r="I163" i="6"/>
  <c r="C163" i="6"/>
  <c r="E163" i="6"/>
  <c r="I104" i="6"/>
  <c r="E104" i="6"/>
  <c r="H104" i="6"/>
  <c r="D104" i="6"/>
  <c r="G104" i="6"/>
  <c r="C104" i="6"/>
  <c r="I45" i="6"/>
  <c r="H45" i="6"/>
  <c r="G45" i="6"/>
  <c r="E45" i="6"/>
  <c r="C45" i="6"/>
  <c r="D45" i="6"/>
  <c r="I189" i="6"/>
  <c r="E189" i="6"/>
  <c r="H189" i="6"/>
  <c r="D189" i="6"/>
  <c r="G189" i="6"/>
  <c r="C189" i="6"/>
  <c r="H143" i="6"/>
  <c r="G143" i="6"/>
  <c r="E143" i="6"/>
  <c r="D143" i="6"/>
  <c r="C143" i="6"/>
  <c r="I143" i="6"/>
  <c r="I190" i="6"/>
  <c r="H190" i="6"/>
  <c r="G190" i="6"/>
  <c r="C190" i="6"/>
  <c r="E190" i="6"/>
  <c r="D190" i="6"/>
  <c r="I132" i="6"/>
  <c r="E132" i="6"/>
  <c r="H132" i="6"/>
  <c r="D132" i="6"/>
  <c r="G132" i="6"/>
  <c r="C132" i="6"/>
  <c r="I73" i="6"/>
  <c r="H73" i="6"/>
  <c r="G73" i="6"/>
  <c r="C73" i="6"/>
  <c r="E73" i="6"/>
  <c r="D73" i="6"/>
  <c r="G14" i="6"/>
  <c r="I14" i="6"/>
  <c r="E14" i="6"/>
  <c r="D14" i="6"/>
  <c r="C14" i="6"/>
  <c r="H14" i="6"/>
  <c r="I158" i="6"/>
  <c r="H158" i="6"/>
  <c r="G158" i="6"/>
  <c r="C158" i="6"/>
  <c r="E158" i="6"/>
  <c r="D158" i="6"/>
  <c r="G111" i="6"/>
  <c r="I111" i="6"/>
  <c r="E111" i="6"/>
  <c r="D111" i="6"/>
  <c r="C111" i="6"/>
  <c r="H111" i="6"/>
  <c r="I64" i="6"/>
  <c r="H64" i="6"/>
  <c r="G64" i="6"/>
  <c r="C64" i="6"/>
  <c r="D64" i="6"/>
  <c r="E64" i="6"/>
  <c r="I208" i="6"/>
  <c r="E208" i="6"/>
  <c r="H208" i="6"/>
  <c r="D208" i="6"/>
  <c r="G208" i="6"/>
  <c r="C208" i="6"/>
  <c r="I149" i="6"/>
  <c r="E149" i="6"/>
  <c r="H149" i="6"/>
  <c r="D149" i="6"/>
  <c r="G149" i="6"/>
  <c r="C149" i="6"/>
  <c r="I90" i="6"/>
  <c r="H90" i="6"/>
  <c r="G90" i="6"/>
  <c r="C90" i="6"/>
  <c r="D90" i="6"/>
  <c r="E90" i="6"/>
  <c r="H31" i="6"/>
  <c r="G31" i="6"/>
  <c r="E31" i="6"/>
  <c r="D31" i="6"/>
  <c r="C31" i="6"/>
  <c r="I31" i="6"/>
  <c r="H175" i="6"/>
  <c r="G175" i="6"/>
  <c r="D175" i="6"/>
  <c r="E175" i="6"/>
  <c r="I175" i="6"/>
  <c r="C175" i="6"/>
  <c r="I116" i="6"/>
  <c r="E116" i="6"/>
  <c r="H116" i="6"/>
  <c r="D116" i="6"/>
  <c r="G116" i="6"/>
  <c r="C116" i="6"/>
  <c r="I57" i="6"/>
  <c r="H57" i="6"/>
  <c r="G57" i="6"/>
  <c r="C57" i="6"/>
  <c r="E57" i="6"/>
  <c r="D57" i="6"/>
  <c r="I201" i="6"/>
  <c r="E201" i="6"/>
  <c r="H201" i="6"/>
  <c r="D201" i="6"/>
  <c r="G201" i="6"/>
  <c r="C201" i="6"/>
  <c r="H155" i="6"/>
  <c r="G155" i="6"/>
  <c r="E155" i="6"/>
  <c r="I155" i="6"/>
  <c r="D155" i="6"/>
  <c r="C155" i="6"/>
  <c r="I58" i="6"/>
  <c r="H58" i="6"/>
  <c r="G58" i="6"/>
  <c r="E58" i="6"/>
  <c r="D58" i="6"/>
  <c r="C58" i="6"/>
  <c r="G67" i="6"/>
  <c r="E67" i="6"/>
  <c r="D67" i="6"/>
  <c r="C67" i="6"/>
  <c r="I67" i="6"/>
  <c r="H67" i="6"/>
  <c r="I144" i="6"/>
  <c r="E144" i="6"/>
  <c r="H144" i="6"/>
  <c r="D144" i="6"/>
  <c r="G144" i="6"/>
  <c r="C144" i="6"/>
  <c r="I85" i="6"/>
  <c r="H85" i="6"/>
  <c r="D85" i="6"/>
  <c r="G85" i="6"/>
  <c r="C85" i="6"/>
  <c r="E85" i="6"/>
  <c r="G26" i="6"/>
  <c r="E26" i="6"/>
  <c r="D26" i="6"/>
  <c r="I26" i="6"/>
  <c r="C26" i="6"/>
  <c r="H26" i="6"/>
  <c r="I170" i="6"/>
  <c r="H170" i="6"/>
  <c r="G170" i="6"/>
  <c r="C170" i="6"/>
  <c r="E170" i="6"/>
  <c r="D170" i="6"/>
  <c r="G123" i="6"/>
  <c r="E123" i="6"/>
  <c r="D123" i="6"/>
  <c r="I123" i="6"/>
  <c r="C123" i="6"/>
  <c r="H123" i="6"/>
  <c r="I76" i="6"/>
  <c r="E76" i="6"/>
  <c r="H76" i="6"/>
  <c r="D76" i="6"/>
  <c r="G76" i="6"/>
  <c r="C76" i="6"/>
  <c r="I17" i="6"/>
  <c r="H17" i="6"/>
  <c r="G17" i="6"/>
  <c r="E17" i="6"/>
  <c r="C17" i="6"/>
  <c r="D17" i="6"/>
  <c r="I161" i="6"/>
  <c r="E161" i="6"/>
  <c r="H161" i="6"/>
  <c r="D161" i="6"/>
  <c r="G161" i="6"/>
  <c r="C161" i="6"/>
  <c r="I102" i="6"/>
  <c r="H102" i="6"/>
  <c r="G102" i="6"/>
  <c r="C102" i="6"/>
  <c r="E102" i="6"/>
  <c r="D102" i="6"/>
  <c r="I43" i="6"/>
  <c r="H43" i="6"/>
  <c r="G43" i="6"/>
  <c r="E43" i="6"/>
  <c r="D43" i="6"/>
  <c r="C43" i="6"/>
  <c r="H187" i="6"/>
  <c r="G187" i="6"/>
  <c r="E187" i="6"/>
  <c r="D187" i="6"/>
  <c r="I187" i="6"/>
  <c r="C187" i="6"/>
  <c r="I128" i="6"/>
  <c r="E128" i="6"/>
  <c r="H128" i="6"/>
  <c r="D128" i="6"/>
  <c r="G128" i="6"/>
  <c r="C128" i="6"/>
  <c r="I69" i="6"/>
  <c r="H69" i="6"/>
  <c r="G69" i="6"/>
  <c r="E69" i="6"/>
  <c r="C69" i="6"/>
  <c r="D69" i="6"/>
  <c r="E23" i="6"/>
  <c r="D23" i="6"/>
  <c r="C23" i="6"/>
  <c r="H23" i="6"/>
  <c r="I23" i="6"/>
  <c r="G23" i="6"/>
  <c r="H167" i="6"/>
  <c r="G167" i="6"/>
  <c r="I167" i="6"/>
  <c r="E167" i="6"/>
  <c r="D167" i="6"/>
  <c r="C167" i="6"/>
  <c r="I202" i="6"/>
  <c r="H202" i="6"/>
  <c r="G202" i="6"/>
  <c r="C202" i="6"/>
  <c r="E202" i="6"/>
  <c r="D202" i="6"/>
  <c r="I38" i="10" l="1"/>
  <c r="BB38" i="10"/>
  <c r="W47" i="7"/>
  <c r="Y46" i="7"/>
  <c r="C40" i="5"/>
  <c r="B40" i="5"/>
  <c r="A40" i="5"/>
  <c r="C39" i="5"/>
  <c r="B39" i="5"/>
  <c r="A39" i="5"/>
  <c r="D37" i="5"/>
  <c r="D36" i="5"/>
  <c r="D35" i="5"/>
  <c r="J38" i="10" l="1"/>
  <c r="BD38" i="10" s="1"/>
  <c r="BC38" i="10"/>
  <c r="W48" i="7"/>
  <c r="Y47" i="7"/>
  <c r="B11" i="5"/>
  <c r="B12" i="5"/>
  <c r="B13" i="5"/>
  <c r="B9" i="5"/>
  <c r="B8" i="5"/>
  <c r="B17" i="5"/>
  <c r="B16" i="5"/>
  <c r="B15" i="5"/>
  <c r="AI11" i="3"/>
  <c r="AI10" i="3"/>
  <c r="AI9" i="3"/>
  <c r="AI8" i="3"/>
  <c r="AI7" i="3"/>
  <c r="AI8" i="5"/>
  <c r="AI7" i="5"/>
  <c r="M22" i="5" a="1"/>
  <c r="R22" i="5" s="1"/>
  <c r="R23" i="5" s="1"/>
  <c r="R24" i="5" s="1"/>
  <c r="R25" i="5" s="1"/>
  <c r="R26" i="5" s="1"/>
  <c r="R27" i="5" s="1"/>
  <c r="AH4" i="3"/>
  <c r="AH4" i="5"/>
  <c r="Z14" i="5"/>
  <c r="Z13" i="5"/>
  <c r="Z12" i="5"/>
  <c r="AB11" i="5"/>
  <c r="Z11" i="5"/>
  <c r="AB10" i="5"/>
  <c r="Z10" i="5"/>
  <c r="AB9" i="5"/>
  <c r="Z9" i="5"/>
  <c r="AB8" i="5"/>
  <c r="Z8" i="5"/>
  <c r="AB7" i="5"/>
  <c r="Z7" i="5"/>
  <c r="Z6" i="5"/>
  <c r="Z5" i="5"/>
  <c r="AA3" i="5"/>
  <c r="AA6" i="5" s="1"/>
  <c r="AA7" i="5" s="1"/>
  <c r="AA8" i="5" s="1"/>
  <c r="AA9" i="5" s="1"/>
  <c r="AA10" i="5" s="1"/>
  <c r="AA11" i="5" s="1"/>
  <c r="AA12" i="5" s="1"/>
  <c r="C32" i="3"/>
  <c r="C33" i="3" s="1"/>
  <c r="C34" i="3" s="1"/>
  <c r="A32" i="3"/>
  <c r="A33" i="3" s="1"/>
  <c r="A34" i="3" s="1"/>
  <c r="C23" i="3"/>
  <c r="C24" i="3" s="1"/>
  <c r="C25" i="3" s="1"/>
  <c r="C26" i="3" s="1"/>
  <c r="C27" i="3" s="1"/>
  <c r="C28" i="3" s="1"/>
  <c r="C29" i="3" s="1"/>
  <c r="C30" i="3" s="1"/>
  <c r="C31" i="3" s="1"/>
  <c r="C22" i="3"/>
  <c r="A23" i="3"/>
  <c r="A24" i="3" s="1"/>
  <c r="A25" i="3" s="1"/>
  <c r="A26" i="3" s="1"/>
  <c r="A27" i="3" s="1"/>
  <c r="A28" i="3" s="1"/>
  <c r="A29" i="3" s="1"/>
  <c r="A30" i="3" s="1"/>
  <c r="A31" i="3" s="1"/>
  <c r="A22" i="3"/>
  <c r="A7" i="3"/>
  <c r="A8" i="3" s="1"/>
  <c r="A9" i="3" s="1"/>
  <c r="A10" i="3" s="1"/>
  <c r="A11" i="3" s="1"/>
  <c r="M9" i="5"/>
  <c r="M8" i="5"/>
  <c r="AK16" i="5"/>
  <c r="AK17" i="5"/>
  <c r="AK18" i="5" s="1"/>
  <c r="AK19" i="5" s="1"/>
  <c r="AK20" i="5" s="1"/>
  <c r="AK32" i="5"/>
  <c r="AK31" i="5"/>
  <c r="AK30" i="5"/>
  <c r="AS30" i="5" s="1"/>
  <c r="AK29" i="5"/>
  <c r="AK28" i="5"/>
  <c r="AK27" i="5"/>
  <c r="AU26" i="5"/>
  <c r="AK26" i="5"/>
  <c r="AK25" i="5"/>
  <c r="AS24" i="5"/>
  <c r="AK24" i="5"/>
  <c r="AJ24" i="5"/>
  <c r="AJ25" i="5" s="1"/>
  <c r="AJ26" i="5" s="1"/>
  <c r="AJ27" i="5" s="1"/>
  <c r="AJ28" i="5" s="1"/>
  <c r="AJ29" i="5" s="1"/>
  <c r="AJ30" i="5" s="1"/>
  <c r="AJ31" i="5" s="1"/>
  <c r="AJ32" i="5" s="1"/>
  <c r="AK23" i="5"/>
  <c r="AZ22" i="5"/>
  <c r="AY22" i="5"/>
  <c r="AY27" i="5" s="1"/>
  <c r="AX22" i="5"/>
  <c r="AX24" i="5" s="1"/>
  <c r="AW22" i="5"/>
  <c r="AV22" i="5"/>
  <c r="AU22" i="5"/>
  <c r="AU27" i="5" s="1"/>
  <c r="AT22" i="5"/>
  <c r="AS22" i="5"/>
  <c r="AR22" i="5"/>
  <c r="AQ22" i="5"/>
  <c r="AP22" i="5"/>
  <c r="AO22" i="5"/>
  <c r="AO30" i="5" s="1"/>
  <c r="AN22" i="5"/>
  <c r="AM22" i="5"/>
  <c r="AM27" i="5" s="1"/>
  <c r="AL22" i="5"/>
  <c r="AL24" i="5" s="1"/>
  <c r="AI13" i="5"/>
  <c r="AD8" i="5"/>
  <c r="AK7" i="5"/>
  <c r="AK8" i="5" s="1"/>
  <c r="AK9" i="5" s="1"/>
  <c r="AK10" i="5" s="1"/>
  <c r="AK11" i="5" s="1"/>
  <c r="AK12" i="5" s="1"/>
  <c r="AK13" i="5" s="1"/>
  <c r="AK14" i="5" s="1"/>
  <c r="AK15" i="5" s="1"/>
  <c r="AF7" i="5"/>
  <c r="AF8" i="5" s="1"/>
  <c r="Q6" i="5"/>
  <c r="R6" i="5" s="1"/>
  <c r="D6" i="5"/>
  <c r="D7" i="5" s="1"/>
  <c r="AM5" i="5"/>
  <c r="AN5" i="5" s="1"/>
  <c r="AO5" i="5" s="1"/>
  <c r="AP5" i="5" s="1"/>
  <c r="AQ5" i="5" s="1"/>
  <c r="AR5" i="5" s="1"/>
  <c r="AS5" i="5" s="1"/>
  <c r="AT5" i="5" s="1"/>
  <c r="AU5" i="5" s="1"/>
  <c r="AV5" i="5" s="1"/>
  <c r="AW5" i="5" s="1"/>
  <c r="AX5" i="5" s="1"/>
  <c r="AY5" i="5" s="1"/>
  <c r="AZ5" i="5" s="1"/>
  <c r="AK5" i="5"/>
  <c r="AE5" i="5"/>
  <c r="Q5" i="5"/>
  <c r="R5" i="5" s="1"/>
  <c r="C5" i="5"/>
  <c r="L4" i="5"/>
  <c r="L4" i="3"/>
  <c r="AA7" i="3"/>
  <c r="B5" i="3"/>
  <c r="C5" i="3"/>
  <c r="D6" i="3"/>
  <c r="D7" i="3" s="1"/>
  <c r="B7" i="3" s="1"/>
  <c r="Z4" i="3"/>
  <c r="Z3" i="3" s="1"/>
  <c r="Z6" i="3" s="1"/>
  <c r="Z7" i="3" s="1"/>
  <c r="Z8" i="3" s="1"/>
  <c r="Z9" i="3" s="1"/>
  <c r="Z10" i="3" s="1"/>
  <c r="Z11" i="3" s="1"/>
  <c r="Z12" i="3" s="1"/>
  <c r="AH11" i="3"/>
  <c r="AH10" i="3"/>
  <c r="AH9" i="3"/>
  <c r="AH8" i="3"/>
  <c r="AH7" i="3"/>
  <c r="M22" i="3" s="1" a="1"/>
  <c r="M22" i="3" s="1"/>
  <c r="M23" i="3" s="1"/>
  <c r="M24" i="3" s="1"/>
  <c r="M25" i="3" s="1"/>
  <c r="M26" i="3" s="1"/>
  <c r="M27" i="3" s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5" i="3"/>
  <c r="Y13" i="3"/>
  <c r="Y12" i="3"/>
  <c r="Y11" i="3"/>
  <c r="Y10" i="3"/>
  <c r="Y9" i="3"/>
  <c r="Y8" i="3"/>
  <c r="Y7" i="3"/>
  <c r="Y6" i="3"/>
  <c r="Y5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R7" i="3" s="1"/>
  <c r="Q6" i="3"/>
  <c r="R6" i="3" s="1"/>
  <c r="Q5" i="3"/>
  <c r="R5" i="3" s="1"/>
  <c r="AI13" i="3"/>
  <c r="C43" i="3"/>
  <c r="B43" i="3"/>
  <c r="A43" i="3"/>
  <c r="C42" i="3"/>
  <c r="B42" i="3"/>
  <c r="A42" i="3"/>
  <c r="C41" i="3"/>
  <c r="B41" i="3"/>
  <c r="A41" i="3"/>
  <c r="C40" i="3"/>
  <c r="B40" i="3"/>
  <c r="A40" i="3"/>
  <c r="B39" i="3"/>
  <c r="A39" i="3"/>
  <c r="C39" i="3"/>
  <c r="D35" i="3"/>
  <c r="D37" i="3"/>
  <c r="D36" i="3"/>
  <c r="AD8" i="3"/>
  <c r="AD9" i="3" s="1"/>
  <c r="AD10" i="3" s="1"/>
  <c r="AD11" i="3" s="1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J24" i="3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K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F7" i="3"/>
  <c r="AF8" i="3" s="1"/>
  <c r="AF9" i="3" s="1"/>
  <c r="AF10" i="3" s="1"/>
  <c r="AF11" i="3" s="1"/>
  <c r="AE5" i="3"/>
  <c r="AK7" i="3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M5" i="3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AK5" i="3"/>
  <c r="W49" i="7" l="1"/>
  <c r="Y48" i="7"/>
  <c r="AQ13" i="7"/>
  <c r="AQ47" i="7"/>
  <c r="AQ48" i="7"/>
  <c r="M22" i="5"/>
  <c r="M23" i="5" s="1"/>
  <c r="M24" i="5" s="1"/>
  <c r="M25" i="5" s="1"/>
  <c r="M26" i="5" s="1"/>
  <c r="M27" i="5" s="1"/>
  <c r="N22" i="5"/>
  <c r="N23" i="5" s="1"/>
  <c r="N24" i="5" s="1"/>
  <c r="N25" i="5" s="1"/>
  <c r="N26" i="5" s="1"/>
  <c r="N27" i="5" s="1"/>
  <c r="O22" i="5"/>
  <c r="O23" i="5" s="1"/>
  <c r="O24" i="5" s="1"/>
  <c r="O25" i="5" s="1"/>
  <c r="O26" i="5" s="1"/>
  <c r="O27" i="5" s="1"/>
  <c r="P22" i="5"/>
  <c r="P23" i="5" s="1"/>
  <c r="P24" i="5" s="1"/>
  <c r="P25" i="5" s="1"/>
  <c r="P26" i="5" s="1"/>
  <c r="P27" i="5" s="1"/>
  <c r="Q22" i="5"/>
  <c r="Q23" i="5" s="1"/>
  <c r="Q24" i="5" s="1"/>
  <c r="Q25" i="5" s="1"/>
  <c r="Q26" i="5" s="1"/>
  <c r="Q27" i="5" s="1"/>
  <c r="B21" i="3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16" i="3"/>
  <c r="B17" i="3" s="1"/>
  <c r="R22" i="3"/>
  <c r="R23" i="3" s="1"/>
  <c r="R24" i="3" s="1"/>
  <c r="R25" i="3" s="1"/>
  <c r="R26" i="3" s="1"/>
  <c r="R27" i="3" s="1"/>
  <c r="Q22" i="3"/>
  <c r="Q23" i="3" s="1"/>
  <c r="Q24" i="3" s="1"/>
  <c r="Q25" i="3" s="1"/>
  <c r="Q26" i="3" s="1"/>
  <c r="Q27" i="3" s="1"/>
  <c r="P22" i="3"/>
  <c r="P23" i="3" s="1"/>
  <c r="P24" i="3" s="1"/>
  <c r="P25" i="3" s="1"/>
  <c r="P26" i="3" s="1"/>
  <c r="P27" i="3" s="1"/>
  <c r="O22" i="3"/>
  <c r="O23" i="3" s="1"/>
  <c r="O24" i="3" s="1"/>
  <c r="O25" i="3" s="1"/>
  <c r="O26" i="3" s="1"/>
  <c r="O27" i="3" s="1"/>
  <c r="N22" i="3"/>
  <c r="N23" i="3" s="1"/>
  <c r="N24" i="3" s="1"/>
  <c r="N25" i="3" s="1"/>
  <c r="N26" i="3" s="1"/>
  <c r="N27" i="3" s="1"/>
  <c r="AN25" i="5"/>
  <c r="AR23" i="5"/>
  <c r="AX29" i="5"/>
  <c r="AM23" i="5"/>
  <c r="AS29" i="5"/>
  <c r="AQ25" i="5"/>
  <c r="AU29" i="5"/>
  <c r="AV24" i="5"/>
  <c r="AR24" i="5"/>
  <c r="AT31" i="5"/>
  <c r="AU24" i="5"/>
  <c r="AT32" i="5"/>
  <c r="D8" i="5"/>
  <c r="AO26" i="5"/>
  <c r="AP30" i="5"/>
  <c r="AL23" i="5"/>
  <c r="AL26" i="5"/>
  <c r="AM32" i="5"/>
  <c r="AR27" i="5"/>
  <c r="AO23" i="5"/>
  <c r="AS25" i="5"/>
  <c r="AV26" i="5"/>
  <c r="AL30" i="5"/>
  <c r="AR32" i="5"/>
  <c r="AS27" i="5"/>
  <c r="AX23" i="5"/>
  <c r="AL25" i="5"/>
  <c r="AX26" i="5"/>
  <c r="AM30" i="5"/>
  <c r="AU32" i="5"/>
  <c r="AY23" i="5"/>
  <c r="AM25" i="5"/>
  <c r="AT27" i="5"/>
  <c r="AN30" i="5"/>
  <c r="AY32" i="5"/>
  <c r="AQ28" i="5"/>
  <c r="AX30" i="5"/>
  <c r="AV27" i="5"/>
  <c r="AW24" i="5"/>
  <c r="AO25" i="5"/>
  <c r="AW29" i="5"/>
  <c r="AY30" i="5"/>
  <c r="AY24" i="5"/>
  <c r="AO32" i="5"/>
  <c r="AM24" i="5"/>
  <c r="AT25" i="5"/>
  <c r="AL29" i="5"/>
  <c r="AZ30" i="5"/>
  <c r="AX25" i="5"/>
  <c r="AR29" i="5"/>
  <c r="AZ31" i="5"/>
  <c r="AY25" i="5"/>
  <c r="AN32" i="5"/>
  <c r="AZ32" i="5"/>
  <c r="AT24" i="5"/>
  <c r="AZ25" i="5"/>
  <c r="AT29" i="5"/>
  <c r="AU31" i="5"/>
  <c r="C8" i="5"/>
  <c r="D9" i="5"/>
  <c r="C7" i="5"/>
  <c r="C6" i="5"/>
  <c r="AW28" i="5"/>
  <c r="AS23" i="5"/>
  <c r="AN24" i="5"/>
  <c r="AZ24" i="5"/>
  <c r="AU25" i="5"/>
  <c r="AP26" i="5"/>
  <c r="AW27" i="5"/>
  <c r="AR28" i="5"/>
  <c r="AM29" i="5"/>
  <c r="AY29" i="5"/>
  <c r="AT30" i="5"/>
  <c r="AO31" i="5"/>
  <c r="AV32" i="5"/>
  <c r="AQ27" i="5"/>
  <c r="AX28" i="5"/>
  <c r="AP32" i="5"/>
  <c r="AW31" i="5"/>
  <c r="AT23" i="5"/>
  <c r="AO24" i="5"/>
  <c r="AV25" i="5"/>
  <c r="AQ26" i="5"/>
  <c r="AL27" i="5"/>
  <c r="AX27" i="5"/>
  <c r="AS28" i="5"/>
  <c r="AN29" i="5"/>
  <c r="AZ29" i="5"/>
  <c r="AU30" i="5"/>
  <c r="AP31" i="5"/>
  <c r="AW32" i="5"/>
  <c r="AL28" i="5"/>
  <c r="AZ28" i="5"/>
  <c r="AU23" i="5"/>
  <c r="AP24" i="5"/>
  <c r="AW25" i="5"/>
  <c r="AR26" i="5"/>
  <c r="AT28" i="5"/>
  <c r="AO29" i="5"/>
  <c r="AV30" i="5"/>
  <c r="AQ31" i="5"/>
  <c r="AL32" i="5"/>
  <c r="AX32" i="5"/>
  <c r="AV23" i="5"/>
  <c r="AQ24" i="5"/>
  <c r="AS26" i="5"/>
  <c r="AN27" i="5"/>
  <c r="AZ27" i="5"/>
  <c r="AU28" i="5"/>
  <c r="AP29" i="5"/>
  <c r="AW30" i="5"/>
  <c r="AR31" i="5"/>
  <c r="AW23" i="5"/>
  <c r="AT26" i="5"/>
  <c r="AO27" i="5"/>
  <c r="AV28" i="5"/>
  <c r="AQ29" i="5"/>
  <c r="AS31" i="5"/>
  <c r="AP27" i="5"/>
  <c r="AN23" i="5"/>
  <c r="AZ23" i="5"/>
  <c r="AP25" i="5"/>
  <c r="AW26" i="5"/>
  <c r="AM28" i="5"/>
  <c r="AY28" i="5"/>
  <c r="AV31" i="5"/>
  <c r="AQ32" i="5"/>
  <c r="AP23" i="5"/>
  <c r="AR25" i="5"/>
  <c r="AM26" i="5"/>
  <c r="AY26" i="5"/>
  <c r="AO28" i="5"/>
  <c r="AV29" i="5"/>
  <c r="AQ30" i="5"/>
  <c r="AL31" i="5"/>
  <c r="AX31" i="5"/>
  <c r="AS32" i="5"/>
  <c r="AN28" i="5"/>
  <c r="AQ23" i="5"/>
  <c r="AN26" i="5"/>
  <c r="AZ26" i="5"/>
  <c r="AP28" i="5"/>
  <c r="AR30" i="5"/>
  <c r="AM31" i="5"/>
  <c r="AY31" i="5"/>
  <c r="AN31" i="5"/>
  <c r="AA8" i="3"/>
  <c r="AA9" i="3"/>
  <c r="AA10" i="3"/>
  <c r="AA11" i="3"/>
  <c r="B6" i="3"/>
  <c r="D8" i="3"/>
  <c r="B8" i="3" s="1"/>
  <c r="C6" i="3"/>
  <c r="AN34" i="3"/>
  <c r="AN17" i="3" s="1"/>
  <c r="AZ34" i="3"/>
  <c r="AZ17" i="3" s="1"/>
  <c r="AO23" i="3"/>
  <c r="AO6" i="3" s="1"/>
  <c r="AU23" i="3"/>
  <c r="AU6" i="3" s="1"/>
  <c r="AQ26" i="3"/>
  <c r="AQ9" i="3" s="1"/>
  <c r="AL23" i="3"/>
  <c r="AX23" i="3"/>
  <c r="AX6" i="3" s="1"/>
  <c r="AP23" i="3"/>
  <c r="AP6" i="3" s="1"/>
  <c r="AT35" i="3"/>
  <c r="AT18" i="3" s="1"/>
  <c r="AR23" i="3"/>
  <c r="AR6" i="3" s="1"/>
  <c r="AV24" i="3"/>
  <c r="AV7" i="3" s="1"/>
  <c r="AW28" i="3"/>
  <c r="AW11" i="3" s="1"/>
  <c r="AT36" i="3"/>
  <c r="AT19" i="3" s="1"/>
  <c r="AQ35" i="3"/>
  <c r="AQ18" i="3" s="1"/>
  <c r="AT27" i="3"/>
  <c r="AT10" i="3" s="1"/>
  <c r="AZ29" i="3"/>
  <c r="AZ12" i="3" s="1"/>
  <c r="AQ30" i="3"/>
  <c r="AQ13" i="3" s="1"/>
  <c r="AR24" i="3"/>
  <c r="AR7" i="3" s="1"/>
  <c r="AT31" i="3"/>
  <c r="AT14" i="3" s="1"/>
  <c r="AM24" i="3"/>
  <c r="AM7" i="3" s="1"/>
  <c r="AW32" i="3"/>
  <c r="AW15" i="3" s="1"/>
  <c r="AP24" i="3"/>
  <c r="AP7" i="3" s="1"/>
  <c r="AZ33" i="3"/>
  <c r="AZ16" i="3" s="1"/>
  <c r="AS24" i="3"/>
  <c r="AS7" i="3" s="1"/>
  <c r="AQ34" i="3"/>
  <c r="AQ17" i="3" s="1"/>
  <c r="AY24" i="3"/>
  <c r="AY7" i="3" s="1"/>
  <c r="AW36" i="3"/>
  <c r="AW19" i="3" s="1"/>
  <c r="AW23" i="3"/>
  <c r="AW6" i="3" s="1"/>
  <c r="AZ25" i="3"/>
  <c r="AZ8" i="3" s="1"/>
  <c r="AZ37" i="3"/>
  <c r="AZ20" i="3" s="1"/>
  <c r="AM23" i="3"/>
  <c r="AM6" i="3" s="1"/>
  <c r="AY23" i="3"/>
  <c r="AY6" i="3" s="1"/>
  <c r="AT24" i="3"/>
  <c r="AT7" i="3" s="1"/>
  <c r="AO25" i="3"/>
  <c r="AO8" i="3" s="1"/>
  <c r="AR26" i="3"/>
  <c r="AR9" i="3" s="1"/>
  <c r="AU27" i="3"/>
  <c r="AU10" i="3" s="1"/>
  <c r="AL28" i="3"/>
  <c r="AL11" i="3" s="1"/>
  <c r="AX28" i="3"/>
  <c r="AX11" i="3" s="1"/>
  <c r="AO29" i="3"/>
  <c r="AO12" i="3" s="1"/>
  <c r="AR30" i="3"/>
  <c r="AR13" i="3" s="1"/>
  <c r="AU31" i="3"/>
  <c r="AU14" i="3" s="1"/>
  <c r="AL32" i="3"/>
  <c r="AL15" i="3" s="1"/>
  <c r="AX32" i="3"/>
  <c r="AX15" i="3" s="1"/>
  <c r="AO33" i="3"/>
  <c r="AO16" i="3" s="1"/>
  <c r="AR34" i="3"/>
  <c r="AR17" i="3" s="1"/>
  <c r="AU35" i="3"/>
  <c r="AU18" i="3" s="1"/>
  <c r="AL36" i="3"/>
  <c r="AL19" i="3" s="1"/>
  <c r="AX36" i="3"/>
  <c r="AX19" i="3" s="1"/>
  <c r="AO37" i="3"/>
  <c r="AO20" i="3" s="1"/>
  <c r="AN23" i="3"/>
  <c r="AN6" i="3" s="1"/>
  <c r="AZ23" i="3"/>
  <c r="AZ6" i="3" s="1"/>
  <c r="AU24" i="3"/>
  <c r="AU7" i="3" s="1"/>
  <c r="AP25" i="3"/>
  <c r="AP8" i="3" s="1"/>
  <c r="AS26" i="3"/>
  <c r="AS9" i="3" s="1"/>
  <c r="AV27" i="3"/>
  <c r="AV10" i="3" s="1"/>
  <c r="AM28" i="3"/>
  <c r="AM11" i="3" s="1"/>
  <c r="AY28" i="3"/>
  <c r="AY11" i="3" s="1"/>
  <c r="AP29" i="3"/>
  <c r="AP12" i="3" s="1"/>
  <c r="AS30" i="3"/>
  <c r="AS13" i="3" s="1"/>
  <c r="AV31" i="3"/>
  <c r="AV14" i="3" s="1"/>
  <c r="AM32" i="3"/>
  <c r="AM15" i="3" s="1"/>
  <c r="AY32" i="3"/>
  <c r="AY15" i="3" s="1"/>
  <c r="AP33" i="3"/>
  <c r="AP16" i="3" s="1"/>
  <c r="AS34" i="3"/>
  <c r="AS17" i="3" s="1"/>
  <c r="AV35" i="3"/>
  <c r="AV18" i="3" s="1"/>
  <c r="AM36" i="3"/>
  <c r="AM19" i="3" s="1"/>
  <c r="AY36" i="3"/>
  <c r="AY19" i="3" s="1"/>
  <c r="AP37" i="3"/>
  <c r="AP20" i="3" s="1"/>
  <c r="AQ25" i="3"/>
  <c r="AQ8" i="3" s="1"/>
  <c r="AT26" i="3"/>
  <c r="AT9" i="3" s="1"/>
  <c r="AW27" i="3"/>
  <c r="AW10" i="3" s="1"/>
  <c r="AN28" i="3"/>
  <c r="AN11" i="3" s="1"/>
  <c r="AZ28" i="3"/>
  <c r="AZ11" i="3" s="1"/>
  <c r="AQ29" i="3"/>
  <c r="AQ12" i="3" s="1"/>
  <c r="AT30" i="3"/>
  <c r="AT13" i="3" s="1"/>
  <c r="AW31" i="3"/>
  <c r="AW14" i="3" s="1"/>
  <c r="AN32" i="3"/>
  <c r="AN15" i="3" s="1"/>
  <c r="AZ32" i="3"/>
  <c r="AZ15" i="3" s="1"/>
  <c r="AQ33" i="3"/>
  <c r="AQ16" i="3" s="1"/>
  <c r="AT34" i="3"/>
  <c r="AT17" i="3" s="1"/>
  <c r="AW35" i="3"/>
  <c r="AW18" i="3" s="1"/>
  <c r="AN36" i="3"/>
  <c r="AN19" i="3" s="1"/>
  <c r="AZ36" i="3"/>
  <c r="AZ19" i="3" s="1"/>
  <c r="AQ37" i="3"/>
  <c r="AQ20" i="3" s="1"/>
  <c r="AW24" i="3"/>
  <c r="AW7" i="3" s="1"/>
  <c r="AR25" i="3"/>
  <c r="AR8" i="3" s="1"/>
  <c r="AU26" i="3"/>
  <c r="AU9" i="3" s="1"/>
  <c r="AL27" i="3"/>
  <c r="AL10" i="3" s="1"/>
  <c r="AX27" i="3"/>
  <c r="AX10" i="3" s="1"/>
  <c r="AO28" i="3"/>
  <c r="AO11" i="3" s="1"/>
  <c r="AR29" i="3"/>
  <c r="AR12" i="3" s="1"/>
  <c r="AU30" i="3"/>
  <c r="AU13" i="3" s="1"/>
  <c r="AL31" i="3"/>
  <c r="AL14" i="3" s="1"/>
  <c r="AX31" i="3"/>
  <c r="AX14" i="3" s="1"/>
  <c r="AO32" i="3"/>
  <c r="AO15" i="3" s="1"/>
  <c r="AR33" i="3"/>
  <c r="AR16" i="3" s="1"/>
  <c r="AU34" i="3"/>
  <c r="AU17" i="3" s="1"/>
  <c r="AL35" i="3"/>
  <c r="AL18" i="3" s="1"/>
  <c r="AX35" i="3"/>
  <c r="AX18" i="3" s="1"/>
  <c r="AO36" i="3"/>
  <c r="AO19" i="3" s="1"/>
  <c r="AR37" i="3"/>
  <c r="AR20" i="3" s="1"/>
  <c r="AQ23" i="3"/>
  <c r="AQ6" i="3" s="1"/>
  <c r="AL24" i="3"/>
  <c r="AL7" i="3" s="1"/>
  <c r="AX24" i="3"/>
  <c r="AX7" i="3" s="1"/>
  <c r="AS25" i="3"/>
  <c r="AS8" i="3" s="1"/>
  <c r="AV26" i="3"/>
  <c r="AV9" i="3" s="1"/>
  <c r="AM27" i="3"/>
  <c r="AM10" i="3" s="1"/>
  <c r="AY27" i="3"/>
  <c r="AY10" i="3" s="1"/>
  <c r="AP28" i="3"/>
  <c r="AP11" i="3" s="1"/>
  <c r="AS29" i="3"/>
  <c r="AS12" i="3" s="1"/>
  <c r="AV30" i="3"/>
  <c r="AV13" i="3" s="1"/>
  <c r="AM31" i="3"/>
  <c r="AM14" i="3" s="1"/>
  <c r="AY31" i="3"/>
  <c r="AY14" i="3" s="1"/>
  <c r="AP32" i="3"/>
  <c r="AP15" i="3" s="1"/>
  <c r="AS33" i="3"/>
  <c r="AS16" i="3" s="1"/>
  <c r="AV34" i="3"/>
  <c r="AV17" i="3" s="1"/>
  <c r="AM35" i="3"/>
  <c r="AM18" i="3" s="1"/>
  <c r="AY35" i="3"/>
  <c r="AY18" i="3" s="1"/>
  <c r="AP36" i="3"/>
  <c r="AP19" i="3" s="1"/>
  <c r="AS37" i="3"/>
  <c r="AS20" i="3" s="1"/>
  <c r="AT25" i="3"/>
  <c r="AT8" i="3" s="1"/>
  <c r="AW26" i="3"/>
  <c r="AW9" i="3" s="1"/>
  <c r="AN27" i="3"/>
  <c r="AN10" i="3" s="1"/>
  <c r="AZ27" i="3"/>
  <c r="AZ10" i="3" s="1"/>
  <c r="AQ28" i="3"/>
  <c r="AQ11" i="3" s="1"/>
  <c r="AT29" i="3"/>
  <c r="AT12" i="3" s="1"/>
  <c r="AW30" i="3"/>
  <c r="AW13" i="3" s="1"/>
  <c r="AN31" i="3"/>
  <c r="AN14" i="3" s="1"/>
  <c r="AZ31" i="3"/>
  <c r="AZ14" i="3" s="1"/>
  <c r="AQ32" i="3"/>
  <c r="AQ15" i="3" s="1"/>
  <c r="AT33" i="3"/>
  <c r="AT16" i="3" s="1"/>
  <c r="AW34" i="3"/>
  <c r="AW17" i="3" s="1"/>
  <c r="AN35" i="3"/>
  <c r="AN18" i="3" s="1"/>
  <c r="AZ35" i="3"/>
  <c r="AZ18" i="3" s="1"/>
  <c r="AQ36" i="3"/>
  <c r="AQ19" i="3" s="1"/>
  <c r="AT37" i="3"/>
  <c r="AT20" i="3" s="1"/>
  <c r="AS23" i="3"/>
  <c r="AS6" i="3" s="1"/>
  <c r="AN24" i="3"/>
  <c r="AN7" i="3" s="1"/>
  <c r="AZ24" i="3"/>
  <c r="AZ7" i="3" s="1"/>
  <c r="AU25" i="3"/>
  <c r="AU8" i="3" s="1"/>
  <c r="AL26" i="3"/>
  <c r="AL9" i="3" s="1"/>
  <c r="AX26" i="3"/>
  <c r="AX9" i="3" s="1"/>
  <c r="AO27" i="3"/>
  <c r="AO10" i="3" s="1"/>
  <c r="AR28" i="3"/>
  <c r="AR11" i="3" s="1"/>
  <c r="AU29" i="3"/>
  <c r="AU12" i="3" s="1"/>
  <c r="AL30" i="3"/>
  <c r="AL13" i="3" s="1"/>
  <c r="AX30" i="3"/>
  <c r="AX13" i="3" s="1"/>
  <c r="AO31" i="3"/>
  <c r="AO14" i="3" s="1"/>
  <c r="AR32" i="3"/>
  <c r="AR15" i="3" s="1"/>
  <c r="AU33" i="3"/>
  <c r="AU16" i="3" s="1"/>
  <c r="AL34" i="3"/>
  <c r="AL17" i="3" s="1"/>
  <c r="AX34" i="3"/>
  <c r="AX17" i="3" s="1"/>
  <c r="AO35" i="3"/>
  <c r="AO18" i="3" s="1"/>
  <c r="AR36" i="3"/>
  <c r="AR19" i="3" s="1"/>
  <c r="AU37" i="3"/>
  <c r="AU20" i="3" s="1"/>
  <c r="AT23" i="3"/>
  <c r="AT6" i="3" s="1"/>
  <c r="AO24" i="3"/>
  <c r="AO7" i="3" s="1"/>
  <c r="AV25" i="3"/>
  <c r="AV8" i="3" s="1"/>
  <c r="AM26" i="3"/>
  <c r="AM9" i="3" s="1"/>
  <c r="AY26" i="3"/>
  <c r="AY9" i="3" s="1"/>
  <c r="AP27" i="3"/>
  <c r="AP10" i="3" s="1"/>
  <c r="AS28" i="3"/>
  <c r="AS11" i="3" s="1"/>
  <c r="AV29" i="3"/>
  <c r="AV12" i="3" s="1"/>
  <c r="AM30" i="3"/>
  <c r="AM13" i="3" s="1"/>
  <c r="AY30" i="3"/>
  <c r="AY13" i="3" s="1"/>
  <c r="AP31" i="3"/>
  <c r="AP14" i="3" s="1"/>
  <c r="AS32" i="3"/>
  <c r="AS15" i="3" s="1"/>
  <c r="AV33" i="3"/>
  <c r="AV16" i="3" s="1"/>
  <c r="AM34" i="3"/>
  <c r="AM17" i="3" s="1"/>
  <c r="AY34" i="3"/>
  <c r="AY17" i="3" s="1"/>
  <c r="AP35" i="3"/>
  <c r="AP18" i="3" s="1"/>
  <c r="AS36" i="3"/>
  <c r="AS19" i="3" s="1"/>
  <c r="AV37" i="3"/>
  <c r="AV20" i="3" s="1"/>
  <c r="AW25" i="3"/>
  <c r="AW8" i="3" s="1"/>
  <c r="AN26" i="3"/>
  <c r="AN9" i="3" s="1"/>
  <c r="AZ26" i="3"/>
  <c r="AZ9" i="3" s="1"/>
  <c r="AQ27" i="3"/>
  <c r="AQ10" i="3" s="1"/>
  <c r="AT28" i="3"/>
  <c r="AT11" i="3" s="1"/>
  <c r="AW29" i="3"/>
  <c r="AW12" i="3" s="1"/>
  <c r="AN30" i="3"/>
  <c r="AN13" i="3" s="1"/>
  <c r="AZ30" i="3"/>
  <c r="AZ13" i="3" s="1"/>
  <c r="AQ31" i="3"/>
  <c r="AQ14" i="3" s="1"/>
  <c r="AT32" i="3"/>
  <c r="AT15" i="3" s="1"/>
  <c r="AW33" i="3"/>
  <c r="AW16" i="3" s="1"/>
  <c r="AW37" i="3"/>
  <c r="AW20" i="3" s="1"/>
  <c r="AV23" i="3"/>
  <c r="AV6" i="3" s="1"/>
  <c r="AQ24" i="3"/>
  <c r="AQ7" i="3" s="1"/>
  <c r="AL25" i="3"/>
  <c r="AL8" i="3" s="1"/>
  <c r="AX25" i="3"/>
  <c r="AX8" i="3" s="1"/>
  <c r="AO26" i="3"/>
  <c r="AO9" i="3" s="1"/>
  <c r="AR27" i="3"/>
  <c r="AR10" i="3" s="1"/>
  <c r="AU28" i="3"/>
  <c r="AU11" i="3" s="1"/>
  <c r="AL29" i="3"/>
  <c r="AL12" i="3" s="1"/>
  <c r="AX29" i="3"/>
  <c r="AX12" i="3" s="1"/>
  <c r="AO30" i="3"/>
  <c r="AO13" i="3" s="1"/>
  <c r="AR31" i="3"/>
  <c r="AR14" i="3" s="1"/>
  <c r="AU32" i="3"/>
  <c r="AU15" i="3" s="1"/>
  <c r="AL33" i="3"/>
  <c r="AL16" i="3" s="1"/>
  <c r="AX33" i="3"/>
  <c r="AX16" i="3" s="1"/>
  <c r="AO34" i="3"/>
  <c r="AO17" i="3" s="1"/>
  <c r="AR35" i="3"/>
  <c r="AR18" i="3" s="1"/>
  <c r="AU36" i="3"/>
  <c r="AU19" i="3" s="1"/>
  <c r="AL37" i="3"/>
  <c r="AL20" i="3" s="1"/>
  <c r="AX37" i="3"/>
  <c r="AX20" i="3" s="1"/>
  <c r="AM25" i="3"/>
  <c r="AM8" i="3" s="1"/>
  <c r="AY25" i="3"/>
  <c r="AY8" i="3" s="1"/>
  <c r="AP26" i="3"/>
  <c r="AP9" i="3" s="1"/>
  <c r="AS27" i="3"/>
  <c r="AS10" i="3" s="1"/>
  <c r="AV28" i="3"/>
  <c r="AV11" i="3" s="1"/>
  <c r="AM29" i="3"/>
  <c r="AM12" i="3" s="1"/>
  <c r="AY29" i="3"/>
  <c r="AY12" i="3" s="1"/>
  <c r="AP30" i="3"/>
  <c r="AP13" i="3" s="1"/>
  <c r="AS31" i="3"/>
  <c r="AS14" i="3" s="1"/>
  <c r="AV32" i="3"/>
  <c r="AV15" i="3" s="1"/>
  <c r="AM33" i="3"/>
  <c r="AM16" i="3" s="1"/>
  <c r="AY33" i="3"/>
  <c r="AY16" i="3" s="1"/>
  <c r="AP34" i="3"/>
  <c r="AP17" i="3" s="1"/>
  <c r="AS35" i="3"/>
  <c r="AS18" i="3" s="1"/>
  <c r="AV36" i="3"/>
  <c r="AV19" i="3" s="1"/>
  <c r="AM37" i="3"/>
  <c r="AM20" i="3" s="1"/>
  <c r="AY37" i="3"/>
  <c r="AY20" i="3" s="1"/>
  <c r="AN25" i="3"/>
  <c r="AN8" i="3" s="1"/>
  <c r="AN29" i="3"/>
  <c r="AN12" i="3" s="1"/>
  <c r="AN33" i="3"/>
  <c r="AN16" i="3" s="1"/>
  <c r="AN37" i="3"/>
  <c r="AN20" i="3" s="1"/>
  <c r="W50" i="7" l="1"/>
  <c r="Y49" i="7"/>
  <c r="D10" i="5"/>
  <c r="C9" i="5"/>
  <c r="C7" i="3"/>
  <c r="D9" i="3"/>
  <c r="B9" i="3" s="1"/>
  <c r="C8" i="3"/>
  <c r="W51" i="7" l="1"/>
  <c r="Y50" i="7"/>
  <c r="AQ50" i="7"/>
  <c r="C10" i="5"/>
  <c r="D11" i="5"/>
  <c r="D10" i="3"/>
  <c r="B10" i="3" s="1"/>
  <c r="C9" i="3"/>
  <c r="W52" i="7" l="1"/>
  <c r="Y51" i="7"/>
  <c r="D12" i="5"/>
  <c r="C11" i="5"/>
  <c r="D11" i="3"/>
  <c r="B11" i="3" s="1"/>
  <c r="C10" i="3"/>
  <c r="W53" i="7" l="1"/>
  <c r="Y52" i="7"/>
  <c r="D13" i="5"/>
  <c r="C12" i="5"/>
  <c r="D12" i="3"/>
  <c r="B12" i="3" s="1"/>
  <c r="C11" i="3"/>
  <c r="W54" i="7" l="1"/>
  <c r="Y53" i="7"/>
  <c r="C13" i="5"/>
  <c r="D13" i="3"/>
  <c r="C12" i="3"/>
  <c r="W55" i="7" l="1"/>
  <c r="Y54" i="7"/>
  <c r="C13" i="3"/>
  <c r="B13" i="3"/>
  <c r="W57" i="7" l="1"/>
  <c r="Y55" i="7"/>
  <c r="AD6" i="7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W58" i="7" l="1"/>
  <c r="Y57" i="7"/>
  <c r="W59" i="7" l="1"/>
  <c r="Y58" i="7"/>
  <c r="W60" i="7" l="1"/>
  <c r="Y59" i="7"/>
  <c r="W61" i="7" l="1"/>
  <c r="Y60" i="7"/>
  <c r="W62" i="7" l="1"/>
  <c r="Y61" i="7"/>
  <c r="W63" i="7" l="1"/>
  <c r="Y62" i="7"/>
  <c r="W64" i="7" l="1"/>
  <c r="Y63" i="7"/>
  <c r="W65" i="7" l="1"/>
  <c r="Y64" i="7"/>
  <c r="W66" i="7" l="1"/>
  <c r="Y65" i="7"/>
  <c r="W67" i="7" l="1"/>
  <c r="Y66" i="7"/>
  <c r="W68" i="7" l="1"/>
  <c r="Y67" i="7"/>
  <c r="W69" i="7" l="1"/>
  <c r="Y68" i="7"/>
  <c r="W70" i="7" l="1"/>
  <c r="Y70" i="7" s="1"/>
  <c r="Y69" i="7"/>
  <c r="AK49" i="7" l="1"/>
  <c r="AJ55" i="7"/>
  <c r="AO50" i="7"/>
  <c r="AM18" i="7"/>
  <c r="AM12" i="7"/>
  <c r="AO55" i="7"/>
  <c r="AL18" i="7"/>
  <c r="AJ20" i="7"/>
  <c r="AN15" i="7"/>
  <c r="AI8" i="7"/>
  <c r="AO16" i="7"/>
  <c r="AK43" i="7"/>
  <c r="AH9" i="7"/>
  <c r="AM13" i="7"/>
  <c r="AO20" i="7"/>
  <c r="AI45" i="7"/>
  <c r="AK54" i="7"/>
  <c r="AK41" i="7"/>
  <c r="AH6" i="7"/>
  <c r="AI15" i="7"/>
  <c r="AQ17" i="7"/>
  <c r="AP42" i="7"/>
  <c r="AN9" i="7"/>
  <c r="AK8" i="7"/>
  <c r="AL50" i="7"/>
  <c r="AI10" i="7"/>
  <c r="AL15" i="7"/>
  <c r="AO13" i="7"/>
  <c r="AK20" i="7"/>
  <c r="AN12" i="7"/>
  <c r="AI42" i="7"/>
  <c r="AI18" i="7"/>
  <c r="AM6" i="7"/>
  <c r="AM17" i="7"/>
  <c r="AK53" i="7"/>
  <c r="AP16" i="7"/>
  <c r="AK51" i="7"/>
  <c r="AN16" i="7"/>
  <c r="AK13" i="7"/>
  <c r="AL7" i="7"/>
  <c r="AQ15" i="7"/>
  <c r="AJ14" i="7"/>
  <c r="AI46" i="7"/>
  <c r="AJ51" i="7"/>
  <c r="AH16" i="7"/>
  <c r="AO18" i="7"/>
  <c r="AM9" i="7"/>
  <c r="AJ8" i="7"/>
  <c r="AK17" i="7"/>
  <c r="AH19" i="7"/>
  <c r="AI43" i="7"/>
  <c r="AM16" i="7"/>
  <c r="AK18" i="7"/>
  <c r="AN14" i="7"/>
  <c r="AL44" i="7"/>
  <c r="AI16" i="7"/>
  <c r="AJ18" i="7"/>
  <c r="AJ11" i="7"/>
  <c r="AH10" i="7"/>
  <c r="AQ20" i="7"/>
  <c r="AP54" i="7"/>
  <c r="AH14" i="7"/>
  <c r="AI12" i="7"/>
  <c r="AM10" i="7"/>
  <c r="AI7" i="7"/>
  <c r="AL9" i="7"/>
  <c r="AL48" i="7"/>
  <c r="AP13" i="7"/>
  <c r="AL13" i="7"/>
  <c r="AL49" i="7"/>
  <c r="AM14" i="7"/>
  <c r="AM53" i="7"/>
  <c r="AK14" i="7"/>
  <c r="AN52" i="7"/>
  <c r="AP46" i="7"/>
  <c r="AK7" i="7"/>
  <c r="AL10" i="7"/>
  <c r="AO11" i="7"/>
  <c r="AQ16" i="7"/>
  <c r="AM15" i="7"/>
  <c r="AO48" i="7"/>
  <c r="AO19" i="7"/>
  <c r="AN51" i="7"/>
  <c r="AP19" i="7"/>
  <c r="AN7" i="7"/>
  <c r="AK9" i="7"/>
  <c r="AO8" i="7"/>
  <c r="AP18" i="7"/>
  <c r="AM51" i="7"/>
  <c r="AL17" i="7"/>
  <c r="AO9" i="7"/>
  <c r="AK15" i="7"/>
  <c r="AN48" i="7"/>
  <c r="AQ14" i="7"/>
  <c r="AI6" i="7"/>
  <c r="AM55" i="7"/>
  <c r="AO43" i="7"/>
  <c r="AP11" i="7"/>
  <c r="AM20" i="7"/>
  <c r="AH20" i="7"/>
  <c r="AM49" i="7"/>
  <c r="AI48" i="7"/>
  <c r="AN18" i="7"/>
  <c r="AK19" i="7"/>
  <c r="AO17" i="7"/>
  <c r="AP20" i="7"/>
  <c r="AP6" i="7"/>
  <c r="AP41" i="7"/>
  <c r="AH11" i="7"/>
  <c r="AP14" i="7"/>
  <c r="AL16" i="7"/>
  <c r="AL19" i="7"/>
  <c r="AO49" i="7"/>
  <c r="AI52" i="7"/>
  <c r="AJ16" i="7"/>
  <c r="AL42" i="7"/>
  <c r="AN20" i="7"/>
  <c r="AQ49" i="7"/>
  <c r="AQ18" i="7"/>
  <c r="AN8" i="7"/>
  <c r="AI11" i="7"/>
  <c r="AO7" i="7"/>
  <c r="AM8" i="7"/>
  <c r="AN13" i="7"/>
  <c r="AP15" i="7"/>
  <c r="AH17" i="7"/>
  <c r="AM50" i="7"/>
  <c r="AH52" i="7"/>
  <c r="AI17" i="7"/>
  <c r="AH12" i="7"/>
  <c r="AO44" i="7"/>
  <c r="AP8" i="7"/>
  <c r="AI13" i="7"/>
  <c r="AP48" i="7"/>
  <c r="AK11" i="7"/>
  <c r="AM7" i="7"/>
  <c r="AN6" i="7"/>
  <c r="AH18" i="7"/>
  <c r="AK52" i="7"/>
  <c r="AL45" i="7"/>
  <c r="AI19" i="7"/>
  <c r="AO14" i="7"/>
  <c r="AO53" i="7"/>
  <c r="AM52" i="7"/>
  <c r="AP7" i="7"/>
  <c r="AH8" i="7"/>
  <c r="AJ7" i="7"/>
  <c r="AL14" i="7"/>
  <c r="AO15" i="7"/>
  <c r="AK44" i="7"/>
  <c r="AL6" i="7"/>
  <c r="AH49" i="7"/>
  <c r="AN17" i="7"/>
  <c r="AK50" i="7"/>
  <c r="AJ15" i="7"/>
  <c r="AH13" i="7"/>
  <c r="AM46" i="7"/>
  <c r="AJ54" i="7"/>
  <c r="AK46" i="7"/>
  <c r="AO52" i="7"/>
  <c r="AH42" i="7"/>
  <c r="AI53" i="7"/>
  <c r="AP55" i="7"/>
  <c r="AH54" i="7"/>
  <c r="AN42" i="7"/>
  <c r="AO51" i="7"/>
  <c r="AN55" i="7"/>
  <c r="AN45" i="7"/>
  <c r="AQ19" i="7"/>
  <c r="AP43" i="7"/>
  <c r="AH51" i="7"/>
  <c r="AJ46" i="7"/>
  <c r="AM43" i="7"/>
  <c r="AI20" i="7"/>
  <c r="AN10" i="7"/>
  <c r="AP45" i="7"/>
  <c r="AJ19" i="7"/>
  <c r="AI44" i="7"/>
  <c r="AH48" i="7"/>
  <c r="AO6" i="7"/>
  <c r="AL54" i="7"/>
  <c r="AK48" i="7"/>
  <c r="AM41" i="7"/>
  <c r="AN19" i="7"/>
  <c r="AN49" i="7"/>
  <c r="AJ43" i="7"/>
  <c r="AI55" i="7"/>
  <c r="AO41" i="7"/>
  <c r="AQ52" i="7"/>
  <c r="AN43" i="7"/>
  <c r="AJ48" i="7"/>
  <c r="AH44" i="7"/>
  <c r="AJ41" i="7"/>
  <c r="AJ6" i="7"/>
  <c r="AM47" i="7"/>
  <c r="AJ47" i="7"/>
  <c r="AN41" i="7"/>
  <c r="AN46" i="7"/>
  <c r="AP52" i="7"/>
  <c r="AK45" i="7"/>
  <c r="AP44" i="7"/>
  <c r="AL52" i="7"/>
  <c r="AH7" i="7"/>
  <c r="AN44" i="7"/>
  <c r="AP17" i="7"/>
  <c r="AP51" i="7"/>
  <c r="AM44" i="7"/>
  <c r="AO47" i="7"/>
  <c r="AK6" i="7"/>
  <c r="AP50" i="7"/>
  <c r="AP53" i="7"/>
  <c r="AQ51" i="7"/>
  <c r="AH47" i="7"/>
  <c r="AH46" i="7"/>
  <c r="AO42" i="7"/>
  <c r="AP9" i="7"/>
  <c r="AI47" i="7"/>
  <c r="AH50" i="7"/>
  <c r="AL20" i="7"/>
  <c r="AH45" i="7"/>
  <c r="AL47" i="7"/>
  <c r="AH41" i="7"/>
  <c r="AI49" i="7"/>
  <c r="AL51" i="7"/>
  <c r="AH43" i="7"/>
  <c r="AK16" i="7"/>
  <c r="AL46" i="7"/>
  <c r="AP49" i="7"/>
  <c r="AJ12" i="7"/>
  <c r="AM42" i="7"/>
  <c r="AJ53" i="7"/>
  <c r="AQ53" i="7"/>
  <c r="AQ55" i="7"/>
  <c r="AP47" i="7"/>
  <c r="AN47" i="7"/>
  <c r="AN50" i="7"/>
  <c r="AJ50" i="7"/>
  <c r="AN54" i="7"/>
  <c r="AH53" i="7"/>
  <c r="AO54" i="7"/>
  <c r="AK55" i="7"/>
  <c r="AJ45" i="7"/>
  <c r="AJ49" i="7"/>
  <c r="AL53" i="7"/>
  <c r="AH55" i="7"/>
  <c r="AM45" i="7"/>
  <c r="AK47" i="7"/>
  <c r="AO46" i="7"/>
  <c r="AM48" i="7"/>
  <c r="AK42" i="7"/>
  <c r="AQ54" i="7"/>
  <c r="AI50" i="7"/>
  <c r="AI54" i="7"/>
  <c r="AI41" i="7"/>
  <c r="AL55" i="7"/>
  <c r="AI51" i="7"/>
  <c r="AL41" i="7"/>
  <c r="AJ42" i="7"/>
  <c r="AN53" i="7"/>
  <c r="AG44" i="7" l="1"/>
  <c r="AG46" i="7"/>
  <c r="AQ40" i="7"/>
  <c r="AG53" i="7"/>
  <c r="AG48" i="7"/>
  <c r="AP40" i="7"/>
  <c r="AG43" i="7"/>
  <c r="AG47" i="7"/>
  <c r="AO40" i="7"/>
  <c r="AG54" i="7"/>
  <c r="AG49" i="7"/>
  <c r="AG52" i="7"/>
  <c r="AG41" i="7"/>
  <c r="AH40" i="7"/>
  <c r="AK40" i="7"/>
  <c r="AL40" i="7"/>
  <c r="AG55" i="7"/>
  <c r="AN40" i="7"/>
  <c r="AG42" i="7"/>
  <c r="AG45" i="7"/>
  <c r="AM40" i="7"/>
  <c r="AG51" i="7"/>
  <c r="AI40" i="7"/>
  <c r="AG50" i="7"/>
  <c r="AJ40" i="7"/>
  <c r="Q4" i="10"/>
  <c r="O4" i="10" l="1"/>
  <c r="AH4" i="10"/>
  <c r="R4" i="10"/>
  <c r="AF21" i="10"/>
  <c r="AF4" i="10"/>
  <c r="AI4" i="10" l="1"/>
  <c r="S4" i="10"/>
  <c r="AC4" i="10" l="1"/>
  <c r="AT4" i="10" s="1"/>
  <c r="AJ4" i="10"/>
  <c r="T4" i="10"/>
  <c r="AK4" i="10" l="1"/>
  <c r="U4" i="10"/>
  <c r="AL4" i="10" s="1"/>
  <c r="AH5" i="11"/>
  <c r="AJ5" i="11"/>
  <c r="AJ19" i="11"/>
  <c r="AL19" i="11"/>
  <c r="AF19" i="11"/>
  <c r="AI5" i="11"/>
  <c r="AI19" i="11"/>
  <c r="AK5" i="11"/>
  <c r="AK19" i="11"/>
  <c r="AG5" i="11"/>
  <c r="AG19" i="11"/>
  <c r="AH39" i="11"/>
  <c r="AK18" i="11"/>
  <c r="AL18" i="11"/>
  <c r="AK39" i="11"/>
  <c r="AG39" i="11"/>
  <c r="AI39" i="11"/>
  <c r="AJ39" i="11"/>
  <c r="AI18" i="11"/>
  <c r="AF18" i="11"/>
  <c r="AG18" i="11"/>
  <c r="AL39" i="11"/>
  <c r="AJ18" i="11"/>
  <c r="AF39" i="11"/>
  <c r="AM19" i="11"/>
  <c r="AL38" i="11"/>
  <c r="AK38" i="11"/>
  <c r="AK35" i="11"/>
  <c r="AI35" i="11"/>
  <c r="AJ35" i="11"/>
  <c r="AF17" i="11"/>
  <c r="AG35" i="11"/>
  <c r="AI38" i="11"/>
  <c r="AH35" i="11"/>
  <c r="AF35" i="11"/>
  <c r="AJ17" i="11"/>
  <c r="AK17" i="11"/>
  <c r="AF38" i="11"/>
  <c r="AG17" i="11"/>
  <c r="AG38" i="11"/>
  <c r="AI17" i="11"/>
  <c r="AH38" i="11"/>
  <c r="AL17" i="11"/>
  <c r="AJ38" i="11"/>
  <c r="AM18" i="11"/>
  <c r="AG34" i="11"/>
  <c r="AI34" i="11"/>
  <c r="AK34" i="11"/>
  <c r="AH34" i="11"/>
  <c r="AF34" i="11"/>
  <c r="AJ34" i="11"/>
  <c r="AM35" i="11"/>
  <c r="AL16" i="11"/>
  <c r="AG16" i="11"/>
  <c r="AM17" i="11"/>
  <c r="AK37" i="11"/>
  <c r="AL37" i="11"/>
  <c r="AI16" i="11"/>
  <c r="AI37" i="11"/>
  <c r="AJ37" i="11"/>
  <c r="AG37" i="11"/>
  <c r="AF37" i="11"/>
  <c r="AF16" i="11"/>
  <c r="AH37" i="11"/>
  <c r="AJ16" i="11"/>
  <c r="AK16" i="11"/>
  <c r="AJ33" i="11"/>
  <c r="AJ15" i="11"/>
  <c r="AH31" i="11"/>
  <c r="AH33" i="11"/>
  <c r="AL40" i="11"/>
  <c r="AG36" i="11"/>
  <c r="AI31" i="11"/>
  <c r="AF40" i="11"/>
  <c r="AI15" i="11"/>
  <c r="AM16" i="11"/>
  <c r="AJ31" i="11"/>
  <c r="AK40" i="11"/>
  <c r="AG40" i="11"/>
  <c r="AF31" i="11"/>
  <c r="AF33" i="11"/>
  <c r="AJ36" i="11"/>
  <c r="AL15" i="11"/>
  <c r="AK15" i="11"/>
  <c r="AH36" i="11"/>
  <c r="AI36" i="11"/>
  <c r="AF36" i="11"/>
  <c r="AG15" i="11"/>
  <c r="AL31" i="11"/>
  <c r="AJ40" i="11"/>
  <c r="AI33" i="11"/>
  <c r="AK33" i="11"/>
  <c r="AG33" i="11"/>
  <c r="AM34" i="11"/>
  <c r="AI40" i="11"/>
  <c r="AK36" i="11"/>
  <c r="AH40" i="11"/>
  <c r="AL36" i="11"/>
  <c r="AF15" i="11"/>
  <c r="AG31" i="11"/>
  <c r="AF30" i="11"/>
  <c r="AF32" i="11"/>
  <c r="AJ30" i="11"/>
  <c r="AG30" i="11"/>
  <c r="AG27" i="11"/>
  <c r="AM31" i="11"/>
  <c r="AI27" i="11"/>
  <c r="AJ32" i="11"/>
  <c r="AK32" i="11"/>
  <c r="AH30" i="11"/>
  <c r="AI32" i="11"/>
  <c r="AM33" i="11"/>
  <c r="AG32" i="11"/>
  <c r="AH27" i="11"/>
  <c r="AI30" i="11"/>
  <c r="AM15" i="11"/>
  <c r="AL27" i="11"/>
  <c r="AF27" i="11"/>
  <c r="AH32" i="11"/>
  <c r="AI14" i="11"/>
  <c r="AK27" i="11"/>
  <c r="AG14" i="11"/>
  <c r="AF14" i="11"/>
  <c r="AJ14" i="11"/>
  <c r="AK14" i="11"/>
  <c r="AL30" i="11"/>
  <c r="AL14" i="11"/>
  <c r="AM13" i="11"/>
  <c r="AM32" i="11"/>
  <c r="AJ23" i="11"/>
  <c r="AF23" i="11"/>
  <c r="AM14" i="11"/>
  <c r="AH29" i="11"/>
  <c r="AL26" i="11"/>
  <c r="AK23" i="11"/>
  <c r="AG23" i="11"/>
  <c r="AK26" i="11"/>
  <c r="AG26" i="11"/>
  <c r="AF29" i="11"/>
  <c r="AF26" i="11"/>
  <c r="AM30" i="11"/>
  <c r="AH26" i="11"/>
  <c r="AI26" i="11"/>
  <c r="AJ13" i="11"/>
  <c r="AL13" i="11"/>
  <c r="AL29" i="11"/>
  <c r="AG29" i="11"/>
  <c r="AM27" i="11"/>
  <c r="AH13" i="11"/>
  <c r="AM12" i="11"/>
  <c r="AL23" i="11"/>
  <c r="AI29" i="11"/>
  <c r="AJ29" i="11"/>
  <c r="AF13" i="11"/>
  <c r="AK13" i="11"/>
  <c r="AH23" i="11"/>
  <c r="AI13" i="11"/>
  <c r="AJ28" i="11"/>
  <c r="AH28" i="11"/>
  <c r="AH22" i="11"/>
  <c r="AM26" i="11"/>
  <c r="AH12" i="11"/>
  <c r="AG28" i="11"/>
  <c r="AI12" i="11"/>
  <c r="AM29" i="11"/>
  <c r="AF22" i="11"/>
  <c r="AL28" i="11"/>
  <c r="AF12" i="11"/>
  <c r="AJ22" i="11"/>
  <c r="AJ12" i="11"/>
  <c r="AL25" i="11"/>
  <c r="AK22" i="11"/>
  <c r="AI25" i="11"/>
  <c r="AG22" i="11"/>
  <c r="AK12" i="11"/>
  <c r="AG25" i="11"/>
  <c r="AL22" i="11"/>
  <c r="AL12" i="11"/>
  <c r="AF25" i="11"/>
  <c r="AM23" i="11"/>
  <c r="AI28" i="11"/>
  <c r="AK25" i="11"/>
  <c r="AM11" i="11"/>
  <c r="AF28" i="11"/>
  <c r="AH25" i="11"/>
  <c r="AM22" i="11"/>
  <c r="AK11" i="11"/>
  <c r="AM25" i="11"/>
  <c r="AI8" i="11"/>
  <c r="AJ8" i="11"/>
  <c r="AL11" i="11"/>
  <c r="AL24" i="11"/>
  <c r="AH21" i="11"/>
  <c r="AG8" i="11"/>
  <c r="AI11" i="11"/>
  <c r="AI10" i="11"/>
  <c r="AK24" i="11"/>
  <c r="AJ21" i="11"/>
  <c r="AF11" i="11"/>
  <c r="AH11" i="11"/>
  <c r="AK21" i="11"/>
  <c r="AG24" i="11"/>
  <c r="AH10" i="11"/>
  <c r="AH8" i="11"/>
  <c r="AM28" i="11"/>
  <c r="AL21" i="11"/>
  <c r="AH24" i="11"/>
  <c r="AM10" i="11"/>
  <c r="AJ11" i="11"/>
  <c r="AK8" i="11"/>
  <c r="AG21" i="11"/>
  <c r="AI24" i="11"/>
  <c r="AL8" i="11"/>
  <c r="AF21" i="11"/>
  <c r="AF24" i="11"/>
  <c r="AJ20" i="11"/>
  <c r="AL10" i="11"/>
  <c r="AK10" i="11"/>
  <c r="AM24" i="11"/>
  <c r="AL7" i="11"/>
  <c r="AF10" i="11"/>
  <c r="AF20" i="11"/>
  <c r="AM21" i="11"/>
  <c r="AM9" i="11"/>
  <c r="AJ7" i="11"/>
  <c r="AK20" i="11"/>
  <c r="AL20" i="11"/>
  <c r="AG20" i="11"/>
  <c r="AG7" i="11"/>
  <c r="AJ10" i="11"/>
  <c r="AH7" i="11"/>
  <c r="AI7" i="11"/>
  <c r="AK7" i="11"/>
  <c r="AH20" i="11"/>
  <c r="AM8" i="11"/>
  <c r="AH6" i="11"/>
  <c r="AM20" i="11"/>
  <c r="AL9" i="11"/>
  <c r="AG6" i="11"/>
  <c r="AL6" i="11"/>
  <c r="AH9" i="11"/>
  <c r="AM7" i="11"/>
  <c r="AI6" i="11"/>
  <c r="AI9" i="11"/>
  <c r="AK9" i="11"/>
  <c r="AK6" i="11"/>
  <c r="AJ6" i="11"/>
  <c r="AJ9" i="11"/>
  <c r="AL5" i="11"/>
  <c r="AM6" i="11"/>
  <c r="AF9" i="11"/>
  <c r="AM5" i="11"/>
  <c r="AL41" i="11" l="1"/>
  <c r="AL2" i="11"/>
  <c r="AG41" i="11"/>
  <c r="AK41" i="11"/>
  <c r="AI41" i="11"/>
  <c r="AF41" i="11"/>
  <c r="AF2" i="11" s="1"/>
  <c r="AJ41" i="11"/>
  <c r="AJ2" i="11" s="1"/>
  <c r="AH41" i="11"/>
  <c r="AH2" i="11" s="1"/>
  <c r="AM41" i="11"/>
  <c r="AM2" i="11" s="1"/>
  <c r="W41" i="11" l="1"/>
  <c r="Y41" i="11"/>
  <c r="AM42" i="11"/>
  <c r="U41" i="11"/>
  <c r="AI2" i="11"/>
  <c r="AI42" i="11" s="1"/>
  <c r="S41" i="11"/>
  <c r="X41" i="11"/>
  <c r="AL42" i="11"/>
  <c r="V41" i="11"/>
  <c r="AJ42" i="11"/>
  <c r="AK2" i="11"/>
  <c r="AK42" i="11" s="1"/>
  <c r="T41" i="11"/>
  <c r="AH42" i="11"/>
  <c r="R41" i="11"/>
  <c r="AF42" i="11"/>
  <c r="AG2" i="11"/>
  <c r="AG42" i="11" s="1"/>
  <c r="AK43" i="11" l="1"/>
  <c r="W42" i="11"/>
  <c r="AI43" i="11"/>
  <c r="U42" i="11"/>
  <c r="AG43" i="11"/>
  <c r="S42" i="11"/>
  <c r="X42" i="11"/>
  <c r="AL43" i="11"/>
  <c r="Y42" i="11"/>
  <c r="AM43" i="11"/>
  <c r="AF43" i="11"/>
  <c r="R42" i="11"/>
  <c r="AH43" i="11"/>
  <c r="T42" i="11"/>
  <c r="AJ43" i="11"/>
  <c r="V42" i="11"/>
  <c r="R43" i="11" l="1"/>
  <c r="AF44" i="11"/>
  <c r="AI44" i="11"/>
  <c r="U43" i="11"/>
  <c r="AM44" i="11"/>
  <c r="Y43" i="11"/>
  <c r="AL44" i="11"/>
  <c r="X43" i="11"/>
  <c r="AG44" i="11"/>
  <c r="S43" i="11"/>
  <c r="AJ44" i="11"/>
  <c r="V43" i="11"/>
  <c r="AH44" i="11"/>
  <c r="T43" i="11"/>
  <c r="AK44" i="11"/>
  <c r="W43" i="11"/>
  <c r="AL45" i="11" l="1"/>
  <c r="X44" i="11"/>
  <c r="AG45" i="11"/>
  <c r="S44" i="11"/>
  <c r="R44" i="11"/>
  <c r="AF45" i="11"/>
  <c r="AJ45" i="11"/>
  <c r="V44" i="11"/>
  <c r="AM45" i="11"/>
  <c r="Y44" i="11"/>
  <c r="AK45" i="11"/>
  <c r="W44" i="11"/>
  <c r="AI45" i="11"/>
  <c r="U44" i="11"/>
  <c r="AH45" i="11"/>
  <c r="T44" i="11"/>
  <c r="AM46" i="11" l="1"/>
  <c r="Y46" i="11" s="1"/>
  <c r="Y45" i="11"/>
  <c r="AF46" i="11"/>
  <c r="R46" i="11" s="1"/>
  <c r="R45" i="11"/>
  <c r="AG46" i="11"/>
  <c r="S46" i="11" s="1"/>
  <c r="S45" i="11"/>
  <c r="AJ46" i="11"/>
  <c r="V46" i="11" s="1"/>
  <c r="V45" i="11"/>
  <c r="AK46" i="11"/>
  <c r="W46" i="11" s="1"/>
  <c r="W45" i="11"/>
  <c r="AH46" i="11"/>
  <c r="T46" i="11" s="1"/>
  <c r="T45" i="11"/>
  <c r="AI46" i="11"/>
  <c r="U46" i="11" s="1"/>
  <c r="U45" i="11"/>
  <c r="AL46" i="11"/>
  <c r="X46" i="11" s="1"/>
  <c r="X45" i="11"/>
</calcChain>
</file>

<file path=xl/sharedStrings.xml><?xml version="1.0" encoding="utf-8"?>
<sst xmlns="http://schemas.openxmlformats.org/spreadsheetml/2006/main" count="620" uniqueCount="260">
  <si>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</si>
  <si>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</si>
  <si>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</si>
  <si>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</si>
  <si>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</si>
  <si>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</si>
  <si>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</si>
  <si>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</si>
  <si>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chd_spd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</si>
  <si>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</si>
  <si>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</si>
  <si>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</si>
  <si>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</si>
  <si>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</si>
  <si>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</si>
  <si>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</si>
  <si>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</si>
  <si>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</si>
  <si>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</si>
  <si>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</si>
  <si>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</si>
  <si>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</si>
  <si>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</si>
  <si>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</si>
  <si>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</si>
  <si>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</si>
  <si>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</si>
  <si>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</si>
  <si>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</si>
  <si>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</si>
  <si>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</si>
  <si>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</si>
  <si>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w 1.2.3 (Layer 1.2)</t>
  </si>
  <si>
    <t>w 4-14 (Layer 0)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</si>
  <si>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</si>
  <si>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</si>
  <si>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</si>
  <si>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</si>
  <si>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</si>
  <si>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</si>
  <si>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</si>
  <si>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</si>
  <si>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</si>
  <si>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</si>
  <si>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</si>
  <si>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</si>
  <si>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</si>
  <si>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</si>
  <si>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</si>
  <si>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</si>
  <si>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</si>
  <si>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</si>
  <si>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</si>
  <si>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</si>
  <si>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</si>
  <si>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</si>
  <si>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</si>
  <si>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</si>
  <si>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</si>
  <si>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</si>
  <si>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</si>
  <si>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</si>
  <si>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</si>
  <si>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</si>
  <si>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</si>
  <si>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</si>
  <si>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a_FP1_tides.csv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</si>
  <si>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</si>
  <si>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</si>
  <si>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</si>
  <si>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</si>
  <si>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</si>
  <si>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</si>
  <si>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</si>
  <si>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</si>
  <si>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</si>
  <si>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</si>
  <si>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</si>
  <si>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</si>
  <si>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</si>
  <si>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</si>
  <si>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</si>
  <si>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</si>
  <si>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</si>
  <si>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</si>
  <si>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</si>
  <si>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</si>
  <si>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</si>
  <si>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</si>
  <si>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</si>
  <si>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</si>
  <si>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</si>
  <si>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</si>
  <si>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</si>
  <si>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</si>
  <si>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</si>
  <si>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</si>
  <si>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</si>
  <si>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</si>
  <si>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</si>
  <si>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</si>
  <si>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3X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</si>
  <si>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</si>
  <si>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</si>
  <si>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</si>
  <si>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</si>
  <si>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</si>
  <si>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</si>
  <si>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</si>
  <si>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</si>
  <si>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</si>
  <si>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</si>
  <si>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</si>
  <si>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</si>
  <si>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</si>
  <si>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</si>
  <si>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</si>
  <si>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</si>
  <si>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</si>
  <si>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</si>
  <si>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</si>
  <si>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</si>
  <si>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</si>
  <si>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</si>
  <si>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</si>
  <si>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</si>
  <si>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</si>
  <si>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</si>
  <si>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</si>
  <si>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</si>
  <si>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</si>
  <si>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</si>
  <si>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</si>
  <si>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</si>
  <si>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</si>
  <si>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</si>
  <si>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</si>
  <si>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</si>
  <si>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</si>
  <si>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</si>
  <si>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b_timprs.csv</t>
  </si>
  <si>
    <t>d_times</t>
  </si>
  <si>
    <t>H1_2_1</t>
  </si>
  <si>
    <t>H1_2_10</t>
  </si>
  <si>
    <t>ICF1</t>
  </si>
  <si>
    <t>Pump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</si>
  <si>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</si>
  <si>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</si>
  <si>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</si>
  <si>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</si>
  <si>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</si>
  <si>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</si>
  <si>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</si>
  <si>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</si>
  <si>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</si>
  <si>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</si>
  <si>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</si>
  <si>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</si>
  <si>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</si>
  <si>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</si>
  <si>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</si>
  <si>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</si>
  <si>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</si>
  <si>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</si>
  <si>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</si>
  <si>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</si>
  <si>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</si>
  <si>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</si>
  <si>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</si>
  <si>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</si>
  <si>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</si>
  <si>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</si>
  <si>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</si>
  <si>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</si>
  <si>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</si>
  <si>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</si>
  <si>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</si>
  <si>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</si>
  <si>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</si>
  <si>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</si>
  <si>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</si>
  <si>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</si>
  <si>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</si>
  <si>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</si>
  <si>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</si>
  <si>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</si>
  <si>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</si>
  <si>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</si>
  <si>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</si>
  <si>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</si>
  <si>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</si>
  <si>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</si>
  <si>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</si>
  <si>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</si>
  <si>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</si>
  <si>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</si>
  <si>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</si>
  <si>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</si>
  <si>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</si>
  <si>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</si>
  <si>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</si>
  <si>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</si>
  <si>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</si>
  <si>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</si>
  <si>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</si>
  <si>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</si>
  <si>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</si>
  <si>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</si>
  <si>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</si>
  <si>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</si>
  <si>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</si>
  <si>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</si>
  <si>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</si>
  <si>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</si>
  <si>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</si>
  <si>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</si>
  <si>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</si>
  <si>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</si>
  <si>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</si>
  <si>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</si>
  <si>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</si>
  <si>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</si>
  <si>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</si>
  <si>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</si>
  <si>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</si>
  <si>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. . .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</si>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</sst>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7" x14ac:knownFonts="1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79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0" fontId="0" fillId="22" borderId="0" xfId="0" applyFill="1" applyAlignment="1">
      <alignment horizontal="right" vertic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1" fontId="0" fillId="0" borderId="0" xfId="0" applyNumberFormat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6" borderId="0" xfId="0" applyFill="1"/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  <xf numFmtId="0" fontId="20" fillId="8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left" vertic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left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9" fillId="28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right" vertical="center"/>
    </xf>
    <xf numFmtId="0" fontId="26" fillId="4" borderId="0" xfId="0" applyFont="1" applyFill="1"/>
    <xf numFmtId="0" fontId="26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26" fillId="0" borderId="0" xfId="0" applyFont="1"/>
    <xf numFmtId="0" fontId="34" fillId="4" borderId="0" xfId="0" applyFont="1" applyFill="1"/>
    <xf numFmtId="0" fontId="34" fillId="6" borderId="0" xfId="0" applyFont="1" applyFill="1" applyAlignment="1">
      <alignment horizontal="center" vertical="center"/>
    </xf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left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</cellXfs>
  <cellStyles count="2">
    <cellStyle name="Normal" xfId="0" builtinId="0"/>
    <cellStyle name="Percent" xfId="1" builtinId="5"/>
  </cellStyles>
  <dxfs count="26">
    <dxf>
      <fill>
        <patternFill>
          <bgColor theme="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66FF"/>
      <color rgb="FF0000FF"/>
      <color rgb="FFFFCCFF"/>
      <color rgb="FF66FF99"/>
      <color rgb="FF996633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F-4AF5-A599-2B3FB13A5356}"/>
            </c:ext>
          </c:extLst>
        </c:ser>
        <c:ser>
          <c:idx val="5"/>
          <c:order val="1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F-4AF5-A599-2B3FB13A5356}"/>
            </c:ext>
          </c:extLst>
        </c:ser>
        <c:ser>
          <c:idx val="6"/>
          <c:order val="2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F-4AF5-A599-2B3FB13A5356}"/>
            </c:ext>
          </c:extLst>
        </c:ser>
        <c:ser>
          <c:idx val="7"/>
          <c:order val="3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3F-4AF5-A599-2B3FB13A5356}"/>
            </c:ext>
          </c:extLst>
        </c:ser>
        <c:ser>
          <c:idx val="8"/>
          <c:order val="4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3F-4AF5-A599-2B3FB13A5356}"/>
            </c:ext>
          </c:extLst>
        </c:ser>
        <c:ser>
          <c:idx val="9"/>
          <c:order val="5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3F-4AF5-A599-2B3FB13A5356}"/>
            </c:ext>
          </c:extLst>
        </c:ser>
        <c:ser>
          <c:idx val="3"/>
          <c:order val="7"/>
          <c:tx>
            <c:strRef>
              <c:f>'01_TWRI'!$A$20</c:f>
              <c:strCache>
                <c:ptCount val="1"/>
                <c:pt idx="0">
                  <c:v>w 4-14 (Layer 0)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3F-4AF5-A599-2B3FB13A5356}"/>
            </c:ext>
          </c:extLst>
        </c:ser>
        <c:ser>
          <c:idx val="1"/>
          <c:order val="8"/>
          <c:tx>
            <c:strRef>
              <c:f>'01_TWRI'!$Y$2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'01_TWRI'!$Z$5:$Z$13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6"/>
          <c:tx>
            <c:strRef>
              <c:f>'01_TWRI'!$A$15</c:f>
              <c:strCache>
                <c:ptCount val="1"/>
                <c:pt idx="0">
                  <c:v>w 1.2.3 (Layer 1.2)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9-435C-BD6E-3221976A0AD7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9-435C-BD6E-3221976A0AD7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9-435C-BD6E-3221976A0AD7}"/>
            </c:ext>
          </c:extLst>
        </c:ser>
        <c:ser>
          <c:idx val="3"/>
          <c:order val="4"/>
          <c:tx>
            <c:strRef>
              <c:f>'02_BCF2SS'!$A$20</c:f>
              <c:strCache>
                <c:ptCount val="1"/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'02_BCF2SS'!$A$21:$A$34</c:f>
              <c:numCache>
                <c:formatCode>General</c:formatCode>
                <c:ptCount val="14"/>
              </c:numCache>
            </c:numRef>
          </c:xVal>
          <c:yVal>
            <c:numRef>
              <c:f>'02_BCF2SS'!$B$21:$B$34</c:f>
              <c:numCache>
                <c:formatCode>General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79-435C-BD6E-3221976A0AD7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45240773474747"/>
          <c:y val="7.6382183511669005E-2"/>
          <c:w val="0.88680992797978175"/>
          <c:h val="0.84723563297666205"/>
        </c:manualLayout>
      </c:layout>
      <c:scatterChart>
        <c:scatterStyle val="smoothMarker"/>
        <c:varyColors val="0"/>
        <c:ser>
          <c:idx val="1"/>
          <c:order val="0"/>
          <c:yVal>
            <c:numRef>
              <c:f>'03_Toth'!$K$12:$DF$12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3A-402A-8CA1-9B7CABC5DB9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'03_Toth'!$K$7:$DF$7</c:f>
              <c:numCache>
                <c:formatCode>General</c:formatCode>
                <c:ptCount val="100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  <c:pt idx="39">
                  <c:v>10312</c:v>
                </c:pt>
                <c:pt idx="40">
                  <c:v>10292</c:v>
                </c:pt>
                <c:pt idx="41">
                  <c:v>10262</c:v>
                </c:pt>
                <c:pt idx="42">
                  <c:v>10242</c:v>
                </c:pt>
                <c:pt idx="43">
                  <c:v>10222</c:v>
                </c:pt>
                <c:pt idx="44">
                  <c:v>10232</c:v>
                </c:pt>
                <c:pt idx="45">
                  <c:v>10272</c:v>
                </c:pt>
                <c:pt idx="46">
                  <c:v>10322</c:v>
                </c:pt>
                <c:pt idx="47">
                  <c:v>10382</c:v>
                </c:pt>
                <c:pt idx="48">
                  <c:v>10452</c:v>
                </c:pt>
                <c:pt idx="49">
                  <c:v>10527</c:v>
                </c:pt>
                <c:pt idx="50">
                  <c:v>10597</c:v>
                </c:pt>
                <c:pt idx="51">
                  <c:v>10657</c:v>
                </c:pt>
                <c:pt idx="52">
                  <c:v>10707</c:v>
                </c:pt>
                <c:pt idx="53">
                  <c:v>10747</c:v>
                </c:pt>
                <c:pt idx="54">
                  <c:v>10777</c:v>
                </c:pt>
                <c:pt idx="55">
                  <c:v>10787</c:v>
                </c:pt>
                <c:pt idx="56">
                  <c:v>10792</c:v>
                </c:pt>
                <c:pt idx="57">
                  <c:v>10797</c:v>
                </c:pt>
                <c:pt idx="58">
                  <c:v>10787</c:v>
                </c:pt>
                <c:pt idx="59">
                  <c:v>10767</c:v>
                </c:pt>
                <c:pt idx="60">
                  <c:v>10737</c:v>
                </c:pt>
                <c:pt idx="61">
                  <c:v>10697</c:v>
                </c:pt>
                <c:pt idx="62">
                  <c:v>10637</c:v>
                </c:pt>
                <c:pt idx="63">
                  <c:v>10567</c:v>
                </c:pt>
                <c:pt idx="64">
                  <c:v>10497</c:v>
                </c:pt>
                <c:pt idx="65">
                  <c:v>10497</c:v>
                </c:pt>
                <c:pt idx="66">
                  <c:v>10497</c:v>
                </c:pt>
                <c:pt idx="67">
                  <c:v>10497</c:v>
                </c:pt>
                <c:pt idx="68">
                  <c:v>10497</c:v>
                </c:pt>
                <c:pt idx="69">
                  <c:v>10497</c:v>
                </c:pt>
                <c:pt idx="70">
                  <c:v>10497</c:v>
                </c:pt>
                <c:pt idx="71">
                  <c:v>10497</c:v>
                </c:pt>
                <c:pt idx="72">
                  <c:v>10374</c:v>
                </c:pt>
                <c:pt idx="73">
                  <c:v>10984</c:v>
                </c:pt>
                <c:pt idx="74">
                  <c:v>10059</c:v>
                </c:pt>
                <c:pt idx="75">
                  <c:v>10950</c:v>
                </c:pt>
                <c:pt idx="76">
                  <c:v>10472</c:v>
                </c:pt>
                <c:pt idx="77">
                  <c:v>10906</c:v>
                </c:pt>
                <c:pt idx="78">
                  <c:v>10171</c:v>
                </c:pt>
                <c:pt idx="79">
                  <c:v>10753</c:v>
                </c:pt>
                <c:pt idx="80">
                  <c:v>10583</c:v>
                </c:pt>
                <c:pt idx="81">
                  <c:v>10888</c:v>
                </c:pt>
                <c:pt idx="82">
                  <c:v>10855</c:v>
                </c:pt>
                <c:pt idx="83">
                  <c:v>10181</c:v>
                </c:pt>
                <c:pt idx="84">
                  <c:v>10387</c:v>
                </c:pt>
                <c:pt idx="85">
                  <c:v>10933</c:v>
                </c:pt>
                <c:pt idx="86">
                  <c:v>10848</c:v>
                </c:pt>
                <c:pt idx="87">
                  <c:v>10408</c:v>
                </c:pt>
                <c:pt idx="88">
                  <c:v>10831</c:v>
                </c:pt>
                <c:pt idx="89">
                  <c:v>10590</c:v>
                </c:pt>
                <c:pt idx="90">
                  <c:v>10665</c:v>
                </c:pt>
                <c:pt idx="91">
                  <c:v>10930</c:v>
                </c:pt>
                <c:pt idx="92">
                  <c:v>10418</c:v>
                </c:pt>
                <c:pt idx="93">
                  <c:v>10570</c:v>
                </c:pt>
                <c:pt idx="94">
                  <c:v>10615</c:v>
                </c:pt>
                <c:pt idx="95">
                  <c:v>10555</c:v>
                </c:pt>
                <c:pt idx="96">
                  <c:v>10661</c:v>
                </c:pt>
                <c:pt idx="97">
                  <c:v>10677</c:v>
                </c:pt>
                <c:pt idx="98">
                  <c:v>10442</c:v>
                </c:pt>
                <c:pt idx="99">
                  <c:v>10688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3A-402A-8CA1-9B7CABC5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6432"/>
        <c:axId val="104536032"/>
      </c:scatterChart>
      <c:valAx>
        <c:axId val="495864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04536032"/>
        <c:crosses val="autoZero"/>
        <c:crossBetween val="midCat"/>
      </c:valAx>
      <c:valAx>
        <c:axId val="104536032"/>
        <c:scaling>
          <c:orientation val="minMax"/>
          <c:max val="11050"/>
          <c:min val="9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9586432"/>
        <c:crosses val="autoZero"/>
        <c:crossBetween val="midCat"/>
        <c:maj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'04_advtidal'!$G$5:$G$369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'04_advtidal'!$M$5:$M$365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'04_advtidal'!$N$5:$N$365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'04_advtidal'!$O$5:$O$365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'04_advtidal'!$P$5:$P$365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'04_advtidal'!$J$5:$J$365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'04_advtidal'!$K$5:$K$365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'04_advtidal'!$H$5:$H$365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'04_advtidal'!$I$5:$I$365</c:f>
              <c:numCache>
                <c:formatCode>General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44560661260625"/>
          <c:y val="0.12108778069407991"/>
          <c:w val="0.72309887570023901"/>
          <c:h val="0.752994313210848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'05_fhb'!$K$2</c:f>
              <c:strCache>
                <c:ptCount val="1"/>
                <c:pt idx="0">
                  <c:v>Q</c:v>
                </c:pt>
              </c:strCache>
            </c:strRef>
          </c:tx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'05_fhb'!$K$3:$K$22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'05_fhb'!$E$12</c:f>
              <c:strCache>
                <c:ptCount val="1"/>
                <c:pt idx="0">
                  <c:v>Pump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'05_fhb'!$I$3:$I$22</c:f>
              <c:numCache>
                <c:formatCode>General</c:formatCode>
                <c:ptCount val="20"/>
                <c:pt idx="0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791</c:v>
                </c:pt>
                <c:pt idx="17">
                  <c:v>0</c:v>
                </c:pt>
                <c:pt idx="18">
                  <c:v>0</c:v>
                </c:pt>
                <c:pt idx="1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36255"/>
        <c:axId val="1777748255"/>
      </c:scatterChart>
      <c:valAx>
        <c:axId val="1286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46656"/>
        <c:crosses val="autoZero"/>
        <c:crossBetween val="midCat"/>
      </c:valAx>
      <c:valAx>
        <c:axId val="1777748255"/>
        <c:scaling>
          <c:orientation val="minMax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500" b="0">
                <a:solidFill>
                  <a:srgbClr val="0000FF"/>
                </a:solidFill>
              </a:defRPr>
            </a:pPr>
            <a:endParaRPr lang="LID4096"/>
          </a:p>
        </c:txPr>
        <c:crossAx val="1777736255"/>
        <c:crosses val="max"/>
        <c:crossBetween val="midCat"/>
      </c:valAx>
      <c:valAx>
        <c:axId val="1777736255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77748255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multiLvlStrRef>
              <c:f>'11'!$AF$6:$AM$40</c:f>
              <c:multiLvlStrCache>
                <c:ptCount val="35"/>
                <c:lvl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</c:lvl>
                <c:lvl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</c:lvl>
                <c:lvl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</c:lvl>
                <c:lvl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</c:lvl>
                <c:lvl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</c:lvl>
                <c:lvl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</c:lvl>
              </c:multiLvlStrCache>
            </c:multiLvlStrRef>
          </c:xVal>
          <c:yVal>
            <c:numRef>
              <c:f>'11'!$I$5:$I$40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63-4B1A-B66F-57B77BBFD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'11'!$AE$7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'11'!$D$5:$D$8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'11'!$AE$10</c:f>
              <c:strCache>
                <c:ptCount val="1"/>
                <c:pt idx="0">
                  <c:v>2</c:v>
                </c:pt>
              </c:strCache>
            </c:strRef>
          </c:tx>
          <c:marker>
            <c:symbol val="circle"/>
            <c:size val="6"/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'11'!$E$8:$E$13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'11'!$D$8:$D$13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'11'!$AE$18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'11'!$E$14:$E$19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'11'!$D$14:$D$19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'11'!$AE$21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pPr>
              <a:solidFill>
                <a:srgbClr val="FFC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'11'!$E$20:$E$22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'11'!$D$20:$D$22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'11'!$AE$25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'11'!$E$23:$E$26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'11'!$D$23:$D$26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'11'!$AE$29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'11'!$E$26:$E$31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'11'!$D$26:$D$31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'11'!$AE$33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'11'!$E$32:$E$36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'11'!$D$32:$D$36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'11'!$AE$37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'11'!$E$36:$E$40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'11'!$D$36:$D$40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'11'!$R$47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'11'!$AF$41:$AF$44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'11'!$R$41:$R$44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'11'!$S$47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ED7D31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ED7D31">
                  <a:lumMod val="60000"/>
                  <a:lumOff val="40000"/>
                </a:srgbClr>
              </a:solidFill>
              <a:ln>
                <a:noFill/>
              </a:ln>
            </c:spPr>
          </c:marker>
          <c:xVal>
            <c:numRef>
              <c:f>'11'!$AG$41:$AG$45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'11'!$S$41:$S$45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'11'!$T$47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'11'!$AH$41:$AH$46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'11'!$T$41:$T$46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'11'!$U$47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'11'!$AI$41:$AI$44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'11'!$U$41:$U$44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'11'!$V$47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'11'!$AJ$41:$AJ$44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'11'!$V$41:$V$44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'11'!$W$47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'11'!$AK$41:$AK$44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'11'!$W$41:$W$44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'11'!$X$47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'11'!$AL$41:$AL$44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'11'!$X$41:$X$44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'11'!$Y$47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'11'!$AM$41:$AM$45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'11'!$Y$41:$Y$45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image" Target="../media/image5.png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6" Type="http://schemas.openxmlformats.org/officeDocument/2006/relationships/chart" Target="../charts/chart22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5" Type="http://schemas.openxmlformats.org/officeDocument/2006/relationships/image" Target="../media/image7.png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111816</xdr:colOff>
      <xdr:row>0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ED491FB-4A11-4717-988C-DCD018EE130A}"/>
            </a:ext>
          </a:extLst>
        </xdr:cNvPr>
        <xdr:cNvSpPr txBox="1"/>
      </xdr:nvSpPr>
      <xdr:spPr>
        <a:xfrm>
          <a:off x="0" y="0"/>
          <a:ext cx="11999016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6E078B8-188D-4B23-AB51-12B7905439C9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32C8FDA6-1DF4-90E4-2507-6BB422DADA4C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1B479AA-6A52-CE19-5722-FBC16B94E984}"/>
              </a:ext>
            </a:extLst>
          </xdr:cNvPr>
          <xdr:cNvSpPr/>
        </xdr:nvSpPr>
        <xdr:spPr>
          <a:xfrm>
            <a:off x="5553075" y="4181475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64464BE3-95F6-68C8-002B-68F94C6C7176}"/>
              </a:ext>
            </a:extLst>
          </xdr:cNvPr>
          <xdr:cNvSpPr/>
        </xdr:nvSpPr>
        <xdr:spPr>
          <a:xfrm>
            <a:off x="5572125" y="4686300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0B4C760-6511-C904-131D-B7F8C96160B4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B777D384-3CDB-411C-AB7C-5D9E44D7A68C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5F6CEFF4-D9B5-2A1E-E7C6-7CAD4E13DE8B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EEE55D28-1A56-083E-E79C-9EC3193E8932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273</xdr:row>
      <xdr:rowOff>6803</xdr:rowOff>
    </xdr:from>
    <xdr:to>
      <xdr:col>110</xdr:col>
      <xdr:colOff>585105</xdr:colOff>
      <xdr:row>318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165</xdr:row>
      <xdr:rowOff>0</xdr:rowOff>
    </xdr:from>
    <xdr:to>
      <xdr:col>111</xdr:col>
      <xdr:colOff>20409</xdr:colOff>
      <xdr:row>209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10</xdr:col>
      <xdr:colOff>0</xdr:colOff>
      <xdr:row>0</xdr:row>
      <xdr:rowOff>122462</xdr:rowOff>
    </xdr:from>
    <xdr:to>
      <xdr:col>109</xdr:col>
      <xdr:colOff>31296</xdr:colOff>
      <xdr:row>4</xdr:row>
      <xdr:rowOff>142873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B44F30-810D-87C8-778F-FD1079B90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44266</xdr:colOff>
      <xdr:row>0</xdr:row>
      <xdr:rowOff>66675</xdr:rowOff>
    </xdr:from>
    <xdr:to>
      <xdr:col>50</xdr:col>
      <xdr:colOff>447324</xdr:colOff>
      <xdr:row>29</xdr:row>
      <xdr:rowOff>96845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7029AE4-2C34-7EAE-941E-738055406DD3}"/>
            </a:ext>
          </a:extLst>
        </xdr:cNvPr>
        <xdr:cNvGrpSpPr/>
      </xdr:nvGrpSpPr>
      <xdr:grpSpPr>
        <a:xfrm>
          <a:off x="14131741" y="66675"/>
          <a:ext cx="2860508" cy="4602170"/>
          <a:chOff x="13407841" y="57150"/>
          <a:chExt cx="2860508" cy="555467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7FF77406-8D4B-30BB-42CF-4F095C23CA8A}"/>
              </a:ext>
            </a:extLst>
          </xdr:cNvPr>
          <xdr:cNvGrpSpPr>
            <a:grpSpLocks noChangeAspect="1"/>
          </xdr:cNvGrpSpPr>
        </xdr:nvGrpSpPr>
        <xdr:grpSpPr>
          <a:xfrm>
            <a:off x="13407841" y="57150"/>
            <a:ext cx="2860508" cy="5554670"/>
            <a:chOff x="14201775" y="104775"/>
            <a:chExt cx="2819049" cy="5533333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76CEFAAF-41ED-2CCC-13B2-0A164952EE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211300" y="104775"/>
              <a:ext cx="2809524" cy="5533333"/>
            </a:xfrm>
            <a:prstGeom prst="rect">
              <a:avLst/>
            </a:prstGeom>
          </xdr:spPr>
        </xdr:pic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CD42DD1F-183F-459F-B0B2-B71A155537DE}"/>
                </a:ext>
              </a:extLst>
            </xdr:cNvPr>
            <xdr:cNvSpPr/>
          </xdr:nvSpPr>
          <xdr:spPr>
            <a:xfrm>
              <a:off x="14220825" y="2249157"/>
              <a:ext cx="2266950" cy="73216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94CB42A7-5033-4DB8-AE46-BB943290194E}"/>
                </a:ext>
              </a:extLst>
            </xdr:cNvPr>
            <xdr:cNvSpPr/>
          </xdr:nvSpPr>
          <xdr:spPr>
            <a:xfrm>
              <a:off x="14201775" y="5010284"/>
              <a:ext cx="1317483" cy="16178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16B147F-7E76-8968-1830-856516BAE48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878051" y="1590675"/>
            <a:ext cx="1219200" cy="37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43</xdr:col>
      <xdr:colOff>95250</xdr:colOff>
      <xdr:row>30</xdr:row>
      <xdr:rowOff>76200</xdr:rowOff>
    </xdr:from>
    <xdr:to>
      <xdr:col>55</xdr:col>
      <xdr:colOff>542109</xdr:colOff>
      <xdr:row>39</xdr:row>
      <xdr:rowOff>111826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6E0000A-EBC0-A8DF-EF09-493649F61102}"/>
            </a:ext>
          </a:extLst>
        </xdr:cNvPr>
        <xdr:cNvGrpSpPr/>
      </xdr:nvGrpSpPr>
      <xdr:grpSpPr>
        <a:xfrm>
          <a:off x="14182725" y="4800600"/>
          <a:ext cx="5180784" cy="1407226"/>
          <a:chOff x="11353800" y="5524500"/>
          <a:chExt cx="6580959" cy="181680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362DF20-BB9B-4689-A006-0EF13B2D1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363325" y="5524500"/>
            <a:ext cx="6571434" cy="1816502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8061EA4-0081-4598-8CC8-5D821464CBB8}"/>
              </a:ext>
            </a:extLst>
          </xdr:cNvPr>
          <xdr:cNvSpPr txBox="1"/>
        </xdr:nvSpPr>
        <xdr:spPr>
          <a:xfrm>
            <a:off x="15113377" y="5600995"/>
            <a:ext cx="552290" cy="3005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/>
              <a:t>+ 1</a:t>
            </a:r>
            <a:endParaRPr lang="LID4096" sz="14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E694929-37F7-4072-9588-154DDCB3667A}"/>
              </a:ext>
            </a:extLst>
          </xdr:cNvPr>
          <xdr:cNvSpPr/>
        </xdr:nvSpPr>
        <xdr:spPr>
          <a:xfrm>
            <a:off x="11353800" y="5531553"/>
            <a:ext cx="3295653" cy="595337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F47170A-60F4-46D4-9CB5-6C3F0347E860}"/>
              </a:ext>
            </a:extLst>
          </xdr:cNvPr>
          <xdr:cNvSpPr/>
        </xdr:nvSpPr>
        <xdr:spPr>
          <a:xfrm>
            <a:off x="11566292" y="7103176"/>
            <a:ext cx="1940159" cy="238125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48</xdr:col>
      <xdr:colOff>228600</xdr:colOff>
      <xdr:row>40</xdr:row>
      <xdr:rowOff>66675</xdr:rowOff>
    </xdr:from>
    <xdr:to>
      <xdr:col>50</xdr:col>
      <xdr:colOff>228600</xdr:colOff>
      <xdr:row>43</xdr:row>
      <xdr:rowOff>57150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40197D-E257-405B-A359-A9902A866D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25" b="4878"/>
        <a:stretch/>
      </xdr:blipFill>
      <xdr:spPr bwMode="auto">
        <a:xfrm>
          <a:off x="15554325" y="6315075"/>
          <a:ext cx="1219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15</xdr:col>
      <xdr:colOff>89244</xdr:colOff>
      <xdr:row>34</xdr:row>
      <xdr:rowOff>9887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D316671-835A-54CE-8A68-D410C7F6BADD}"/>
            </a:ext>
          </a:extLst>
        </xdr:cNvPr>
        <xdr:cNvGrpSpPr/>
      </xdr:nvGrpSpPr>
      <xdr:grpSpPr>
        <a:xfrm>
          <a:off x="171450" y="1066800"/>
          <a:ext cx="4108794" cy="4277087"/>
          <a:chOff x="142875" y="3114675"/>
          <a:chExt cx="4108794" cy="4277087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31E9D42D-8E4D-4E0E-9CB0-83E94BC92B75}"/>
              </a:ext>
            </a:extLst>
          </xdr:cNvPr>
          <xdr:cNvGraphicFramePr>
            <a:graphicFrameLocks/>
          </xdr:cNvGraphicFramePr>
        </xdr:nvGraphicFramePr>
        <xdr:xfrm>
          <a:off x="142875" y="3114675"/>
          <a:ext cx="410879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86EEDE28-E186-F5A6-6103-13AD50413869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93584" cy="2848815"/>
            <a:chOff x="145813" y="4542947"/>
            <a:chExt cx="3856809" cy="284881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62608EBE-A9B2-D1E0-F4BD-50D917DD400A}"/>
                </a:ext>
              </a:extLst>
            </xdr:cNvPr>
            <xdr:cNvGrpSpPr/>
          </xdr:nvGrpSpPr>
          <xdr:grpSpPr>
            <a:xfrm>
              <a:off x="145813" y="4542947"/>
              <a:ext cx="3856809" cy="2848815"/>
              <a:chOff x="190500" y="3796685"/>
              <a:chExt cx="5012272" cy="3564068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884FC222-42D8-CC77-BFF8-9138931FF10C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4125" y="3796685"/>
                <a:ext cx="4996525" cy="1913551"/>
                <a:chOff x="533399" y="4924424"/>
                <a:chExt cx="5638802" cy="2652713"/>
              </a:xfrm>
            </xdr:grpSpPr>
            <xdr:graphicFrame macro="">
              <xdr:nvGraphicFramePr>
                <xdr:cNvPr id="4" name="Chart 3">
                  <a:extLst>
                    <a:ext uri="{FF2B5EF4-FFF2-40B4-BE49-F238E27FC236}">
                      <a16:creationId xmlns:a16="http://schemas.microsoft.com/office/drawing/2014/main" id="{6A2E6257-D39E-A6B3-75C5-0DC12ACD8050}"/>
                    </a:ext>
                  </a:extLst>
                </xdr:cNvPr>
                <xdr:cNvGraphicFramePr/>
              </xdr:nvGraphicFramePr>
              <xdr:xfrm>
                <a:off x="533399" y="4924424"/>
                <a:ext cx="5638801" cy="1557337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8" name="Chart 7">
                  <a:extLst>
                    <a:ext uri="{FF2B5EF4-FFF2-40B4-BE49-F238E27FC236}">
                      <a16:creationId xmlns:a16="http://schemas.microsoft.com/office/drawing/2014/main" id="{E5ED6FA4-0E38-4616-95EE-9FA3F2172C29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33400" y="6467475"/>
                <a:ext cx="5638801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8" name="Group 27">
                <a:extLst>
                  <a:ext uri="{FF2B5EF4-FFF2-40B4-BE49-F238E27FC236}">
                    <a16:creationId xmlns:a16="http://schemas.microsoft.com/office/drawing/2014/main" id="{E000E567-654B-974F-A389-81EF239B3F71}"/>
                  </a:ext>
                </a:extLst>
              </xdr:cNvPr>
              <xdr:cNvGrpSpPr/>
            </xdr:nvGrpSpPr>
            <xdr:grpSpPr>
              <a:xfrm>
                <a:off x="190500" y="5772150"/>
                <a:ext cx="5012272" cy="1588603"/>
                <a:chOff x="457200" y="2190750"/>
                <a:chExt cx="5012272" cy="1588603"/>
              </a:xfrm>
            </xdr:grpSpPr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757E0560-4B1C-45C3-AF28-4649CF1098A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5002747" cy="8004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1D1CDF76-2131-4690-BBBC-9DCE6FBEC57F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2978892"/>
                <a:ext cx="5002747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298E5004-CD0E-4900-8F16-066C4849E0BB}"/>
                  </a:ext>
                </a:extLst>
              </xdr:cNvPr>
              <xdr:cNvSpPr txBox="1"/>
            </xdr:nvSpPr>
            <xdr:spPr>
              <a:xfrm>
                <a:off x="3677447" y="6705600"/>
                <a:ext cx="1448364" cy="29935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9C187E-D038-438B-96DF-EEDA0800464E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956F628E-BE53-44AA-A784-6C06130C6524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502736-0553-426C-9E0C-F3A135C9C397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22</xdr:row>
      <xdr:rowOff>100012</xdr:rowOff>
    </xdr:from>
    <xdr:to>
      <xdr:col>15</xdr:col>
      <xdr:colOff>0</xdr:colOff>
      <xdr:row>36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15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76201</xdr:colOff>
      <xdr:row>24</xdr:row>
      <xdr:rowOff>47625</xdr:rowOff>
    </xdr:from>
    <xdr:to>
      <xdr:col>53</xdr:col>
      <xdr:colOff>171451</xdr:colOff>
      <xdr:row>26</xdr:row>
      <xdr:rowOff>85725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12115801" y="771525"/>
          <a:ext cx="6286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47624</xdr:colOff>
      <xdr:row>34</xdr:row>
      <xdr:rowOff>57149</xdr:rowOff>
    </xdr:from>
    <xdr:to>
      <xdr:col>28</xdr:col>
      <xdr:colOff>104774</xdr:colOff>
      <xdr:row>35</xdr:row>
      <xdr:rowOff>104774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533899" y="5391149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38100</xdr:colOff>
      <xdr:row>7</xdr:row>
      <xdr:rowOff>66675</xdr:rowOff>
    </xdr:from>
    <xdr:to>
      <xdr:col>38</xdr:col>
      <xdr:colOff>28575</xdr:colOff>
      <xdr:row>18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D5110CD-3054-4766-9DFD-8A0A0B3F3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</xdr:colOff>
      <xdr:row>24</xdr:row>
      <xdr:rowOff>19050</xdr:rowOff>
    </xdr:from>
    <xdr:to>
      <xdr:col>11</xdr:col>
      <xdr:colOff>285751</xdr:colOff>
      <xdr:row>39</xdr:row>
      <xdr:rowOff>23812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840950" y="638175"/>
          <a:ext cx="5648325" cy="682942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 editAs="oneCell">
    <xdr:from>
      <xdr:col>1</xdr:col>
      <xdr:colOff>85725</xdr:colOff>
      <xdr:row>50</xdr:row>
      <xdr:rowOff>47625</xdr:rowOff>
    </xdr:from>
    <xdr:to>
      <xdr:col>38</xdr:col>
      <xdr:colOff>53955</xdr:colOff>
      <xdr:row>81</xdr:row>
      <xdr:rowOff>122983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27DD6-92A9-F18F-4783-828CDFB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275" y="7829550"/>
          <a:ext cx="8035905" cy="53903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51</xdr:row>
      <xdr:rowOff>0</xdr:rowOff>
    </xdr:from>
    <xdr:to>
      <xdr:col>69</xdr:col>
      <xdr:colOff>8842</xdr:colOff>
      <xdr:row>96</xdr:row>
      <xdr:rowOff>46655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2AAC5-6C9D-C847-8BB3-C05A7135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0" y="7953375"/>
          <a:ext cx="5466667" cy="7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83</xdr:row>
      <xdr:rowOff>28575</xdr:rowOff>
    </xdr:from>
    <xdr:to>
      <xdr:col>36</xdr:col>
      <xdr:colOff>37290</xdr:colOff>
      <xdr:row>89</xdr:row>
      <xdr:rowOff>104637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AC07E-1644-B84E-A288-A1FACF1F9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375" y="13468350"/>
          <a:ext cx="6476190" cy="1104762"/>
        </a:xfrm>
        <a:prstGeom prst="rect">
          <a:avLst/>
        </a:prstGeom>
      </xdr:spPr>
    </xdr:pic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J19" sqref="E5:J19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5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</row>
    <row r="2" spans="1:245" ht="15.75" customHeight="1" x14ac:dyDescent="0.25">
      <c r="A2" s="5"/>
      <c r="B2" s="5"/>
      <c r="C2" s="5"/>
      <c r="D2" s="5"/>
      <c r="E2" s="46"/>
      <c r="F2" s="46" t="s">
        <v>20</v>
      </c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18</v>
      </c>
      <c r="T2" s="29"/>
      <c r="U2" s="29"/>
      <c r="V2" s="29"/>
      <c r="W2" s="29"/>
      <c r="X2" s="29"/>
      <c r="Y2" s="30" t="s">
        <v>31</v>
      </c>
      <c r="Z2" s="54">
        <v>-1</v>
      </c>
      <c r="AA2" s="30"/>
      <c r="AB2" s="53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</row>
    <row r="3" spans="1:245" x14ac:dyDescent="0.25">
      <c r="A3" s="5"/>
      <c r="B3" s="5"/>
      <c r="C3" s="5"/>
      <c r="D3" s="5"/>
      <c r="E3" s="46" t="s">
        <v>0</v>
      </c>
      <c r="F3" s="46" t="s">
        <v>24</v>
      </c>
      <c r="G3" s="46"/>
      <c r="H3" s="46"/>
      <c r="I3" s="46" t="s">
        <v>8</v>
      </c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30"/>
      <c r="Z3" s="54">
        <f>(Z13-Z5)/(Z4+Z2)</f>
        <v>0.25</v>
      </c>
      <c r="AA3" s="30"/>
      <c r="AB3" s="53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</row>
    <row r="4" spans="1:245" x14ac:dyDescent="0.25">
      <c r="A4" s="5"/>
      <c r="B4" s="5"/>
      <c r="C4" s="5"/>
      <c r="D4" s="5"/>
      <c r="E4" s="46"/>
      <c r="F4" s="46">
        <v>0</v>
      </c>
      <c r="G4" s="46">
        <v>1</v>
      </c>
      <c r="H4" s="46">
        <v>2</v>
      </c>
      <c r="I4" s="46">
        <v>3</v>
      </c>
      <c r="J4" s="46" t="s">
        <v>51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30" t="s">
        <v>51</v>
      </c>
      <c r="Z4" s="55">
        <f>COUNT(V5:V13)</f>
        <v>9</v>
      </c>
      <c r="AA4" s="30"/>
      <c r="AB4" s="53"/>
      <c r="AC4" s="53"/>
      <c r="AD4" s="52" t="s">
        <v>1</v>
      </c>
      <c r="AE4" s="19">
        <v>5</v>
      </c>
      <c r="AF4" s="18" t="s">
        <v>27</v>
      </c>
      <c r="AG4" s="57" t="s">
        <v>28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</row>
    <row r="5" spans="1:245" x14ac:dyDescent="0.25">
      <c r="A5" s="43" t="s">
        <v>29</v>
      </c>
      <c r="B5" s="43">
        <f>INDEX($W$5:$W$13,D5,1)</f>
        <v>100</v>
      </c>
      <c r="C5" s="44">
        <f>INDEX($Z$5:$Z$13,D5,1)</f>
        <v>6</v>
      </c>
      <c r="D5" s="43">
        <v>9</v>
      </c>
      <c r="E5" s="38">
        <v>0</v>
      </c>
      <c r="F5" s="8">
        <v>0</v>
      </c>
      <c r="G5" s="8">
        <v>0</v>
      </c>
      <c r="H5" s="49">
        <v>0</v>
      </c>
      <c r="I5" s="49">
        <v>0</v>
      </c>
      <c r="J5" s="9" t="str">
        <f>_xlfn.CONCAT(F5+1,",",G5+1)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9" t="str">
        <f>_xlfn.CONCAT(V5+1,",",U5+1)</f>
        <v>2,8</v>
      </c>
      <c r="Z5" s="93">
        <v>4</v>
      </c>
      <c r="AA5" s="53"/>
      <c r="AB5" s="45"/>
      <c r="AC5" s="53"/>
      <c r="AD5" s="6"/>
      <c r="AE5" s="6">
        <f>AE3*AE2</f>
        <v>225</v>
      </c>
      <c r="AF5" s="33" t="s">
        <v>26</v>
      </c>
      <c r="AG5" s="33"/>
      <c r="AH5" s="33" t="s">
        <v>6</v>
      </c>
      <c r="AI5" s="35" t="s">
        <v>11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0">AM5+1</f>
        <v>3</v>
      </c>
      <c r="AO5" s="5">
        <f t="shared" si="0"/>
        <v>4</v>
      </c>
      <c r="AP5" s="5">
        <f t="shared" si="0"/>
        <v>5</v>
      </c>
      <c r="AQ5" s="5">
        <f t="shared" si="0"/>
        <v>6</v>
      </c>
      <c r="AR5" s="5">
        <f t="shared" si="0"/>
        <v>7</v>
      </c>
      <c r="AS5" s="5">
        <f t="shared" si="0"/>
        <v>8</v>
      </c>
      <c r="AT5" s="5">
        <f t="shared" si="0"/>
        <v>9</v>
      </c>
      <c r="AU5" s="5">
        <f t="shared" si="0"/>
        <v>10</v>
      </c>
      <c r="AV5" s="5">
        <f t="shared" si="0"/>
        <v>11</v>
      </c>
      <c r="AW5" s="5">
        <f t="shared" si="0"/>
        <v>12</v>
      </c>
      <c r="AX5" s="5">
        <f t="shared" si="0"/>
        <v>13</v>
      </c>
      <c r="AY5" s="5">
        <f t="shared" si="0"/>
        <v>14</v>
      </c>
      <c r="AZ5" s="5">
        <f t="shared" si="0"/>
        <v>15</v>
      </c>
      <c r="BA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</row>
    <row r="6" spans="1:245" x14ac:dyDescent="0.25">
      <c r="A6" s="43">
        <v>-250</v>
      </c>
      <c r="B6" s="43">
        <f t="shared" ref="B6:B13" si="1">INDEX($W$5:$W$13,D6,1)</f>
        <v>90</v>
      </c>
      <c r="C6" s="44">
        <f t="shared" ref="C6:C13" si="2">INDEX($Z$5:$Z$13,D6,1)</f>
        <v>5.75</v>
      </c>
      <c r="D6" s="43">
        <f>D5-1</f>
        <v>8</v>
      </c>
      <c r="E6" s="38">
        <v>1</v>
      </c>
      <c r="F6" s="8">
        <v>0</v>
      </c>
      <c r="G6" s="8">
        <v>1</v>
      </c>
      <c r="H6" s="49">
        <v>0</v>
      </c>
      <c r="I6" s="49">
        <v>0</v>
      </c>
      <c r="J6" s="9" t="str">
        <f t="shared" ref="J6:J19" si="3">_xlfn.CONCAT(F6+1,",",G6+1)</f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4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9" t="str">
        <f t="shared" ref="Y6:Y13" si="5">_xlfn.CONCAT(V6+1,",",U6+1)</f>
        <v>3,8</v>
      </c>
      <c r="Z6" s="45">
        <f t="shared" ref="Z6:Z12" si="6">Z5+Z$3</f>
        <v>4.25</v>
      </c>
      <c r="AA6" s="53" t="s">
        <v>22</v>
      </c>
      <c r="AB6" s="45"/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200</v>
      </c>
      <c r="AI6" s="12"/>
      <c r="AJ6" s="57"/>
      <c r="AK6" s="5">
        <v>1</v>
      </c>
      <c r="AL6" s="40" t="str">
        <f>IF(ISNUMBER(MATCH('01_TWRI'!AL23,$R$5:$R$7,0)),$L$4,IF(ISNUMBER(MATCH('01_TWRI'!AL23,$Q$8:$Q$19,0)),$P$5,IF(ISNUMBER(MATCH('01_TWRI'!AL23,$Y$5:$Y$13,0)),$S$2,IF(ISNUMBER(MATCH('01_TWRI'!AL23,$J$5:$J$34,0)),$F$3,AL$3))))</f>
        <v>chd</v>
      </c>
      <c r="AM6" s="40">
        <f>IF(ISNUMBER(MATCH('01_TWRI'!AM23,$R$5:$R$7,0)),$L$4,IF(ISNUMBER(MATCH('01_TWRI'!AM23,$Q$8:$Q$19,0)),$P$5,IF(ISNUMBER(MATCH('01_TWRI'!AM23,$Y$5:$Y$13,0)),$S$2,IF(ISNUMBER(MATCH('01_TWRI'!AM23,$J$5:$J$34,0)),$F$3,$AM$2))))</f>
        <v>0</v>
      </c>
      <c r="AN6" s="40">
        <f>IF(ISNUMBER(MATCH('01_TWRI'!AN23,$R$5:$R$7,0)),$L$4,IF(ISNUMBER(MATCH('01_TWRI'!AN23,$Q$8:$Q$19,0)),$P$5,IF(ISNUMBER(MATCH('01_TWRI'!AN23,$Y$5:$Y$13,0)),$S$2,IF(ISNUMBER(MATCH('01_TWRI'!AN23,$J$5:$J$34,0)),$F$3,$AM$2))))</f>
        <v>0</v>
      </c>
      <c r="AO6" s="40">
        <f>IF(ISNUMBER(MATCH('01_TWRI'!AO23,$R$5:$R$7,0)),$L$4,IF(ISNUMBER(MATCH('01_TWRI'!AO23,$Q$8:$Q$19,0)),$P$5,IF(ISNUMBER(MATCH('01_TWRI'!AO23,$Y$5:$Y$13,0)),$S$2,IF(ISNUMBER(MATCH('01_TWRI'!AO23,$J$5:$J$34,0)),$F$3,$AM$2))))</f>
        <v>0</v>
      </c>
      <c r="AP6" s="40">
        <f>IF(ISNUMBER(MATCH('01_TWRI'!AP23,$R$5:$R$7,0)),$L$4,IF(ISNUMBER(MATCH('01_TWRI'!AP23,$Q$8:$Q$19,0)),$P$5,IF(ISNUMBER(MATCH('01_TWRI'!AP23,$Y$5:$Y$13,0)),$S$2,IF(ISNUMBER(MATCH('01_TWRI'!AP23,$J$5:$J$34,0)),$F$3,$AM$2))))</f>
        <v>0</v>
      </c>
      <c r="AQ6" s="40">
        <f>IF(ISNUMBER(MATCH('01_TWRI'!AQ23,$R$5:$R$7,0)),$L$4,IF(ISNUMBER(MATCH('01_TWRI'!AQ23,$Q$8:$Q$19,0)),$P$5,IF(ISNUMBER(MATCH('01_TWRI'!AQ23,$Y$5:$Y$13,0)),$S$2,IF(ISNUMBER(MATCH('01_TWRI'!AQ23,$J$5:$J$34,0)),$F$3,$AM$2))))</f>
        <v>0</v>
      </c>
      <c r="AR6" s="40">
        <f>IF(ISNUMBER(MATCH('01_TWRI'!AR23,$R$5:$R$7,0)),$L$4,IF(ISNUMBER(MATCH('01_TWRI'!AR23,$Q$8:$Q$19,0)),$P$5,IF(ISNUMBER(MATCH('01_TWRI'!AR23,$Y$5:$Y$13,0)),$S$2,IF(ISNUMBER(MATCH('01_TWRI'!AR23,$J$5:$J$34,0)),$F$3,$AM$2))))</f>
        <v>0</v>
      </c>
      <c r="AS6" s="40">
        <f>IF(ISNUMBER(MATCH('01_TWRI'!AS23,$R$5:$R$7,0)),$L$4,IF(ISNUMBER(MATCH('01_TWRI'!AS23,$Q$8:$Q$19,0)),$P$5,IF(ISNUMBER(MATCH('01_TWRI'!AS23,$Y$5:$Y$13,0)),$S$2,IF(ISNUMBER(MATCH('01_TWRI'!AS23,$J$5:$J$34,0)),$F$3,$AM$2))))</f>
        <v>0</v>
      </c>
      <c r="AT6" s="40">
        <f>IF(ISNUMBER(MATCH('01_TWRI'!AT23,$R$5:$R$7,0)),$L$4,IF(ISNUMBER(MATCH('01_TWRI'!AT23,$Q$8:$Q$19,0)),$P$5,IF(ISNUMBER(MATCH('01_TWRI'!AT23,$Y$5:$Y$13,0)),$S$2,IF(ISNUMBER(MATCH('01_TWRI'!AT23,$J$5:$J$34,0)),$F$3,$AM$2))))</f>
        <v>0</v>
      </c>
      <c r="AU6" s="40">
        <f>IF(ISNUMBER(MATCH('01_TWRI'!AU23,$R$5:$R$7,0)),$L$4,IF(ISNUMBER(MATCH('01_TWRI'!AU23,$Q$8:$Q$19,0)),$P$5,IF(ISNUMBER(MATCH('01_TWRI'!AU23,$Y$5:$Y$13,0)),$S$2,IF(ISNUMBER(MATCH('01_TWRI'!AU23,$J$5:$J$34,0)),$F$3,$AM$2))))</f>
        <v>0</v>
      </c>
      <c r="AV6" s="40">
        <f>IF(ISNUMBER(MATCH('01_TWRI'!AV23,$R$5:$R$7,0)),$L$4,IF(ISNUMBER(MATCH('01_TWRI'!AV23,$Q$8:$Q$19,0)),$P$5,IF(ISNUMBER(MATCH('01_TWRI'!AV23,$Y$5:$Y$13,0)),$S$2,IF(ISNUMBER(MATCH('01_TWRI'!AV23,$J$5:$J$34,0)),$F$3,$AM$2))))</f>
        <v>0</v>
      </c>
      <c r="AW6" s="40">
        <f>IF(ISNUMBER(MATCH('01_TWRI'!AW23,$R$5:$R$7,0)),$L$4,IF(ISNUMBER(MATCH('01_TWRI'!AW23,$Q$8:$Q$19,0)),$P$5,IF(ISNUMBER(MATCH('01_TWRI'!AW23,$Y$5:$Y$13,0)),$S$2,IF(ISNUMBER(MATCH('01_TWRI'!AW23,$J$5:$J$34,0)),$F$3,$AM$2))))</f>
        <v>0</v>
      </c>
      <c r="AX6" s="40">
        <f>IF(ISNUMBER(MATCH('01_TWRI'!AX23,$R$5:$R$7,0)),$L$4,IF(ISNUMBER(MATCH('01_TWRI'!AX23,$Q$8:$Q$19,0)),$P$5,IF(ISNUMBER(MATCH('01_TWRI'!AX23,$Y$5:$Y$13,0)),$S$2,IF(ISNUMBER(MATCH('01_TWRI'!AX23,$J$5:$J$34,0)),$F$3,$AM$2))))</f>
        <v>0</v>
      </c>
      <c r="AY6" s="40">
        <f>IF(ISNUMBER(MATCH('01_TWRI'!AY23,$R$5:$R$7,0)),$L$4,IF(ISNUMBER(MATCH('01_TWRI'!AY23,$Q$8:$Q$19,0)),$P$5,IF(ISNUMBER(MATCH('01_TWRI'!AY23,$Y$5:$Y$13,0)),$S$2,IF(ISNUMBER(MATCH('01_TWRI'!AY23,$J$5:$J$34,0)),$F$3,$AM$2))))</f>
        <v>0</v>
      </c>
      <c r="AZ6" s="40">
        <f>IF(ISNUMBER(MATCH('01_TWRI'!AZ23,$R$5:$R$7,0)),$L$4,IF(ISNUMBER(MATCH('01_TWRI'!AZ23,$Q$8:$Q$19,0)),$P$5,IF(ISNUMBER(MATCH('01_TWRI'!AZ23,$Y$5:$Y$13,0)),$S$2,IF(ISNUMBER(MATCH('01_TWRI'!AZ23,$J$5:$J$34,0)),$F$3,$AM$2))))</f>
        <v>0</v>
      </c>
      <c r="BA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</row>
    <row r="7" spans="1:245" x14ac:dyDescent="0.25">
      <c r="A7" s="43">
        <f>A6</f>
        <v>-250</v>
      </c>
      <c r="B7" s="43">
        <f t="shared" si="1"/>
        <v>70</v>
      </c>
      <c r="C7" s="44">
        <f t="shared" si="2"/>
        <v>5.5</v>
      </c>
      <c r="D7" s="43">
        <f t="shared" ref="D7:D13" si="7">D6-1</f>
        <v>7</v>
      </c>
      <c r="E7" s="38">
        <v>2</v>
      </c>
      <c r="F7" s="8">
        <v>0</v>
      </c>
      <c r="G7" s="8">
        <v>2</v>
      </c>
      <c r="H7" s="49">
        <v>0</v>
      </c>
      <c r="I7" s="49">
        <v>0</v>
      </c>
      <c r="J7" s="9" t="str">
        <f t="shared" si="3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4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9" t="str">
        <f t="shared" si="5"/>
        <v>4,8</v>
      </c>
      <c r="Z7" s="45">
        <f t="shared" si="6"/>
        <v>4.5</v>
      </c>
      <c r="AA7" s="53" t="str">
        <f>_xlfn.CONCAT("sup_Lay",AF6)</f>
        <v>sup_Lay0</v>
      </c>
      <c r="AB7" s="45"/>
      <c r="AC7" s="53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 t="str">
        <f>IF(ISNUMBER(MATCH('01_TWRI'!AL24,$R$5:$R$7,0)),$L$4,IF(ISNUMBER(MATCH('01_TWRI'!AL24,$Q$8:$Q$19,0)),$P$5,IF(ISNUMBER(MATCH('01_TWRI'!AL24,$Y$5:$Y$13,0)),$S$2,IF(ISNUMBER(MATCH('01_TWRI'!AL24,$J$5:$J$34,0)),$F$3,AL$3))))</f>
        <v>chd</v>
      </c>
      <c r="AM7" s="40">
        <f>IF(ISNUMBER(MATCH('01_TWRI'!AM24,$R$5:$R$7,0)),$L$4,IF(ISNUMBER(MATCH('01_TWRI'!AM24,$Q$8:$Q$19,0)),$P$5,IF(ISNUMBER(MATCH('01_TWRI'!AM24,$Y$5:$Y$13,0)),$S$2,IF(ISNUMBER(MATCH('01_TWRI'!AM24,$J$5:$J$34,0)),$F$3,$AM$2))))</f>
        <v>0</v>
      </c>
      <c r="AN7" s="40">
        <f>IF(ISNUMBER(MATCH('01_TWRI'!AN24,$R$5:$R$7,0)),$L$4,IF(ISNUMBER(MATCH('01_TWRI'!AN24,$Q$8:$Q$19,0)),$P$5,IF(ISNUMBER(MATCH('01_TWRI'!AN24,$Y$5:$Y$13,0)),$S$2,IF(ISNUMBER(MATCH('01_TWRI'!AN24,$J$5:$J$34,0)),$F$3,$AM$2))))</f>
        <v>0</v>
      </c>
      <c r="AO7" s="40">
        <f>IF(ISNUMBER(MATCH('01_TWRI'!AO24,$R$5:$R$7,0)),$L$4,IF(ISNUMBER(MATCH('01_TWRI'!AO24,$Q$8:$Q$19,0)),$P$5,IF(ISNUMBER(MATCH('01_TWRI'!AO24,$Y$5:$Y$13,0)),$S$2,IF(ISNUMBER(MATCH('01_TWRI'!AO24,$J$5:$J$34,0)),$F$3,$AM$2))))</f>
        <v>0</v>
      </c>
      <c r="AP7" s="40">
        <f>IF(ISNUMBER(MATCH('01_TWRI'!AP24,$R$5:$R$7,0)),$L$4,IF(ISNUMBER(MATCH('01_TWRI'!AP24,$Q$8:$Q$19,0)),$P$5,IF(ISNUMBER(MATCH('01_TWRI'!AP24,$Y$5:$Y$13,0)),$S$2,IF(ISNUMBER(MATCH('01_TWRI'!AP24,$J$5:$J$34,0)),$F$3,$AM$2))))</f>
        <v>0</v>
      </c>
      <c r="AQ7" s="40">
        <f>IF(ISNUMBER(MATCH('01_TWRI'!AQ24,$R$5:$R$7,0)),$L$4,IF(ISNUMBER(MATCH('01_TWRI'!AQ24,$Q$8:$Q$19,0)),$P$5,IF(ISNUMBER(MATCH('01_TWRI'!AQ24,$Y$5:$Y$13,0)),$S$2,IF(ISNUMBER(MATCH('01_TWRI'!AQ24,$J$5:$J$34,0)),$F$3,$AM$2))))</f>
        <v>0</v>
      </c>
      <c r="AR7" s="40">
        <f>IF(ISNUMBER(MATCH('01_TWRI'!AR24,$R$5:$R$7,0)),$L$4,IF(ISNUMBER(MATCH('01_TWRI'!AR24,$Q$8:$Q$19,0)),$P$5,IF(ISNUMBER(MATCH('01_TWRI'!AR24,$Y$5:$Y$13,0)),$S$2,IF(ISNUMBER(MATCH('01_TWRI'!AR24,$J$5:$J$34,0)),$F$3,$AM$2))))</f>
        <v>0</v>
      </c>
      <c r="AS7" s="40">
        <f>IF(ISNUMBER(MATCH('01_TWRI'!AS24,$R$5:$R$7,0)),$L$4,IF(ISNUMBER(MATCH('01_TWRI'!AS24,$Q$8:$Q$19,0)),$P$5,IF(ISNUMBER(MATCH('01_TWRI'!AS24,$Y$5:$Y$13,0)),$S$2,IF(ISNUMBER(MATCH('01_TWRI'!AS24,$J$5:$J$34,0)),$F$3,$AM$2))))</f>
        <v>0</v>
      </c>
      <c r="AT7" s="40">
        <f>IF(ISNUMBER(MATCH('01_TWRI'!AT24,$R$5:$R$7,0)),$L$4,IF(ISNUMBER(MATCH('01_TWRI'!AT24,$Q$8:$Q$19,0)),$P$5,IF(ISNUMBER(MATCH('01_TWRI'!AT24,$Y$5:$Y$13,0)),$S$2,IF(ISNUMBER(MATCH('01_TWRI'!AT24,$J$5:$J$34,0)),$F$3,$AM$2))))</f>
        <v>0</v>
      </c>
      <c r="AU7" s="40">
        <f>IF(ISNUMBER(MATCH('01_TWRI'!AU24,$R$5:$R$7,0)),$L$4,IF(ISNUMBER(MATCH('01_TWRI'!AU24,$Q$8:$Q$19,0)),$P$5,IF(ISNUMBER(MATCH('01_TWRI'!AU24,$Y$5:$Y$13,0)),$S$2,IF(ISNUMBER(MATCH('01_TWRI'!AU24,$J$5:$J$34,0)),$F$3,$AM$2))))</f>
        <v>0</v>
      </c>
      <c r="AV7" s="40">
        <f>IF(ISNUMBER(MATCH('01_TWRI'!AV24,$R$5:$R$7,0)),$L$4,IF(ISNUMBER(MATCH('01_TWRI'!AV24,$Q$8:$Q$19,0)),$P$5,IF(ISNUMBER(MATCH('01_TWRI'!AV24,$Y$5:$Y$13,0)),$S$2,IF(ISNUMBER(MATCH('01_TWRI'!AV24,$J$5:$J$34,0)),$F$3,$AM$2))))</f>
        <v>0</v>
      </c>
      <c r="AW7" s="40">
        <f>IF(ISNUMBER(MATCH('01_TWRI'!AW24,$R$5:$R$7,0)),$L$4,IF(ISNUMBER(MATCH('01_TWRI'!AW24,$Q$8:$Q$19,0)),$P$5,IF(ISNUMBER(MATCH('01_TWRI'!AW24,$Y$5:$Y$13,0)),$S$2,IF(ISNUMBER(MATCH('01_TWRI'!AW24,$J$5:$J$34,0)),$F$3,$AM$2))))</f>
        <v>0</v>
      </c>
      <c r="AX7" s="40">
        <f>IF(ISNUMBER(MATCH('01_TWRI'!AX24,$R$5:$R$7,0)),$L$4,IF(ISNUMBER(MATCH('01_TWRI'!AX24,$Q$8:$Q$19,0)),$P$5,IF(ISNUMBER(MATCH('01_TWRI'!AX24,$Y$5:$Y$13,0)),$S$2,IF(ISNUMBER(MATCH('01_TWRI'!AX24,$J$5:$J$34,0)),$F$3,$AM$2))))</f>
        <v>0</v>
      </c>
      <c r="AY7" s="40">
        <f>IF(ISNUMBER(MATCH('01_TWRI'!AY24,$R$5:$R$7,0)),$L$4,IF(ISNUMBER(MATCH('01_TWRI'!AY24,$Q$8:$Q$19,0)),$P$5,IF(ISNUMBER(MATCH('01_TWRI'!AY24,$Y$5:$Y$13,0)),$S$2,IF(ISNUMBER(MATCH('01_TWRI'!AY24,$J$5:$J$34,0)),$F$3,$AM$2))))</f>
        <v>0</v>
      </c>
      <c r="AZ7" s="40">
        <f>IF(ISNUMBER(MATCH('01_TWRI'!AZ24,$R$5:$R$7,0)),$L$4,IF(ISNUMBER(MATCH('01_TWRI'!AZ24,$Q$8:$Q$19,0)),$P$5,IF(ISNUMBER(MATCH('01_TWRI'!AZ24,$Y$5:$Y$13,0)),$S$2,IF(ISNUMBER(MATCH('01_TWRI'!AZ24,$J$5:$J$34,0)),$F$3,$AM$2))))</f>
        <v>0</v>
      </c>
      <c r="BA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</row>
    <row r="8" spans="1:245" x14ac:dyDescent="0.25">
      <c r="A8" s="43">
        <f t="shared" ref="A8:A11" si="8">A7</f>
        <v>-250</v>
      </c>
      <c r="B8" s="43">
        <f t="shared" si="1"/>
        <v>50</v>
      </c>
      <c r="C8" s="44">
        <f t="shared" si="2"/>
        <v>5.25</v>
      </c>
      <c r="D8" s="43">
        <f t="shared" si="7"/>
        <v>6</v>
      </c>
      <c r="E8" s="38">
        <v>3</v>
      </c>
      <c r="F8" s="8">
        <v>0</v>
      </c>
      <c r="G8" s="8">
        <v>3</v>
      </c>
      <c r="H8" s="49">
        <v>0</v>
      </c>
      <c r="I8" s="49">
        <v>0</v>
      </c>
      <c r="J8" s="9" t="str">
        <f t="shared" si="3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4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9" t="str">
        <f t="shared" si="5"/>
        <v>5,8</v>
      </c>
      <c r="Z8" s="45">
        <f t="shared" si="6"/>
        <v>4.75</v>
      </c>
      <c r="AA8" s="53" t="str">
        <f>_xlfn.CONCAT("sup_Lay",AF7)</f>
        <v>sup_Lay1</v>
      </c>
      <c r="AB8" s="45"/>
      <c r="AC8" s="53"/>
      <c r="AD8" s="14">
        <f>AD7+1</f>
        <v>2</v>
      </c>
      <c r="AE8" s="37" t="s">
        <v>14</v>
      </c>
      <c r="AF8" s="42">
        <f>AF7+1</f>
        <v>2</v>
      </c>
      <c r="AG8" s="5"/>
      <c r="AH8" s="13">
        <f>$AH$6+AJ8</f>
        <v>0</v>
      </c>
      <c r="AI8" s="13">
        <f t="shared" ref="AI8:AI11" si="9">(AH7+AH8)/2</f>
        <v>25</v>
      </c>
      <c r="AJ8" s="45">
        <v>-200</v>
      </c>
      <c r="AK8" s="5">
        <f t="shared" ref="AK8:AK20" si="10">AK7+1</f>
        <v>3</v>
      </c>
      <c r="AL8" s="40" t="str">
        <f>IF(ISNUMBER(MATCH('01_TWRI'!AL25,$R$5:$R$7,0)),$L$4,IF(ISNUMBER(MATCH('01_TWRI'!AL25,$Q$8:$Q$19,0)),$P$5,IF(ISNUMBER(MATCH('01_TWRI'!AL25,$Y$5:$Y$13,0)),$S$2,IF(ISNUMBER(MATCH('01_TWRI'!AL25,$J$5:$J$34,0)),$F$3,AL$3))))</f>
        <v>chd</v>
      </c>
      <c r="AM8" s="40">
        <f>IF(ISNUMBER(MATCH('01_TWRI'!AM25,$R$5:$R$7,0)),$L$4,IF(ISNUMBER(MATCH('01_TWRI'!AM25,$Q$8:$Q$19,0)),$P$5,IF(ISNUMBER(MATCH('01_TWRI'!AM25,$Y$5:$Y$13,0)),$S$2,IF(ISNUMBER(MATCH('01_TWRI'!AM25,$J$5:$J$34,0)),$F$3,$AM$2))))</f>
        <v>0</v>
      </c>
      <c r="AN8" s="40">
        <f>IF(ISNUMBER(MATCH('01_TWRI'!AN25,$R$5:$R$7,0)),$L$4,IF(ISNUMBER(MATCH('01_TWRI'!AN25,$Q$8:$Q$19,0)),$P$5,IF(ISNUMBER(MATCH('01_TWRI'!AN25,$Y$5:$Y$13,0)),$S$2,IF(ISNUMBER(MATCH('01_TWRI'!AN25,$J$5:$J$34,0)),$F$3,$AM$2))))</f>
        <v>0</v>
      </c>
      <c r="AO8" s="40">
        <f>IF(ISNUMBER(MATCH('01_TWRI'!AO25,$R$5:$R$7,0)),$L$4,IF(ISNUMBER(MATCH('01_TWRI'!AO25,$Q$8:$Q$19,0)),$P$5,IF(ISNUMBER(MATCH('01_TWRI'!AO25,$Y$5:$Y$13,0)),$S$2,IF(ISNUMBER(MATCH('01_TWRI'!AO25,$J$5:$J$34,0)),$F$3,$AM$2))))</f>
        <v>0</v>
      </c>
      <c r="AP8" s="40">
        <f>IF(ISNUMBER(MATCH('01_TWRI'!AP25,$R$5:$R$7,0)),$L$4,IF(ISNUMBER(MATCH('01_TWRI'!AP25,$Q$8:$Q$19,0)),$P$5,IF(ISNUMBER(MATCH('01_TWRI'!AP25,$Y$5:$Y$13,0)),$S$2,IF(ISNUMBER(MATCH('01_TWRI'!AP25,$J$5:$J$34,0)),$F$3,$AM$2))))</f>
        <v>0</v>
      </c>
      <c r="AQ8" s="40">
        <f>IF(ISNUMBER(MATCH('01_TWRI'!AQ25,$R$5:$R$7,0)),$L$4,IF(ISNUMBER(MATCH('01_TWRI'!AQ25,$Q$8:$Q$19,0)),$P$5,IF(ISNUMBER(MATCH('01_TWRI'!AQ25,$Y$5:$Y$13,0)),$S$2,IF(ISNUMBER(MATCH('01_TWRI'!AQ25,$J$5:$J$34,0)),$F$3,$AM$2))))</f>
        <v>0</v>
      </c>
      <c r="AR8" s="40">
        <f>IF(ISNUMBER(MATCH('01_TWRI'!AR25,$R$5:$R$7,0)),$L$4,IF(ISNUMBER(MATCH('01_TWRI'!AR25,$Q$8:$Q$19,0)),$P$5,IF(ISNUMBER(MATCH('01_TWRI'!AR25,$Y$5:$Y$13,0)),$S$2,IF(ISNUMBER(MATCH('01_TWRI'!AR25,$J$5:$J$34,0)),$F$3,$AM$2))))</f>
        <v>0</v>
      </c>
      <c r="AS8" s="40">
        <f>IF(ISNUMBER(MATCH('01_TWRI'!AS25,$R$5:$R$7,0)),$L$4,IF(ISNUMBER(MATCH('01_TWRI'!AS25,$Q$8:$Q$19,0)),$P$5,IF(ISNUMBER(MATCH('01_TWRI'!AS25,$Y$5:$Y$13,0)),$S$2,IF(ISNUMBER(MATCH('01_TWRI'!AS25,$J$5:$J$34,0)),$F$3,$AM$2))))</f>
        <v>0</v>
      </c>
      <c r="AT8" s="40">
        <f>IF(ISNUMBER(MATCH('01_TWRI'!AT25,$R$5:$R$7,0)),$L$4,IF(ISNUMBER(MATCH('01_TWRI'!AT25,$Q$8:$Q$19,0)),$P$5,IF(ISNUMBER(MATCH('01_TWRI'!AT25,$Y$5:$Y$13,0)),$S$2,IF(ISNUMBER(MATCH('01_TWRI'!AT25,$J$5:$J$34,0)),$F$3,$AM$2))))</f>
        <v>0</v>
      </c>
      <c r="AU8" s="40">
        <f>IF(ISNUMBER(MATCH('01_TWRI'!AU25,$R$5:$R$7,0)),$L$4,IF(ISNUMBER(MATCH('01_TWRI'!AU25,$Q$8:$Q$19,0)),$P$5,IF(ISNUMBER(MATCH('01_TWRI'!AU25,$Y$5:$Y$13,0)),$S$2,IF(ISNUMBER(MATCH('01_TWRI'!AU25,$J$5:$J$34,0)),$F$3,$AM$2))))</f>
        <v>0</v>
      </c>
      <c r="AV8" s="40">
        <f>IF(ISNUMBER(MATCH('01_TWRI'!AV25,$R$5:$R$7,0)),$L$4,IF(ISNUMBER(MATCH('01_TWRI'!AV25,$Q$8:$Q$19,0)),$P$5,IF(ISNUMBER(MATCH('01_TWRI'!AV25,$Y$5:$Y$13,0)),$S$2,IF(ISNUMBER(MATCH('01_TWRI'!AV25,$J$5:$J$34,0)),$F$3,$AM$2))))</f>
        <v>0</v>
      </c>
      <c r="AW8" s="40">
        <f>IF(ISNUMBER(MATCH('01_TWRI'!AW25,$R$5:$R$7,0)),$L$4,IF(ISNUMBER(MATCH('01_TWRI'!AW25,$Q$8:$Q$19,0)),$P$5,IF(ISNUMBER(MATCH('01_TWRI'!AW25,$Y$5:$Y$13,0)),$S$2,IF(ISNUMBER(MATCH('01_TWRI'!AW25,$J$5:$J$34,0)),$F$3,$AM$2))))</f>
        <v>0</v>
      </c>
      <c r="AX8" s="40">
        <f>IF(ISNUMBER(MATCH('01_TWRI'!AX25,$R$5:$R$7,0)),$L$4,IF(ISNUMBER(MATCH('01_TWRI'!AX25,$Q$8:$Q$19,0)),$P$5,IF(ISNUMBER(MATCH('01_TWRI'!AX25,$Y$5:$Y$13,0)),$S$2,IF(ISNUMBER(MATCH('01_TWRI'!AX25,$J$5:$J$34,0)),$F$3,$AM$2))))</f>
        <v>0</v>
      </c>
      <c r="AY8" s="40">
        <f>IF(ISNUMBER(MATCH('01_TWRI'!AY25,$R$5:$R$7,0)),$L$4,IF(ISNUMBER(MATCH('01_TWRI'!AY25,$Q$8:$Q$19,0)),$P$5,IF(ISNUMBER(MATCH('01_TWRI'!AY25,$Y$5:$Y$13,0)),$S$2,IF(ISNUMBER(MATCH('01_TWRI'!AY25,$J$5:$J$34,0)),$F$3,$AM$2))))</f>
        <v>0</v>
      </c>
      <c r="AZ8" s="40">
        <f>IF(ISNUMBER(MATCH('01_TWRI'!AZ25,$R$5:$R$7,0)),$L$4,IF(ISNUMBER(MATCH('01_TWRI'!AZ25,$Q$8:$Q$19,0)),$P$5,IF(ISNUMBER(MATCH('01_TWRI'!AZ25,$Y$5:$Y$13,0)),$S$2,IF(ISNUMBER(MATCH('01_TWRI'!AZ25,$J$5:$J$34,0)),$F$3,$AM$2))))</f>
        <v>0</v>
      </c>
      <c r="BA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</row>
    <row r="9" spans="1:245" ht="13.5" customHeight="1" x14ac:dyDescent="0.25">
      <c r="A9" s="43">
        <f t="shared" si="8"/>
        <v>-250</v>
      </c>
      <c r="B9" s="43">
        <f t="shared" si="1"/>
        <v>30</v>
      </c>
      <c r="C9" s="44">
        <f t="shared" si="2"/>
        <v>5</v>
      </c>
      <c r="D9" s="43">
        <f t="shared" si="7"/>
        <v>5</v>
      </c>
      <c r="E9" s="38">
        <v>4</v>
      </c>
      <c r="F9" s="8">
        <v>0</v>
      </c>
      <c r="G9" s="8">
        <v>4</v>
      </c>
      <c r="H9" s="49">
        <v>0</v>
      </c>
      <c r="I9" s="49">
        <v>0</v>
      </c>
      <c r="J9" s="9" t="str">
        <f t="shared" si="3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4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9" t="str">
        <f t="shared" si="5"/>
        <v>6,8</v>
      </c>
      <c r="Z9" s="45">
        <f t="shared" si="6"/>
        <v>5</v>
      </c>
      <c r="AA9" s="53" t="str">
        <f>_xlfn.CONCAT("sup_Lay",AF8)</f>
        <v>sup_Lay2</v>
      </c>
      <c r="AB9" s="45"/>
      <c r="AC9" s="53"/>
      <c r="AD9" s="14">
        <f t="shared" ref="AD9:AD11" si="11"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 t="shared" si="9"/>
        <v>-50</v>
      </c>
      <c r="AJ9" s="45">
        <v>-300</v>
      </c>
      <c r="AK9" s="5">
        <f t="shared" si="10"/>
        <v>4</v>
      </c>
      <c r="AL9" s="40" t="str">
        <f>IF(ISNUMBER(MATCH('01_TWRI'!AL26,$R$5:$R$7,0)),$L$4,IF(ISNUMBER(MATCH('01_TWRI'!AL26,$Q$8:$Q$19,0)),$P$5,IF(ISNUMBER(MATCH('01_TWRI'!AL26,$Y$5:$Y$13,0)),$S$2,IF(ISNUMBER(MATCH('01_TWRI'!AL26,$J$5:$J$34,0)),$F$3,AL$3))))</f>
        <v>chd</v>
      </c>
      <c r="AM9" s="40">
        <f>IF(ISNUMBER(MATCH('01_TWRI'!AM26,$R$5:$R$7,0)),$L$4,IF(ISNUMBER(MATCH('01_TWRI'!AM26,$Q$8:$Q$19,0)),$P$5,IF(ISNUMBER(MATCH('01_TWRI'!AM26,$Y$5:$Y$13,0)),$S$2,IF(ISNUMBER(MATCH('01_TWRI'!AM26,$J$5:$J$34,0)),$F$3,$AM$2))))</f>
        <v>0</v>
      </c>
      <c r="AN9" s="40">
        <f>IF(ISNUMBER(MATCH('01_TWRI'!AN26,$R$5:$R$7,0)),$L$4,IF(ISNUMBER(MATCH('01_TWRI'!AN26,$Q$8:$Q$19,0)),$P$5,IF(ISNUMBER(MATCH('01_TWRI'!AN26,$Y$5:$Y$13,0)),$S$2,IF(ISNUMBER(MATCH('01_TWRI'!AN26,$J$5:$J$34,0)),$F$3,$AM$2))))</f>
        <v>0</v>
      </c>
      <c r="AO9" s="40">
        <f>IF(ISNUMBER(MATCH('01_TWRI'!AO26,$R$5:$R$7,0)),$L$4,IF(ISNUMBER(MATCH('01_TWRI'!AO26,$Q$8:$Q$19,0)),$P$5,IF(ISNUMBER(MATCH('01_TWRI'!AO26,$Y$5:$Y$13,0)),$S$2,IF(ISNUMBER(MATCH('01_TWRI'!AO26,$J$5:$J$34,0)),$F$3,$AM$2))))</f>
        <v>0</v>
      </c>
      <c r="AP9" s="40">
        <f>IF(ISNUMBER(MATCH('01_TWRI'!AP26,$R$5:$R$7,0)),$L$4,IF(ISNUMBER(MATCH('01_TWRI'!AP26,$Q$8:$Q$19,0)),$P$5,IF(ISNUMBER(MATCH('01_TWRI'!AP26,$Y$5:$Y$13,0)),$S$2,IF(ISNUMBER(MATCH('01_TWRI'!AP26,$J$5:$J$34,0)),$F$3,$AM$2))))</f>
        <v>0</v>
      </c>
      <c r="AQ9" s="40">
        <f>IF(ISNUMBER(MATCH('01_TWRI'!AQ26,$R$5:$R$7,0)),$L$4,IF(ISNUMBER(MATCH('01_TWRI'!AQ26,$Q$8:$Q$19,0)),$P$5,IF(ISNUMBER(MATCH('01_TWRI'!AQ26,$Y$5:$Y$13,0)),$S$2,IF(ISNUMBER(MATCH('01_TWRI'!AQ26,$J$5:$J$34,0)),$F$3,$AM$2))))</f>
        <v>-5</v>
      </c>
      <c r="AR9" s="40">
        <f>IF(ISNUMBER(MATCH('01_TWRI'!AR26,$R$5:$R$7,0)),$L$4,IF(ISNUMBER(MATCH('01_TWRI'!AR26,$Q$8:$Q$19,0)),$P$5,IF(ISNUMBER(MATCH('01_TWRI'!AR26,$Y$5:$Y$13,0)),$S$2,IF(ISNUMBER(MATCH('01_TWRI'!AR26,$J$5:$J$34,0)),$F$3,$AM$2))))</f>
        <v>0</v>
      </c>
      <c r="AS9" s="40">
        <f>IF(ISNUMBER(MATCH('01_TWRI'!AS26,$R$5:$R$7,0)),$L$4,IF(ISNUMBER(MATCH('01_TWRI'!AS26,$Q$8:$Q$19,0)),$P$5,IF(ISNUMBER(MATCH('01_TWRI'!AS26,$Y$5:$Y$13,0)),$S$2,IF(ISNUMBER(MATCH('01_TWRI'!AS26,$J$5:$J$34,0)),$F$3,$AM$2))))</f>
        <v>0</v>
      </c>
      <c r="AT9" s="40">
        <f>IF(ISNUMBER(MATCH('01_TWRI'!AT26,$R$5:$R$7,0)),$L$4,IF(ISNUMBER(MATCH('01_TWRI'!AT26,$Q$8:$Q$19,0)),$P$5,IF(ISNUMBER(MATCH('01_TWRI'!AT26,$Y$5:$Y$13,0)),$S$2,IF(ISNUMBER(MATCH('01_TWRI'!AT26,$J$5:$J$34,0)),$F$3,$AM$2))))</f>
        <v>0</v>
      </c>
      <c r="AU9" s="40">
        <f>IF(ISNUMBER(MATCH('01_TWRI'!AU26,$R$5:$R$7,0)),$L$4,IF(ISNUMBER(MATCH('01_TWRI'!AU26,$Q$8:$Q$19,0)),$P$5,IF(ISNUMBER(MATCH('01_TWRI'!AU26,$Y$5:$Y$13,0)),$S$2,IF(ISNUMBER(MATCH('01_TWRI'!AU26,$J$5:$J$34,0)),$F$3,$AM$2))))</f>
        <v>0</v>
      </c>
      <c r="AV9" s="40">
        <f>IF(ISNUMBER(MATCH('01_TWRI'!AV26,$R$5:$R$7,0)),$L$4,IF(ISNUMBER(MATCH('01_TWRI'!AV26,$Q$8:$Q$19,0)),$P$5,IF(ISNUMBER(MATCH('01_TWRI'!AV26,$Y$5:$Y$13,0)),$S$2,IF(ISNUMBER(MATCH('01_TWRI'!AV26,$J$5:$J$34,0)),$F$3,$AM$2))))</f>
        <v>0</v>
      </c>
      <c r="AW9" s="40">
        <f>IF(ISNUMBER(MATCH('01_TWRI'!AW26,$R$5:$R$7,0)),$L$4,IF(ISNUMBER(MATCH('01_TWRI'!AW26,$Q$8:$Q$19,0)),$P$5,IF(ISNUMBER(MATCH('01_TWRI'!AW26,$Y$5:$Y$13,0)),$S$2,IF(ISNUMBER(MATCH('01_TWRI'!AW26,$J$5:$J$34,0)),$F$3,$AM$2))))</f>
        <v>0</v>
      </c>
      <c r="AX9" s="40">
        <f>IF(ISNUMBER(MATCH('01_TWRI'!AX26,$R$5:$R$7,0)),$L$4,IF(ISNUMBER(MATCH('01_TWRI'!AX26,$Q$8:$Q$19,0)),$P$5,IF(ISNUMBER(MATCH('01_TWRI'!AX26,$Y$5:$Y$13,0)),$S$2,IF(ISNUMBER(MATCH('01_TWRI'!AX26,$J$5:$J$34,0)),$F$3,$AM$2))))</f>
        <v>0</v>
      </c>
      <c r="AY9" s="40">
        <f>IF(ISNUMBER(MATCH('01_TWRI'!AY26,$R$5:$R$7,0)),$L$4,IF(ISNUMBER(MATCH('01_TWRI'!AY26,$Q$8:$Q$19,0)),$P$5,IF(ISNUMBER(MATCH('01_TWRI'!AY26,$Y$5:$Y$13,0)),$S$2,IF(ISNUMBER(MATCH('01_TWRI'!AY26,$J$5:$J$34,0)),$F$3,$AM$2))))</f>
        <v>0</v>
      </c>
      <c r="AZ9" s="40">
        <f>IF(ISNUMBER(MATCH('01_TWRI'!AZ26,$R$5:$R$7,0)),$L$4,IF(ISNUMBER(MATCH('01_TWRI'!AZ26,$Q$8:$Q$19,0)),$P$5,IF(ISNUMBER(MATCH('01_TWRI'!AZ26,$Y$5:$Y$13,0)),$S$2,IF(ISNUMBER(MATCH('01_TWRI'!AZ26,$J$5:$J$34,0)),$F$3,$AM$2))))</f>
        <v>0</v>
      </c>
      <c r="BA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</row>
    <row r="10" spans="1:245" x14ac:dyDescent="0.25">
      <c r="A10" s="43">
        <f t="shared" si="8"/>
        <v>-250</v>
      </c>
      <c r="B10" s="43">
        <f t="shared" si="1"/>
        <v>20</v>
      </c>
      <c r="C10" s="44">
        <f t="shared" si="2"/>
        <v>4.75</v>
      </c>
      <c r="D10" s="43">
        <f t="shared" si="7"/>
        <v>4</v>
      </c>
      <c r="E10" s="38">
        <v>5</v>
      </c>
      <c r="F10" s="8">
        <v>0</v>
      </c>
      <c r="G10" s="8">
        <v>5</v>
      </c>
      <c r="H10" s="49">
        <v>0</v>
      </c>
      <c r="I10" s="49">
        <v>0</v>
      </c>
      <c r="J10" s="9" t="str">
        <f t="shared" si="3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4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9" t="str">
        <f t="shared" si="5"/>
        <v>7,8</v>
      </c>
      <c r="Z10" s="45">
        <f t="shared" si="6"/>
        <v>5.25</v>
      </c>
      <c r="AA10" s="53" t="str">
        <f>_xlfn.CONCAT("sup_Lay",AF9)</f>
        <v>sup_Lay3</v>
      </c>
      <c r="AB10" s="45"/>
      <c r="AC10" s="53"/>
      <c r="AD10" s="14">
        <f t="shared" si="11"/>
        <v>4</v>
      </c>
      <c r="AE10" s="37" t="s">
        <v>14</v>
      </c>
      <c r="AF10" s="42">
        <f>AF9+1</f>
        <v>4</v>
      </c>
      <c r="AG10" s="5"/>
      <c r="AH10" s="13">
        <f>$AH$6+AJ10</f>
        <v>-150</v>
      </c>
      <c r="AI10" s="13">
        <f t="shared" si="9"/>
        <v>-125</v>
      </c>
      <c r="AJ10" s="45">
        <v>-350</v>
      </c>
      <c r="AK10" s="5">
        <f t="shared" si="10"/>
        <v>5</v>
      </c>
      <c r="AL10" s="40" t="str">
        <f>IF(ISNUMBER(MATCH('01_TWRI'!AL27,$R$5:$R$7,0)),$L$4,IF(ISNUMBER(MATCH('01_TWRI'!AL27,$Q$8:$Q$19,0)),$P$5,IF(ISNUMBER(MATCH('01_TWRI'!AL27,$Y$5:$Y$13,0)),$S$2,IF(ISNUMBER(MATCH('01_TWRI'!AL27,$J$5:$J$34,0)),$F$3,AL$3))))</f>
        <v>chd</v>
      </c>
      <c r="AM10" s="40">
        <f>IF(ISNUMBER(MATCH('01_TWRI'!AM27,$R$5:$R$7,0)),$L$4,IF(ISNUMBER(MATCH('01_TWRI'!AM27,$Q$8:$Q$19,0)),$P$5,IF(ISNUMBER(MATCH('01_TWRI'!AM27,$Y$5:$Y$13,0)),$S$2,IF(ISNUMBER(MATCH('01_TWRI'!AM27,$J$5:$J$34,0)),$F$3,$AM$2))))</f>
        <v>0</v>
      </c>
      <c r="AN10" s="40">
        <f>IF(ISNUMBER(MATCH('01_TWRI'!AN27,$R$5:$R$7,0)),$L$4,IF(ISNUMBER(MATCH('01_TWRI'!AN27,$Q$8:$Q$19,0)),$P$5,IF(ISNUMBER(MATCH('01_TWRI'!AN27,$Y$5:$Y$13,0)),$S$2,IF(ISNUMBER(MATCH('01_TWRI'!AN27,$J$5:$J$34,0)),$F$3,$AM$2))))</f>
        <v>0</v>
      </c>
      <c r="AO10" s="40">
        <f>IF(ISNUMBER(MATCH('01_TWRI'!AO27,$R$5:$R$7,0)),$L$4,IF(ISNUMBER(MATCH('01_TWRI'!AO27,$Q$8:$Q$19,0)),$P$5,IF(ISNUMBER(MATCH('01_TWRI'!AO27,$Y$5:$Y$13,0)),$S$2,IF(ISNUMBER(MATCH('01_TWRI'!AO27,$J$5:$J$34,0)),$F$3,$AM$2))))</f>
        <v>0</v>
      </c>
      <c r="AP10" s="40">
        <f>IF(ISNUMBER(MATCH('01_TWRI'!AP27,$R$5:$R$7,0)),$L$4,IF(ISNUMBER(MATCH('01_TWRI'!AP27,$Q$8:$Q$19,0)),$P$5,IF(ISNUMBER(MATCH('01_TWRI'!AP27,$Y$5:$Y$13,0)),$S$2,IF(ISNUMBER(MATCH('01_TWRI'!AP27,$J$5:$J$34,0)),$F$3,$AM$2))))</f>
        <v>0</v>
      </c>
      <c r="AQ10" s="40">
        <f>IF(ISNUMBER(MATCH('01_TWRI'!AQ27,$R$5:$R$7,0)),$L$4,IF(ISNUMBER(MATCH('01_TWRI'!AQ27,$Q$8:$Q$19,0)),$P$5,IF(ISNUMBER(MATCH('01_TWRI'!AQ27,$Y$5:$Y$13,0)),$S$2,IF(ISNUMBER(MATCH('01_TWRI'!AQ27,$J$5:$J$34,0)),$F$3,$AM$2))))</f>
        <v>0</v>
      </c>
      <c r="AR10" s="40">
        <f>IF(ISNUMBER(MATCH('01_TWRI'!AR27,$R$5:$R$7,0)),$L$4,IF(ISNUMBER(MATCH('01_TWRI'!AR27,$Q$8:$Q$19,0)),$P$5,IF(ISNUMBER(MATCH('01_TWRI'!AR27,$Y$5:$Y$13,0)),$S$2,IF(ISNUMBER(MATCH('01_TWRI'!AR27,$J$5:$J$34,0)),$F$3,$AM$2))))</f>
        <v>0</v>
      </c>
      <c r="AS10" s="40">
        <f>IF(ISNUMBER(MATCH('01_TWRI'!AS27,$R$5:$R$7,0)),$L$4,IF(ISNUMBER(MATCH('01_TWRI'!AS27,$Q$8:$Q$19,0)),$P$5,IF(ISNUMBER(MATCH('01_TWRI'!AS27,$Y$5:$Y$13,0)),$S$2,IF(ISNUMBER(MATCH('01_TWRI'!AS27,$J$5:$J$34,0)),$F$3,$AM$2))))</f>
        <v>0</v>
      </c>
      <c r="AT10" s="40">
        <f>IF(ISNUMBER(MATCH('01_TWRI'!AT27,$R$5:$R$7,0)),$L$4,IF(ISNUMBER(MATCH('01_TWRI'!AT27,$Q$8:$Q$19,0)),$P$5,IF(ISNUMBER(MATCH('01_TWRI'!AT27,$Y$5:$Y$13,0)),$S$2,IF(ISNUMBER(MATCH('01_TWRI'!AT27,$J$5:$J$34,0)),$F$3,$AM$2))))</f>
        <v>0</v>
      </c>
      <c r="AU10" s="40">
        <f>IF(ISNUMBER(MATCH('01_TWRI'!AU27,$R$5:$R$7,0)),$L$4,IF(ISNUMBER(MATCH('01_TWRI'!AU27,$Q$8:$Q$19,0)),$P$5,IF(ISNUMBER(MATCH('01_TWRI'!AU27,$Y$5:$Y$13,0)),$S$2,IF(ISNUMBER(MATCH('01_TWRI'!AU27,$J$5:$J$34,0)),$F$3,$AM$2))))</f>
        <v>0</v>
      </c>
      <c r="AV10" s="40">
        <f>IF(ISNUMBER(MATCH('01_TWRI'!AV27,$R$5:$R$7,0)),$L$4,IF(ISNUMBER(MATCH('01_TWRI'!AV27,$Q$8:$Q$19,0)),$P$5,IF(ISNUMBER(MATCH('01_TWRI'!AV27,$Y$5:$Y$13,0)),$S$2,IF(ISNUMBER(MATCH('01_TWRI'!AV27,$J$5:$J$34,0)),$F$3,$AM$2))))</f>
        <v>-5</v>
      </c>
      <c r="AW10" s="40">
        <f>IF(ISNUMBER(MATCH('01_TWRI'!AW27,$R$5:$R$7,0)),$L$4,IF(ISNUMBER(MATCH('01_TWRI'!AW27,$Q$8:$Q$19,0)),$P$5,IF(ISNUMBER(MATCH('01_TWRI'!AW27,$Y$5:$Y$13,0)),$S$2,IF(ISNUMBER(MATCH('01_TWRI'!AW27,$J$5:$J$34,0)),$F$3,$AM$2))))</f>
        <v>0</v>
      </c>
      <c r="AX10" s="40">
        <f>IF(ISNUMBER(MATCH('01_TWRI'!AX27,$R$5:$R$7,0)),$L$4,IF(ISNUMBER(MATCH('01_TWRI'!AX27,$Q$8:$Q$19,0)),$P$5,IF(ISNUMBER(MATCH('01_TWRI'!AX27,$Y$5:$Y$13,0)),$S$2,IF(ISNUMBER(MATCH('01_TWRI'!AX27,$J$5:$J$34,0)),$F$3,$AM$2))))</f>
        <v>0</v>
      </c>
      <c r="AY10" s="40">
        <f>IF(ISNUMBER(MATCH('01_TWRI'!AY27,$R$5:$R$7,0)),$L$4,IF(ISNUMBER(MATCH('01_TWRI'!AY27,$Q$8:$Q$19,0)),$P$5,IF(ISNUMBER(MATCH('01_TWRI'!AY27,$Y$5:$Y$13,0)),$S$2,IF(ISNUMBER(MATCH('01_TWRI'!AY27,$J$5:$J$34,0)),$F$3,$AM$2))))</f>
        <v>0</v>
      </c>
      <c r="AZ10" s="40">
        <f>IF(ISNUMBER(MATCH('01_TWRI'!AZ27,$R$5:$R$7,0)),$L$4,IF(ISNUMBER(MATCH('01_TWRI'!AZ27,$Q$8:$Q$19,0)),$P$5,IF(ISNUMBER(MATCH('01_TWRI'!AZ27,$Y$5:$Y$13,0)),$S$2,IF(ISNUMBER(MATCH('01_TWRI'!AZ27,$J$5:$J$34,0)),$F$3,$AM$2))))</f>
        <v>0</v>
      </c>
      <c r="BA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</row>
    <row r="11" spans="1:245" x14ac:dyDescent="0.25">
      <c r="A11" s="43">
        <f t="shared" si="8"/>
        <v>-250</v>
      </c>
      <c r="B11" s="43">
        <f t="shared" si="1"/>
        <v>10</v>
      </c>
      <c r="C11" s="44">
        <f t="shared" si="2"/>
        <v>4.5</v>
      </c>
      <c r="D11" s="43">
        <f t="shared" si="7"/>
        <v>3</v>
      </c>
      <c r="E11" s="38">
        <v>6</v>
      </c>
      <c r="F11" s="8">
        <v>0</v>
      </c>
      <c r="G11" s="8">
        <v>6</v>
      </c>
      <c r="H11" s="49">
        <v>0</v>
      </c>
      <c r="I11" s="49">
        <v>0</v>
      </c>
      <c r="J11" s="9" t="str">
        <f t="shared" si="3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4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9" t="str">
        <f t="shared" si="5"/>
        <v>8,8</v>
      </c>
      <c r="Z11" s="45">
        <f t="shared" si="6"/>
        <v>5.5</v>
      </c>
      <c r="AA11" s="53" t="str">
        <f>_xlfn.CONCAT("sup_Lay",AF10)</f>
        <v>sup_Lay4</v>
      </c>
      <c r="AB11" s="45"/>
      <c r="AC11" s="53"/>
      <c r="AD11" s="14">
        <f t="shared" si="11"/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 t="shared" si="9"/>
        <v>-200</v>
      </c>
      <c r="AJ11" s="45">
        <v>-450</v>
      </c>
      <c r="AK11" s="5">
        <f t="shared" si="10"/>
        <v>6</v>
      </c>
      <c r="AL11" s="40" t="str">
        <f>IF(ISNUMBER(MATCH('01_TWRI'!AL28,$R$5:$R$7,0)),$L$4,IF(ISNUMBER(MATCH('01_TWRI'!AL28,$Q$8:$Q$19,0)),$P$5,IF(ISNUMBER(MATCH('01_TWRI'!AL28,$Y$5:$Y$13,0)),$S$2,IF(ISNUMBER(MATCH('01_TWRI'!AL28,$J$5:$J$34,0)),$F$3,AL$3))))</f>
        <v>chd</v>
      </c>
      <c r="AM11" s="40">
        <f>IF(ISNUMBER(MATCH('01_TWRI'!AM28,$R$5:$R$7,0)),$L$4,IF(ISNUMBER(MATCH('01_TWRI'!AM28,$Q$8:$Q$19,0)),$P$5,IF(ISNUMBER(MATCH('01_TWRI'!AM28,$Y$5:$Y$13,0)),$S$2,IF(ISNUMBER(MATCH('01_TWRI'!AM28,$J$5:$J$34,0)),$F$3,$AM$2))))</f>
        <v>0</v>
      </c>
      <c r="AN11" s="40">
        <f>IF(ISNUMBER(MATCH('01_TWRI'!AN28,$R$5:$R$7,0)),$L$4,IF(ISNUMBER(MATCH('01_TWRI'!AN28,$Q$8:$Q$19,0)),$P$5,IF(ISNUMBER(MATCH('01_TWRI'!AN28,$Y$5:$Y$13,0)),$S$2,IF(ISNUMBER(MATCH('01_TWRI'!AN28,$J$5:$J$34,0)),$F$3,$AM$2))))</f>
        <v>0</v>
      </c>
      <c r="AO11" s="40">
        <f>IF(ISNUMBER(MATCH('01_TWRI'!AO28,$R$5:$R$7,0)),$L$4,IF(ISNUMBER(MATCH('01_TWRI'!AO28,$Q$8:$Q$19,0)),$P$5,IF(ISNUMBER(MATCH('01_TWRI'!AO28,$Y$5:$Y$13,0)),$S$2,IF(ISNUMBER(MATCH('01_TWRI'!AO28,$J$5:$J$34,0)),$F$3,$AM$2))))</f>
        <v>0</v>
      </c>
      <c r="AP11" s="40">
        <f>IF(ISNUMBER(MATCH('01_TWRI'!AP28,$R$5:$R$7,0)),$L$4,IF(ISNUMBER(MATCH('01_TWRI'!AP28,$Q$8:$Q$19,0)),$P$5,IF(ISNUMBER(MATCH('01_TWRI'!AP28,$Y$5:$Y$13,0)),$S$2,IF(ISNUMBER(MATCH('01_TWRI'!AP28,$J$5:$J$34,0)),$F$3,$AM$2))))</f>
        <v>0</v>
      </c>
      <c r="AQ11" s="40">
        <f>IF(ISNUMBER(MATCH('01_TWRI'!AQ28,$R$5:$R$7,0)),$L$4,IF(ISNUMBER(MATCH('01_TWRI'!AQ28,$Q$8:$Q$19,0)),$P$5,IF(ISNUMBER(MATCH('01_TWRI'!AQ28,$Y$5:$Y$13,0)),$S$2,IF(ISNUMBER(MATCH('01_TWRI'!AQ28,$J$5:$J$34,0)),$F$3,$AM$2))))</f>
        <v>0</v>
      </c>
      <c r="AR11" s="40">
        <f>IF(ISNUMBER(MATCH('01_TWRI'!AR28,$R$5:$R$7,0)),$L$4,IF(ISNUMBER(MATCH('01_TWRI'!AR28,$Q$8:$Q$19,0)),$P$5,IF(ISNUMBER(MATCH('01_TWRI'!AR28,$Y$5:$Y$13,0)),$S$2,IF(ISNUMBER(MATCH('01_TWRI'!AR28,$J$5:$J$34,0)),$F$3,$AM$2))))</f>
        <v>0</v>
      </c>
      <c r="AS11" s="40">
        <f>IF(ISNUMBER(MATCH('01_TWRI'!AS28,$R$5:$R$7,0)),$L$4,IF(ISNUMBER(MATCH('01_TWRI'!AS28,$Q$8:$Q$19,0)),$P$5,IF(ISNUMBER(MATCH('01_TWRI'!AS28,$Y$5:$Y$13,0)),$S$2,IF(ISNUMBER(MATCH('01_TWRI'!AS28,$J$5:$J$34,0)),$F$3,$AM$2))))</f>
        <v>0</v>
      </c>
      <c r="AT11" s="40">
        <f>IF(ISNUMBER(MATCH('01_TWRI'!AT28,$R$5:$R$7,0)),$L$4,IF(ISNUMBER(MATCH('01_TWRI'!AT28,$Q$8:$Q$19,0)),$P$5,IF(ISNUMBER(MATCH('01_TWRI'!AT28,$Y$5:$Y$13,0)),$S$2,IF(ISNUMBER(MATCH('01_TWRI'!AT28,$J$5:$J$34,0)),$F$3,$AM$2))))</f>
        <v>0</v>
      </c>
      <c r="AU11" s="40">
        <f>IF(ISNUMBER(MATCH('01_TWRI'!AU28,$R$5:$R$7,0)),$L$4,IF(ISNUMBER(MATCH('01_TWRI'!AU28,$Q$8:$Q$19,0)),$P$5,IF(ISNUMBER(MATCH('01_TWRI'!AU28,$Y$5:$Y$13,0)),$S$2,IF(ISNUMBER(MATCH('01_TWRI'!AU28,$J$5:$J$34,0)),$F$3,$AM$2))))</f>
        <v>0</v>
      </c>
      <c r="AV11" s="40">
        <f>IF(ISNUMBER(MATCH('01_TWRI'!AV28,$R$5:$R$7,0)),$L$4,IF(ISNUMBER(MATCH('01_TWRI'!AV28,$Q$8:$Q$19,0)),$P$5,IF(ISNUMBER(MATCH('01_TWRI'!AV28,$Y$5:$Y$13,0)),$S$2,IF(ISNUMBER(MATCH('01_TWRI'!AV28,$J$5:$J$34,0)),$F$3,$AM$2))))</f>
        <v>0</v>
      </c>
      <c r="AW11" s="40">
        <f>IF(ISNUMBER(MATCH('01_TWRI'!AW28,$R$5:$R$7,0)),$L$4,IF(ISNUMBER(MATCH('01_TWRI'!AW28,$Q$8:$Q$19,0)),$P$5,IF(ISNUMBER(MATCH('01_TWRI'!AW28,$Y$5:$Y$13,0)),$S$2,IF(ISNUMBER(MATCH('01_TWRI'!AW28,$J$5:$J$34,0)),$F$3,$AM$2))))</f>
        <v>-5</v>
      </c>
      <c r="AX11" s="40">
        <f>IF(ISNUMBER(MATCH('01_TWRI'!AX28,$R$5:$R$7,0)),$L$4,IF(ISNUMBER(MATCH('01_TWRI'!AX28,$Q$8:$Q$19,0)),$P$5,IF(ISNUMBER(MATCH('01_TWRI'!AX28,$Y$5:$Y$13,0)),$S$2,IF(ISNUMBER(MATCH('01_TWRI'!AX28,$J$5:$J$34,0)),$F$3,$AM$2))))</f>
        <v>0</v>
      </c>
      <c r="AY11" s="40">
        <f>IF(ISNUMBER(MATCH('01_TWRI'!AY28,$R$5:$R$7,0)),$L$4,IF(ISNUMBER(MATCH('01_TWRI'!AY28,$Q$8:$Q$19,0)),$P$5,IF(ISNUMBER(MATCH('01_TWRI'!AY28,$Y$5:$Y$13,0)),$S$2,IF(ISNUMBER(MATCH('01_TWRI'!AY28,$J$5:$J$34,0)),$F$3,$AM$2))))</f>
        <v>0</v>
      </c>
      <c r="AZ11" s="40">
        <f>IF(ISNUMBER(MATCH('01_TWRI'!AZ28,$R$5:$R$7,0)),$L$4,IF(ISNUMBER(MATCH('01_TWRI'!AZ28,$Q$8:$Q$19,0)),$P$5,IF(ISNUMBER(MATCH('01_TWRI'!AZ28,$Y$5:$Y$13,0)),$S$2,IF(ISNUMBER(MATCH('01_TWRI'!AZ28,$J$5:$J$34,0)),$F$3,$AM$2))))</f>
        <v>0</v>
      </c>
      <c r="BA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</row>
    <row r="12" spans="1:245" x14ac:dyDescent="0.25">
      <c r="A12" s="43"/>
      <c r="B12" s="43">
        <f t="shared" si="1"/>
        <v>0</v>
      </c>
      <c r="C12" s="44">
        <f t="shared" si="2"/>
        <v>4.25</v>
      </c>
      <c r="D12" s="43">
        <f t="shared" si="7"/>
        <v>2</v>
      </c>
      <c r="E12" s="38">
        <v>7</v>
      </c>
      <c r="F12" s="8">
        <v>0</v>
      </c>
      <c r="G12" s="8">
        <v>7</v>
      </c>
      <c r="H12" s="49">
        <v>0</v>
      </c>
      <c r="I12" s="49">
        <v>0</v>
      </c>
      <c r="J12" s="9" t="str">
        <f t="shared" si="3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4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9" t="str">
        <f t="shared" si="5"/>
        <v>9,8</v>
      </c>
      <c r="Z12" s="45">
        <f t="shared" si="6"/>
        <v>5.75</v>
      </c>
      <c r="AA12" s="53"/>
      <c r="AB12" s="45"/>
      <c r="AC12" s="53"/>
      <c r="AD12" s="32"/>
      <c r="AE12" s="32"/>
      <c r="AF12" s="32"/>
      <c r="AG12" s="32"/>
      <c r="AH12" s="32"/>
      <c r="AI12" s="32"/>
      <c r="AJ12" s="45"/>
      <c r="AK12" s="5">
        <f t="shared" si="10"/>
        <v>7</v>
      </c>
      <c r="AL12" s="40" t="str">
        <f>IF(ISNUMBER(MATCH('01_TWRI'!AL29,$R$5:$R$7,0)),$L$4,IF(ISNUMBER(MATCH('01_TWRI'!AL29,$Q$8:$Q$19,0)),$P$5,IF(ISNUMBER(MATCH('01_TWRI'!AL29,$Y$5:$Y$13,0)),$S$2,IF(ISNUMBER(MATCH('01_TWRI'!AL29,$J$5:$J$34,0)),$F$3,AL$3))))</f>
        <v>chd</v>
      </c>
      <c r="AM12" s="40">
        <f>IF(ISNUMBER(MATCH('01_TWRI'!AM29,$R$5:$R$7,0)),$L$4,IF(ISNUMBER(MATCH('01_TWRI'!AM29,$Q$8:$Q$19,0)),$P$5,IF(ISNUMBER(MATCH('01_TWRI'!AM29,$Y$5:$Y$13,0)),$S$2,IF(ISNUMBER(MATCH('01_TWRI'!AM29,$J$5:$J$34,0)),$F$3,$AM$2))))</f>
        <v>0</v>
      </c>
      <c r="AN12" s="40">
        <f>IF(ISNUMBER(MATCH('01_TWRI'!AN29,$R$5:$R$7,0)),$L$4,IF(ISNUMBER(MATCH('01_TWRI'!AN29,$Q$8:$Q$19,0)),$P$5,IF(ISNUMBER(MATCH('01_TWRI'!AN29,$Y$5:$Y$13,0)),$S$2,IF(ISNUMBER(MATCH('01_TWRI'!AN29,$J$5:$J$34,0)),$F$3,$AM$2))))</f>
        <v>0</v>
      </c>
      <c r="AO12" s="40">
        <f>IF(ISNUMBER(MATCH('01_TWRI'!AO29,$R$5:$R$7,0)),$L$4,IF(ISNUMBER(MATCH('01_TWRI'!AO29,$Q$8:$Q$19,0)),$P$5,IF(ISNUMBER(MATCH('01_TWRI'!AO29,$Y$5:$Y$13,0)),$S$2,IF(ISNUMBER(MATCH('01_TWRI'!AO29,$J$5:$J$34,0)),$F$3,$AM$2))))</f>
        <v>0</v>
      </c>
      <c r="AP12" s="40">
        <f>IF(ISNUMBER(MATCH('01_TWRI'!AP29,$R$5:$R$7,0)),$L$4,IF(ISNUMBER(MATCH('01_TWRI'!AP29,$Q$8:$Q$19,0)),$P$5,IF(ISNUMBER(MATCH('01_TWRI'!AP29,$Y$5:$Y$13,0)),$S$2,IF(ISNUMBER(MATCH('01_TWRI'!AP29,$J$5:$J$34,0)),$F$3,$AM$2))))</f>
        <v>0</v>
      </c>
      <c r="AQ12" s="40">
        <f>IF(ISNUMBER(MATCH('01_TWRI'!AQ29,$R$5:$R$7,0)),$L$4,IF(ISNUMBER(MATCH('01_TWRI'!AQ29,$Q$8:$Q$19,0)),$P$5,IF(ISNUMBER(MATCH('01_TWRI'!AQ29,$Y$5:$Y$13,0)),$S$2,IF(ISNUMBER(MATCH('01_TWRI'!AQ29,$J$5:$J$34,0)),$F$3,$AM$2))))</f>
        <v>0</v>
      </c>
      <c r="AR12" s="40">
        <f>IF(ISNUMBER(MATCH('01_TWRI'!AR29,$R$5:$R$7,0)),$L$4,IF(ISNUMBER(MATCH('01_TWRI'!AR29,$Q$8:$Q$19,0)),$P$5,IF(ISNUMBER(MATCH('01_TWRI'!AR29,$Y$5:$Y$13,0)),$S$2,IF(ISNUMBER(MATCH('01_TWRI'!AR29,$J$5:$J$34,0)),$F$3,$AM$2))))</f>
        <v>0</v>
      </c>
      <c r="AS12" s="40">
        <f>IF(ISNUMBER(MATCH('01_TWRI'!AS29,$R$5:$R$7,0)),$L$4,IF(ISNUMBER(MATCH('01_TWRI'!AS29,$Q$8:$Q$19,0)),$P$5,IF(ISNUMBER(MATCH('01_TWRI'!AS29,$Y$5:$Y$13,0)),$S$2,IF(ISNUMBER(MATCH('01_TWRI'!AS29,$J$5:$J$34,0)),$F$3,$AM$2))))</f>
        <v>0</v>
      </c>
      <c r="AT12" s="40">
        <f>IF(ISNUMBER(MATCH('01_TWRI'!AT29,$R$5:$R$7,0)),$L$4,IF(ISNUMBER(MATCH('01_TWRI'!AT29,$Q$8:$Q$19,0)),$P$5,IF(ISNUMBER(MATCH('01_TWRI'!AT29,$Y$5:$Y$13,0)),$S$2,IF(ISNUMBER(MATCH('01_TWRI'!AT29,$J$5:$J$34,0)),$F$3,$AM$2))))</f>
        <v>0</v>
      </c>
      <c r="AU12" s="40">
        <f>IF(ISNUMBER(MATCH('01_TWRI'!AU29,$R$5:$R$7,0)),$L$4,IF(ISNUMBER(MATCH('01_TWRI'!AU29,$Q$8:$Q$19,0)),$P$5,IF(ISNUMBER(MATCH('01_TWRI'!AU29,$Y$5:$Y$13,0)),$S$2,IF(ISNUMBER(MATCH('01_TWRI'!AU29,$J$5:$J$34,0)),$F$3,$AM$2))))</f>
        <v>0</v>
      </c>
      <c r="AV12" s="40">
        <f>IF(ISNUMBER(MATCH('01_TWRI'!AV29,$R$5:$R$7,0)),$L$4,IF(ISNUMBER(MATCH('01_TWRI'!AV29,$Q$8:$Q$19,0)),$P$5,IF(ISNUMBER(MATCH('01_TWRI'!AV29,$Y$5:$Y$13,0)),$S$2,IF(ISNUMBER(MATCH('01_TWRI'!AV29,$J$5:$J$34,0)),$F$3,$AM$2))))</f>
        <v>0</v>
      </c>
      <c r="AW12" s="40">
        <f>IF(ISNUMBER(MATCH('01_TWRI'!AW29,$R$5:$R$7,0)),$L$4,IF(ISNUMBER(MATCH('01_TWRI'!AW29,$Q$8:$Q$19,0)),$P$5,IF(ISNUMBER(MATCH('01_TWRI'!AW29,$Y$5:$Y$13,0)),$S$2,IF(ISNUMBER(MATCH('01_TWRI'!AW29,$J$5:$J$34,0)),$F$3,$AM$2))))</f>
        <v>0</v>
      </c>
      <c r="AX12" s="40">
        <f>IF(ISNUMBER(MATCH('01_TWRI'!AX29,$R$5:$R$7,0)),$L$4,IF(ISNUMBER(MATCH('01_TWRI'!AX29,$Q$8:$Q$19,0)),$P$5,IF(ISNUMBER(MATCH('01_TWRI'!AX29,$Y$5:$Y$13,0)),$S$2,IF(ISNUMBER(MATCH('01_TWRI'!AX29,$J$5:$J$34,0)),$F$3,$AM$2))))</f>
        <v>0</v>
      </c>
      <c r="AY12" s="40">
        <f>IF(ISNUMBER(MATCH('01_TWRI'!AY29,$R$5:$R$7,0)),$L$4,IF(ISNUMBER(MATCH('01_TWRI'!AY29,$Q$8:$Q$19,0)),$P$5,IF(ISNUMBER(MATCH('01_TWRI'!AY29,$Y$5:$Y$13,0)),$S$2,IF(ISNUMBER(MATCH('01_TWRI'!AY29,$J$5:$J$34,0)),$F$3,$AM$2))))</f>
        <v>0</v>
      </c>
      <c r="AZ12" s="40">
        <f>IF(ISNUMBER(MATCH('01_TWRI'!AZ29,$R$5:$R$7,0)),$L$4,IF(ISNUMBER(MATCH('01_TWRI'!AZ29,$Q$8:$Q$19,0)),$P$5,IF(ISNUMBER(MATCH('01_TWRI'!AZ29,$Y$5:$Y$13,0)),$S$2,IF(ISNUMBER(MATCH('01_TWRI'!AZ29,$J$5:$J$34,0)),$F$3,$AM$2))))</f>
        <v>0</v>
      </c>
      <c r="BA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</row>
    <row r="13" spans="1:245" ht="15.75" customHeight="1" x14ac:dyDescent="0.25">
      <c r="A13" s="43"/>
      <c r="B13" s="43">
        <f t="shared" si="1"/>
        <v>0</v>
      </c>
      <c r="C13" s="44">
        <f t="shared" si="2"/>
        <v>4</v>
      </c>
      <c r="D13" s="43">
        <f t="shared" si="7"/>
        <v>1</v>
      </c>
      <c r="E13" s="38">
        <v>8</v>
      </c>
      <c r="F13" s="8">
        <v>0</v>
      </c>
      <c r="G13" s="8">
        <v>8</v>
      </c>
      <c r="H13" s="49">
        <v>0</v>
      </c>
      <c r="I13" s="49">
        <v>0</v>
      </c>
      <c r="J13" s="9" t="str">
        <f t="shared" si="3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4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9" t="str">
        <f t="shared" si="5"/>
        <v>10,8</v>
      </c>
      <c r="Z13" s="93">
        <v>6</v>
      </c>
      <c r="AA13" s="45"/>
      <c r="AB13" s="45"/>
      <c r="AC13" s="53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29</v>
      </c>
      <c r="AK13" s="5">
        <f t="shared" si="10"/>
        <v>8</v>
      </c>
      <c r="AL13" s="40" t="str">
        <f>IF(ISNUMBER(MATCH('01_TWRI'!AL30,$R$5:$R$7,0)),$L$4,IF(ISNUMBER(MATCH('01_TWRI'!AL30,$Q$8:$Q$19,0)),$P$5,IF(ISNUMBER(MATCH('01_TWRI'!AL30,$Y$5:$Y$13,0)),$S$2,IF(ISNUMBER(MATCH('01_TWRI'!AL30,$J$5:$J$34,0)),$F$3,AL$3))))</f>
        <v>chd</v>
      </c>
      <c r="AM13" s="40" t="str">
        <f>IF(ISNUMBER(MATCH('01_TWRI'!AM30,$R$5:$R$7,0)),$L$4,IF(ISNUMBER(MATCH('01_TWRI'!AM30,$Q$8:$Q$19,0)),$P$5,IF(ISNUMBER(MATCH('01_TWRI'!AM30,$Y$5:$Y$13,0)),$S$2,IF(ISNUMBER(MATCH('01_TWRI'!AM30,$J$5:$J$34,0)),$F$3,$AM$2))))</f>
        <v>c_Drains</v>
      </c>
      <c r="AN13" s="40" t="str">
        <f>IF(ISNUMBER(MATCH('01_TWRI'!AN30,$R$5:$R$7,0)),$L$4,IF(ISNUMBER(MATCH('01_TWRI'!AN30,$Q$8:$Q$19,0)),$P$5,IF(ISNUMBER(MATCH('01_TWRI'!AN30,$Y$5:$Y$13,0)),$S$2,IF(ISNUMBER(MATCH('01_TWRI'!AN30,$J$5:$J$34,0)),$F$3,$AM$2))))</f>
        <v>c_Drains</v>
      </c>
      <c r="AO13" s="40" t="str">
        <f>IF(ISNUMBER(MATCH('01_TWRI'!AO30,$R$5:$R$7,0)),$L$4,IF(ISNUMBER(MATCH('01_TWRI'!AO30,$Q$8:$Q$19,0)),$P$5,IF(ISNUMBER(MATCH('01_TWRI'!AO30,$Y$5:$Y$13,0)),$S$2,IF(ISNUMBER(MATCH('01_TWRI'!AO30,$J$5:$J$34,0)),$F$3,$AM$2))))</f>
        <v>c_Drains</v>
      </c>
      <c r="AP13" s="40" t="str">
        <f>IF(ISNUMBER(MATCH('01_TWRI'!AP30,$R$5:$R$7,0)),$L$4,IF(ISNUMBER(MATCH('01_TWRI'!AP30,$Q$8:$Q$19,0)),$P$5,IF(ISNUMBER(MATCH('01_TWRI'!AP30,$Y$5:$Y$13,0)),$S$2,IF(ISNUMBER(MATCH('01_TWRI'!AP30,$J$5:$J$34,0)),$F$3,$AM$2))))</f>
        <v>c_Drains</v>
      </c>
      <c r="AQ13" s="40" t="str">
        <f>IF(ISNUMBER(MATCH('01_TWRI'!AQ30,$R$5:$R$7,0)),$L$4,IF(ISNUMBER(MATCH('01_TWRI'!AQ30,$Q$8:$Q$19,0)),$P$5,IF(ISNUMBER(MATCH('01_TWRI'!AQ30,$Y$5:$Y$13,0)),$S$2,IF(ISNUMBER(MATCH('01_TWRI'!AQ30,$J$5:$J$34,0)),$F$3,$AM$2))))</f>
        <v>c_Drains</v>
      </c>
      <c r="AR13" s="40" t="str">
        <f>IF(ISNUMBER(MATCH('01_TWRI'!AR30,$R$5:$R$7,0)),$L$4,IF(ISNUMBER(MATCH('01_TWRI'!AR30,$Q$8:$Q$19,0)),$P$5,IF(ISNUMBER(MATCH('01_TWRI'!AR30,$Y$5:$Y$13,0)),$S$2,IF(ISNUMBER(MATCH('01_TWRI'!AR30,$J$5:$J$34,0)),$F$3,$AM$2))))</f>
        <v>c_Drains</v>
      </c>
      <c r="AS13" s="40" t="str">
        <f>IF(ISNUMBER(MATCH('01_TWRI'!AS30,$R$5:$R$7,0)),$L$4,IF(ISNUMBER(MATCH('01_TWRI'!AS30,$Q$8:$Q$19,0)),$P$5,IF(ISNUMBER(MATCH('01_TWRI'!AS30,$Y$5:$Y$13,0)),$S$2,IF(ISNUMBER(MATCH('01_TWRI'!AS30,$J$5:$J$34,0)),$F$3,$AM$2))))</f>
        <v>c_Drains</v>
      </c>
      <c r="AT13" s="40" t="str">
        <f>IF(ISNUMBER(MATCH('01_TWRI'!AT30,$R$5:$R$7,0)),$L$4,IF(ISNUMBER(MATCH('01_TWRI'!AT30,$Q$8:$Q$19,0)),$P$5,IF(ISNUMBER(MATCH('01_TWRI'!AT30,$Y$5:$Y$13,0)),$S$2,IF(ISNUMBER(MATCH('01_TWRI'!AT30,$J$5:$J$34,0)),$F$3,$AM$2))))</f>
        <v>c_Drains</v>
      </c>
      <c r="AU13" s="40" t="str">
        <f>IF(ISNUMBER(MATCH('01_TWRI'!AU30,$R$5:$R$7,0)),$L$4,IF(ISNUMBER(MATCH('01_TWRI'!AU30,$Q$8:$Q$19,0)),$P$5,IF(ISNUMBER(MATCH('01_TWRI'!AU30,$Y$5:$Y$13,0)),$S$2,IF(ISNUMBER(MATCH('01_TWRI'!AU30,$J$5:$J$34,0)),$F$3,$AM$2))))</f>
        <v>c_Drains</v>
      </c>
      <c r="AV13" s="40">
        <f>IF(ISNUMBER(MATCH('01_TWRI'!AV30,$R$5:$R$7,0)),$L$4,IF(ISNUMBER(MATCH('01_TWRI'!AV30,$Q$8:$Q$19,0)),$P$5,IF(ISNUMBER(MATCH('01_TWRI'!AV30,$Y$5:$Y$13,0)),$S$2,IF(ISNUMBER(MATCH('01_TWRI'!AV30,$J$5:$J$34,0)),$F$3,$AM$2))))</f>
        <v>0</v>
      </c>
      <c r="AW13" s="40">
        <f>IF(ISNUMBER(MATCH('01_TWRI'!AW30,$R$5:$R$7,0)),$L$4,IF(ISNUMBER(MATCH('01_TWRI'!AW30,$Q$8:$Q$19,0)),$P$5,IF(ISNUMBER(MATCH('01_TWRI'!AW30,$Y$5:$Y$13,0)),$S$2,IF(ISNUMBER(MATCH('01_TWRI'!AW30,$J$5:$J$34,0)),$F$3,$AM$2))))</f>
        <v>0</v>
      </c>
      <c r="AX13" s="40">
        <f>IF(ISNUMBER(MATCH('01_TWRI'!AX30,$R$5:$R$7,0)),$L$4,IF(ISNUMBER(MATCH('01_TWRI'!AX30,$Q$8:$Q$19,0)),$P$5,IF(ISNUMBER(MATCH('01_TWRI'!AX30,$Y$5:$Y$13,0)),$S$2,IF(ISNUMBER(MATCH('01_TWRI'!AX30,$J$5:$J$34,0)),$F$3,$AM$2))))</f>
        <v>0</v>
      </c>
      <c r="AY13" s="40">
        <f>IF(ISNUMBER(MATCH('01_TWRI'!AY30,$R$5:$R$7,0)),$L$4,IF(ISNUMBER(MATCH('01_TWRI'!AY30,$Q$8:$Q$19,0)),$P$5,IF(ISNUMBER(MATCH('01_TWRI'!AY30,$Y$5:$Y$13,0)),$S$2,IF(ISNUMBER(MATCH('01_TWRI'!AY30,$J$5:$J$34,0)),$F$3,$AM$2))))</f>
        <v>0</v>
      </c>
      <c r="AZ13" s="40">
        <f>IF(ISNUMBER(MATCH('01_TWRI'!AZ30,$R$5:$R$7,0)),$L$4,IF(ISNUMBER(MATCH('01_TWRI'!AZ30,$Q$8:$Q$19,0)),$P$5,IF(ISNUMBER(MATCH('01_TWRI'!AZ30,$Y$5:$Y$13,0)),$S$2,IF(ISNUMBER(MATCH('01_TWRI'!AZ30,$J$5:$J$34,0)),$F$3,$AM$2))))</f>
        <v>0</v>
      </c>
      <c r="BA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</row>
    <row r="14" spans="1:245" ht="11.25" customHeight="1" x14ac:dyDescent="0.25">
      <c r="A14" s="5"/>
      <c r="B14" s="5"/>
      <c r="C14" s="5"/>
      <c r="D14" s="5"/>
      <c r="E14" s="38">
        <v>9</v>
      </c>
      <c r="F14" s="8">
        <v>0</v>
      </c>
      <c r="G14" s="8">
        <v>9</v>
      </c>
      <c r="H14" s="49">
        <v>0</v>
      </c>
      <c r="I14" s="49">
        <v>0</v>
      </c>
      <c r="J14" s="9" t="str">
        <f t="shared" si="3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4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28</v>
      </c>
      <c r="AJ14" s="45"/>
      <c r="AK14" s="5">
        <f t="shared" si="10"/>
        <v>9</v>
      </c>
      <c r="AL14" s="40" t="str">
        <f>IF(ISNUMBER(MATCH('01_TWRI'!AL31,$R$5:$R$7,0)),$L$4,IF(ISNUMBER(MATCH('01_TWRI'!AL31,$Q$8:$Q$19,0)),$P$5,IF(ISNUMBER(MATCH('01_TWRI'!AL31,$Y$5:$Y$13,0)),$S$2,IF(ISNUMBER(MATCH('01_TWRI'!AL31,$J$5:$J$34,0)),$F$3,AL$3))))</f>
        <v>chd</v>
      </c>
      <c r="AM14" s="40">
        <f>IF(ISNUMBER(MATCH('01_TWRI'!AM31,$R$5:$R$7,0)),$L$4,IF(ISNUMBER(MATCH('01_TWRI'!AM31,$Q$8:$Q$19,0)),$P$5,IF(ISNUMBER(MATCH('01_TWRI'!AM31,$Y$5:$Y$13,0)),$S$2,IF(ISNUMBER(MATCH('01_TWRI'!AM31,$J$5:$J$34,0)),$F$3,$AM$2))))</f>
        <v>0</v>
      </c>
      <c r="AN14" s="40">
        <f>IF(ISNUMBER(MATCH('01_TWRI'!AN31,$R$5:$R$7,0)),$L$4,IF(ISNUMBER(MATCH('01_TWRI'!AN31,$Q$8:$Q$19,0)),$P$5,IF(ISNUMBER(MATCH('01_TWRI'!AN31,$Y$5:$Y$13,0)),$S$2,IF(ISNUMBER(MATCH('01_TWRI'!AN31,$J$5:$J$34,0)),$F$3,$AM$2))))</f>
        <v>0</v>
      </c>
      <c r="AO14" s="40">
        <f>IF(ISNUMBER(MATCH('01_TWRI'!AO31,$R$5:$R$7,0)),$L$4,IF(ISNUMBER(MATCH('01_TWRI'!AO31,$Q$8:$Q$19,0)),$P$5,IF(ISNUMBER(MATCH('01_TWRI'!AO31,$Y$5:$Y$13,0)),$S$2,IF(ISNUMBER(MATCH('01_TWRI'!AO31,$J$5:$J$34,0)),$F$3,$AM$2))))</f>
        <v>0</v>
      </c>
      <c r="AP14" s="40">
        <f>IF(ISNUMBER(MATCH('01_TWRI'!AP31,$R$5:$R$7,0)),$L$4,IF(ISNUMBER(MATCH('01_TWRI'!AP31,$Q$8:$Q$19,0)),$P$5,IF(ISNUMBER(MATCH('01_TWRI'!AP31,$Y$5:$Y$13,0)),$S$2,IF(ISNUMBER(MATCH('01_TWRI'!AP31,$J$5:$J$34,0)),$F$3,$AM$2))))</f>
        <v>0</v>
      </c>
      <c r="AQ14" s="40">
        <f>IF(ISNUMBER(MATCH('01_TWRI'!AQ31,$R$5:$R$7,0)),$L$4,IF(ISNUMBER(MATCH('01_TWRI'!AQ31,$Q$8:$Q$19,0)),$P$5,IF(ISNUMBER(MATCH('01_TWRI'!AQ31,$Y$5:$Y$13,0)),$S$2,IF(ISNUMBER(MATCH('01_TWRI'!AQ31,$J$5:$J$34,0)),$F$3,$AM$2))))</f>
        <v>0</v>
      </c>
      <c r="AR14" s="40">
        <f>IF(ISNUMBER(MATCH('01_TWRI'!AR31,$R$5:$R$7,0)),$L$4,IF(ISNUMBER(MATCH('01_TWRI'!AR31,$Q$8:$Q$19,0)),$P$5,IF(ISNUMBER(MATCH('01_TWRI'!AR31,$Y$5:$Y$13,0)),$S$2,IF(ISNUMBER(MATCH('01_TWRI'!AR31,$J$5:$J$34,0)),$F$3,$AM$2))))</f>
        <v>0</v>
      </c>
      <c r="AS14" s="40">
        <f>IF(ISNUMBER(MATCH('01_TWRI'!AS31,$R$5:$R$7,0)),$L$4,IF(ISNUMBER(MATCH('01_TWRI'!AS31,$Q$8:$Q$19,0)),$P$5,IF(ISNUMBER(MATCH('01_TWRI'!AS31,$Y$5:$Y$13,0)),$S$2,IF(ISNUMBER(MATCH('01_TWRI'!AS31,$J$5:$J$34,0)),$F$3,$AM$2))))</f>
        <v>-5</v>
      </c>
      <c r="AT14" s="40">
        <f>IF(ISNUMBER(MATCH('01_TWRI'!AT31,$R$5:$R$7,0)),$L$4,IF(ISNUMBER(MATCH('01_TWRI'!AT31,$Q$8:$Q$19,0)),$P$5,IF(ISNUMBER(MATCH('01_TWRI'!AT31,$Y$5:$Y$13,0)),$S$2,IF(ISNUMBER(MATCH('01_TWRI'!AT31,$J$5:$J$34,0)),$F$3,$AM$2))))</f>
        <v>0</v>
      </c>
      <c r="AU14" s="40">
        <f>IF(ISNUMBER(MATCH('01_TWRI'!AU31,$R$5:$R$7,0)),$L$4,IF(ISNUMBER(MATCH('01_TWRI'!AU31,$Q$8:$Q$19,0)),$P$5,IF(ISNUMBER(MATCH('01_TWRI'!AU31,$Y$5:$Y$13,0)),$S$2,IF(ISNUMBER(MATCH('01_TWRI'!AU31,$J$5:$J$34,0)),$F$3,$AM$2))))</f>
        <v>-5</v>
      </c>
      <c r="AV14" s="40">
        <f>IF(ISNUMBER(MATCH('01_TWRI'!AV31,$R$5:$R$7,0)),$L$4,IF(ISNUMBER(MATCH('01_TWRI'!AV31,$Q$8:$Q$19,0)),$P$5,IF(ISNUMBER(MATCH('01_TWRI'!AV31,$Y$5:$Y$13,0)),$S$2,IF(ISNUMBER(MATCH('01_TWRI'!AV31,$J$5:$J$34,0)),$F$3,$AM$2))))</f>
        <v>0</v>
      </c>
      <c r="AW14" s="40">
        <f>IF(ISNUMBER(MATCH('01_TWRI'!AW31,$R$5:$R$7,0)),$L$4,IF(ISNUMBER(MATCH('01_TWRI'!AW31,$Q$8:$Q$19,0)),$P$5,IF(ISNUMBER(MATCH('01_TWRI'!AW31,$Y$5:$Y$13,0)),$S$2,IF(ISNUMBER(MATCH('01_TWRI'!AW31,$J$5:$J$34,0)),$F$3,$AM$2))))</f>
        <v>-5</v>
      </c>
      <c r="AX14" s="40">
        <f>IF(ISNUMBER(MATCH('01_TWRI'!AX31,$R$5:$R$7,0)),$L$4,IF(ISNUMBER(MATCH('01_TWRI'!AX31,$Q$8:$Q$19,0)),$P$5,IF(ISNUMBER(MATCH('01_TWRI'!AX31,$Y$5:$Y$13,0)),$S$2,IF(ISNUMBER(MATCH('01_TWRI'!AX31,$J$5:$J$34,0)),$F$3,$AM$2))))</f>
        <v>0</v>
      </c>
      <c r="AY14" s="40">
        <f>IF(ISNUMBER(MATCH('01_TWRI'!AY31,$R$5:$R$7,0)),$L$4,IF(ISNUMBER(MATCH('01_TWRI'!AY31,$Q$8:$Q$19,0)),$P$5,IF(ISNUMBER(MATCH('01_TWRI'!AY31,$Y$5:$Y$13,0)),$S$2,IF(ISNUMBER(MATCH('01_TWRI'!AY31,$J$5:$J$34,0)),$F$3,$AM$2))))</f>
        <v>-5</v>
      </c>
      <c r="AZ14" s="40">
        <f>IF(ISNUMBER(MATCH('01_TWRI'!AZ31,$R$5:$R$7,0)),$L$4,IF(ISNUMBER(MATCH('01_TWRI'!AZ31,$Q$8:$Q$19,0)),$P$5,IF(ISNUMBER(MATCH('01_TWRI'!AZ31,$Y$5:$Y$13,0)),$S$2,IF(ISNUMBER(MATCH('01_TWRI'!AZ31,$J$5:$J$34,0)),$F$3,$AM$2))))</f>
        <v>0</v>
      </c>
      <c r="BA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</row>
    <row r="15" spans="1:245" ht="11.25" customHeight="1" x14ac:dyDescent="0.25">
      <c r="A15" s="48" t="s">
        <v>32</v>
      </c>
      <c r="B15" s="43"/>
      <c r="C15" s="5"/>
      <c r="D15" s="5"/>
      <c r="E15" s="38">
        <v>10</v>
      </c>
      <c r="F15" s="8">
        <v>0</v>
      </c>
      <c r="G15" s="8">
        <v>10</v>
      </c>
      <c r="H15" s="49">
        <v>0</v>
      </c>
      <c r="I15" s="49">
        <v>0</v>
      </c>
      <c r="J15" s="9" t="str">
        <f t="shared" si="3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4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10"/>
        <v>10</v>
      </c>
      <c r="AL15" s="40" t="str">
        <f>IF(ISNUMBER(MATCH('01_TWRI'!AL32,$R$5:$R$7,0)),$L$4,IF(ISNUMBER(MATCH('01_TWRI'!AL32,$Q$8:$Q$19,0)),$P$5,IF(ISNUMBER(MATCH('01_TWRI'!AL32,$Y$5:$Y$13,0)),$S$2,IF(ISNUMBER(MATCH('01_TWRI'!AL32,$J$5:$J$34,0)),$F$3,AL$3))))</f>
        <v>chd</v>
      </c>
      <c r="AM15" s="40">
        <f>IF(ISNUMBER(MATCH('01_TWRI'!AM32,$R$5:$R$7,0)),$L$4,IF(ISNUMBER(MATCH('01_TWRI'!AM32,$Q$8:$Q$19,0)),$P$5,IF(ISNUMBER(MATCH('01_TWRI'!AM32,$Y$5:$Y$13,0)),$S$2,IF(ISNUMBER(MATCH('01_TWRI'!AM32,$J$5:$J$34,0)),$F$3,$AM$2))))</f>
        <v>0</v>
      </c>
      <c r="AN15" s="40">
        <f>IF(ISNUMBER(MATCH('01_TWRI'!AN32,$R$5:$R$7,0)),$L$4,IF(ISNUMBER(MATCH('01_TWRI'!AN32,$Q$8:$Q$19,0)),$P$5,IF(ISNUMBER(MATCH('01_TWRI'!AN32,$Y$5:$Y$13,0)),$S$2,IF(ISNUMBER(MATCH('01_TWRI'!AN32,$J$5:$J$34,0)),$F$3,$AM$2))))</f>
        <v>0</v>
      </c>
      <c r="AO15" s="40">
        <f>IF(ISNUMBER(MATCH('01_TWRI'!AO32,$R$5:$R$7,0)),$L$4,IF(ISNUMBER(MATCH('01_TWRI'!AO32,$Q$8:$Q$19,0)),$P$5,IF(ISNUMBER(MATCH('01_TWRI'!AO32,$Y$5:$Y$13,0)),$S$2,IF(ISNUMBER(MATCH('01_TWRI'!AO32,$J$5:$J$34,0)),$F$3,$AM$2))))</f>
        <v>0</v>
      </c>
      <c r="AP15" s="40">
        <f>IF(ISNUMBER(MATCH('01_TWRI'!AP32,$R$5:$R$7,0)),$L$4,IF(ISNUMBER(MATCH('01_TWRI'!AP32,$Q$8:$Q$19,0)),$P$5,IF(ISNUMBER(MATCH('01_TWRI'!AP32,$Y$5:$Y$13,0)),$S$2,IF(ISNUMBER(MATCH('01_TWRI'!AP32,$J$5:$J$34,0)),$F$3,$AM$2))))</f>
        <v>0</v>
      </c>
      <c r="AQ15" s="40">
        <f>IF(ISNUMBER(MATCH('01_TWRI'!AQ32,$R$5:$R$7,0)),$L$4,IF(ISNUMBER(MATCH('01_TWRI'!AQ32,$Q$8:$Q$19,0)),$P$5,IF(ISNUMBER(MATCH('01_TWRI'!AQ32,$Y$5:$Y$13,0)),$S$2,IF(ISNUMBER(MATCH('01_TWRI'!AQ32,$J$5:$J$34,0)),$F$3,$AM$2))))</f>
        <v>0</v>
      </c>
      <c r="AR15" s="40">
        <f>IF(ISNUMBER(MATCH('01_TWRI'!AR32,$R$5:$R$7,0)),$L$4,IF(ISNUMBER(MATCH('01_TWRI'!AR32,$Q$8:$Q$19,0)),$P$5,IF(ISNUMBER(MATCH('01_TWRI'!AR32,$Y$5:$Y$13,0)),$S$2,IF(ISNUMBER(MATCH('01_TWRI'!AR32,$J$5:$J$34,0)),$F$3,$AM$2))))</f>
        <v>0</v>
      </c>
      <c r="AS15" s="40">
        <f>IF(ISNUMBER(MATCH('01_TWRI'!AS32,$R$5:$R$7,0)),$L$4,IF(ISNUMBER(MATCH('01_TWRI'!AS32,$Q$8:$Q$19,0)),$P$5,IF(ISNUMBER(MATCH('01_TWRI'!AS32,$Y$5:$Y$13,0)),$S$2,IF(ISNUMBER(MATCH('01_TWRI'!AS32,$J$5:$J$34,0)),$F$3,$AM$2))))</f>
        <v>0</v>
      </c>
      <c r="AT15" s="40">
        <f>IF(ISNUMBER(MATCH('01_TWRI'!AT32,$R$5:$R$7,0)),$L$4,IF(ISNUMBER(MATCH('01_TWRI'!AT32,$Q$8:$Q$19,0)),$P$5,IF(ISNUMBER(MATCH('01_TWRI'!AT32,$Y$5:$Y$13,0)),$S$2,IF(ISNUMBER(MATCH('01_TWRI'!AT32,$J$5:$J$34,0)),$F$3,$AM$2))))</f>
        <v>0</v>
      </c>
      <c r="AU15" s="40">
        <f>IF(ISNUMBER(MATCH('01_TWRI'!AU32,$R$5:$R$7,0)),$L$4,IF(ISNUMBER(MATCH('01_TWRI'!AU32,$Q$8:$Q$19,0)),$P$5,IF(ISNUMBER(MATCH('01_TWRI'!AU32,$Y$5:$Y$13,0)),$S$2,IF(ISNUMBER(MATCH('01_TWRI'!AU32,$J$5:$J$34,0)),$F$3,$AM$2))))</f>
        <v>0</v>
      </c>
      <c r="AV15" s="40">
        <f>IF(ISNUMBER(MATCH('01_TWRI'!AV32,$R$5:$R$7,0)),$L$4,IF(ISNUMBER(MATCH('01_TWRI'!AV32,$Q$8:$Q$19,0)),$P$5,IF(ISNUMBER(MATCH('01_TWRI'!AV32,$Y$5:$Y$13,0)),$S$2,IF(ISNUMBER(MATCH('01_TWRI'!AV32,$J$5:$J$34,0)),$F$3,$AM$2))))</f>
        <v>0</v>
      </c>
      <c r="AW15" s="40">
        <f>IF(ISNUMBER(MATCH('01_TWRI'!AW32,$R$5:$R$7,0)),$L$4,IF(ISNUMBER(MATCH('01_TWRI'!AW32,$Q$8:$Q$19,0)),$P$5,IF(ISNUMBER(MATCH('01_TWRI'!AW32,$Y$5:$Y$13,0)),$S$2,IF(ISNUMBER(MATCH('01_TWRI'!AW32,$J$5:$J$34,0)),$F$3,$AM$2))))</f>
        <v>0</v>
      </c>
      <c r="AX15" s="40">
        <f>IF(ISNUMBER(MATCH('01_TWRI'!AX32,$R$5:$R$7,0)),$L$4,IF(ISNUMBER(MATCH('01_TWRI'!AX32,$Q$8:$Q$19,0)),$P$5,IF(ISNUMBER(MATCH('01_TWRI'!AX32,$Y$5:$Y$13,0)),$S$2,IF(ISNUMBER(MATCH('01_TWRI'!AX32,$J$5:$J$34,0)),$F$3,$AM$2))))</f>
        <v>0</v>
      </c>
      <c r="AY15" s="40">
        <f>IF(ISNUMBER(MATCH('01_TWRI'!AY32,$R$5:$R$7,0)),$L$4,IF(ISNUMBER(MATCH('01_TWRI'!AY32,$Q$8:$Q$19,0)),$P$5,IF(ISNUMBER(MATCH('01_TWRI'!AY32,$Y$5:$Y$13,0)),$S$2,IF(ISNUMBER(MATCH('01_TWRI'!AY32,$J$5:$J$34,0)),$F$3,$AM$2))))</f>
        <v>0</v>
      </c>
      <c r="AZ15" s="40">
        <f>IF(ISNUMBER(MATCH('01_TWRI'!AZ32,$R$5:$R$7,0)),$L$4,IF(ISNUMBER(MATCH('01_TWRI'!AZ32,$Q$8:$Q$19,0)),$P$5,IF(ISNUMBER(MATCH('01_TWRI'!AZ32,$Y$5:$Y$13,0)),$S$2,IF(ISNUMBER(MATCH('01_TWRI'!AZ32,$J$5:$J$34,0)),$F$3,$AM$2))))</f>
        <v>0</v>
      </c>
      <c r="BA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</row>
    <row r="16" spans="1:245" ht="11.25" customHeight="1" x14ac:dyDescent="0.25">
      <c r="A16" s="43">
        <v>2.5</v>
      </c>
      <c r="B16" s="43">
        <f>AI8</f>
        <v>25</v>
      </c>
      <c r="C16" s="5"/>
      <c r="D16" s="5"/>
      <c r="E16" s="38">
        <v>11</v>
      </c>
      <c r="F16" s="8">
        <v>0</v>
      </c>
      <c r="G16" s="8">
        <v>11</v>
      </c>
      <c r="H16" s="49">
        <v>0</v>
      </c>
      <c r="I16" s="49">
        <v>0</v>
      </c>
      <c r="J16" s="9" t="str">
        <f t="shared" si="3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4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10"/>
        <v>11</v>
      </c>
      <c r="AL16" s="40" t="str">
        <f>IF(ISNUMBER(MATCH('01_TWRI'!AL33,$R$5:$R$7,0)),$L$4,IF(ISNUMBER(MATCH('01_TWRI'!AL33,$Q$8:$Q$19,0)),$P$5,IF(ISNUMBER(MATCH('01_TWRI'!AL33,$Y$5:$Y$13,0)),$S$2,IF(ISNUMBER(MATCH('01_TWRI'!AL33,$J$5:$J$34,0)),$F$3,AL$3))))</f>
        <v>chd</v>
      </c>
      <c r="AM16" s="40">
        <f>IF(ISNUMBER(MATCH('01_TWRI'!AM33,$R$5:$R$7,0)),$L$4,IF(ISNUMBER(MATCH('01_TWRI'!AM33,$Q$8:$Q$19,0)),$P$5,IF(ISNUMBER(MATCH('01_TWRI'!AM33,$Y$5:$Y$13,0)),$S$2,IF(ISNUMBER(MATCH('01_TWRI'!AM33,$J$5:$J$34,0)),$F$3,$AM$2))))</f>
        <v>0</v>
      </c>
      <c r="AN16" s="40">
        <f>IF(ISNUMBER(MATCH('01_TWRI'!AN33,$R$5:$R$7,0)),$L$4,IF(ISNUMBER(MATCH('01_TWRI'!AN33,$Q$8:$Q$19,0)),$P$5,IF(ISNUMBER(MATCH('01_TWRI'!AN33,$Y$5:$Y$13,0)),$S$2,IF(ISNUMBER(MATCH('01_TWRI'!AN33,$J$5:$J$34,0)),$F$3,$AM$2))))</f>
        <v>0</v>
      </c>
      <c r="AO16" s="40">
        <f>IF(ISNUMBER(MATCH('01_TWRI'!AO33,$R$5:$R$7,0)),$L$4,IF(ISNUMBER(MATCH('01_TWRI'!AO33,$Q$8:$Q$19,0)),$P$5,IF(ISNUMBER(MATCH('01_TWRI'!AO33,$Y$5:$Y$13,0)),$S$2,IF(ISNUMBER(MATCH('01_TWRI'!AO33,$J$5:$J$34,0)),$F$3,$AM$2))))</f>
        <v>0</v>
      </c>
      <c r="AP16" s="40">
        <f>IF(ISNUMBER(MATCH('01_TWRI'!AP33,$R$5:$R$7,0)),$L$4,IF(ISNUMBER(MATCH('01_TWRI'!AP33,$Q$8:$Q$19,0)),$P$5,IF(ISNUMBER(MATCH('01_TWRI'!AP33,$Y$5:$Y$13,0)),$S$2,IF(ISNUMBER(MATCH('01_TWRI'!AP33,$J$5:$J$34,0)),$F$3,$AM$2))))</f>
        <v>0</v>
      </c>
      <c r="AQ16" s="40">
        <f>IF(ISNUMBER(MATCH('01_TWRI'!AQ33,$R$5:$R$7,0)),$L$4,IF(ISNUMBER(MATCH('01_TWRI'!AQ33,$Q$8:$Q$19,0)),$P$5,IF(ISNUMBER(MATCH('01_TWRI'!AQ33,$Y$5:$Y$13,0)),$S$2,IF(ISNUMBER(MATCH('01_TWRI'!AQ33,$J$5:$J$34,0)),$F$3,$AM$2))))</f>
        <v>0</v>
      </c>
      <c r="AR16" s="40">
        <f>IF(ISNUMBER(MATCH('01_TWRI'!AR33,$R$5:$R$7,0)),$L$4,IF(ISNUMBER(MATCH('01_TWRI'!AR33,$Q$8:$Q$19,0)),$P$5,IF(ISNUMBER(MATCH('01_TWRI'!AR33,$Y$5:$Y$13,0)),$S$2,IF(ISNUMBER(MATCH('01_TWRI'!AR33,$J$5:$J$34,0)),$F$3,$AM$2))))</f>
        <v>0</v>
      </c>
      <c r="AS16" s="40">
        <f>IF(ISNUMBER(MATCH('01_TWRI'!AS33,$R$5:$R$7,0)),$L$4,IF(ISNUMBER(MATCH('01_TWRI'!AS33,$Q$8:$Q$19,0)),$P$5,IF(ISNUMBER(MATCH('01_TWRI'!AS33,$Y$5:$Y$13,0)),$S$2,IF(ISNUMBER(MATCH('01_TWRI'!AS33,$J$5:$J$34,0)),$F$3,$AM$2))))</f>
        <v>-5</v>
      </c>
      <c r="AT16" s="40">
        <f>IF(ISNUMBER(MATCH('01_TWRI'!AT33,$R$5:$R$7,0)),$L$4,IF(ISNUMBER(MATCH('01_TWRI'!AT33,$Q$8:$Q$19,0)),$P$5,IF(ISNUMBER(MATCH('01_TWRI'!AT33,$Y$5:$Y$13,0)),$S$2,IF(ISNUMBER(MATCH('01_TWRI'!AT33,$J$5:$J$34,0)),$F$3,$AM$2))))</f>
        <v>0</v>
      </c>
      <c r="AU16" s="40">
        <f>IF(ISNUMBER(MATCH('01_TWRI'!AU33,$R$5:$R$7,0)),$L$4,IF(ISNUMBER(MATCH('01_TWRI'!AU33,$Q$8:$Q$19,0)),$P$5,IF(ISNUMBER(MATCH('01_TWRI'!AU33,$Y$5:$Y$13,0)),$S$2,IF(ISNUMBER(MATCH('01_TWRI'!AU33,$J$5:$J$34,0)),$F$3,$AM$2))))</f>
        <v>-5</v>
      </c>
      <c r="AV16" s="40">
        <f>IF(ISNUMBER(MATCH('01_TWRI'!AV33,$R$5:$R$7,0)),$L$4,IF(ISNUMBER(MATCH('01_TWRI'!AV33,$Q$8:$Q$19,0)),$P$5,IF(ISNUMBER(MATCH('01_TWRI'!AV33,$Y$5:$Y$13,0)),$S$2,IF(ISNUMBER(MATCH('01_TWRI'!AV33,$J$5:$J$34,0)),$F$3,$AM$2))))</f>
        <v>0</v>
      </c>
      <c r="AW16" s="40">
        <f>IF(ISNUMBER(MATCH('01_TWRI'!AW33,$R$5:$R$7,0)),$L$4,IF(ISNUMBER(MATCH('01_TWRI'!AW33,$Q$8:$Q$19,0)),$P$5,IF(ISNUMBER(MATCH('01_TWRI'!AW33,$Y$5:$Y$13,0)),$S$2,IF(ISNUMBER(MATCH('01_TWRI'!AW33,$J$5:$J$34,0)),$F$3,$AM$2))))</f>
        <v>-5</v>
      </c>
      <c r="AX16" s="40">
        <f>IF(ISNUMBER(MATCH('01_TWRI'!AX33,$R$5:$R$7,0)),$L$4,IF(ISNUMBER(MATCH('01_TWRI'!AX33,$Q$8:$Q$19,0)),$P$5,IF(ISNUMBER(MATCH('01_TWRI'!AX33,$Y$5:$Y$13,0)),$S$2,IF(ISNUMBER(MATCH('01_TWRI'!AX33,$J$5:$J$34,0)),$F$3,$AM$2))))</f>
        <v>0</v>
      </c>
      <c r="AY16" s="40">
        <f>IF(ISNUMBER(MATCH('01_TWRI'!AY33,$R$5:$R$7,0)),$L$4,IF(ISNUMBER(MATCH('01_TWRI'!AY33,$Q$8:$Q$19,0)),$P$5,IF(ISNUMBER(MATCH('01_TWRI'!AY33,$Y$5:$Y$13,0)),$S$2,IF(ISNUMBER(MATCH('01_TWRI'!AY33,$J$5:$J$34,0)),$F$3,$AM$2))))</f>
        <v>-5</v>
      </c>
      <c r="AZ16" s="40">
        <f>IF(ISNUMBER(MATCH('01_TWRI'!AZ33,$R$5:$R$7,0)),$L$4,IF(ISNUMBER(MATCH('01_TWRI'!AZ33,$Q$8:$Q$19,0)),$P$5,IF(ISNUMBER(MATCH('01_TWRI'!AZ33,$Y$5:$Y$13,0)),$S$2,IF(ISNUMBER(MATCH('01_TWRI'!AZ33,$J$5:$J$34,0)),$F$3,$AM$2))))</f>
        <v>0</v>
      </c>
      <c r="BA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</row>
    <row r="17" spans="1:245" ht="11.25" customHeight="1" x14ac:dyDescent="0.25">
      <c r="A17" s="43">
        <v>3.5</v>
      </c>
      <c r="B17" s="43">
        <f>B16</f>
        <v>25</v>
      </c>
      <c r="C17" s="5"/>
      <c r="D17" s="5"/>
      <c r="E17" s="38">
        <v>12</v>
      </c>
      <c r="F17" s="8">
        <v>0</v>
      </c>
      <c r="G17" s="8">
        <v>12</v>
      </c>
      <c r="H17" s="49">
        <v>0</v>
      </c>
      <c r="I17" s="49">
        <v>0</v>
      </c>
      <c r="J17" s="9" t="str">
        <f t="shared" si="3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4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10"/>
        <v>12</v>
      </c>
      <c r="AL17" s="40" t="str">
        <f>IF(ISNUMBER(MATCH('01_TWRI'!AL34,$R$5:$R$7,0)),$L$4,IF(ISNUMBER(MATCH('01_TWRI'!AL34,$Q$8:$Q$19,0)),$P$5,IF(ISNUMBER(MATCH('01_TWRI'!AL34,$Y$5:$Y$13,0)),$S$2,IF(ISNUMBER(MATCH('01_TWRI'!AL34,$J$5:$J$34,0)),$F$3,AL$3))))</f>
        <v>chd</v>
      </c>
      <c r="AM17" s="40">
        <f>IF(ISNUMBER(MATCH('01_TWRI'!AM34,$R$5:$R$7,0)),$L$4,IF(ISNUMBER(MATCH('01_TWRI'!AM34,$Q$8:$Q$19,0)),$P$5,IF(ISNUMBER(MATCH('01_TWRI'!AM34,$Y$5:$Y$13,0)),$S$2,IF(ISNUMBER(MATCH('01_TWRI'!AM34,$J$5:$J$34,0)),$F$3,$AM$2))))</f>
        <v>0</v>
      </c>
      <c r="AN17" s="40">
        <f>IF(ISNUMBER(MATCH('01_TWRI'!AN34,$R$5:$R$7,0)),$L$4,IF(ISNUMBER(MATCH('01_TWRI'!AN34,$Q$8:$Q$19,0)),$P$5,IF(ISNUMBER(MATCH('01_TWRI'!AN34,$Y$5:$Y$13,0)),$S$2,IF(ISNUMBER(MATCH('01_TWRI'!AN34,$J$5:$J$34,0)),$F$3,$AM$2))))</f>
        <v>0</v>
      </c>
      <c r="AO17" s="40">
        <f>IF(ISNUMBER(MATCH('01_TWRI'!AO34,$R$5:$R$7,0)),$L$4,IF(ISNUMBER(MATCH('01_TWRI'!AO34,$Q$8:$Q$19,0)),$P$5,IF(ISNUMBER(MATCH('01_TWRI'!AO34,$Y$5:$Y$13,0)),$S$2,IF(ISNUMBER(MATCH('01_TWRI'!AO34,$J$5:$J$34,0)),$F$3,$AM$2))))</f>
        <v>0</v>
      </c>
      <c r="AP17" s="40">
        <f>IF(ISNUMBER(MATCH('01_TWRI'!AP34,$R$5:$R$7,0)),$L$4,IF(ISNUMBER(MATCH('01_TWRI'!AP34,$Q$8:$Q$19,0)),$P$5,IF(ISNUMBER(MATCH('01_TWRI'!AP34,$Y$5:$Y$13,0)),$S$2,IF(ISNUMBER(MATCH('01_TWRI'!AP34,$J$5:$J$34,0)),$F$3,$AM$2))))</f>
        <v>0</v>
      </c>
      <c r="AQ17" s="40">
        <f>IF(ISNUMBER(MATCH('01_TWRI'!AQ34,$R$5:$R$7,0)),$L$4,IF(ISNUMBER(MATCH('01_TWRI'!AQ34,$Q$8:$Q$19,0)),$P$5,IF(ISNUMBER(MATCH('01_TWRI'!AQ34,$Y$5:$Y$13,0)),$S$2,IF(ISNUMBER(MATCH('01_TWRI'!AQ34,$J$5:$J$34,0)),$F$3,$AM$2))))</f>
        <v>0</v>
      </c>
      <c r="AR17" s="40">
        <f>IF(ISNUMBER(MATCH('01_TWRI'!AR34,$R$5:$R$7,0)),$L$4,IF(ISNUMBER(MATCH('01_TWRI'!AR34,$Q$8:$Q$19,0)),$P$5,IF(ISNUMBER(MATCH('01_TWRI'!AR34,$Y$5:$Y$13,0)),$S$2,IF(ISNUMBER(MATCH('01_TWRI'!AR34,$J$5:$J$34,0)),$F$3,$AM$2))))</f>
        <v>0</v>
      </c>
      <c r="AS17" s="40">
        <f>IF(ISNUMBER(MATCH('01_TWRI'!AS34,$R$5:$R$7,0)),$L$4,IF(ISNUMBER(MATCH('01_TWRI'!AS34,$Q$8:$Q$19,0)),$P$5,IF(ISNUMBER(MATCH('01_TWRI'!AS34,$Y$5:$Y$13,0)),$S$2,IF(ISNUMBER(MATCH('01_TWRI'!AS34,$J$5:$J$34,0)),$F$3,$AM$2))))</f>
        <v>0</v>
      </c>
      <c r="AT17" s="40">
        <f>IF(ISNUMBER(MATCH('01_TWRI'!AT34,$R$5:$R$7,0)),$L$4,IF(ISNUMBER(MATCH('01_TWRI'!AT34,$Q$8:$Q$19,0)),$P$5,IF(ISNUMBER(MATCH('01_TWRI'!AT34,$Y$5:$Y$13,0)),$S$2,IF(ISNUMBER(MATCH('01_TWRI'!AT34,$J$5:$J$34,0)),$F$3,$AM$2))))</f>
        <v>0</v>
      </c>
      <c r="AU17" s="40">
        <f>IF(ISNUMBER(MATCH('01_TWRI'!AU34,$R$5:$R$7,0)),$L$4,IF(ISNUMBER(MATCH('01_TWRI'!AU34,$Q$8:$Q$19,0)),$P$5,IF(ISNUMBER(MATCH('01_TWRI'!AU34,$Y$5:$Y$13,0)),$S$2,IF(ISNUMBER(MATCH('01_TWRI'!AU34,$J$5:$J$34,0)),$F$3,$AM$2))))</f>
        <v>0</v>
      </c>
      <c r="AV17" s="40">
        <f>IF(ISNUMBER(MATCH('01_TWRI'!AV34,$R$5:$R$7,0)),$L$4,IF(ISNUMBER(MATCH('01_TWRI'!AV34,$Q$8:$Q$19,0)),$P$5,IF(ISNUMBER(MATCH('01_TWRI'!AV34,$Y$5:$Y$13,0)),$S$2,IF(ISNUMBER(MATCH('01_TWRI'!AV34,$J$5:$J$34,0)),$F$3,$AM$2))))</f>
        <v>0</v>
      </c>
      <c r="AW17" s="40">
        <f>IF(ISNUMBER(MATCH('01_TWRI'!AW34,$R$5:$R$7,0)),$L$4,IF(ISNUMBER(MATCH('01_TWRI'!AW34,$Q$8:$Q$19,0)),$P$5,IF(ISNUMBER(MATCH('01_TWRI'!AW34,$Y$5:$Y$13,0)),$S$2,IF(ISNUMBER(MATCH('01_TWRI'!AW34,$J$5:$J$34,0)),$F$3,$AM$2))))</f>
        <v>0</v>
      </c>
      <c r="AX17" s="40">
        <f>IF(ISNUMBER(MATCH('01_TWRI'!AX34,$R$5:$R$7,0)),$L$4,IF(ISNUMBER(MATCH('01_TWRI'!AX34,$Q$8:$Q$19,0)),$P$5,IF(ISNUMBER(MATCH('01_TWRI'!AX34,$Y$5:$Y$13,0)),$S$2,IF(ISNUMBER(MATCH('01_TWRI'!AX34,$J$5:$J$34,0)),$F$3,$AM$2))))</f>
        <v>0</v>
      </c>
      <c r="AY17" s="40">
        <f>IF(ISNUMBER(MATCH('01_TWRI'!AY34,$R$5:$R$7,0)),$L$4,IF(ISNUMBER(MATCH('01_TWRI'!AY34,$Q$8:$Q$19,0)),$P$5,IF(ISNUMBER(MATCH('01_TWRI'!AY34,$Y$5:$Y$13,0)),$S$2,IF(ISNUMBER(MATCH('01_TWRI'!AY34,$J$5:$J$34,0)),$F$3,$AM$2))))</f>
        <v>0</v>
      </c>
      <c r="AZ17" s="40">
        <f>IF(ISNUMBER(MATCH('01_TWRI'!AZ34,$R$5:$R$7,0)),$L$4,IF(ISNUMBER(MATCH('01_TWRI'!AZ34,$Q$8:$Q$19,0)),$P$5,IF(ISNUMBER(MATCH('01_TWRI'!AZ34,$Y$5:$Y$13,0)),$S$2,IF(ISNUMBER(MATCH('01_TWRI'!AZ34,$J$5:$J$34,0)),$F$3,$AM$2))))</f>
        <v>0</v>
      </c>
      <c r="BA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</row>
    <row r="18" spans="1:245" ht="11.25" customHeight="1" x14ac:dyDescent="0.25">
      <c r="A18" s="43">
        <v>3.5</v>
      </c>
      <c r="B18" s="43">
        <v>-50</v>
      </c>
      <c r="C18" s="5"/>
      <c r="D18" s="5"/>
      <c r="E18" s="38">
        <v>13</v>
      </c>
      <c r="F18" s="8">
        <v>0</v>
      </c>
      <c r="G18" s="8">
        <v>13</v>
      </c>
      <c r="H18" s="49">
        <v>0</v>
      </c>
      <c r="I18" s="49">
        <v>0</v>
      </c>
      <c r="J18" s="9" t="str">
        <f t="shared" si="3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4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10"/>
        <v>13</v>
      </c>
      <c r="AL18" s="40" t="str">
        <f>IF(ISNUMBER(MATCH('01_TWRI'!AL35,$R$5:$R$7,0)),$L$4,IF(ISNUMBER(MATCH('01_TWRI'!AL35,$Q$8:$Q$19,0)),$P$5,IF(ISNUMBER(MATCH('01_TWRI'!AL35,$Y$5:$Y$13,0)),$S$2,IF(ISNUMBER(MATCH('01_TWRI'!AL35,$J$5:$J$34,0)),$F$3,AL$3))))</f>
        <v>chd</v>
      </c>
      <c r="AM18" s="40">
        <f>IF(ISNUMBER(MATCH('01_TWRI'!AM35,$R$5:$R$7,0)),$L$4,IF(ISNUMBER(MATCH('01_TWRI'!AM35,$Q$8:$Q$19,0)),$P$5,IF(ISNUMBER(MATCH('01_TWRI'!AM35,$Y$5:$Y$13,0)),$S$2,IF(ISNUMBER(MATCH('01_TWRI'!AM35,$J$5:$J$34,0)),$F$3,$AM$2))))</f>
        <v>0</v>
      </c>
      <c r="AN18" s="40">
        <f>IF(ISNUMBER(MATCH('01_TWRI'!AN35,$R$5:$R$7,0)),$L$4,IF(ISNUMBER(MATCH('01_TWRI'!AN35,$Q$8:$Q$19,0)),$P$5,IF(ISNUMBER(MATCH('01_TWRI'!AN35,$Y$5:$Y$13,0)),$S$2,IF(ISNUMBER(MATCH('01_TWRI'!AN35,$J$5:$J$34,0)),$F$3,$AM$2))))</f>
        <v>0</v>
      </c>
      <c r="AO18" s="40">
        <f>IF(ISNUMBER(MATCH('01_TWRI'!AO35,$R$5:$R$7,0)),$L$4,IF(ISNUMBER(MATCH('01_TWRI'!AO35,$Q$8:$Q$19,0)),$P$5,IF(ISNUMBER(MATCH('01_TWRI'!AO35,$Y$5:$Y$13,0)),$S$2,IF(ISNUMBER(MATCH('01_TWRI'!AO35,$J$5:$J$34,0)),$F$3,$AM$2))))</f>
        <v>0</v>
      </c>
      <c r="AP18" s="40">
        <f>IF(ISNUMBER(MATCH('01_TWRI'!AP35,$R$5:$R$7,0)),$L$4,IF(ISNUMBER(MATCH('01_TWRI'!AP35,$Q$8:$Q$19,0)),$P$5,IF(ISNUMBER(MATCH('01_TWRI'!AP35,$Y$5:$Y$13,0)),$S$2,IF(ISNUMBER(MATCH('01_TWRI'!AP35,$J$5:$J$34,0)),$F$3,$AM$2))))</f>
        <v>0</v>
      </c>
      <c r="AQ18" s="40">
        <f>IF(ISNUMBER(MATCH('01_TWRI'!AQ35,$R$5:$R$7,0)),$L$4,IF(ISNUMBER(MATCH('01_TWRI'!AQ35,$Q$8:$Q$19,0)),$P$5,IF(ISNUMBER(MATCH('01_TWRI'!AQ35,$Y$5:$Y$13,0)),$S$2,IF(ISNUMBER(MATCH('01_TWRI'!AQ35,$J$5:$J$34,0)),$F$3,$AM$2))))</f>
        <v>0</v>
      </c>
      <c r="AR18" s="40">
        <f>IF(ISNUMBER(MATCH('01_TWRI'!AR35,$R$5:$R$7,0)),$L$4,IF(ISNUMBER(MATCH('01_TWRI'!AR35,$Q$8:$Q$19,0)),$P$5,IF(ISNUMBER(MATCH('01_TWRI'!AR35,$Y$5:$Y$13,0)),$S$2,IF(ISNUMBER(MATCH('01_TWRI'!AR35,$J$5:$J$34,0)),$F$3,$AM$2))))</f>
        <v>0</v>
      </c>
      <c r="AS18" s="40">
        <f>IF(ISNUMBER(MATCH('01_TWRI'!AS35,$R$5:$R$7,0)),$L$4,IF(ISNUMBER(MATCH('01_TWRI'!AS35,$Q$8:$Q$19,0)),$P$5,IF(ISNUMBER(MATCH('01_TWRI'!AS35,$Y$5:$Y$13,0)),$S$2,IF(ISNUMBER(MATCH('01_TWRI'!AS35,$J$5:$J$34,0)),$F$3,$AM$2))))</f>
        <v>-5</v>
      </c>
      <c r="AT18" s="40">
        <f>IF(ISNUMBER(MATCH('01_TWRI'!AT35,$R$5:$R$7,0)),$L$4,IF(ISNUMBER(MATCH('01_TWRI'!AT35,$Q$8:$Q$19,0)),$P$5,IF(ISNUMBER(MATCH('01_TWRI'!AT35,$Y$5:$Y$13,0)),$S$2,IF(ISNUMBER(MATCH('01_TWRI'!AT35,$J$5:$J$34,0)),$F$3,$AM$2))))</f>
        <v>0</v>
      </c>
      <c r="AU18" s="40">
        <f>IF(ISNUMBER(MATCH('01_TWRI'!AU35,$R$5:$R$7,0)),$L$4,IF(ISNUMBER(MATCH('01_TWRI'!AU35,$Q$8:$Q$19,0)),$P$5,IF(ISNUMBER(MATCH('01_TWRI'!AU35,$Y$5:$Y$13,0)),$S$2,IF(ISNUMBER(MATCH('01_TWRI'!AU35,$J$5:$J$34,0)),$F$3,$AM$2))))</f>
        <v>-5</v>
      </c>
      <c r="AV18" s="40">
        <f>IF(ISNUMBER(MATCH('01_TWRI'!AV35,$R$5:$R$7,0)),$L$4,IF(ISNUMBER(MATCH('01_TWRI'!AV35,$Q$8:$Q$19,0)),$P$5,IF(ISNUMBER(MATCH('01_TWRI'!AV35,$Y$5:$Y$13,0)),$S$2,IF(ISNUMBER(MATCH('01_TWRI'!AV35,$J$5:$J$34,0)),$F$3,$AM$2))))</f>
        <v>0</v>
      </c>
      <c r="AW18" s="40">
        <f>IF(ISNUMBER(MATCH('01_TWRI'!AW35,$R$5:$R$7,0)),$L$4,IF(ISNUMBER(MATCH('01_TWRI'!AW35,$Q$8:$Q$19,0)),$P$5,IF(ISNUMBER(MATCH('01_TWRI'!AW35,$Y$5:$Y$13,0)),$S$2,IF(ISNUMBER(MATCH('01_TWRI'!AW35,$J$5:$J$34,0)),$F$3,$AM$2))))</f>
        <v>-5</v>
      </c>
      <c r="AX18" s="40">
        <f>IF(ISNUMBER(MATCH('01_TWRI'!AX35,$R$5:$R$7,0)),$L$4,IF(ISNUMBER(MATCH('01_TWRI'!AX35,$Q$8:$Q$19,0)),$P$5,IF(ISNUMBER(MATCH('01_TWRI'!AX35,$Y$5:$Y$13,0)),$S$2,IF(ISNUMBER(MATCH('01_TWRI'!AX35,$J$5:$J$34,0)),$F$3,$AM$2))))</f>
        <v>0</v>
      </c>
      <c r="AY18" s="40">
        <f>IF(ISNUMBER(MATCH('01_TWRI'!AY35,$R$5:$R$7,0)),$L$4,IF(ISNUMBER(MATCH('01_TWRI'!AY35,$Q$8:$Q$19,0)),$P$5,IF(ISNUMBER(MATCH('01_TWRI'!AY35,$Y$5:$Y$13,0)),$S$2,IF(ISNUMBER(MATCH('01_TWRI'!AY35,$J$5:$J$34,0)),$F$3,$AM$2))))</f>
        <v>-5</v>
      </c>
      <c r="AZ18" s="40">
        <f>IF(ISNUMBER(MATCH('01_TWRI'!AZ35,$R$5:$R$7,0)),$L$4,IF(ISNUMBER(MATCH('01_TWRI'!AZ35,$Q$8:$Q$19,0)),$P$5,IF(ISNUMBER(MATCH('01_TWRI'!AZ35,$Y$5:$Y$13,0)),$S$2,IF(ISNUMBER(MATCH('01_TWRI'!AZ35,$J$5:$J$34,0)),$F$3,$AM$2))))</f>
        <v>0</v>
      </c>
      <c r="BA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</row>
    <row r="19" spans="1:245" ht="11.25" customHeight="1" x14ac:dyDescent="0.25">
      <c r="A19" s="5"/>
      <c r="B19" s="5"/>
      <c r="C19" s="5"/>
      <c r="D19" s="5"/>
      <c r="E19" s="38">
        <v>14</v>
      </c>
      <c r="F19" s="8">
        <v>0</v>
      </c>
      <c r="G19" s="8">
        <v>14</v>
      </c>
      <c r="H19" s="49">
        <v>0</v>
      </c>
      <c r="I19" s="49">
        <v>0</v>
      </c>
      <c r="J19" s="9" t="str">
        <f t="shared" si="3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4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10"/>
        <v>14</v>
      </c>
      <c r="AL19" s="40" t="str">
        <f>IF(ISNUMBER(MATCH('01_TWRI'!AL36,$R$5:$R$7,0)),$L$4,IF(ISNUMBER(MATCH('01_TWRI'!AL36,$Q$8:$Q$19,0)),$P$5,IF(ISNUMBER(MATCH('01_TWRI'!AL36,$Y$5:$Y$13,0)),$S$2,IF(ISNUMBER(MATCH('01_TWRI'!AL36,$J$5:$J$34,0)),$F$3,AL$3))))</f>
        <v>chd</v>
      </c>
      <c r="AM19" s="40">
        <f>IF(ISNUMBER(MATCH('01_TWRI'!AM36,$R$5:$R$7,0)),$L$4,IF(ISNUMBER(MATCH('01_TWRI'!AM36,$Q$8:$Q$19,0)),$P$5,IF(ISNUMBER(MATCH('01_TWRI'!AM36,$Y$5:$Y$13,0)),$S$2,IF(ISNUMBER(MATCH('01_TWRI'!AM36,$J$5:$J$34,0)),$F$3,$AM$2))))</f>
        <v>0</v>
      </c>
      <c r="AN19" s="40">
        <f>IF(ISNUMBER(MATCH('01_TWRI'!AN36,$R$5:$R$7,0)),$L$4,IF(ISNUMBER(MATCH('01_TWRI'!AN36,$Q$8:$Q$19,0)),$P$5,IF(ISNUMBER(MATCH('01_TWRI'!AN36,$Y$5:$Y$13,0)),$S$2,IF(ISNUMBER(MATCH('01_TWRI'!AN36,$J$5:$J$34,0)),$F$3,$AM$2))))</f>
        <v>0</v>
      </c>
      <c r="AO19" s="40">
        <f>IF(ISNUMBER(MATCH('01_TWRI'!AO36,$R$5:$R$7,0)),$L$4,IF(ISNUMBER(MATCH('01_TWRI'!AO36,$Q$8:$Q$19,0)),$P$5,IF(ISNUMBER(MATCH('01_TWRI'!AO36,$Y$5:$Y$13,0)),$S$2,IF(ISNUMBER(MATCH('01_TWRI'!AO36,$J$5:$J$34,0)),$F$3,$AM$2))))</f>
        <v>0</v>
      </c>
      <c r="AP19" s="40">
        <f>IF(ISNUMBER(MATCH('01_TWRI'!AP36,$R$5:$R$7,0)),$L$4,IF(ISNUMBER(MATCH('01_TWRI'!AP36,$Q$8:$Q$19,0)),$P$5,IF(ISNUMBER(MATCH('01_TWRI'!AP36,$Y$5:$Y$13,0)),$S$2,IF(ISNUMBER(MATCH('01_TWRI'!AP36,$J$5:$J$34,0)),$F$3,$AM$2))))</f>
        <v>0</v>
      </c>
      <c r="AQ19" s="40">
        <f>IF(ISNUMBER(MATCH('01_TWRI'!AQ36,$R$5:$R$7,0)),$L$4,IF(ISNUMBER(MATCH('01_TWRI'!AQ36,$Q$8:$Q$19,0)),$P$5,IF(ISNUMBER(MATCH('01_TWRI'!AQ36,$Y$5:$Y$13,0)),$S$2,IF(ISNUMBER(MATCH('01_TWRI'!AQ36,$J$5:$J$34,0)),$F$3,$AM$2))))</f>
        <v>0</v>
      </c>
      <c r="AR19" s="40">
        <f>IF(ISNUMBER(MATCH('01_TWRI'!AR36,$R$5:$R$7,0)),$L$4,IF(ISNUMBER(MATCH('01_TWRI'!AR36,$Q$8:$Q$19,0)),$P$5,IF(ISNUMBER(MATCH('01_TWRI'!AR36,$Y$5:$Y$13,0)),$S$2,IF(ISNUMBER(MATCH('01_TWRI'!AR36,$J$5:$J$34,0)),$F$3,$AM$2))))</f>
        <v>0</v>
      </c>
      <c r="AS19" s="40">
        <f>IF(ISNUMBER(MATCH('01_TWRI'!AS36,$R$5:$R$7,0)),$L$4,IF(ISNUMBER(MATCH('01_TWRI'!AS36,$Q$8:$Q$19,0)),$P$5,IF(ISNUMBER(MATCH('01_TWRI'!AS36,$Y$5:$Y$13,0)),$S$2,IF(ISNUMBER(MATCH('01_TWRI'!AS36,$J$5:$J$34,0)),$F$3,$AM$2))))</f>
        <v>0</v>
      </c>
      <c r="AT19" s="40">
        <f>IF(ISNUMBER(MATCH('01_TWRI'!AT36,$R$5:$R$7,0)),$L$4,IF(ISNUMBER(MATCH('01_TWRI'!AT36,$Q$8:$Q$19,0)),$P$5,IF(ISNUMBER(MATCH('01_TWRI'!AT36,$Y$5:$Y$13,0)),$S$2,IF(ISNUMBER(MATCH('01_TWRI'!AT36,$J$5:$J$34,0)),$F$3,$AM$2))))</f>
        <v>0</v>
      </c>
      <c r="AU19" s="40">
        <f>IF(ISNUMBER(MATCH('01_TWRI'!AU36,$R$5:$R$7,0)),$L$4,IF(ISNUMBER(MATCH('01_TWRI'!AU36,$Q$8:$Q$19,0)),$P$5,IF(ISNUMBER(MATCH('01_TWRI'!AU36,$Y$5:$Y$13,0)),$S$2,IF(ISNUMBER(MATCH('01_TWRI'!AU36,$J$5:$J$34,0)),$F$3,$AM$2))))</f>
        <v>0</v>
      </c>
      <c r="AV19" s="40">
        <f>IF(ISNUMBER(MATCH('01_TWRI'!AV36,$R$5:$R$7,0)),$L$4,IF(ISNUMBER(MATCH('01_TWRI'!AV36,$Q$8:$Q$19,0)),$P$5,IF(ISNUMBER(MATCH('01_TWRI'!AV36,$Y$5:$Y$13,0)),$S$2,IF(ISNUMBER(MATCH('01_TWRI'!AV36,$J$5:$J$34,0)),$F$3,$AM$2))))</f>
        <v>0</v>
      </c>
      <c r="AW19" s="40">
        <f>IF(ISNUMBER(MATCH('01_TWRI'!AW36,$R$5:$R$7,0)),$L$4,IF(ISNUMBER(MATCH('01_TWRI'!AW36,$Q$8:$Q$19,0)),$P$5,IF(ISNUMBER(MATCH('01_TWRI'!AW36,$Y$5:$Y$13,0)),$S$2,IF(ISNUMBER(MATCH('01_TWRI'!AW36,$J$5:$J$34,0)),$F$3,$AM$2))))</f>
        <v>0</v>
      </c>
      <c r="AX19" s="40">
        <f>IF(ISNUMBER(MATCH('01_TWRI'!AX36,$R$5:$R$7,0)),$L$4,IF(ISNUMBER(MATCH('01_TWRI'!AX36,$Q$8:$Q$19,0)),$P$5,IF(ISNUMBER(MATCH('01_TWRI'!AX36,$Y$5:$Y$13,0)),$S$2,IF(ISNUMBER(MATCH('01_TWRI'!AX36,$J$5:$J$34,0)),$F$3,$AM$2))))</f>
        <v>0</v>
      </c>
      <c r="AY19" s="40">
        <f>IF(ISNUMBER(MATCH('01_TWRI'!AY36,$R$5:$R$7,0)),$L$4,IF(ISNUMBER(MATCH('01_TWRI'!AY36,$Q$8:$Q$19,0)),$P$5,IF(ISNUMBER(MATCH('01_TWRI'!AY36,$Y$5:$Y$13,0)),$S$2,IF(ISNUMBER(MATCH('01_TWRI'!AY36,$J$5:$J$34,0)),$F$3,$AM$2))))</f>
        <v>0</v>
      </c>
      <c r="AZ19" s="40">
        <f>IF(ISNUMBER(MATCH('01_TWRI'!AZ36,$R$5:$R$7,0)),$L$4,IF(ISNUMBER(MATCH('01_TWRI'!AZ36,$Q$8:$Q$19,0)),$P$5,IF(ISNUMBER(MATCH('01_TWRI'!AZ36,$Y$5:$Y$13,0)),$S$2,IF(ISNUMBER(MATCH('01_TWRI'!AZ36,$J$5:$J$34,0)),$F$3,$AM$2))))</f>
        <v>0</v>
      </c>
      <c r="BA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</row>
    <row r="20" spans="1:245" ht="11.25" customHeight="1" x14ac:dyDescent="0.25">
      <c r="A20" s="48" t="s">
        <v>33</v>
      </c>
      <c r="B20" s="43"/>
      <c r="C20" s="43"/>
      <c r="D20" s="5"/>
      <c r="E20" s="38">
        <v>15</v>
      </c>
      <c r="F20" s="8">
        <v>2</v>
      </c>
      <c r="G20" s="8">
        <v>0</v>
      </c>
      <c r="H20" s="49">
        <v>0</v>
      </c>
      <c r="I20" s="49">
        <v>0</v>
      </c>
      <c r="J20" s="38" t="s">
        <v>21</v>
      </c>
      <c r="K20" s="5"/>
      <c r="L20" s="42"/>
      <c r="M20" s="42" t="s">
        <v>9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10"/>
        <v>15</v>
      </c>
      <c r="AL20" s="40" t="str">
        <f>IF(ISNUMBER(MATCH('01_TWRI'!AL37,$R$5:$R$7,0)),$L$4,IF(ISNUMBER(MATCH('01_TWRI'!AL37,$Q$8:$Q$19,0)),$P$5,IF(ISNUMBER(MATCH('01_TWRI'!AL37,$Y$5:$Y$13,0)),$S$2,IF(ISNUMBER(MATCH('01_TWRI'!AL37,$J$5:$J$34,0)),$F$3,AL$3))))</f>
        <v>chd</v>
      </c>
      <c r="AM20" s="40">
        <f>IF(ISNUMBER(MATCH('01_TWRI'!AM37,$R$5:$R$7,0)),$L$4,IF(ISNUMBER(MATCH('01_TWRI'!AM37,$Q$8:$Q$19,0)),$P$5,IF(ISNUMBER(MATCH('01_TWRI'!AM37,$Y$5:$Y$13,0)),$S$2,IF(ISNUMBER(MATCH('01_TWRI'!AM37,$J$5:$J$34,0)),$F$3,$AM$2))))</f>
        <v>0</v>
      </c>
      <c r="AN20" s="40">
        <f>IF(ISNUMBER(MATCH('01_TWRI'!AN37,$R$5:$R$7,0)),$L$4,IF(ISNUMBER(MATCH('01_TWRI'!AN37,$Q$8:$Q$19,0)),$P$5,IF(ISNUMBER(MATCH('01_TWRI'!AN37,$Y$5:$Y$13,0)),$S$2,IF(ISNUMBER(MATCH('01_TWRI'!AN37,$J$5:$J$34,0)),$F$3,$AM$2))))</f>
        <v>0</v>
      </c>
      <c r="AO20" s="40">
        <f>IF(ISNUMBER(MATCH('01_TWRI'!AO37,$R$5:$R$7,0)),$L$4,IF(ISNUMBER(MATCH('01_TWRI'!AO37,$Q$8:$Q$19,0)),$P$5,IF(ISNUMBER(MATCH('01_TWRI'!AO37,$Y$5:$Y$13,0)),$S$2,IF(ISNUMBER(MATCH('01_TWRI'!AO37,$J$5:$J$34,0)),$F$3,$AM$2))))</f>
        <v>0</v>
      </c>
      <c r="AP20" s="40">
        <f>IF(ISNUMBER(MATCH('01_TWRI'!AP37,$R$5:$R$7,0)),$L$4,IF(ISNUMBER(MATCH('01_TWRI'!AP37,$Q$8:$Q$19,0)),$P$5,IF(ISNUMBER(MATCH('01_TWRI'!AP37,$Y$5:$Y$13,0)),$S$2,IF(ISNUMBER(MATCH('01_TWRI'!AP37,$J$5:$J$34,0)),$F$3,$AM$2))))</f>
        <v>0</v>
      </c>
      <c r="AQ20" s="40">
        <f>IF(ISNUMBER(MATCH('01_TWRI'!AQ37,$R$5:$R$7,0)),$L$4,IF(ISNUMBER(MATCH('01_TWRI'!AQ37,$Q$8:$Q$19,0)),$P$5,IF(ISNUMBER(MATCH('01_TWRI'!AQ37,$Y$5:$Y$13,0)),$S$2,IF(ISNUMBER(MATCH('01_TWRI'!AQ37,$J$5:$J$34,0)),$F$3,$AM$2))))</f>
        <v>0</v>
      </c>
      <c r="AR20" s="40">
        <f>IF(ISNUMBER(MATCH('01_TWRI'!AR37,$R$5:$R$7,0)),$L$4,IF(ISNUMBER(MATCH('01_TWRI'!AR37,$Q$8:$Q$19,0)),$P$5,IF(ISNUMBER(MATCH('01_TWRI'!AR37,$Y$5:$Y$13,0)),$S$2,IF(ISNUMBER(MATCH('01_TWRI'!AR37,$J$5:$J$34,0)),$F$3,$AM$2))))</f>
        <v>0</v>
      </c>
      <c r="AS20" s="40">
        <f>IF(ISNUMBER(MATCH('01_TWRI'!AS37,$R$5:$R$7,0)),$L$4,IF(ISNUMBER(MATCH('01_TWRI'!AS37,$Q$8:$Q$19,0)),$P$5,IF(ISNUMBER(MATCH('01_TWRI'!AS37,$Y$5:$Y$13,0)),$S$2,IF(ISNUMBER(MATCH('01_TWRI'!AS37,$J$5:$J$34,0)),$F$3,$AM$2))))</f>
        <v>0</v>
      </c>
      <c r="AT20" s="40">
        <f>IF(ISNUMBER(MATCH('01_TWRI'!AT37,$R$5:$R$7,0)),$L$4,IF(ISNUMBER(MATCH('01_TWRI'!AT37,$Q$8:$Q$19,0)),$P$5,IF(ISNUMBER(MATCH('01_TWRI'!AT37,$Y$5:$Y$13,0)),$S$2,IF(ISNUMBER(MATCH('01_TWRI'!AT37,$J$5:$J$34,0)),$F$3,$AM$2))))</f>
        <v>0</v>
      </c>
      <c r="AU20" s="40">
        <f>IF(ISNUMBER(MATCH('01_TWRI'!AU37,$R$5:$R$7,0)),$L$4,IF(ISNUMBER(MATCH('01_TWRI'!AU37,$Q$8:$Q$19,0)),$P$5,IF(ISNUMBER(MATCH('01_TWRI'!AU37,$Y$5:$Y$13,0)),$S$2,IF(ISNUMBER(MATCH('01_TWRI'!AU37,$J$5:$J$34,0)),$F$3,$AM$2))))</f>
        <v>0</v>
      </c>
      <c r="AV20" s="40">
        <f>IF(ISNUMBER(MATCH('01_TWRI'!AV37,$R$5:$R$7,0)),$L$4,IF(ISNUMBER(MATCH('01_TWRI'!AV37,$Q$8:$Q$19,0)),$P$5,IF(ISNUMBER(MATCH('01_TWRI'!AV37,$Y$5:$Y$13,0)),$S$2,IF(ISNUMBER(MATCH('01_TWRI'!AV37,$J$5:$J$34,0)),$F$3,$AM$2))))</f>
        <v>0</v>
      </c>
      <c r="AW20" s="40">
        <f>IF(ISNUMBER(MATCH('01_TWRI'!AW37,$R$5:$R$7,0)),$L$4,IF(ISNUMBER(MATCH('01_TWRI'!AW37,$Q$8:$Q$19,0)),$P$5,IF(ISNUMBER(MATCH('01_TWRI'!AW37,$Y$5:$Y$13,0)),$S$2,IF(ISNUMBER(MATCH('01_TWRI'!AW37,$J$5:$J$34,0)),$F$3,$AM$2))))</f>
        <v>0</v>
      </c>
      <c r="AX20" s="40">
        <f>IF(ISNUMBER(MATCH('01_TWRI'!AX37,$R$5:$R$7,0)),$L$4,IF(ISNUMBER(MATCH('01_TWRI'!AX37,$Q$8:$Q$19,0)),$P$5,IF(ISNUMBER(MATCH('01_TWRI'!AX37,$Y$5:$Y$13,0)),$S$2,IF(ISNUMBER(MATCH('01_TWRI'!AX37,$J$5:$J$34,0)),$F$3,$AM$2))))</f>
        <v>0</v>
      </c>
      <c r="AY20" s="40">
        <f>IF(ISNUMBER(MATCH('01_TWRI'!AY37,$R$5:$R$7,0)),$L$4,IF(ISNUMBER(MATCH('01_TWRI'!AY37,$Q$8:$Q$19,0)),$P$5,IF(ISNUMBER(MATCH('01_TWRI'!AY37,$Y$5:$Y$13,0)),$S$2,IF(ISNUMBER(MATCH('01_TWRI'!AY37,$J$5:$J$34,0)),$F$3,$AM$2))))</f>
        <v>0</v>
      </c>
      <c r="AZ20" s="40">
        <f>IF(ISNUMBER(MATCH('01_TWRI'!AZ37,$R$5:$R$7,0)),$L$4,IF(ISNUMBER(MATCH('01_TWRI'!AZ37,$Q$8:$Q$19,0)),$P$5,IF(ISNUMBER(MATCH('01_TWRI'!AZ37,$Y$5:$Y$13,0)),$S$2,IF(ISNUMBER(MATCH('01_TWRI'!AZ37,$J$5:$J$34,0)),$F$3,$AM$2))))</f>
        <v>0</v>
      </c>
      <c r="BA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</row>
    <row r="21" spans="1:245" x14ac:dyDescent="0.25">
      <c r="A21" s="43">
        <v>1</v>
      </c>
      <c r="B21" s="43">
        <f>AI7</f>
        <v>125</v>
      </c>
      <c r="C21" s="43">
        <v>1</v>
      </c>
      <c r="D21" s="5"/>
      <c r="E21" s="38">
        <v>16</v>
      </c>
      <c r="F21" s="8">
        <v>2</v>
      </c>
      <c r="G21" s="8">
        <v>1</v>
      </c>
      <c r="H21" s="49">
        <v>0</v>
      </c>
      <c r="I21" s="49">
        <v>0</v>
      </c>
      <c r="J21" s="38" t="s">
        <v>21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</row>
    <row r="22" spans="1:245" x14ac:dyDescent="0.25">
      <c r="A22" s="43">
        <f>A21+0.25</f>
        <v>1.25</v>
      </c>
      <c r="B22" s="43">
        <f>B21</f>
        <v>125</v>
      </c>
      <c r="C22" s="43">
        <f>C21+1</f>
        <v>2</v>
      </c>
      <c r="D22" s="5"/>
      <c r="E22" s="38">
        <v>17</v>
      </c>
      <c r="F22" s="8">
        <v>2</v>
      </c>
      <c r="G22" s="8">
        <v>2</v>
      </c>
      <c r="H22" s="49">
        <v>0</v>
      </c>
      <c r="I22" s="49">
        <v>0</v>
      </c>
      <c r="J22" s="38" t="s">
        <v>21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</row>
    <row r="23" spans="1:245" ht="10.5" customHeight="1" x14ac:dyDescent="0.25">
      <c r="A23" s="43">
        <f t="shared" ref="A23:A31" si="12">A22+0.25</f>
        <v>1.5</v>
      </c>
      <c r="B23" s="43">
        <f t="shared" ref="B23:B31" si="13">B22</f>
        <v>125</v>
      </c>
      <c r="C23" s="43">
        <f t="shared" ref="C23:C31" si="14">C22+1</f>
        <v>3</v>
      </c>
      <c r="D23" s="5"/>
      <c r="E23" s="38">
        <v>18</v>
      </c>
      <c r="F23" s="8">
        <v>2</v>
      </c>
      <c r="G23" s="8">
        <v>3</v>
      </c>
      <c r="H23" s="49">
        <v>0</v>
      </c>
      <c r="I23" s="49">
        <v>0</v>
      </c>
      <c r="J23" s="38" t="s">
        <v>21</v>
      </c>
      <c r="K23" s="5"/>
      <c r="L23" s="42">
        <v>2</v>
      </c>
      <c r="M23" s="49">
        <f t="shared" ref="M23:R27" si="15">M22</f>
        <v>200</v>
      </c>
      <c r="N23" s="49">
        <f t="shared" si="15"/>
        <v>50</v>
      </c>
      <c r="O23" s="49">
        <f t="shared" si="15"/>
        <v>0</v>
      </c>
      <c r="P23" s="49">
        <f t="shared" si="15"/>
        <v>-100</v>
      </c>
      <c r="Q23" s="49">
        <f t="shared" si="15"/>
        <v>-150</v>
      </c>
      <c r="R23" s="49">
        <f t="shared" si="15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6">_xlfn.CONCAT(COLUMN()-$AK23,",",ROW()-AL$22)</f>
        <v>1,1</v>
      </c>
      <c r="AM23" s="10" t="str">
        <f t="shared" si="16"/>
        <v>2,1</v>
      </c>
      <c r="AN23" s="10" t="str">
        <f t="shared" si="16"/>
        <v>3,1</v>
      </c>
      <c r="AO23" s="10" t="str">
        <f t="shared" si="16"/>
        <v>4,1</v>
      </c>
      <c r="AP23" s="10" t="str">
        <f t="shared" si="16"/>
        <v>5,1</v>
      </c>
      <c r="AQ23" s="10" t="str">
        <f t="shared" si="16"/>
        <v>6,1</v>
      </c>
      <c r="AR23" s="10" t="str">
        <f t="shared" si="16"/>
        <v>7,1</v>
      </c>
      <c r="AS23" s="10" t="str">
        <f t="shared" si="16"/>
        <v>8,1</v>
      </c>
      <c r="AT23" s="10" t="str">
        <f t="shared" si="16"/>
        <v>9,1</v>
      </c>
      <c r="AU23" s="10" t="str">
        <f t="shared" si="16"/>
        <v>10,1</v>
      </c>
      <c r="AV23" s="10" t="str">
        <f t="shared" si="16"/>
        <v>11,1</v>
      </c>
      <c r="AW23" s="10" t="str">
        <f t="shared" si="16"/>
        <v>12,1</v>
      </c>
      <c r="AX23" s="10" t="str">
        <f t="shared" si="16"/>
        <v>13,1</v>
      </c>
      <c r="AY23" s="10" t="str">
        <f t="shared" si="16"/>
        <v>14,1</v>
      </c>
      <c r="AZ23" s="10" t="str">
        <f t="shared" si="16"/>
        <v>15,1</v>
      </c>
      <c r="BA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</row>
    <row r="24" spans="1:245" ht="10.5" customHeight="1" x14ac:dyDescent="0.25">
      <c r="A24" s="43">
        <f t="shared" si="12"/>
        <v>1.75</v>
      </c>
      <c r="B24" s="43">
        <f t="shared" si="13"/>
        <v>125</v>
      </c>
      <c r="C24" s="43">
        <f t="shared" si="14"/>
        <v>4</v>
      </c>
      <c r="D24" s="5"/>
      <c r="E24" s="38">
        <v>19</v>
      </c>
      <c r="F24" s="8">
        <v>2</v>
      </c>
      <c r="G24" s="8">
        <v>4</v>
      </c>
      <c r="H24" s="49">
        <v>0</v>
      </c>
      <c r="I24" s="49">
        <v>0</v>
      </c>
      <c r="J24" s="38" t="s">
        <v>21</v>
      </c>
      <c r="K24" s="5"/>
      <c r="L24" s="42">
        <v>3</v>
      </c>
      <c r="M24" s="49">
        <f t="shared" si="15"/>
        <v>200</v>
      </c>
      <c r="N24" s="49">
        <f t="shared" si="15"/>
        <v>50</v>
      </c>
      <c r="O24" s="49">
        <f t="shared" si="15"/>
        <v>0</v>
      </c>
      <c r="P24" s="49">
        <f t="shared" si="15"/>
        <v>-100</v>
      </c>
      <c r="Q24" s="49">
        <f t="shared" si="15"/>
        <v>-150</v>
      </c>
      <c r="R24" s="49">
        <f t="shared" si="15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6"/>
        <v>1,2</v>
      </c>
      <c r="AM24" s="10" t="str">
        <f t="shared" si="16"/>
        <v>2,2</v>
      </c>
      <c r="AN24" s="10" t="str">
        <f t="shared" si="16"/>
        <v>3,2</v>
      </c>
      <c r="AO24" s="10" t="str">
        <f t="shared" si="16"/>
        <v>4,2</v>
      </c>
      <c r="AP24" s="10" t="str">
        <f t="shared" si="16"/>
        <v>5,2</v>
      </c>
      <c r="AQ24" s="10" t="str">
        <f t="shared" si="16"/>
        <v>6,2</v>
      </c>
      <c r="AR24" s="10" t="str">
        <f t="shared" si="16"/>
        <v>7,2</v>
      </c>
      <c r="AS24" s="10" t="str">
        <f t="shared" si="16"/>
        <v>8,2</v>
      </c>
      <c r="AT24" s="10" t="str">
        <f t="shared" si="16"/>
        <v>9,2</v>
      </c>
      <c r="AU24" s="10" t="str">
        <f t="shared" si="16"/>
        <v>10,2</v>
      </c>
      <c r="AV24" s="10" t="str">
        <f t="shared" si="16"/>
        <v>11,2</v>
      </c>
      <c r="AW24" s="10" t="str">
        <f t="shared" si="16"/>
        <v>12,2</v>
      </c>
      <c r="AX24" s="10" t="str">
        <f t="shared" si="16"/>
        <v>13,2</v>
      </c>
      <c r="AY24" s="10" t="str">
        <f t="shared" si="16"/>
        <v>14,2</v>
      </c>
      <c r="AZ24" s="10" t="str">
        <f t="shared" si="16"/>
        <v>15,2</v>
      </c>
      <c r="BA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</row>
    <row r="25" spans="1:245" ht="10.5" customHeight="1" x14ac:dyDescent="0.25">
      <c r="A25" s="43">
        <f t="shared" si="12"/>
        <v>2</v>
      </c>
      <c r="B25" s="43">
        <f t="shared" si="13"/>
        <v>125</v>
      </c>
      <c r="C25" s="43">
        <f t="shared" si="14"/>
        <v>5</v>
      </c>
      <c r="D25" s="5"/>
      <c r="E25" s="38">
        <v>20</v>
      </c>
      <c r="F25" s="8">
        <v>2</v>
      </c>
      <c r="G25" s="8">
        <v>5</v>
      </c>
      <c r="H25" s="49">
        <v>0</v>
      </c>
      <c r="I25" s="49">
        <v>0</v>
      </c>
      <c r="J25" s="38" t="s">
        <v>21</v>
      </c>
      <c r="K25" s="5"/>
      <c r="L25" s="42">
        <v>4</v>
      </c>
      <c r="M25" s="49">
        <f t="shared" si="15"/>
        <v>200</v>
      </c>
      <c r="N25" s="49">
        <f t="shared" si="15"/>
        <v>50</v>
      </c>
      <c r="O25" s="49">
        <f t="shared" si="15"/>
        <v>0</v>
      </c>
      <c r="P25" s="49">
        <f t="shared" si="15"/>
        <v>-100</v>
      </c>
      <c r="Q25" s="49">
        <f t="shared" si="15"/>
        <v>-150</v>
      </c>
      <c r="R25" s="49">
        <f t="shared" si="15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7">AJ24+1</f>
        <v>3</v>
      </c>
      <c r="AK25" s="11">
        <f>COLUMN()</f>
        <v>37</v>
      </c>
      <c r="AL25" s="10" t="str">
        <f t="shared" si="16"/>
        <v>1,3</v>
      </c>
      <c r="AM25" s="10" t="str">
        <f t="shared" si="16"/>
        <v>2,3</v>
      </c>
      <c r="AN25" s="10" t="str">
        <f t="shared" si="16"/>
        <v>3,3</v>
      </c>
      <c r="AO25" s="10" t="str">
        <f t="shared" si="16"/>
        <v>4,3</v>
      </c>
      <c r="AP25" s="10" t="str">
        <f t="shared" si="16"/>
        <v>5,3</v>
      </c>
      <c r="AQ25" s="10" t="str">
        <f t="shared" si="16"/>
        <v>6,3</v>
      </c>
      <c r="AR25" s="10" t="str">
        <f t="shared" si="16"/>
        <v>7,3</v>
      </c>
      <c r="AS25" s="10" t="str">
        <f t="shared" si="16"/>
        <v>8,3</v>
      </c>
      <c r="AT25" s="10" t="str">
        <f t="shared" si="16"/>
        <v>9,3</v>
      </c>
      <c r="AU25" s="10" t="str">
        <f t="shared" si="16"/>
        <v>10,3</v>
      </c>
      <c r="AV25" s="10" t="str">
        <f t="shared" si="16"/>
        <v>11,3</v>
      </c>
      <c r="AW25" s="10" t="str">
        <f t="shared" si="16"/>
        <v>12,3</v>
      </c>
      <c r="AX25" s="10" t="str">
        <f t="shared" si="16"/>
        <v>13,3</v>
      </c>
      <c r="AY25" s="10" t="str">
        <f t="shared" si="16"/>
        <v>14,3</v>
      </c>
      <c r="AZ25" s="10" t="str">
        <f t="shared" si="16"/>
        <v>15,3</v>
      </c>
      <c r="BA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</row>
    <row r="26" spans="1:245" ht="10.5" customHeight="1" x14ac:dyDescent="0.25">
      <c r="A26" s="43">
        <f t="shared" si="12"/>
        <v>2.25</v>
      </c>
      <c r="B26" s="43">
        <f t="shared" si="13"/>
        <v>125</v>
      </c>
      <c r="C26" s="43">
        <f t="shared" si="14"/>
        <v>6</v>
      </c>
      <c r="D26" s="5"/>
      <c r="E26" s="38">
        <v>21</v>
      </c>
      <c r="F26" s="8">
        <v>2</v>
      </c>
      <c r="G26" s="8">
        <v>6</v>
      </c>
      <c r="H26" s="49">
        <v>0</v>
      </c>
      <c r="I26" s="49">
        <v>0</v>
      </c>
      <c r="J26" s="38" t="s">
        <v>21</v>
      </c>
      <c r="K26" s="5"/>
      <c r="L26" s="42">
        <v>5</v>
      </c>
      <c r="M26" s="49">
        <f t="shared" si="15"/>
        <v>200</v>
      </c>
      <c r="N26" s="49">
        <f t="shared" si="15"/>
        <v>50</v>
      </c>
      <c r="O26" s="49">
        <f t="shared" si="15"/>
        <v>0</v>
      </c>
      <c r="P26" s="49">
        <f t="shared" si="15"/>
        <v>-100</v>
      </c>
      <c r="Q26" s="49">
        <f t="shared" si="15"/>
        <v>-150</v>
      </c>
      <c r="R26" s="49">
        <f t="shared" si="15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7"/>
        <v>4</v>
      </c>
      <c r="AK26" s="11">
        <f>COLUMN()</f>
        <v>37</v>
      </c>
      <c r="AL26" s="10" t="str">
        <f t="shared" si="16"/>
        <v>1,4</v>
      </c>
      <c r="AM26" s="10" t="str">
        <f t="shared" si="16"/>
        <v>2,4</v>
      </c>
      <c r="AN26" s="10" t="str">
        <f t="shared" si="16"/>
        <v>3,4</v>
      </c>
      <c r="AO26" s="10" t="str">
        <f t="shared" si="16"/>
        <v>4,4</v>
      </c>
      <c r="AP26" s="10" t="str">
        <f t="shared" si="16"/>
        <v>5,4</v>
      </c>
      <c r="AQ26" s="10" t="str">
        <f t="shared" si="16"/>
        <v>6,4</v>
      </c>
      <c r="AR26" s="10" t="str">
        <f t="shared" si="16"/>
        <v>7,4</v>
      </c>
      <c r="AS26" s="10" t="str">
        <f t="shared" si="16"/>
        <v>8,4</v>
      </c>
      <c r="AT26" s="10" t="str">
        <f t="shared" si="16"/>
        <v>9,4</v>
      </c>
      <c r="AU26" s="10" t="str">
        <f t="shared" si="16"/>
        <v>10,4</v>
      </c>
      <c r="AV26" s="10" t="str">
        <f t="shared" si="16"/>
        <v>11,4</v>
      </c>
      <c r="AW26" s="10" t="str">
        <f t="shared" si="16"/>
        <v>12,4</v>
      </c>
      <c r="AX26" s="10" t="str">
        <f t="shared" si="16"/>
        <v>13,4</v>
      </c>
      <c r="AY26" s="10" t="str">
        <f t="shared" si="16"/>
        <v>14,4</v>
      </c>
      <c r="AZ26" s="10" t="str">
        <f t="shared" si="16"/>
        <v>15,4</v>
      </c>
      <c r="BA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</row>
    <row r="27" spans="1:245" ht="10.5" customHeight="1" x14ac:dyDescent="0.25">
      <c r="A27" s="43">
        <f t="shared" si="12"/>
        <v>2.5</v>
      </c>
      <c r="B27" s="43">
        <f t="shared" si="13"/>
        <v>125</v>
      </c>
      <c r="C27" s="43">
        <f t="shared" si="14"/>
        <v>7</v>
      </c>
      <c r="D27" s="5"/>
      <c r="E27" s="38">
        <v>22</v>
      </c>
      <c r="F27" s="8">
        <v>2</v>
      </c>
      <c r="G27" s="8">
        <v>7</v>
      </c>
      <c r="H27" s="49">
        <v>0</v>
      </c>
      <c r="I27" s="49">
        <v>0</v>
      </c>
      <c r="J27" s="38" t="s">
        <v>21</v>
      </c>
      <c r="K27" s="5"/>
      <c r="L27" s="42">
        <v>6</v>
      </c>
      <c r="M27" s="49">
        <f t="shared" si="15"/>
        <v>200</v>
      </c>
      <c r="N27" s="49">
        <f t="shared" si="15"/>
        <v>50</v>
      </c>
      <c r="O27" s="49">
        <f t="shared" si="15"/>
        <v>0</v>
      </c>
      <c r="P27" s="49">
        <f t="shared" si="15"/>
        <v>-100</v>
      </c>
      <c r="Q27" s="49">
        <f t="shared" si="15"/>
        <v>-150</v>
      </c>
      <c r="R27" s="49">
        <f t="shared" si="15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7"/>
        <v>5</v>
      </c>
      <c r="AK27" s="11">
        <f>COLUMN()</f>
        <v>37</v>
      </c>
      <c r="AL27" s="10" t="str">
        <f t="shared" si="16"/>
        <v>1,5</v>
      </c>
      <c r="AM27" s="10" t="str">
        <f t="shared" si="16"/>
        <v>2,5</v>
      </c>
      <c r="AN27" s="10" t="str">
        <f t="shared" si="16"/>
        <v>3,5</v>
      </c>
      <c r="AO27" s="10" t="str">
        <f t="shared" si="16"/>
        <v>4,5</v>
      </c>
      <c r="AP27" s="10" t="str">
        <f t="shared" si="16"/>
        <v>5,5</v>
      </c>
      <c r="AQ27" s="10" t="str">
        <f t="shared" si="16"/>
        <v>6,5</v>
      </c>
      <c r="AR27" s="10" t="str">
        <f t="shared" si="16"/>
        <v>7,5</v>
      </c>
      <c r="AS27" s="10" t="str">
        <f t="shared" si="16"/>
        <v>8,5</v>
      </c>
      <c r="AT27" s="10" t="str">
        <f t="shared" si="16"/>
        <v>9,5</v>
      </c>
      <c r="AU27" s="10" t="str">
        <f t="shared" si="16"/>
        <v>10,5</v>
      </c>
      <c r="AV27" s="10" t="str">
        <f t="shared" si="16"/>
        <v>11,5</v>
      </c>
      <c r="AW27" s="10" t="str">
        <f t="shared" si="16"/>
        <v>12,5</v>
      </c>
      <c r="AX27" s="10" t="str">
        <f t="shared" si="16"/>
        <v>13,5</v>
      </c>
      <c r="AY27" s="10" t="str">
        <f t="shared" si="16"/>
        <v>14,5</v>
      </c>
      <c r="AZ27" s="10" t="str">
        <f t="shared" si="16"/>
        <v>15,5</v>
      </c>
      <c r="BA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</row>
    <row r="28" spans="1:245" ht="10.5" customHeight="1" x14ac:dyDescent="0.25">
      <c r="A28" s="43">
        <f t="shared" si="12"/>
        <v>2.75</v>
      </c>
      <c r="B28" s="43">
        <f t="shared" si="13"/>
        <v>125</v>
      </c>
      <c r="C28" s="43">
        <f t="shared" si="14"/>
        <v>8</v>
      </c>
      <c r="D28" s="5"/>
      <c r="E28" s="38">
        <v>23</v>
      </c>
      <c r="F28" s="8">
        <v>2</v>
      </c>
      <c r="G28" s="8">
        <v>8</v>
      </c>
      <c r="H28" s="49">
        <v>0</v>
      </c>
      <c r="I28" s="49">
        <v>0</v>
      </c>
      <c r="J28" s="38" t="s">
        <v>21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7"/>
        <v>6</v>
      </c>
      <c r="AK28" s="11">
        <f>COLUMN()</f>
        <v>37</v>
      </c>
      <c r="AL28" s="10" t="str">
        <f t="shared" si="16"/>
        <v>1,6</v>
      </c>
      <c r="AM28" s="10" t="str">
        <f t="shared" si="16"/>
        <v>2,6</v>
      </c>
      <c r="AN28" s="10" t="str">
        <f t="shared" si="16"/>
        <v>3,6</v>
      </c>
      <c r="AO28" s="10" t="str">
        <f t="shared" si="16"/>
        <v>4,6</v>
      </c>
      <c r="AP28" s="10" t="str">
        <f t="shared" si="16"/>
        <v>5,6</v>
      </c>
      <c r="AQ28" s="10" t="str">
        <f t="shared" si="16"/>
        <v>6,6</v>
      </c>
      <c r="AR28" s="10" t="str">
        <f t="shared" si="16"/>
        <v>7,6</v>
      </c>
      <c r="AS28" s="10" t="str">
        <f t="shared" si="16"/>
        <v>8,6</v>
      </c>
      <c r="AT28" s="10" t="str">
        <f t="shared" si="16"/>
        <v>9,6</v>
      </c>
      <c r="AU28" s="10" t="str">
        <f t="shared" si="16"/>
        <v>10,6</v>
      </c>
      <c r="AV28" s="10" t="str">
        <f t="shared" si="16"/>
        <v>11,6</v>
      </c>
      <c r="AW28" s="10" t="str">
        <f t="shared" si="16"/>
        <v>12,6</v>
      </c>
      <c r="AX28" s="10" t="str">
        <f t="shared" si="16"/>
        <v>13,6</v>
      </c>
      <c r="AY28" s="10" t="str">
        <f t="shared" si="16"/>
        <v>14,6</v>
      </c>
      <c r="AZ28" s="10" t="str">
        <f t="shared" si="16"/>
        <v>15,6</v>
      </c>
      <c r="BA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</row>
    <row r="29" spans="1:245" ht="10.5" customHeight="1" x14ac:dyDescent="0.25">
      <c r="A29" s="43">
        <f t="shared" si="12"/>
        <v>3</v>
      </c>
      <c r="B29" s="43">
        <f t="shared" si="13"/>
        <v>125</v>
      </c>
      <c r="C29" s="43">
        <f t="shared" si="14"/>
        <v>9</v>
      </c>
      <c r="D29" s="5"/>
      <c r="E29" s="38">
        <v>24</v>
      </c>
      <c r="F29" s="8">
        <v>2</v>
      </c>
      <c r="G29" s="8">
        <v>9</v>
      </c>
      <c r="H29" s="49">
        <v>0</v>
      </c>
      <c r="I29" s="49">
        <v>0</v>
      </c>
      <c r="J29" s="38" t="s">
        <v>21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7"/>
        <v>7</v>
      </c>
      <c r="AK29" s="11">
        <f>COLUMN()</f>
        <v>37</v>
      </c>
      <c r="AL29" s="10" t="str">
        <f t="shared" si="16"/>
        <v>1,7</v>
      </c>
      <c r="AM29" s="10" t="str">
        <f t="shared" si="16"/>
        <v>2,7</v>
      </c>
      <c r="AN29" s="10" t="str">
        <f t="shared" si="16"/>
        <v>3,7</v>
      </c>
      <c r="AO29" s="10" t="str">
        <f t="shared" si="16"/>
        <v>4,7</v>
      </c>
      <c r="AP29" s="10" t="str">
        <f t="shared" si="16"/>
        <v>5,7</v>
      </c>
      <c r="AQ29" s="10" t="str">
        <f t="shared" si="16"/>
        <v>6,7</v>
      </c>
      <c r="AR29" s="10" t="str">
        <f t="shared" si="16"/>
        <v>7,7</v>
      </c>
      <c r="AS29" s="10" t="str">
        <f t="shared" si="16"/>
        <v>8,7</v>
      </c>
      <c r="AT29" s="10" t="str">
        <f t="shared" si="16"/>
        <v>9,7</v>
      </c>
      <c r="AU29" s="10" t="str">
        <f t="shared" si="16"/>
        <v>10,7</v>
      </c>
      <c r="AV29" s="10" t="str">
        <f t="shared" si="16"/>
        <v>11,7</v>
      </c>
      <c r="AW29" s="10" t="str">
        <f t="shared" si="16"/>
        <v>12,7</v>
      </c>
      <c r="AX29" s="10" t="str">
        <f t="shared" si="16"/>
        <v>13,7</v>
      </c>
      <c r="AY29" s="10" t="str">
        <f t="shared" si="16"/>
        <v>14,7</v>
      </c>
      <c r="AZ29" s="10" t="str">
        <f t="shared" si="16"/>
        <v>15,7</v>
      </c>
      <c r="BA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</row>
    <row r="30" spans="1:245" ht="10.5" customHeight="1" x14ac:dyDescent="0.25">
      <c r="A30" s="43">
        <f t="shared" si="12"/>
        <v>3.25</v>
      </c>
      <c r="B30" s="43">
        <f t="shared" si="13"/>
        <v>125</v>
      </c>
      <c r="C30" s="43">
        <f t="shared" si="14"/>
        <v>10</v>
      </c>
      <c r="D30" s="5"/>
      <c r="E30" s="38">
        <v>25</v>
      </c>
      <c r="F30" s="8">
        <v>2</v>
      </c>
      <c r="G30" s="8">
        <v>10</v>
      </c>
      <c r="H30" s="49">
        <v>0</v>
      </c>
      <c r="I30" s="49">
        <v>0</v>
      </c>
      <c r="J30" s="38" t="s">
        <v>21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7"/>
        <v>8</v>
      </c>
      <c r="AK30" s="11">
        <f>COLUMN()</f>
        <v>37</v>
      </c>
      <c r="AL30" s="10" t="str">
        <f t="shared" si="16"/>
        <v>1,8</v>
      </c>
      <c r="AM30" s="10" t="str">
        <f t="shared" si="16"/>
        <v>2,8</v>
      </c>
      <c r="AN30" s="10" t="str">
        <f t="shared" si="16"/>
        <v>3,8</v>
      </c>
      <c r="AO30" s="10" t="str">
        <f t="shared" si="16"/>
        <v>4,8</v>
      </c>
      <c r="AP30" s="10" t="str">
        <f t="shared" si="16"/>
        <v>5,8</v>
      </c>
      <c r="AQ30" s="10" t="str">
        <f t="shared" si="16"/>
        <v>6,8</v>
      </c>
      <c r="AR30" s="10" t="str">
        <f t="shared" si="16"/>
        <v>7,8</v>
      </c>
      <c r="AS30" s="10" t="str">
        <f t="shared" si="16"/>
        <v>8,8</v>
      </c>
      <c r="AT30" s="10" t="str">
        <f t="shared" si="16"/>
        <v>9,8</v>
      </c>
      <c r="AU30" s="10" t="str">
        <f t="shared" si="16"/>
        <v>10,8</v>
      </c>
      <c r="AV30" s="10" t="str">
        <f t="shared" si="16"/>
        <v>11,8</v>
      </c>
      <c r="AW30" s="10" t="str">
        <f t="shared" si="16"/>
        <v>12,8</v>
      </c>
      <c r="AX30" s="10" t="str">
        <f t="shared" si="16"/>
        <v>13,8</v>
      </c>
      <c r="AY30" s="10" t="str">
        <f t="shared" si="16"/>
        <v>14,8</v>
      </c>
      <c r="AZ30" s="10" t="str">
        <f t="shared" si="16"/>
        <v>15,8</v>
      </c>
      <c r="BA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</row>
    <row r="31" spans="1:245" ht="10.5" customHeight="1" x14ac:dyDescent="0.25">
      <c r="A31" s="43">
        <f t="shared" si="12"/>
        <v>3.5</v>
      </c>
      <c r="B31" s="43">
        <f t="shared" si="13"/>
        <v>125</v>
      </c>
      <c r="C31" s="43">
        <f t="shared" si="14"/>
        <v>11</v>
      </c>
      <c r="D31" s="5"/>
      <c r="E31" s="38">
        <v>26</v>
      </c>
      <c r="F31" s="8">
        <v>2</v>
      </c>
      <c r="G31" s="8">
        <v>11</v>
      </c>
      <c r="H31" s="49">
        <v>0</v>
      </c>
      <c r="I31" s="49">
        <v>0</v>
      </c>
      <c r="J31" s="38" t="s">
        <v>21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7"/>
        <v>9</v>
      </c>
      <c r="AK31" s="11">
        <f>COLUMN()</f>
        <v>37</v>
      </c>
      <c r="AL31" s="10" t="str">
        <f t="shared" si="16"/>
        <v>1,9</v>
      </c>
      <c r="AM31" s="10" t="str">
        <f t="shared" si="16"/>
        <v>2,9</v>
      </c>
      <c r="AN31" s="10" t="str">
        <f t="shared" si="16"/>
        <v>3,9</v>
      </c>
      <c r="AO31" s="10" t="str">
        <f t="shared" si="16"/>
        <v>4,9</v>
      </c>
      <c r="AP31" s="10" t="str">
        <f t="shared" si="16"/>
        <v>5,9</v>
      </c>
      <c r="AQ31" s="10" t="str">
        <f t="shared" si="16"/>
        <v>6,9</v>
      </c>
      <c r="AR31" s="10" t="str">
        <f t="shared" si="16"/>
        <v>7,9</v>
      </c>
      <c r="AS31" s="10" t="str">
        <f t="shared" si="16"/>
        <v>8,9</v>
      </c>
      <c r="AT31" s="10" t="str">
        <f t="shared" si="16"/>
        <v>9,9</v>
      </c>
      <c r="AU31" s="10" t="str">
        <f t="shared" si="16"/>
        <v>10,9</v>
      </c>
      <c r="AV31" s="10" t="str">
        <f t="shared" si="16"/>
        <v>11,9</v>
      </c>
      <c r="AW31" s="10" t="str">
        <f t="shared" si="16"/>
        <v>12,9</v>
      </c>
      <c r="AX31" s="10" t="str">
        <f t="shared" si="16"/>
        <v>13,9</v>
      </c>
      <c r="AY31" s="10" t="str">
        <f t="shared" si="16"/>
        <v>14,9</v>
      </c>
      <c r="AZ31" s="10" t="str">
        <f t="shared" si="16"/>
        <v>15,9</v>
      </c>
      <c r="BA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</row>
    <row r="32" spans="1:245" ht="10.5" customHeight="1" x14ac:dyDescent="0.25">
      <c r="A32" s="43">
        <f t="shared" ref="A32:A34" si="18">A31+0.25</f>
        <v>3.75</v>
      </c>
      <c r="B32" s="43">
        <f t="shared" ref="B32:B34" si="19">B31</f>
        <v>125</v>
      </c>
      <c r="C32" s="43">
        <f t="shared" ref="C32:C34" si="20">C31+1</f>
        <v>12</v>
      </c>
      <c r="D32" s="5"/>
      <c r="E32" s="38">
        <v>27</v>
      </c>
      <c r="F32" s="8">
        <v>2</v>
      </c>
      <c r="G32" s="8">
        <v>12</v>
      </c>
      <c r="H32" s="49">
        <v>0</v>
      </c>
      <c r="I32" s="49">
        <v>0</v>
      </c>
      <c r="J32" s="38" t="s">
        <v>21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7"/>
        <v>10</v>
      </c>
      <c r="AK32" s="11">
        <f>COLUMN()</f>
        <v>37</v>
      </c>
      <c r="AL32" s="10" t="str">
        <f t="shared" si="16"/>
        <v>1,10</v>
      </c>
      <c r="AM32" s="10" t="str">
        <f t="shared" si="16"/>
        <v>2,10</v>
      </c>
      <c r="AN32" s="10" t="str">
        <f t="shared" si="16"/>
        <v>3,10</v>
      </c>
      <c r="AO32" s="10" t="str">
        <f t="shared" si="16"/>
        <v>4,10</v>
      </c>
      <c r="AP32" s="10" t="str">
        <f t="shared" si="16"/>
        <v>5,10</v>
      </c>
      <c r="AQ32" s="10" t="str">
        <f t="shared" si="16"/>
        <v>6,10</v>
      </c>
      <c r="AR32" s="10" t="str">
        <f t="shared" si="16"/>
        <v>7,10</v>
      </c>
      <c r="AS32" s="10" t="str">
        <f t="shared" si="16"/>
        <v>8,10</v>
      </c>
      <c r="AT32" s="10" t="str">
        <f t="shared" si="16"/>
        <v>9,10</v>
      </c>
      <c r="AU32" s="10" t="str">
        <f t="shared" si="16"/>
        <v>10,10</v>
      </c>
      <c r="AV32" s="10" t="str">
        <f t="shared" si="16"/>
        <v>11,10</v>
      </c>
      <c r="AW32" s="10" t="str">
        <f t="shared" si="16"/>
        <v>12,10</v>
      </c>
      <c r="AX32" s="10" t="str">
        <f t="shared" si="16"/>
        <v>13,10</v>
      </c>
      <c r="AY32" s="10" t="str">
        <f t="shared" si="16"/>
        <v>14,10</v>
      </c>
      <c r="AZ32" s="10" t="str">
        <f t="shared" si="16"/>
        <v>15,10</v>
      </c>
      <c r="BA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</row>
    <row r="33" spans="1:245" ht="10.5" customHeight="1" x14ac:dyDescent="0.25">
      <c r="A33" s="43">
        <f t="shared" si="18"/>
        <v>4</v>
      </c>
      <c r="B33" s="43">
        <f t="shared" si="19"/>
        <v>125</v>
      </c>
      <c r="C33" s="43">
        <f t="shared" si="20"/>
        <v>13</v>
      </c>
      <c r="D33" s="5"/>
      <c r="E33" s="38">
        <v>28</v>
      </c>
      <c r="F33" s="8">
        <v>2</v>
      </c>
      <c r="G33" s="8">
        <v>13</v>
      </c>
      <c r="H33" s="49">
        <v>0</v>
      </c>
      <c r="I33" s="49">
        <v>0</v>
      </c>
      <c r="J33" s="38" t="s">
        <v>21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7"/>
        <v>11</v>
      </c>
      <c r="AK33" s="11">
        <f>COLUMN()</f>
        <v>37</v>
      </c>
      <c r="AL33" s="10" t="str">
        <f t="shared" si="16"/>
        <v>1,11</v>
      </c>
      <c r="AM33" s="10" t="str">
        <f t="shared" si="16"/>
        <v>2,11</v>
      </c>
      <c r="AN33" s="10" t="str">
        <f t="shared" si="16"/>
        <v>3,11</v>
      </c>
      <c r="AO33" s="10" t="str">
        <f t="shared" si="16"/>
        <v>4,11</v>
      </c>
      <c r="AP33" s="10" t="str">
        <f t="shared" si="16"/>
        <v>5,11</v>
      </c>
      <c r="AQ33" s="10" t="str">
        <f t="shared" si="16"/>
        <v>6,11</v>
      </c>
      <c r="AR33" s="10" t="str">
        <f t="shared" si="16"/>
        <v>7,11</v>
      </c>
      <c r="AS33" s="10" t="str">
        <f t="shared" si="16"/>
        <v>8,11</v>
      </c>
      <c r="AT33" s="10" t="str">
        <f t="shared" si="16"/>
        <v>9,11</v>
      </c>
      <c r="AU33" s="10" t="str">
        <f t="shared" si="16"/>
        <v>10,11</v>
      </c>
      <c r="AV33" s="10" t="str">
        <f t="shared" si="16"/>
        <v>11,11</v>
      </c>
      <c r="AW33" s="10" t="str">
        <f t="shared" si="16"/>
        <v>12,11</v>
      </c>
      <c r="AX33" s="10" t="str">
        <f t="shared" si="16"/>
        <v>13,11</v>
      </c>
      <c r="AY33" s="10" t="str">
        <f t="shared" si="16"/>
        <v>14,11</v>
      </c>
      <c r="AZ33" s="10" t="str">
        <f t="shared" si="16"/>
        <v>15,11</v>
      </c>
      <c r="BA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</row>
    <row r="34" spans="1:245" ht="10.5" customHeight="1" x14ac:dyDescent="0.25">
      <c r="A34" s="43">
        <f t="shared" si="18"/>
        <v>4.25</v>
      </c>
      <c r="B34" s="43">
        <f t="shared" si="19"/>
        <v>125</v>
      </c>
      <c r="C34" s="43">
        <f t="shared" si="20"/>
        <v>14</v>
      </c>
      <c r="D34" s="5"/>
      <c r="E34" s="38">
        <v>29</v>
      </c>
      <c r="F34" s="8">
        <v>2</v>
      </c>
      <c r="G34" s="8">
        <v>14</v>
      </c>
      <c r="H34" s="49">
        <v>0</v>
      </c>
      <c r="I34" s="49">
        <v>0</v>
      </c>
      <c r="J34" s="38" t="s">
        <v>21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7"/>
        <v>12</v>
      </c>
      <c r="AK34" s="11">
        <f>COLUMN()</f>
        <v>37</v>
      </c>
      <c r="AL34" s="10" t="str">
        <f t="shared" si="16"/>
        <v>1,12</v>
      </c>
      <c r="AM34" s="10" t="str">
        <f t="shared" si="16"/>
        <v>2,12</v>
      </c>
      <c r="AN34" s="10" t="str">
        <f t="shared" si="16"/>
        <v>3,12</v>
      </c>
      <c r="AO34" s="10" t="str">
        <f t="shared" si="16"/>
        <v>4,12</v>
      </c>
      <c r="AP34" s="10" t="str">
        <f t="shared" si="16"/>
        <v>5,12</v>
      </c>
      <c r="AQ34" s="10" t="str">
        <f t="shared" si="16"/>
        <v>6,12</v>
      </c>
      <c r="AR34" s="10" t="str">
        <f t="shared" si="16"/>
        <v>7,12</v>
      </c>
      <c r="AS34" s="10" t="str">
        <f t="shared" si="16"/>
        <v>8,12</v>
      </c>
      <c r="AT34" s="10" t="str">
        <f t="shared" si="16"/>
        <v>9,12</v>
      </c>
      <c r="AU34" s="10" t="str">
        <f t="shared" si="16"/>
        <v>10,12</v>
      </c>
      <c r="AV34" s="10" t="str">
        <f t="shared" si="16"/>
        <v>11,12</v>
      </c>
      <c r="AW34" s="10" t="str">
        <f t="shared" si="16"/>
        <v>12,12</v>
      </c>
      <c r="AX34" s="10" t="str">
        <f t="shared" si="16"/>
        <v>13,12</v>
      </c>
      <c r="AY34" s="10" t="str">
        <f t="shared" si="16"/>
        <v>14,12</v>
      </c>
      <c r="AZ34" s="10" t="str">
        <f t="shared" si="16"/>
        <v>15,12</v>
      </c>
      <c r="BA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</row>
    <row r="35" spans="1:245" x14ac:dyDescent="0.25">
      <c r="A35" s="20"/>
      <c r="B35" s="20"/>
      <c r="C35" s="20"/>
      <c r="D35" s="20">
        <f>COUNT(D39:D43)</f>
        <v>5</v>
      </c>
      <c r="E35" s="5"/>
      <c r="F35" s="5" t="s">
        <v>7</v>
      </c>
      <c r="G35" s="5" t="s">
        <v>10</v>
      </c>
      <c r="H35" s="49">
        <v>0</v>
      </c>
      <c r="I35" s="49">
        <v>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7"/>
        <v>13</v>
      </c>
      <c r="AK35" s="11">
        <f>COLUMN()</f>
        <v>37</v>
      </c>
      <c r="AL35" s="10" t="str">
        <f t="shared" si="16"/>
        <v>1,13</v>
      </c>
      <c r="AM35" s="10" t="str">
        <f t="shared" si="16"/>
        <v>2,13</v>
      </c>
      <c r="AN35" s="10" t="str">
        <f t="shared" si="16"/>
        <v>3,13</v>
      </c>
      <c r="AO35" s="10" t="str">
        <f t="shared" si="16"/>
        <v>4,13</v>
      </c>
      <c r="AP35" s="10" t="str">
        <f t="shared" si="16"/>
        <v>5,13</v>
      </c>
      <c r="AQ35" s="10" t="str">
        <f t="shared" si="16"/>
        <v>6,13</v>
      </c>
      <c r="AR35" s="10" t="str">
        <f t="shared" si="16"/>
        <v>7,13</v>
      </c>
      <c r="AS35" s="10" t="str">
        <f t="shared" si="16"/>
        <v>8,13</v>
      </c>
      <c r="AT35" s="10" t="str">
        <f t="shared" si="16"/>
        <v>9,13</v>
      </c>
      <c r="AU35" s="10" t="str">
        <f t="shared" si="16"/>
        <v>10,13</v>
      </c>
      <c r="AV35" s="10" t="str">
        <f t="shared" si="16"/>
        <v>11,13</v>
      </c>
      <c r="AW35" s="10" t="str">
        <f t="shared" si="16"/>
        <v>12,13</v>
      </c>
      <c r="AX35" s="10" t="str">
        <f t="shared" si="16"/>
        <v>13,13</v>
      </c>
      <c r="AY35" s="10" t="str">
        <f t="shared" si="16"/>
        <v>14,13</v>
      </c>
      <c r="AZ35" s="10" t="str">
        <f t="shared" si="16"/>
        <v>15,13</v>
      </c>
      <c r="BA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</row>
    <row r="36" spans="1:245" x14ac:dyDescent="0.2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7"/>
        <v>14</v>
      </c>
      <c r="AK36" s="11">
        <f>COLUMN()</f>
        <v>37</v>
      </c>
      <c r="AL36" s="10" t="str">
        <f t="shared" si="16"/>
        <v>1,14</v>
      </c>
      <c r="AM36" s="10" t="str">
        <f t="shared" si="16"/>
        <v>2,14</v>
      </c>
      <c r="AN36" s="10" t="str">
        <f t="shared" si="16"/>
        <v>3,14</v>
      </c>
      <c r="AO36" s="10" t="str">
        <f t="shared" si="16"/>
        <v>4,14</v>
      </c>
      <c r="AP36" s="10" t="str">
        <f t="shared" si="16"/>
        <v>5,14</v>
      </c>
      <c r="AQ36" s="10" t="str">
        <f t="shared" si="16"/>
        <v>6,14</v>
      </c>
      <c r="AR36" s="10" t="str">
        <f t="shared" si="16"/>
        <v>7,14</v>
      </c>
      <c r="AS36" s="10" t="str">
        <f t="shared" si="16"/>
        <v>8,14</v>
      </c>
      <c r="AT36" s="10" t="str">
        <f t="shared" si="16"/>
        <v>9,14</v>
      </c>
      <c r="AU36" s="10" t="str">
        <f t="shared" si="16"/>
        <v>10,14</v>
      </c>
      <c r="AV36" s="10" t="str">
        <f t="shared" si="16"/>
        <v>11,14</v>
      </c>
      <c r="AW36" s="10" t="str">
        <f t="shared" si="16"/>
        <v>12,14</v>
      </c>
      <c r="AX36" s="10" t="str">
        <f t="shared" si="16"/>
        <v>13,14</v>
      </c>
      <c r="AY36" s="10" t="str">
        <f t="shared" si="16"/>
        <v>14,14</v>
      </c>
      <c r="AZ36" s="10" t="str">
        <f t="shared" si="16"/>
        <v>15,14</v>
      </c>
      <c r="BA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</row>
    <row r="37" spans="1:245" x14ac:dyDescent="0.2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7"/>
        <v>15</v>
      </c>
      <c r="AK37" s="11">
        <f>COLUMN()</f>
        <v>37</v>
      </c>
      <c r="AL37" s="10" t="str">
        <f t="shared" si="16"/>
        <v>1,15</v>
      </c>
      <c r="AM37" s="10" t="str">
        <f t="shared" si="16"/>
        <v>2,15</v>
      </c>
      <c r="AN37" s="10" t="str">
        <f t="shared" si="16"/>
        <v>3,15</v>
      </c>
      <c r="AO37" s="10" t="str">
        <f t="shared" si="16"/>
        <v>4,15</v>
      </c>
      <c r="AP37" s="10" t="str">
        <f t="shared" si="16"/>
        <v>5,15</v>
      </c>
      <c r="AQ37" s="10" t="str">
        <f t="shared" si="16"/>
        <v>6,15</v>
      </c>
      <c r="AR37" s="10" t="str">
        <f t="shared" si="16"/>
        <v>7,15</v>
      </c>
      <c r="AS37" s="10" t="str">
        <f t="shared" si="16"/>
        <v>8,15</v>
      </c>
      <c r="AT37" s="10" t="str">
        <f t="shared" si="16"/>
        <v>9,15</v>
      </c>
      <c r="AU37" s="10" t="str">
        <f t="shared" si="16"/>
        <v>10,15</v>
      </c>
      <c r="AV37" s="10" t="str">
        <f t="shared" si="16"/>
        <v>11,15</v>
      </c>
      <c r="AW37" s="10" t="str">
        <f t="shared" si="16"/>
        <v>12,15</v>
      </c>
      <c r="AX37" s="10" t="str">
        <f t="shared" si="16"/>
        <v>13,15</v>
      </c>
      <c r="AY37" s="10" t="str">
        <f t="shared" si="16"/>
        <v>14,15</v>
      </c>
      <c r="AZ37" s="10" t="str">
        <f t="shared" si="16"/>
        <v>15,15</v>
      </c>
      <c r="BA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</row>
    <row r="38" spans="1:245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 x14ac:dyDescent="0.25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 x14ac:dyDescent="0.25">
      <c r="A40" s="21">
        <f t="shared" ref="A40:B43" si="21">_xlfn.PERCENTILE.INC($F40:$HU40,A$38)</f>
        <v>78.84110911371009</v>
      </c>
      <c r="B40" s="21">
        <f t="shared" si="21"/>
        <v>62.015783406122452</v>
      </c>
      <c r="C40" s="21">
        <f t="shared" ref="C40:C43" si="22"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 x14ac:dyDescent="0.25">
      <c r="A41" s="21">
        <f t="shared" si="21"/>
        <v>71.850448010133761</v>
      </c>
      <c r="B41" s="21">
        <f t="shared" si="21"/>
        <v>53.513013417627498</v>
      </c>
      <c r="C41" s="21">
        <f t="shared" si="22"/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 x14ac:dyDescent="0.25">
      <c r="A42" s="21">
        <f t="shared" si="21"/>
        <v>71.84629121484636</v>
      </c>
      <c r="B42" s="21">
        <f t="shared" si="21"/>
        <v>53.454069783639497</v>
      </c>
      <c r="C42" s="21">
        <f t="shared" si="22"/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 x14ac:dyDescent="0.25">
      <c r="A43" s="21">
        <f t="shared" si="21"/>
        <v>71.842158353223496</v>
      </c>
      <c r="B43" s="21">
        <f t="shared" si="21"/>
        <v>53.389279290654954</v>
      </c>
      <c r="C43" s="21">
        <f t="shared" si="22"/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 AL6:AZ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5" priority="12" operator="equal">
      <formula>$F$3</formula>
    </cfRule>
    <cfRule type="cellIs" dxfId="24" priority="13" operator="equal">
      <formula>$S$2</formula>
    </cfRule>
    <cfRule type="cellIs" dxfId="23" priority="14" operator="equal">
      <formula>$P$5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IM85"/>
  <sheetViews>
    <sheetView workbookViewId="0">
      <selection activeCell="Z6" sqref="Z6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3.7109375" style="2" customWidth="1"/>
    <col min="53" max="53" width="3.42578125" style="3" customWidth="1"/>
    <col min="54" max="228" width="0" style="2" hidden="1" customWidth="1"/>
    <col min="229" max="230" width="9.28515625" style="2" hidden="1" customWidth="1"/>
    <col min="231" max="231" width="3.42578125" style="2" customWidth="1"/>
    <col min="232" max="246" width="1.85546875" style="2" customWidth="1"/>
    <col min="247" max="247" width="10" style="2" customWidth="1"/>
    <col min="248" max="16384" width="9.140625" style="2"/>
  </cols>
  <sheetData>
    <row r="1" spans="1:24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</row>
    <row r="2" spans="1:247" ht="15.75" customHeight="1" x14ac:dyDescent="0.25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35</v>
      </c>
      <c r="T2" s="29"/>
      <c r="U2" s="29"/>
      <c r="V2" s="29"/>
      <c r="W2" s="29"/>
      <c r="X2" s="29"/>
      <c r="Y2" s="5"/>
      <c r="Z2" s="30" t="s">
        <v>34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</row>
    <row r="3" spans="1:247" x14ac:dyDescent="0.25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</row>
    <row r="4" spans="1:247" x14ac:dyDescent="0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5"/>
      <c r="Z4" s="30" t="s">
        <v>51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27</v>
      </c>
      <c r="AG4" s="57" t="s">
        <v>28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</row>
    <row r="5" spans="1:247" x14ac:dyDescent="0.25">
      <c r="A5" s="43"/>
      <c r="B5" s="43"/>
      <c r="C5" s="44">
        <f t="shared" ref="C5:C13" si="0">INDEX($AA$5:$AA$13,D5,1)</f>
        <v>6</v>
      </c>
      <c r="D5" s="43">
        <v>9</v>
      </c>
      <c r="E5" s="38"/>
      <c r="F5" s="8"/>
      <c r="G5" s="8"/>
      <c r="H5" s="49"/>
      <c r="I5" s="49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26</v>
      </c>
      <c r="AG5" s="33"/>
      <c r="AH5" s="56" t="s">
        <v>30</v>
      </c>
      <c r="AI5" s="35" t="s">
        <v>11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</row>
    <row r="6" spans="1:247" x14ac:dyDescent="0.25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8"/>
      <c r="G6" s="8"/>
      <c r="H6" s="49"/>
      <c r="I6" s="49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 t="shared" ref="Q6" si="3"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4">AA5+AA$3</f>
        <v>4.2222222222222223</v>
      </c>
      <c r="AB6" s="53" t="s">
        <v>22</v>
      </c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IF(AL23="","",IF(ISNUMBER(MATCH('02_BCF2SS'!AL23,$R$5:$R$7,0)),$L$4,IF(ISNUMBER(MATCH('02_BCF2SS'!AL23,$Q$8:$Q$19,0)),$P$5,IF(ISNUMBER(MATCH('02_BCF2SS'!AL23,$Z$5:$Z$14,0)),$S$2,IF(ISNUMBER(MATCH('02_BCF2SS'!AL23,$J$5:$J$34,0)),$F$3,$AM$2)))))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IF(AM23="","",IF(ISNUMBER(MATCH('02_BCF2SS'!AM23,$R$5:$R$7,0)),$L$4,IF(ISNUMBER(MATCH('02_BCF2SS'!AM23,$Q$8:$Q$19,0)),$P$5,IF(ISNUMBER(MATCH('02_BCF2SS'!AM23,$Z$5:$Z$14,0)),$S$2,IF(ISNUMBER(MATCH('02_BCF2SS'!AM23,$J$5:$J$34,0)),$F$3,$AM$2)))))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IF(AN23="","",IF(ISNUMBER(MATCH('02_BCF2SS'!AN23,$R$5:$R$7,0)),$L$4,IF(ISNUMBER(MATCH('02_BCF2SS'!AN23,$Q$8:$Q$19,0)),$P$5,IF(ISNUMBER(MATCH('02_BCF2SS'!AN23,$Z$5:$Z$14,0)),$S$2,IF(ISNUMBER(MATCH('02_BCF2SS'!AN23,$J$5:$J$34,0)),$F$3,$AM$2)))))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IF(AO23="","",IF(ISNUMBER(MATCH('02_BCF2SS'!AO23,$R$5:$R$7,0)),$L$4,IF(ISNUMBER(MATCH('02_BCF2SS'!AO23,$Q$8:$Q$19,0)),$P$5,IF(ISNUMBER(MATCH('02_BCF2SS'!AO23,$Z$5:$Z$14,0)),$S$2,IF(ISNUMBER(MATCH('02_BCF2SS'!AO23,$J$5:$J$34,0)),$F$3,$AM$2)))))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IF(AP23="","",IF(ISNUMBER(MATCH('02_BCF2SS'!AP23,$R$5:$R$7,0)),$L$4,IF(ISNUMBER(MATCH('02_BCF2SS'!AP23,$Q$8:$Q$19,0)),$P$5,IF(ISNUMBER(MATCH('02_BCF2SS'!AP23,$Z$5:$Z$14,0)),$S$2,IF(ISNUMBER(MATCH('02_BCF2SS'!AP23,$J$5:$J$34,0)),$F$3,$AM$2)))))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IF(AQ23="","",IF(ISNUMBER(MATCH('02_BCF2SS'!AQ23,$R$5:$R$7,0)),$L$4,IF(ISNUMBER(MATCH('02_BCF2SS'!AQ23,$Q$8:$Q$19,0)),$P$5,IF(ISNUMBER(MATCH('02_BCF2SS'!AQ23,$Z$5:$Z$14,0)),$S$2,IF(ISNUMBER(MATCH('02_BCF2SS'!AQ23,$J$5:$J$34,0)),$F$3,$AM$2)))))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IF(AR23="","",IF(ISNUMBER(MATCH('02_BCF2SS'!AR23,$R$5:$R$7,0)),$L$4,IF(ISNUMBER(MATCH('02_BCF2SS'!AR23,$Q$8:$Q$19,0)),$P$5,IF(ISNUMBER(MATCH('02_BCF2SS'!AR23,$Z$5:$Z$14,0)),$S$2,IF(ISNUMBER(MATCH('02_BCF2SS'!AR23,$J$5:$J$34,0)),$F$3,$AM$2)))))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IF(AS23="","",IF(ISNUMBER(MATCH('02_BCF2SS'!AS23,$R$5:$R$7,0)),$L$4,IF(ISNUMBER(MATCH('02_BCF2SS'!AS23,$Q$8:$Q$19,0)),$P$5,IF(ISNUMBER(MATCH('02_BCF2SS'!AS23,$Z$5:$Z$14,0)),$S$2,IF(ISNUMBER(MATCH('02_BCF2SS'!AS23,$J$5:$J$34,0)),$F$3,$AM$2)))))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IF(AT23="","",IF(ISNUMBER(MATCH('02_BCF2SS'!AT23,$R$5:$R$7,0)),$L$4,IF(ISNUMBER(MATCH('02_BCF2SS'!AT23,$Q$8:$Q$19,0)),$P$5,IF(ISNUMBER(MATCH('02_BCF2SS'!AT23,$Z$5:$Z$14,0)),$S$2,IF(ISNUMBER(MATCH('02_BCF2SS'!AT23,$J$5:$J$34,0)),$F$3,$AM$2)))))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IF(AU23="","",IF(ISNUMBER(MATCH('02_BCF2SS'!AU23,$R$5:$R$7,0)),$L$4,IF(ISNUMBER(MATCH('02_BCF2SS'!AU23,$Q$8:$Q$19,0)),$P$5,IF(ISNUMBER(MATCH('02_BCF2SS'!AU23,$Z$5:$Z$14,0)),$S$2,IF(ISNUMBER(MATCH('02_BCF2SS'!AU23,$J$5:$J$34,0)),$F$3,$AM$2)))))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IF(AV23="","",IF(ISNUMBER(MATCH('02_BCF2SS'!AV23,$R$5:$R$7,0)),$L$4,IF(ISNUMBER(MATCH('02_BCF2SS'!AV23,$Q$8:$Q$19,0)),$P$5,IF(ISNUMBER(MATCH('02_BCF2SS'!AV23,$Z$5:$Z$14,0)),$S$2,IF(ISNUMBER(MATCH('02_BCF2SS'!AV23,$J$5:$J$34,0)),$F$3,$AM$2)))))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IF(AW23="","",IF(ISNUMBER(MATCH('02_BCF2SS'!AW23,$R$5:$R$7,0)),$L$4,IF(ISNUMBER(MATCH('02_BCF2SS'!AW23,$Q$8:$Q$19,0)),$P$5,IF(ISNUMBER(MATCH('02_BCF2SS'!AW23,$Z$5:$Z$14,0)),$S$2,IF(ISNUMBER(MATCH('02_BCF2SS'!AW23,$J$5:$J$34,0)),$F$3,$AM$2)))))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IF(AX23="","",IF(ISNUMBER(MATCH('02_BCF2SS'!AX23,$R$5:$R$7,0)),$L$4,IF(ISNUMBER(MATCH('02_BCF2SS'!AX23,$Q$8:$Q$19,0)),$P$5,IF(ISNUMBER(MATCH('02_BCF2SS'!AX23,$Z$5:$Z$14,0)),$S$2,IF(ISNUMBER(MATCH('02_BCF2SS'!AX23,$J$5:$J$34,0)),$F$3,$AM$2)))))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IF(AY23="","",IF(ISNUMBER(MATCH('02_BCF2SS'!AY23,$R$5:$R$7,0)),$L$4,IF(ISNUMBER(MATCH('02_BCF2SS'!AY23,$Q$8:$Q$19,0)),$P$5,IF(ISNUMBER(MATCH('02_BCF2SS'!AY23,$Z$5:$Z$14,0)),$S$2,IF(ISNUMBER(MATCH('02_BCF2SS'!AY23,$J$5:$J$34,0)),$F$3,$AM$2)))))</f>
        <v>0</v>
      </c>
      <c r="AZ6" s="40" t="str">
        <f>IF(AZ23="","",IF(ISNUMBER(MATCH('02_BCF2SS'!AZ23,$R$5:$R$7,0)),$L$4,IF(ISNUMBER(MATCH('02_BCF2SS'!AZ23,$Q$8:$Q$19,0)),$P$5,IF(ISNUMBER(MATCH('02_BCF2SS'!AZ23,$Z$5:$Z$14,0)),$S$2,IF(ISNUMBER(MATCH('02_BCF2SS'!AZ23,$J$5:$J$34,0)),$F$3,$AM$2)))))</f>
        <v>c_river</v>
      </c>
      <c r="BA6" s="5"/>
      <c r="HU6" s="5"/>
      <c r="HV6" s="5"/>
      <c r="HW6" s="51">
        <v>2</v>
      </c>
      <c r="HX6" s="51">
        <v>2</v>
      </c>
      <c r="HY6" s="51">
        <v>2</v>
      </c>
      <c r="HZ6" s="51">
        <v>2</v>
      </c>
      <c r="IA6" s="51">
        <v>2</v>
      </c>
      <c r="IB6" s="51">
        <v>2</v>
      </c>
      <c r="IC6" s="51">
        <v>2</v>
      </c>
      <c r="ID6" s="51">
        <v>2</v>
      </c>
      <c r="IE6" s="51">
        <v>-2</v>
      </c>
      <c r="IF6" s="51">
        <v>-2</v>
      </c>
      <c r="IG6" s="51">
        <v>-2</v>
      </c>
      <c r="IH6" s="51">
        <v>-2</v>
      </c>
      <c r="II6" s="51">
        <v>-2</v>
      </c>
      <c r="IJ6" s="51">
        <v>-2</v>
      </c>
      <c r="IK6" s="51">
        <v>-2</v>
      </c>
      <c r="IL6" s="5"/>
      <c r="IM6" s="5"/>
    </row>
    <row r="7" spans="1:247" x14ac:dyDescent="0.25">
      <c r="A7" s="43">
        <v>200</v>
      </c>
      <c r="B7" s="43"/>
      <c r="C7" s="44">
        <f t="shared" si="0"/>
        <v>5.3333333333333339</v>
      </c>
      <c r="D7" s="43">
        <f t="shared" ref="D7:D13" si="5">D6-1</f>
        <v>7</v>
      </c>
      <c r="E7" s="38"/>
      <c r="F7" s="8"/>
      <c r="G7" s="8"/>
      <c r="H7" s="49"/>
      <c r="I7" s="49"/>
      <c r="J7" s="9"/>
      <c r="K7" s="5"/>
      <c r="L7" s="42"/>
      <c r="M7" s="42" t="s">
        <v>9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4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IF(AL24="","",IF(ISNUMBER(MATCH('02_BCF2SS'!AL24,$R$5:$R$7,0)),$L$4,IF(ISNUMBER(MATCH('02_BCF2SS'!AL24,$Q$8:$Q$19,0)),$P$5,IF(ISNUMBER(MATCH('02_BCF2SS'!AL24,$Z$5:$Z$14,0)),$S$2,IF(ISNUMBER(MATCH('02_BCF2SS'!AL24,$J$5:$J$34,0)),$F$3,$AM$2)))))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IF(AM24="","",IF(ISNUMBER(MATCH('02_BCF2SS'!AM24,$R$5:$R$7,0)),$L$4,IF(ISNUMBER(MATCH('02_BCF2SS'!AM24,$Q$8:$Q$19,0)),$P$5,IF(ISNUMBER(MATCH('02_BCF2SS'!AM24,$Z$5:$Z$14,0)),$S$2,IF(ISNUMBER(MATCH('02_BCF2SS'!AM24,$J$5:$J$34,0)),$F$3,$AM$2)))))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IF(AN24="","",IF(ISNUMBER(MATCH('02_BCF2SS'!AN24,$R$5:$R$7,0)),$L$4,IF(ISNUMBER(MATCH('02_BCF2SS'!AN24,$Q$8:$Q$19,0)),$P$5,IF(ISNUMBER(MATCH('02_BCF2SS'!AN24,$Z$5:$Z$14,0)),$S$2,IF(ISNUMBER(MATCH('02_BCF2SS'!AN24,$J$5:$J$34,0)),$F$3,$AM$2)))))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IF(AO24="","",IF(ISNUMBER(MATCH('02_BCF2SS'!AO24,$R$5:$R$7,0)),$L$4,IF(ISNUMBER(MATCH('02_BCF2SS'!AO24,$Q$8:$Q$19,0)),$P$5,IF(ISNUMBER(MATCH('02_BCF2SS'!AO24,$Z$5:$Z$14,0)),$S$2,IF(ISNUMBER(MATCH('02_BCF2SS'!AO24,$J$5:$J$34,0)),$F$3,$AM$2)))))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IF(AP24="","",IF(ISNUMBER(MATCH('02_BCF2SS'!AP24,$R$5:$R$7,0)),$L$4,IF(ISNUMBER(MATCH('02_BCF2SS'!AP24,$Q$8:$Q$19,0)),$P$5,IF(ISNUMBER(MATCH('02_BCF2SS'!AP24,$Z$5:$Z$14,0)),$S$2,IF(ISNUMBER(MATCH('02_BCF2SS'!AP24,$J$5:$J$34,0)),$F$3,$AM$2)))))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IF(AQ24="","",IF(ISNUMBER(MATCH('02_BCF2SS'!AQ24,$R$5:$R$7,0)),$L$4,IF(ISNUMBER(MATCH('02_BCF2SS'!AQ24,$Q$8:$Q$19,0)),$P$5,IF(ISNUMBER(MATCH('02_BCF2SS'!AQ24,$Z$5:$Z$14,0)),$S$2,IF(ISNUMBER(MATCH('02_BCF2SS'!AQ24,$J$5:$J$34,0)),$F$3,$AM$2)))))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IF(AR24="","",IF(ISNUMBER(MATCH('02_BCF2SS'!AR24,$R$5:$R$7,0)),$L$4,IF(ISNUMBER(MATCH('02_BCF2SS'!AR24,$Q$8:$Q$19,0)),$P$5,IF(ISNUMBER(MATCH('02_BCF2SS'!AR24,$Z$5:$Z$14,0)),$S$2,IF(ISNUMBER(MATCH('02_BCF2SS'!AR24,$J$5:$J$34,0)),$F$3,$AM$2)))))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IF(AS24="","",IF(ISNUMBER(MATCH('02_BCF2SS'!AS24,$R$5:$R$7,0)),$L$4,IF(ISNUMBER(MATCH('02_BCF2SS'!AS24,$Q$8:$Q$19,0)),$P$5,IF(ISNUMBER(MATCH('02_BCF2SS'!AS24,$Z$5:$Z$14,0)),$S$2,IF(ISNUMBER(MATCH('02_BCF2SS'!AS24,$J$5:$J$34,0)),$F$3,$AM$2)))))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IF(AT24="","",IF(ISNUMBER(MATCH('02_BCF2SS'!AT24,$R$5:$R$7,0)),$L$4,IF(ISNUMBER(MATCH('02_BCF2SS'!AT24,$Q$8:$Q$19,0)),$P$5,IF(ISNUMBER(MATCH('02_BCF2SS'!AT24,$Z$5:$Z$14,0)),$S$2,IF(ISNUMBER(MATCH('02_BCF2SS'!AT24,$J$5:$J$34,0)),$F$3,$AM$2)))))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IF(AU24="","",IF(ISNUMBER(MATCH('02_BCF2SS'!AU24,$R$5:$R$7,0)),$L$4,IF(ISNUMBER(MATCH('02_BCF2SS'!AU24,$Q$8:$Q$19,0)),$P$5,IF(ISNUMBER(MATCH('02_BCF2SS'!AU24,$Z$5:$Z$14,0)),$S$2,IF(ISNUMBER(MATCH('02_BCF2SS'!AU24,$J$5:$J$34,0)),$F$3,$AM$2)))))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IF(AV24="","",IF(ISNUMBER(MATCH('02_BCF2SS'!AV24,$R$5:$R$7,0)),$L$4,IF(ISNUMBER(MATCH('02_BCF2SS'!AV24,$Q$8:$Q$19,0)),$P$5,IF(ISNUMBER(MATCH('02_BCF2SS'!AV24,$Z$5:$Z$14,0)),$S$2,IF(ISNUMBER(MATCH('02_BCF2SS'!AV24,$J$5:$J$34,0)),$F$3,$AM$2)))))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IF(AW24="","",IF(ISNUMBER(MATCH('02_BCF2SS'!AW24,$R$5:$R$7,0)),$L$4,IF(ISNUMBER(MATCH('02_BCF2SS'!AW24,$Q$8:$Q$19,0)),$P$5,IF(ISNUMBER(MATCH('02_BCF2SS'!AW24,$Z$5:$Z$14,0)),$S$2,IF(ISNUMBER(MATCH('02_BCF2SS'!AW24,$J$5:$J$34,0)),$F$3,$AM$2)))))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IF(AX24="","",IF(ISNUMBER(MATCH('02_BCF2SS'!AX24,$R$5:$R$7,0)),$L$4,IF(ISNUMBER(MATCH('02_BCF2SS'!AX24,$Q$8:$Q$19,0)),$P$5,IF(ISNUMBER(MATCH('02_BCF2SS'!AX24,$Z$5:$Z$14,0)),$S$2,IF(ISNUMBER(MATCH('02_BCF2SS'!AX24,$J$5:$J$34,0)),$F$3,$AM$2)))))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IF(AY24="","",IF(ISNUMBER(MATCH('02_BCF2SS'!AY24,$R$5:$R$7,0)),$L$4,IF(ISNUMBER(MATCH('02_BCF2SS'!AY24,$Q$8:$Q$19,0)),$P$5,IF(ISNUMBER(MATCH('02_BCF2SS'!AY24,$Z$5:$Z$14,0)),$S$2,IF(ISNUMBER(MATCH('02_BCF2SS'!AY24,$J$5:$J$34,0)),$F$3,$AM$2)))))</f>
        <v>0</v>
      </c>
      <c r="AZ7" s="40" t="str">
        <f>IF(AZ24="","",IF(ISNUMBER(MATCH('02_BCF2SS'!AZ24,$R$5:$R$7,0)),$L$4,IF(ISNUMBER(MATCH('02_BCF2SS'!AZ24,$Q$8:$Q$19,0)),$P$5,IF(ISNUMBER(MATCH('02_BCF2SS'!AZ24,$Z$5:$Z$14,0)),$S$2,IF(ISNUMBER(MATCH('02_BCF2SS'!AZ24,$J$5:$J$34,0)),$F$3,$AM$2)))))</f>
        <v>c_river</v>
      </c>
      <c r="BA7" s="5"/>
      <c r="HU7" s="5"/>
      <c r="HV7" s="5"/>
      <c r="HW7" s="51">
        <v>2</v>
      </c>
      <c r="HX7" s="51">
        <v>2</v>
      </c>
      <c r="HY7" s="51">
        <v>2</v>
      </c>
      <c r="HZ7" s="51">
        <v>2</v>
      </c>
      <c r="IA7" s="51">
        <v>2</v>
      </c>
      <c r="IB7" s="51">
        <v>2</v>
      </c>
      <c r="IC7" s="51">
        <v>2</v>
      </c>
      <c r="ID7" s="51">
        <v>2</v>
      </c>
      <c r="IE7" s="51">
        <v>-2</v>
      </c>
      <c r="IF7" s="51">
        <v>-2</v>
      </c>
      <c r="IG7" s="51">
        <v>-2</v>
      </c>
      <c r="IH7" s="51">
        <v>-2</v>
      </c>
      <c r="II7" s="51">
        <v>-2</v>
      </c>
      <c r="IJ7" s="51">
        <v>-2</v>
      </c>
      <c r="IK7" s="51">
        <v>-2</v>
      </c>
      <c r="IL7" s="5"/>
      <c r="IM7" s="5"/>
    </row>
    <row r="8" spans="1:247" x14ac:dyDescent="0.25">
      <c r="A8" s="43">
        <v>200</v>
      </c>
      <c r="B8" s="43">
        <f t="shared" ref="B8:B13" si="6">INDEX($W$5:$W$13,D8,1)</f>
        <v>0</v>
      </c>
      <c r="C8" s="44">
        <f t="shared" si="0"/>
        <v>5.1111111111111116</v>
      </c>
      <c r="D8" s="43">
        <f t="shared" si="5"/>
        <v>6</v>
      </c>
      <c r="E8" s="38"/>
      <c r="F8" s="8"/>
      <c r="G8" s="8"/>
      <c r="H8" s="49"/>
      <c r="I8" s="49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4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7">AK7+1</f>
        <v>3</v>
      </c>
      <c r="AL8" s="40">
        <f>IF(AL25="","",IF(ISNUMBER(MATCH('02_BCF2SS'!AL25,$R$5:$R$7,0)),$L$4,IF(ISNUMBER(MATCH('02_BCF2SS'!AL25,$Q$8:$Q$19,0)),$P$5,IF(ISNUMBER(MATCH('02_BCF2SS'!AL25,$Z$5:$Z$14,0)),$S$2,IF(ISNUMBER(MATCH('02_BCF2SS'!AL25,$J$5:$J$34,0)),$F$3,$AM$2)))))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IF(AM25="","",IF(ISNUMBER(MATCH('02_BCF2SS'!AM25,$R$5:$R$7,0)),$L$4,IF(ISNUMBER(MATCH('02_BCF2SS'!AM25,$Q$8:$Q$19,0)),$P$5,IF(ISNUMBER(MATCH('02_BCF2SS'!AM25,$Z$5:$Z$14,0)),$S$2,IF(ISNUMBER(MATCH('02_BCF2SS'!AM25,$J$5:$J$34,0)),$F$3,$AM$2)))))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IF(AN25="","",IF(ISNUMBER(MATCH('02_BCF2SS'!AN25,$R$5:$R$7,0)),$L$4,IF(ISNUMBER(MATCH('02_BCF2SS'!AN25,$Q$8:$Q$19,0)),$P$5,IF(ISNUMBER(MATCH('02_BCF2SS'!AN25,$Z$5:$Z$14,0)),$S$2,IF(ISNUMBER(MATCH('02_BCF2SS'!AN25,$J$5:$J$34,0)),$F$3,$AM$2)))))</f>
        <v>0</v>
      </c>
      <c r="AO8" s="40">
        <f>IF(AO25="","",IF(ISNUMBER(MATCH('02_BCF2SS'!AO25,$R$5:$R$7,0)),$L$4,IF(ISNUMBER(MATCH('02_BCF2SS'!AO25,$Q$8:$Q$19,0)),$P$5,IF(ISNUMBER(MATCH('02_BCF2SS'!AO25,$Z$5:$Z$14,0)),$S$2,IF(ISNUMBER(MATCH('02_BCF2SS'!AO25,$J$5:$J$34,0)),$F$3,$AM$2)))))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IF(AP25="","",IF(ISNUMBER(MATCH('02_BCF2SS'!AP25,$R$5:$R$7,0)),$L$4,IF(ISNUMBER(MATCH('02_BCF2SS'!AP25,$Q$8:$Q$19,0)),$P$5,IF(ISNUMBER(MATCH('02_BCF2SS'!AP25,$Z$5:$Z$14,0)),$S$2,IF(ISNUMBER(MATCH('02_BCF2SS'!AP25,$J$5:$J$34,0)),$F$3,$AM$2)))))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IF(AQ25="","",IF(ISNUMBER(MATCH('02_BCF2SS'!AQ25,$R$5:$R$7,0)),$L$4,IF(ISNUMBER(MATCH('02_BCF2SS'!AQ25,$Q$8:$Q$19,0)),$P$5,IF(ISNUMBER(MATCH('02_BCF2SS'!AQ25,$Z$5:$Z$14,0)),$S$2,IF(ISNUMBER(MATCH('02_BCF2SS'!AQ25,$J$5:$J$34,0)),$F$3,$AM$2)))))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IF(AR25="","",IF(ISNUMBER(MATCH('02_BCF2SS'!AR25,$R$5:$R$7,0)),$L$4,IF(ISNUMBER(MATCH('02_BCF2SS'!AR25,$Q$8:$Q$19,0)),$P$5,IF(ISNUMBER(MATCH('02_BCF2SS'!AR25,$Z$5:$Z$14,0)),$S$2,IF(ISNUMBER(MATCH('02_BCF2SS'!AR25,$J$5:$J$34,0)),$F$3,$AM$2)))))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IF(AS25="","",IF(ISNUMBER(MATCH('02_BCF2SS'!AS25,$R$5:$R$7,0)),$L$4,IF(ISNUMBER(MATCH('02_BCF2SS'!AS25,$Q$8:$Q$19,0)),$P$5,IF(ISNUMBER(MATCH('02_BCF2SS'!AS25,$Z$5:$Z$14,0)),$S$2,IF(ISNUMBER(MATCH('02_BCF2SS'!AS25,$J$5:$J$34,0)),$F$3,$AM$2)))))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IF(AT25="","",IF(ISNUMBER(MATCH('02_BCF2SS'!AT25,$R$5:$R$7,0)),$L$4,IF(ISNUMBER(MATCH('02_BCF2SS'!AT25,$Q$8:$Q$19,0)),$P$5,IF(ISNUMBER(MATCH('02_BCF2SS'!AT25,$Z$5:$Z$14,0)),$S$2,IF(ISNUMBER(MATCH('02_BCF2SS'!AT25,$J$5:$J$34,0)),$F$3,$AM$2)))))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IF(AU25="","",IF(ISNUMBER(MATCH('02_BCF2SS'!AU25,$R$5:$R$7,0)),$L$4,IF(ISNUMBER(MATCH('02_BCF2SS'!AU25,$Q$8:$Q$19,0)),$P$5,IF(ISNUMBER(MATCH('02_BCF2SS'!AU25,$Z$5:$Z$14,0)),$S$2,IF(ISNUMBER(MATCH('02_BCF2SS'!AU25,$J$5:$J$34,0)),$F$3,$AM$2)))))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IF(AV25="","",IF(ISNUMBER(MATCH('02_BCF2SS'!AV25,$R$5:$R$7,0)),$L$4,IF(ISNUMBER(MATCH('02_BCF2SS'!AV25,$Q$8:$Q$19,0)),$P$5,IF(ISNUMBER(MATCH('02_BCF2SS'!AV25,$Z$5:$Z$14,0)),$S$2,IF(ISNUMBER(MATCH('02_BCF2SS'!AV25,$J$5:$J$34,0)),$F$3,$AM$2)))))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IF(AW25="","",IF(ISNUMBER(MATCH('02_BCF2SS'!AW25,$R$5:$R$7,0)),$L$4,IF(ISNUMBER(MATCH('02_BCF2SS'!AW25,$Q$8:$Q$19,0)),$P$5,IF(ISNUMBER(MATCH('02_BCF2SS'!AW25,$Z$5:$Z$14,0)),$S$2,IF(ISNUMBER(MATCH('02_BCF2SS'!AW25,$J$5:$J$34,0)),$F$3,$AM$2)))))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IF(AX25="","",IF(ISNUMBER(MATCH('02_BCF2SS'!AX25,$R$5:$R$7,0)),$L$4,IF(ISNUMBER(MATCH('02_BCF2SS'!AX25,$Q$8:$Q$19,0)),$P$5,IF(ISNUMBER(MATCH('02_BCF2SS'!AX25,$Z$5:$Z$14,0)),$S$2,IF(ISNUMBER(MATCH('02_BCF2SS'!AX25,$J$5:$J$34,0)),$F$3,$AM$2)))))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IF(AY25="","",IF(ISNUMBER(MATCH('02_BCF2SS'!AY25,$R$5:$R$7,0)),$L$4,IF(ISNUMBER(MATCH('02_BCF2SS'!AY25,$Q$8:$Q$19,0)),$P$5,IF(ISNUMBER(MATCH('02_BCF2SS'!AY25,$Z$5:$Z$14,0)),$S$2,IF(ISNUMBER(MATCH('02_BCF2SS'!AY25,$J$5:$J$34,0)),$F$3,$AM$2)))))</f>
        <v>0</v>
      </c>
      <c r="AZ8" s="40" t="str">
        <f>IF(AZ25="","",IF(ISNUMBER(MATCH('02_BCF2SS'!AZ25,$R$5:$R$7,0)),$L$4,IF(ISNUMBER(MATCH('02_BCF2SS'!AZ25,$Q$8:$Q$19,0)),$P$5,IF(ISNUMBER(MATCH('02_BCF2SS'!AZ25,$Z$5:$Z$14,0)),$S$2,IF(ISNUMBER(MATCH('02_BCF2SS'!AZ25,$J$5:$J$34,0)),$F$3,$AM$2)))))</f>
        <v>c_river</v>
      </c>
      <c r="BA8" s="5"/>
      <c r="HU8" s="5"/>
      <c r="HV8" s="5"/>
      <c r="HW8" s="51">
        <v>2</v>
      </c>
      <c r="HX8" s="51">
        <v>2</v>
      </c>
      <c r="HY8" s="51">
        <v>2</v>
      </c>
      <c r="HZ8" s="51">
        <v>-2</v>
      </c>
      <c r="IA8" s="51">
        <v>2</v>
      </c>
      <c r="IB8" s="51">
        <v>2</v>
      </c>
      <c r="IC8" s="51">
        <v>2</v>
      </c>
      <c r="ID8" s="51">
        <v>2</v>
      </c>
      <c r="IE8" s="51">
        <v>-2</v>
      </c>
      <c r="IF8" s="51">
        <v>-2</v>
      </c>
      <c r="IG8" s="51">
        <v>-2</v>
      </c>
      <c r="IH8" s="51">
        <v>-2</v>
      </c>
      <c r="II8" s="51">
        <v>-2</v>
      </c>
      <c r="IJ8" s="51">
        <v>-2</v>
      </c>
      <c r="IK8" s="51">
        <v>-2</v>
      </c>
      <c r="IL8" s="5"/>
      <c r="IM8" s="5"/>
    </row>
    <row r="9" spans="1:247" ht="13.5" customHeight="1" x14ac:dyDescent="0.25">
      <c r="A9" s="43">
        <v>200</v>
      </c>
      <c r="B9" s="43">
        <f t="shared" si="6"/>
        <v>0</v>
      </c>
      <c r="C9" s="44">
        <f t="shared" si="0"/>
        <v>4.8888888888888893</v>
      </c>
      <c r="D9" s="43">
        <f t="shared" si="5"/>
        <v>5</v>
      </c>
      <c r="E9" s="38"/>
      <c r="F9" s="8"/>
      <c r="G9" s="8"/>
      <c r="H9" s="49"/>
      <c r="I9" s="49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4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7"/>
        <v>4</v>
      </c>
      <c r="AL9" s="40">
        <f>IF(AL26="","",IF(ISNUMBER(MATCH('02_BCF2SS'!AL26,$R$5:$R$7,0)),$L$4,IF(ISNUMBER(MATCH('02_BCF2SS'!AL26,$Q$8:$Q$19,0)),$P$5,IF(ISNUMBER(MATCH('02_BCF2SS'!AL26,$Z$5:$Z$14,0)),$S$2,IF(ISNUMBER(MATCH('02_BCF2SS'!AL26,$J$5:$J$34,0)),$F$3,$AM$2)))))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IF(AM26="","",IF(ISNUMBER(MATCH('02_BCF2SS'!AM26,$R$5:$R$7,0)),$L$4,IF(ISNUMBER(MATCH('02_BCF2SS'!AM26,$Q$8:$Q$19,0)),$P$5,IF(ISNUMBER(MATCH('02_BCF2SS'!AM26,$Z$5:$Z$14,0)),$S$2,IF(ISNUMBER(MATCH('02_BCF2SS'!AM26,$J$5:$J$34,0)),$F$3,$AM$2)))))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IF(AN26="","",IF(ISNUMBER(MATCH('02_BCF2SS'!AN26,$R$5:$R$7,0)),$L$4,IF(ISNUMBER(MATCH('02_BCF2SS'!AN26,$Q$8:$Q$19,0)),$P$5,IF(ISNUMBER(MATCH('02_BCF2SS'!AN26,$Z$5:$Z$14,0)),$S$2,IF(ISNUMBER(MATCH('02_BCF2SS'!AN26,$J$5:$J$34,0)),$F$3,$AM$2)))))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IF(AO26="","",IF(ISNUMBER(MATCH('02_BCF2SS'!AO26,$R$5:$R$7,0)),$L$4,IF(ISNUMBER(MATCH('02_BCF2SS'!AO26,$Q$8:$Q$19,0)),$P$5,IF(ISNUMBER(MATCH('02_BCF2SS'!AO26,$Z$5:$Z$14,0)),$S$2,IF(ISNUMBER(MATCH('02_BCF2SS'!AO26,$J$5:$J$34,0)),$F$3,$AM$2)))))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IF(AP26="","",IF(ISNUMBER(MATCH('02_BCF2SS'!AP26,$R$5:$R$7,0)),$L$4,IF(ISNUMBER(MATCH('02_BCF2SS'!AP26,$Q$8:$Q$19,0)),$P$5,IF(ISNUMBER(MATCH('02_BCF2SS'!AP26,$Z$5:$Z$14,0)),$S$2,IF(ISNUMBER(MATCH('02_BCF2SS'!AP26,$J$5:$J$34,0)),$F$3,$AM$2)))))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IF(AQ26="","",IF(ISNUMBER(MATCH('02_BCF2SS'!AQ26,$R$5:$R$7,0)),$L$4,IF(ISNUMBER(MATCH('02_BCF2SS'!AQ26,$Q$8:$Q$19,0)),$P$5,IF(ISNUMBER(MATCH('02_BCF2SS'!AQ26,$Z$5:$Z$14,0)),$S$2,IF(ISNUMBER(MATCH('02_BCF2SS'!AQ26,$J$5:$J$34,0)),$F$3,$AM$2)))))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IF(AR26="","",IF(ISNUMBER(MATCH('02_BCF2SS'!AR26,$R$5:$R$7,0)),$L$4,IF(ISNUMBER(MATCH('02_BCF2SS'!AR26,$Q$8:$Q$19,0)),$P$5,IF(ISNUMBER(MATCH('02_BCF2SS'!AR26,$Z$5:$Z$14,0)),$S$2,IF(ISNUMBER(MATCH('02_BCF2SS'!AR26,$J$5:$J$34,0)),$F$3,$AM$2)))))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IF(AS26="","",IF(ISNUMBER(MATCH('02_BCF2SS'!AS26,$R$5:$R$7,0)),$L$4,IF(ISNUMBER(MATCH('02_BCF2SS'!AS26,$Q$8:$Q$19,0)),$P$5,IF(ISNUMBER(MATCH('02_BCF2SS'!AS26,$Z$5:$Z$14,0)),$S$2,IF(ISNUMBER(MATCH('02_BCF2SS'!AS26,$J$5:$J$34,0)),$F$3,$AM$2)))))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IF(AT26="","",IF(ISNUMBER(MATCH('02_BCF2SS'!AT26,$R$5:$R$7,0)),$L$4,IF(ISNUMBER(MATCH('02_BCF2SS'!AT26,$Q$8:$Q$19,0)),$P$5,IF(ISNUMBER(MATCH('02_BCF2SS'!AT26,$Z$5:$Z$14,0)),$S$2,IF(ISNUMBER(MATCH('02_BCF2SS'!AT26,$J$5:$J$34,0)),$F$3,$AM$2)))))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IF(AU26="","",IF(ISNUMBER(MATCH('02_BCF2SS'!AU26,$R$5:$R$7,0)),$L$4,IF(ISNUMBER(MATCH('02_BCF2SS'!AU26,$Q$8:$Q$19,0)),$P$5,IF(ISNUMBER(MATCH('02_BCF2SS'!AU26,$Z$5:$Z$14,0)),$S$2,IF(ISNUMBER(MATCH('02_BCF2SS'!AU26,$J$5:$J$34,0)),$F$3,$AM$2)))))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IF(AV26="","",IF(ISNUMBER(MATCH('02_BCF2SS'!AV26,$R$5:$R$7,0)),$L$4,IF(ISNUMBER(MATCH('02_BCF2SS'!AV26,$Q$8:$Q$19,0)),$P$5,IF(ISNUMBER(MATCH('02_BCF2SS'!AV26,$Z$5:$Z$14,0)),$S$2,IF(ISNUMBER(MATCH('02_BCF2SS'!AV26,$J$5:$J$34,0)),$F$3,$AM$2)))))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IF(AW26="","",IF(ISNUMBER(MATCH('02_BCF2SS'!AW26,$R$5:$R$7,0)),$L$4,IF(ISNUMBER(MATCH('02_BCF2SS'!AW26,$Q$8:$Q$19,0)),$P$5,IF(ISNUMBER(MATCH('02_BCF2SS'!AW26,$Z$5:$Z$14,0)),$S$2,IF(ISNUMBER(MATCH('02_BCF2SS'!AW26,$J$5:$J$34,0)),$F$3,$AM$2)))))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IF(AX26="","",IF(ISNUMBER(MATCH('02_BCF2SS'!AX26,$R$5:$R$7,0)),$L$4,IF(ISNUMBER(MATCH('02_BCF2SS'!AX26,$Q$8:$Q$19,0)),$P$5,IF(ISNUMBER(MATCH('02_BCF2SS'!AX26,$Z$5:$Z$14,0)),$S$2,IF(ISNUMBER(MATCH('02_BCF2SS'!AX26,$J$5:$J$34,0)),$F$3,$AM$2)))))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IF(AY26="","",IF(ISNUMBER(MATCH('02_BCF2SS'!AY26,$R$5:$R$7,0)),$L$4,IF(ISNUMBER(MATCH('02_BCF2SS'!AY26,$Q$8:$Q$19,0)),$P$5,IF(ISNUMBER(MATCH('02_BCF2SS'!AY26,$Z$5:$Z$14,0)),$S$2,IF(ISNUMBER(MATCH('02_BCF2SS'!AY26,$J$5:$J$34,0)),$F$3,$AM$2)))))</f>
        <v>0</v>
      </c>
      <c r="AZ9" s="40" t="str">
        <f>IF(AZ26="","",IF(ISNUMBER(MATCH('02_BCF2SS'!AZ26,$R$5:$R$7,0)),$L$4,IF(ISNUMBER(MATCH('02_BCF2SS'!AZ26,$Q$8:$Q$19,0)),$P$5,IF(ISNUMBER(MATCH('02_BCF2SS'!AZ26,$Z$5:$Z$14,0)),$S$2,IF(ISNUMBER(MATCH('02_BCF2SS'!AZ26,$J$5:$J$34,0)),$F$3,$AM$2)))))</f>
        <v>c_river</v>
      </c>
      <c r="BA9" s="5"/>
      <c r="HU9" s="5"/>
      <c r="HV9" s="5"/>
      <c r="HW9" s="51">
        <v>2</v>
      </c>
      <c r="HX9" s="51">
        <v>2</v>
      </c>
      <c r="HY9" s="51">
        <v>2</v>
      </c>
      <c r="HZ9" s="51">
        <v>2</v>
      </c>
      <c r="IA9" s="51">
        <v>2</v>
      </c>
      <c r="IB9" s="51">
        <v>2</v>
      </c>
      <c r="IC9" s="51">
        <v>2</v>
      </c>
      <c r="ID9" s="51">
        <v>2</v>
      </c>
      <c r="IE9" s="51">
        <v>-2</v>
      </c>
      <c r="IF9" s="51">
        <v>-2</v>
      </c>
      <c r="IG9" s="51">
        <v>-2</v>
      </c>
      <c r="IH9" s="51">
        <v>-2</v>
      </c>
      <c r="II9" s="51">
        <v>-2</v>
      </c>
      <c r="IJ9" s="51">
        <v>-2</v>
      </c>
      <c r="IK9" s="51">
        <v>-2</v>
      </c>
      <c r="IL9" s="5"/>
      <c r="IM9" s="5"/>
    </row>
    <row r="10" spans="1:247" x14ac:dyDescent="0.25">
      <c r="A10" s="43">
        <v>200</v>
      </c>
      <c r="B10" s="43"/>
      <c r="C10" s="44">
        <f t="shared" si="0"/>
        <v>4.666666666666667</v>
      </c>
      <c r="D10" s="43">
        <f t="shared" si="5"/>
        <v>4</v>
      </c>
      <c r="E10" s="38"/>
      <c r="F10" s="8"/>
      <c r="G10" s="8"/>
      <c r="H10" s="49"/>
      <c r="I10" s="49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4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7"/>
        <v>5</v>
      </c>
      <c r="AL10" s="40">
        <f>IF(AL27="","",IF(ISNUMBER(MATCH('02_BCF2SS'!AL27,$R$5:$R$7,0)),$L$4,IF(ISNUMBER(MATCH('02_BCF2SS'!AL27,$Q$8:$Q$19,0)),$P$5,IF(ISNUMBER(MATCH('02_BCF2SS'!AL27,$Z$5:$Z$14,0)),$S$2,IF(ISNUMBER(MATCH('02_BCF2SS'!AL27,$J$5:$J$34,0)),$F$3,$AM$2)))))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IF(AM27="","",IF(ISNUMBER(MATCH('02_BCF2SS'!AM27,$R$5:$R$7,0)),$L$4,IF(ISNUMBER(MATCH('02_BCF2SS'!AM27,$Q$8:$Q$19,0)),$P$5,IF(ISNUMBER(MATCH('02_BCF2SS'!AM27,$Z$5:$Z$14,0)),$S$2,IF(ISNUMBER(MATCH('02_BCF2SS'!AM27,$J$5:$J$34,0)),$F$3,$AM$2)))))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IF(AN27="","",IF(ISNUMBER(MATCH('02_BCF2SS'!AN27,$R$5:$R$7,0)),$L$4,IF(ISNUMBER(MATCH('02_BCF2SS'!AN27,$Q$8:$Q$19,0)),$P$5,IF(ISNUMBER(MATCH('02_BCF2SS'!AN27,$Z$5:$Z$14,0)),$S$2,IF(ISNUMBER(MATCH('02_BCF2SS'!AN27,$J$5:$J$34,0)),$F$3,$AM$2)))))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IF(AO27="","",IF(ISNUMBER(MATCH('02_BCF2SS'!AO27,$R$5:$R$7,0)),$L$4,IF(ISNUMBER(MATCH('02_BCF2SS'!AO27,$Q$8:$Q$19,0)),$P$5,IF(ISNUMBER(MATCH('02_BCF2SS'!AO27,$Z$5:$Z$14,0)),$S$2,IF(ISNUMBER(MATCH('02_BCF2SS'!AO27,$J$5:$J$34,0)),$F$3,$AM$2)))))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IF(AP27="","",IF(ISNUMBER(MATCH('02_BCF2SS'!AP27,$R$5:$R$7,0)),$L$4,IF(ISNUMBER(MATCH('02_BCF2SS'!AP27,$Q$8:$Q$19,0)),$P$5,IF(ISNUMBER(MATCH('02_BCF2SS'!AP27,$Z$5:$Z$14,0)),$S$2,IF(ISNUMBER(MATCH('02_BCF2SS'!AP27,$J$5:$J$34,0)),$F$3,$AM$2)))))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IF(AQ27="","",IF(ISNUMBER(MATCH('02_BCF2SS'!AQ27,$R$5:$R$7,0)),$L$4,IF(ISNUMBER(MATCH('02_BCF2SS'!AQ27,$Q$8:$Q$19,0)),$P$5,IF(ISNUMBER(MATCH('02_BCF2SS'!AQ27,$Z$5:$Z$14,0)),$S$2,IF(ISNUMBER(MATCH('02_BCF2SS'!AQ27,$J$5:$J$34,0)),$F$3,$AM$2)))))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IF(AR27="","",IF(ISNUMBER(MATCH('02_BCF2SS'!AR27,$R$5:$R$7,0)),$L$4,IF(ISNUMBER(MATCH('02_BCF2SS'!AR27,$Q$8:$Q$19,0)),$P$5,IF(ISNUMBER(MATCH('02_BCF2SS'!AR27,$Z$5:$Z$14,0)),$S$2,IF(ISNUMBER(MATCH('02_BCF2SS'!AR27,$J$5:$J$34,0)),$F$3,$AM$2)))))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IF(AS27="","",IF(ISNUMBER(MATCH('02_BCF2SS'!AS27,$R$5:$R$7,0)),$L$4,IF(ISNUMBER(MATCH('02_BCF2SS'!AS27,$Q$8:$Q$19,0)),$P$5,IF(ISNUMBER(MATCH('02_BCF2SS'!AS27,$Z$5:$Z$14,0)),$S$2,IF(ISNUMBER(MATCH('02_BCF2SS'!AS27,$J$5:$J$34,0)),$F$3,$AM$2)))))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IF(AT27="","",IF(ISNUMBER(MATCH('02_BCF2SS'!AT27,$R$5:$R$7,0)),$L$4,IF(ISNUMBER(MATCH('02_BCF2SS'!AT27,$Q$8:$Q$19,0)),$P$5,IF(ISNUMBER(MATCH('02_BCF2SS'!AT27,$Z$5:$Z$14,0)),$S$2,IF(ISNUMBER(MATCH('02_BCF2SS'!AT27,$J$5:$J$34,0)),$F$3,$AM$2)))))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IF(AU27="","",IF(ISNUMBER(MATCH('02_BCF2SS'!AU27,$R$5:$R$7,0)),$L$4,IF(ISNUMBER(MATCH('02_BCF2SS'!AU27,$Q$8:$Q$19,0)),$P$5,IF(ISNUMBER(MATCH('02_BCF2SS'!AU27,$Z$5:$Z$14,0)),$S$2,IF(ISNUMBER(MATCH('02_BCF2SS'!AU27,$J$5:$J$34,0)),$F$3,$AM$2)))))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IF(AV27="","",IF(ISNUMBER(MATCH('02_BCF2SS'!AV27,$R$5:$R$7,0)),$L$4,IF(ISNUMBER(MATCH('02_BCF2SS'!AV27,$Q$8:$Q$19,0)),$P$5,IF(ISNUMBER(MATCH('02_BCF2SS'!AV27,$Z$5:$Z$14,0)),$S$2,IF(ISNUMBER(MATCH('02_BCF2SS'!AV27,$J$5:$J$34,0)),$F$3,$AM$2)))))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IF(AW27="","",IF(ISNUMBER(MATCH('02_BCF2SS'!AW27,$R$5:$R$7,0)),$L$4,IF(ISNUMBER(MATCH('02_BCF2SS'!AW27,$Q$8:$Q$19,0)),$P$5,IF(ISNUMBER(MATCH('02_BCF2SS'!AW27,$Z$5:$Z$14,0)),$S$2,IF(ISNUMBER(MATCH('02_BCF2SS'!AW27,$J$5:$J$34,0)),$F$3,$AM$2)))))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IF(AX27="","",IF(ISNUMBER(MATCH('02_BCF2SS'!AX27,$R$5:$R$7,0)),$L$4,IF(ISNUMBER(MATCH('02_BCF2SS'!AX27,$Q$8:$Q$19,0)),$P$5,IF(ISNUMBER(MATCH('02_BCF2SS'!AX27,$Z$5:$Z$14,0)),$S$2,IF(ISNUMBER(MATCH('02_BCF2SS'!AX27,$J$5:$J$34,0)),$F$3,$AM$2)))))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IF(AY27="","",IF(ISNUMBER(MATCH('02_BCF2SS'!AY27,$R$5:$R$7,0)),$L$4,IF(ISNUMBER(MATCH('02_BCF2SS'!AY27,$Q$8:$Q$19,0)),$P$5,IF(ISNUMBER(MATCH('02_BCF2SS'!AY27,$Z$5:$Z$14,0)),$S$2,IF(ISNUMBER(MATCH('02_BCF2SS'!AY27,$J$5:$J$34,0)),$F$3,$AM$2)))))</f>
        <v>0</v>
      </c>
      <c r="AZ10" s="40" t="str">
        <f>IF(AZ27="","",IF(ISNUMBER(MATCH('02_BCF2SS'!AZ27,$R$5:$R$7,0)),$L$4,IF(ISNUMBER(MATCH('02_BCF2SS'!AZ27,$Q$8:$Q$19,0)),$P$5,IF(ISNUMBER(MATCH('02_BCF2SS'!AZ27,$Z$5:$Z$14,0)),$S$2,IF(ISNUMBER(MATCH('02_BCF2SS'!AZ27,$J$5:$J$34,0)),$F$3,$AM$2)))))</f>
        <v>c_river</v>
      </c>
      <c r="BA10" s="5"/>
      <c r="HU10" s="5"/>
      <c r="HV10" s="5"/>
      <c r="HW10" s="51">
        <v>2</v>
      </c>
      <c r="HX10" s="51">
        <v>2</v>
      </c>
      <c r="HY10" s="51">
        <v>2</v>
      </c>
      <c r="HZ10" s="51">
        <v>2</v>
      </c>
      <c r="IA10" s="51">
        <v>2</v>
      </c>
      <c r="IB10" s="51">
        <v>2</v>
      </c>
      <c r="IC10" s="51">
        <v>2</v>
      </c>
      <c r="ID10" s="51">
        <v>2</v>
      </c>
      <c r="IE10" s="51">
        <v>-2</v>
      </c>
      <c r="IF10" s="51">
        <v>-2</v>
      </c>
      <c r="IG10" s="51">
        <v>-2</v>
      </c>
      <c r="IH10" s="51">
        <v>-2</v>
      </c>
      <c r="II10" s="51">
        <v>-2</v>
      </c>
      <c r="IJ10" s="51">
        <v>-2</v>
      </c>
      <c r="IK10" s="51">
        <v>-2</v>
      </c>
      <c r="IL10" s="5"/>
      <c r="IM10" s="5"/>
    </row>
    <row r="11" spans="1:247" x14ac:dyDescent="0.25">
      <c r="A11" s="43">
        <v>200</v>
      </c>
      <c r="B11" s="43">
        <f t="shared" si="6"/>
        <v>0</v>
      </c>
      <c r="C11" s="44">
        <f t="shared" si="0"/>
        <v>4.4444444444444446</v>
      </c>
      <c r="D11" s="43">
        <f t="shared" si="5"/>
        <v>3</v>
      </c>
      <c r="E11" s="38"/>
      <c r="F11" s="8"/>
      <c r="G11" s="8"/>
      <c r="H11" s="49"/>
      <c r="I11" s="49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4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7"/>
        <v>6</v>
      </c>
      <c r="AL11" s="40">
        <f>IF(AL28="","",IF(ISNUMBER(MATCH('02_BCF2SS'!AL28,$R$5:$R$7,0)),$L$4,IF(ISNUMBER(MATCH('02_BCF2SS'!AL28,$Q$8:$Q$19,0)),$P$5,IF(ISNUMBER(MATCH('02_BCF2SS'!AL28,$Z$5:$Z$14,0)),$S$2,IF(ISNUMBER(MATCH('02_BCF2SS'!AL28,$J$5:$J$34,0)),$F$3,$AM$2)))))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IF(AM28="","",IF(ISNUMBER(MATCH('02_BCF2SS'!AM28,$R$5:$R$7,0)),$L$4,IF(ISNUMBER(MATCH('02_BCF2SS'!AM28,$Q$8:$Q$19,0)),$P$5,IF(ISNUMBER(MATCH('02_BCF2SS'!AM28,$Z$5:$Z$14,0)),$S$2,IF(ISNUMBER(MATCH('02_BCF2SS'!AM28,$J$5:$J$34,0)),$F$3,$AM$2)))))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IF(AN28="","",IF(ISNUMBER(MATCH('02_BCF2SS'!AN28,$R$5:$R$7,0)),$L$4,IF(ISNUMBER(MATCH('02_BCF2SS'!AN28,$Q$8:$Q$19,0)),$P$5,IF(ISNUMBER(MATCH('02_BCF2SS'!AN28,$Z$5:$Z$14,0)),$S$2,IF(ISNUMBER(MATCH('02_BCF2SS'!AN28,$J$5:$J$34,0)),$F$3,$AM$2)))))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IF(AO28="","",IF(ISNUMBER(MATCH('02_BCF2SS'!AO28,$R$5:$R$7,0)),$L$4,IF(ISNUMBER(MATCH('02_BCF2SS'!AO28,$Q$8:$Q$19,0)),$P$5,IF(ISNUMBER(MATCH('02_BCF2SS'!AO28,$Z$5:$Z$14,0)),$S$2,IF(ISNUMBER(MATCH('02_BCF2SS'!AO28,$J$5:$J$34,0)),$F$3,$AM$2)))))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IF(AP28="","",IF(ISNUMBER(MATCH('02_BCF2SS'!AP28,$R$5:$R$7,0)),$L$4,IF(ISNUMBER(MATCH('02_BCF2SS'!AP28,$Q$8:$Q$19,0)),$P$5,IF(ISNUMBER(MATCH('02_BCF2SS'!AP28,$Z$5:$Z$14,0)),$S$2,IF(ISNUMBER(MATCH('02_BCF2SS'!AP28,$J$5:$J$34,0)),$F$3,$AM$2)))))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IF(AQ28="","",IF(ISNUMBER(MATCH('02_BCF2SS'!AQ28,$R$5:$R$7,0)),$L$4,IF(ISNUMBER(MATCH('02_BCF2SS'!AQ28,$Q$8:$Q$19,0)),$P$5,IF(ISNUMBER(MATCH('02_BCF2SS'!AQ28,$Z$5:$Z$14,0)),$S$2,IF(ISNUMBER(MATCH('02_BCF2SS'!AQ28,$J$5:$J$34,0)),$F$3,$AM$2)))))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IF(AR28="","",IF(ISNUMBER(MATCH('02_BCF2SS'!AR28,$R$5:$R$7,0)),$L$4,IF(ISNUMBER(MATCH('02_BCF2SS'!AR28,$Q$8:$Q$19,0)),$P$5,IF(ISNUMBER(MATCH('02_BCF2SS'!AR28,$Z$5:$Z$14,0)),$S$2,IF(ISNUMBER(MATCH('02_BCF2SS'!AR28,$J$5:$J$34,0)),$F$3,$AM$2)))))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IF(AS28="","",IF(ISNUMBER(MATCH('02_BCF2SS'!AS28,$R$5:$R$7,0)),$L$4,IF(ISNUMBER(MATCH('02_BCF2SS'!AS28,$Q$8:$Q$19,0)),$P$5,IF(ISNUMBER(MATCH('02_BCF2SS'!AS28,$Z$5:$Z$14,0)),$S$2,IF(ISNUMBER(MATCH('02_BCF2SS'!AS28,$J$5:$J$34,0)),$F$3,$AM$2)))))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IF(AT28="","",IF(ISNUMBER(MATCH('02_BCF2SS'!AT28,$R$5:$R$7,0)),$L$4,IF(ISNUMBER(MATCH('02_BCF2SS'!AT28,$Q$8:$Q$19,0)),$P$5,IF(ISNUMBER(MATCH('02_BCF2SS'!AT28,$Z$5:$Z$14,0)),$S$2,IF(ISNUMBER(MATCH('02_BCF2SS'!AT28,$J$5:$J$34,0)),$F$3,$AM$2)))))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IF(AU28="","",IF(ISNUMBER(MATCH('02_BCF2SS'!AU28,$R$5:$R$7,0)),$L$4,IF(ISNUMBER(MATCH('02_BCF2SS'!AU28,$Q$8:$Q$19,0)),$P$5,IF(ISNUMBER(MATCH('02_BCF2SS'!AU28,$Z$5:$Z$14,0)),$S$2,IF(ISNUMBER(MATCH('02_BCF2SS'!AU28,$J$5:$J$34,0)),$F$3,$AM$2)))))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IF(AV28="","",IF(ISNUMBER(MATCH('02_BCF2SS'!AV28,$R$5:$R$7,0)),$L$4,IF(ISNUMBER(MATCH('02_BCF2SS'!AV28,$Q$8:$Q$19,0)),$P$5,IF(ISNUMBER(MATCH('02_BCF2SS'!AV28,$Z$5:$Z$14,0)),$S$2,IF(ISNUMBER(MATCH('02_BCF2SS'!AV28,$J$5:$J$34,0)),$F$3,$AM$2)))))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IF(AW28="","",IF(ISNUMBER(MATCH('02_BCF2SS'!AW28,$R$5:$R$7,0)),$L$4,IF(ISNUMBER(MATCH('02_BCF2SS'!AW28,$Q$8:$Q$19,0)),$P$5,IF(ISNUMBER(MATCH('02_BCF2SS'!AW28,$Z$5:$Z$14,0)),$S$2,IF(ISNUMBER(MATCH('02_BCF2SS'!AW28,$J$5:$J$34,0)),$F$3,$AM$2)))))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IF(AX28="","",IF(ISNUMBER(MATCH('02_BCF2SS'!AX28,$R$5:$R$7,0)),$L$4,IF(ISNUMBER(MATCH('02_BCF2SS'!AX28,$Q$8:$Q$19,0)),$P$5,IF(ISNUMBER(MATCH('02_BCF2SS'!AX28,$Z$5:$Z$14,0)),$S$2,IF(ISNUMBER(MATCH('02_BCF2SS'!AX28,$J$5:$J$34,0)),$F$3,$AM$2)))))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IF(AY28="","",IF(ISNUMBER(MATCH('02_BCF2SS'!AY28,$R$5:$R$7,0)),$L$4,IF(ISNUMBER(MATCH('02_BCF2SS'!AY28,$Q$8:$Q$19,0)),$P$5,IF(ISNUMBER(MATCH('02_BCF2SS'!AY28,$Z$5:$Z$14,0)),$S$2,IF(ISNUMBER(MATCH('02_BCF2SS'!AY28,$J$5:$J$34,0)),$F$3,$AM$2)))))</f>
        <v>0</v>
      </c>
      <c r="AZ11" s="40" t="str">
        <f>IF(AZ28="","",IF(ISNUMBER(MATCH('02_BCF2SS'!AZ28,$R$5:$R$7,0)),$L$4,IF(ISNUMBER(MATCH('02_BCF2SS'!AZ28,$Q$8:$Q$19,0)),$P$5,IF(ISNUMBER(MATCH('02_BCF2SS'!AZ28,$Z$5:$Z$14,0)),$S$2,IF(ISNUMBER(MATCH('02_BCF2SS'!AZ28,$J$5:$J$34,0)),$F$3,$AM$2)))))</f>
        <v>c_river</v>
      </c>
      <c r="BA11" s="5"/>
      <c r="HU11" s="5"/>
      <c r="HV11" s="5"/>
      <c r="HW11" s="51">
        <v>2</v>
      </c>
      <c r="HX11" s="51">
        <v>2</v>
      </c>
      <c r="HY11" s="51">
        <v>2</v>
      </c>
      <c r="HZ11" s="51">
        <v>2</v>
      </c>
      <c r="IA11" s="51">
        <v>2</v>
      </c>
      <c r="IB11" s="51">
        <v>2</v>
      </c>
      <c r="IC11" s="51">
        <v>2</v>
      </c>
      <c r="ID11" s="51">
        <v>2</v>
      </c>
      <c r="IE11" s="51">
        <v>-2</v>
      </c>
      <c r="IF11" s="51">
        <v>-2</v>
      </c>
      <c r="IG11" s="51">
        <v>-2</v>
      </c>
      <c r="IH11" s="51">
        <v>-2</v>
      </c>
      <c r="II11" s="51">
        <v>-2</v>
      </c>
      <c r="IJ11" s="51">
        <v>-2</v>
      </c>
      <c r="IK11" s="51">
        <v>-2</v>
      </c>
      <c r="IL11" s="5"/>
      <c r="IM11" s="5"/>
    </row>
    <row r="12" spans="1:247" x14ac:dyDescent="0.25">
      <c r="A12" s="43"/>
      <c r="B12" s="43">
        <f t="shared" si="6"/>
        <v>0</v>
      </c>
      <c r="C12" s="44">
        <f t="shared" si="0"/>
        <v>4.2222222222222223</v>
      </c>
      <c r="D12" s="43">
        <f t="shared" si="5"/>
        <v>2</v>
      </c>
      <c r="E12" s="38"/>
      <c r="F12" s="8"/>
      <c r="G12" s="8"/>
      <c r="H12" s="49"/>
      <c r="I12" s="49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4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7"/>
        <v>7</v>
      </c>
      <c r="AL12" s="40">
        <f>IF(AL29="","",IF(ISNUMBER(MATCH('02_BCF2SS'!AL29,$R$5:$R$7,0)),$L$4,IF(ISNUMBER(MATCH('02_BCF2SS'!AL29,$Q$8:$Q$19,0)),$P$5,IF(ISNUMBER(MATCH('02_BCF2SS'!AL29,$Z$5:$Z$14,0)),$S$2,IF(ISNUMBER(MATCH('02_BCF2SS'!AL29,$J$5:$J$34,0)),$F$3,$AM$2)))))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IF(AM29="","",IF(ISNUMBER(MATCH('02_BCF2SS'!AM29,$R$5:$R$7,0)),$L$4,IF(ISNUMBER(MATCH('02_BCF2SS'!AM29,$Q$8:$Q$19,0)),$P$5,IF(ISNUMBER(MATCH('02_BCF2SS'!AM29,$Z$5:$Z$14,0)),$S$2,IF(ISNUMBER(MATCH('02_BCF2SS'!AM29,$J$5:$J$34,0)),$F$3,$AM$2)))))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IF(AN29="","",IF(ISNUMBER(MATCH('02_BCF2SS'!AN29,$R$5:$R$7,0)),$L$4,IF(ISNUMBER(MATCH('02_BCF2SS'!AN29,$Q$8:$Q$19,0)),$P$5,IF(ISNUMBER(MATCH('02_BCF2SS'!AN29,$Z$5:$Z$14,0)),$S$2,IF(ISNUMBER(MATCH('02_BCF2SS'!AN29,$J$5:$J$34,0)),$F$3,$AM$2)))))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IF(AO29="","",IF(ISNUMBER(MATCH('02_BCF2SS'!AO29,$R$5:$R$7,0)),$L$4,IF(ISNUMBER(MATCH('02_BCF2SS'!AO29,$Q$8:$Q$19,0)),$P$5,IF(ISNUMBER(MATCH('02_BCF2SS'!AO29,$Z$5:$Z$14,0)),$S$2,IF(ISNUMBER(MATCH('02_BCF2SS'!AO29,$J$5:$J$34,0)),$F$3,$AM$2)))))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IF(AP29="","",IF(ISNUMBER(MATCH('02_BCF2SS'!AP29,$R$5:$R$7,0)),$L$4,IF(ISNUMBER(MATCH('02_BCF2SS'!AP29,$Q$8:$Q$19,0)),$P$5,IF(ISNUMBER(MATCH('02_BCF2SS'!AP29,$Z$5:$Z$14,0)),$S$2,IF(ISNUMBER(MATCH('02_BCF2SS'!AP29,$J$5:$J$34,0)),$F$3,$AM$2)))))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IF(AQ29="","",IF(ISNUMBER(MATCH('02_BCF2SS'!AQ29,$R$5:$R$7,0)),$L$4,IF(ISNUMBER(MATCH('02_BCF2SS'!AQ29,$Q$8:$Q$19,0)),$P$5,IF(ISNUMBER(MATCH('02_BCF2SS'!AQ29,$Z$5:$Z$14,0)),$S$2,IF(ISNUMBER(MATCH('02_BCF2SS'!AQ29,$J$5:$J$34,0)),$F$3,$AM$2)))))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IF(AR29="","",IF(ISNUMBER(MATCH('02_BCF2SS'!AR29,$R$5:$R$7,0)),$L$4,IF(ISNUMBER(MATCH('02_BCF2SS'!AR29,$Q$8:$Q$19,0)),$P$5,IF(ISNUMBER(MATCH('02_BCF2SS'!AR29,$Z$5:$Z$14,0)),$S$2,IF(ISNUMBER(MATCH('02_BCF2SS'!AR29,$J$5:$J$34,0)),$F$3,$AM$2)))))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IF(AS29="","",IF(ISNUMBER(MATCH('02_BCF2SS'!AS29,$R$5:$R$7,0)),$L$4,IF(ISNUMBER(MATCH('02_BCF2SS'!AS29,$Q$8:$Q$19,0)),$P$5,IF(ISNUMBER(MATCH('02_BCF2SS'!AS29,$Z$5:$Z$14,0)),$S$2,IF(ISNUMBER(MATCH('02_BCF2SS'!AS29,$J$5:$J$34,0)),$F$3,$AM$2)))))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IF(AT29="","",IF(ISNUMBER(MATCH('02_BCF2SS'!AT29,$R$5:$R$7,0)),$L$4,IF(ISNUMBER(MATCH('02_BCF2SS'!AT29,$Q$8:$Q$19,0)),$P$5,IF(ISNUMBER(MATCH('02_BCF2SS'!AT29,$Z$5:$Z$14,0)),$S$2,IF(ISNUMBER(MATCH('02_BCF2SS'!AT29,$J$5:$J$34,0)),$F$3,$AM$2)))))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IF(AU29="","",IF(ISNUMBER(MATCH('02_BCF2SS'!AU29,$R$5:$R$7,0)),$L$4,IF(ISNUMBER(MATCH('02_BCF2SS'!AU29,$Q$8:$Q$19,0)),$P$5,IF(ISNUMBER(MATCH('02_BCF2SS'!AU29,$Z$5:$Z$14,0)),$S$2,IF(ISNUMBER(MATCH('02_BCF2SS'!AU29,$J$5:$J$34,0)),$F$3,$AM$2)))))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IF(AV29="","",IF(ISNUMBER(MATCH('02_BCF2SS'!AV29,$R$5:$R$7,0)),$L$4,IF(ISNUMBER(MATCH('02_BCF2SS'!AV29,$Q$8:$Q$19,0)),$P$5,IF(ISNUMBER(MATCH('02_BCF2SS'!AV29,$Z$5:$Z$14,0)),$S$2,IF(ISNUMBER(MATCH('02_BCF2SS'!AV29,$J$5:$J$34,0)),$F$3,$AM$2)))))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IF(AW29="","",IF(ISNUMBER(MATCH('02_BCF2SS'!AW29,$R$5:$R$7,0)),$L$4,IF(ISNUMBER(MATCH('02_BCF2SS'!AW29,$Q$8:$Q$19,0)),$P$5,IF(ISNUMBER(MATCH('02_BCF2SS'!AW29,$Z$5:$Z$14,0)),$S$2,IF(ISNUMBER(MATCH('02_BCF2SS'!AW29,$J$5:$J$34,0)),$F$3,$AM$2)))))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IF(AX29="","",IF(ISNUMBER(MATCH('02_BCF2SS'!AX29,$R$5:$R$7,0)),$L$4,IF(ISNUMBER(MATCH('02_BCF2SS'!AX29,$Q$8:$Q$19,0)),$P$5,IF(ISNUMBER(MATCH('02_BCF2SS'!AX29,$Z$5:$Z$14,0)),$S$2,IF(ISNUMBER(MATCH('02_BCF2SS'!AX29,$J$5:$J$34,0)),$F$3,$AM$2)))))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IF(AY29="","",IF(ISNUMBER(MATCH('02_BCF2SS'!AY29,$R$5:$R$7,0)),$L$4,IF(ISNUMBER(MATCH('02_BCF2SS'!AY29,$Q$8:$Q$19,0)),$P$5,IF(ISNUMBER(MATCH('02_BCF2SS'!AY29,$Z$5:$Z$14,0)),$S$2,IF(ISNUMBER(MATCH('02_BCF2SS'!AY29,$J$5:$J$34,0)),$F$3,$AM$2)))))</f>
        <v>0</v>
      </c>
      <c r="AZ12" s="40" t="str">
        <f>IF(AZ29="","",IF(ISNUMBER(MATCH('02_BCF2SS'!AZ29,$R$5:$R$7,0)),$L$4,IF(ISNUMBER(MATCH('02_BCF2SS'!AZ29,$Q$8:$Q$19,0)),$P$5,IF(ISNUMBER(MATCH('02_BCF2SS'!AZ29,$Z$5:$Z$14,0)),$S$2,IF(ISNUMBER(MATCH('02_BCF2SS'!AZ29,$J$5:$J$34,0)),$F$3,$AM$2)))))</f>
        <v>c_river</v>
      </c>
      <c r="BA12" s="5"/>
      <c r="HU12" s="5"/>
      <c r="HV12" s="5"/>
      <c r="HW12" s="51">
        <v>2</v>
      </c>
      <c r="HX12" s="51">
        <v>2</v>
      </c>
      <c r="HY12" s="51">
        <v>2</v>
      </c>
      <c r="HZ12" s="51">
        <v>2</v>
      </c>
      <c r="IA12" s="51">
        <v>2</v>
      </c>
      <c r="IB12" s="51">
        <v>2</v>
      </c>
      <c r="IC12" s="51">
        <v>2</v>
      </c>
      <c r="ID12" s="51">
        <v>2</v>
      </c>
      <c r="IE12" s="51">
        <v>-2</v>
      </c>
      <c r="IF12" s="51">
        <v>-2</v>
      </c>
      <c r="IG12" s="51">
        <v>-2</v>
      </c>
      <c r="IH12" s="51">
        <v>-2</v>
      </c>
      <c r="II12" s="51">
        <v>-2</v>
      </c>
      <c r="IJ12" s="51">
        <v>-2</v>
      </c>
      <c r="IK12" s="51">
        <v>-2</v>
      </c>
      <c r="IL12" s="5"/>
      <c r="IM12" s="5"/>
    </row>
    <row r="13" spans="1:247" ht="15.75" customHeight="1" x14ac:dyDescent="0.25">
      <c r="A13" s="43"/>
      <c r="B13" s="43">
        <f t="shared" si="6"/>
        <v>0</v>
      </c>
      <c r="C13" s="44">
        <f t="shared" si="0"/>
        <v>4</v>
      </c>
      <c r="D13" s="43">
        <f t="shared" si="5"/>
        <v>1</v>
      </c>
      <c r="E13" s="38"/>
      <c r="F13" s="8"/>
      <c r="G13" s="8"/>
      <c r="H13" s="49"/>
      <c r="I13" s="49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7"/>
        <v>8</v>
      </c>
      <c r="AL13" s="40">
        <f>IF(AL30="","",IF(ISNUMBER(MATCH('02_BCF2SS'!AL30,$R$5:$R$7,0)),$L$4,IF(ISNUMBER(MATCH('02_BCF2SS'!AL30,$Q$8:$Q$19,0)),$P$5,IF(ISNUMBER(MATCH('02_BCF2SS'!AL30,$Z$5:$Z$14,0)),$S$2,IF(ISNUMBER(MATCH('02_BCF2SS'!AL30,$J$5:$J$34,0)),$F$3,$AM$2)))))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IF(AM30="","",IF(ISNUMBER(MATCH('02_BCF2SS'!AM30,$R$5:$R$7,0)),$L$4,IF(ISNUMBER(MATCH('02_BCF2SS'!AM30,$Q$8:$Q$19,0)),$P$5,IF(ISNUMBER(MATCH('02_BCF2SS'!AM30,$Z$5:$Z$14,0)),$S$2,IF(ISNUMBER(MATCH('02_BCF2SS'!AM30,$J$5:$J$34,0)),$F$3,$AM$2)))))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IF(AN30="","",IF(ISNUMBER(MATCH('02_BCF2SS'!AN30,$R$5:$R$7,0)),$L$4,IF(ISNUMBER(MATCH('02_BCF2SS'!AN30,$Q$8:$Q$19,0)),$P$5,IF(ISNUMBER(MATCH('02_BCF2SS'!AN30,$Z$5:$Z$14,0)),$S$2,IF(ISNUMBER(MATCH('02_BCF2SS'!AN30,$J$5:$J$34,0)),$F$3,$AM$2)))))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IF(AO30="","",IF(ISNUMBER(MATCH('02_BCF2SS'!AO30,$R$5:$R$7,0)),$L$4,IF(ISNUMBER(MATCH('02_BCF2SS'!AO30,$Q$8:$Q$19,0)),$P$5,IF(ISNUMBER(MATCH('02_BCF2SS'!AO30,$Z$5:$Z$14,0)),$S$2,IF(ISNUMBER(MATCH('02_BCF2SS'!AO30,$J$5:$J$34,0)),$F$3,$AM$2)))))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IF(AP30="","",IF(ISNUMBER(MATCH('02_BCF2SS'!AP30,$R$5:$R$7,0)),$L$4,IF(ISNUMBER(MATCH('02_BCF2SS'!AP30,$Q$8:$Q$19,0)),$P$5,IF(ISNUMBER(MATCH('02_BCF2SS'!AP30,$Z$5:$Z$14,0)),$S$2,IF(ISNUMBER(MATCH('02_BCF2SS'!AP30,$J$5:$J$34,0)),$F$3,$AM$2)))))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IF(AQ30="","",IF(ISNUMBER(MATCH('02_BCF2SS'!AQ30,$R$5:$R$7,0)),$L$4,IF(ISNUMBER(MATCH('02_BCF2SS'!AQ30,$Q$8:$Q$19,0)),$P$5,IF(ISNUMBER(MATCH('02_BCF2SS'!AQ30,$Z$5:$Z$14,0)),$S$2,IF(ISNUMBER(MATCH('02_BCF2SS'!AQ30,$J$5:$J$34,0)),$F$3,$AM$2)))))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IF(AR30="","",IF(ISNUMBER(MATCH('02_BCF2SS'!AR30,$R$5:$R$7,0)),$L$4,IF(ISNUMBER(MATCH('02_BCF2SS'!AR30,$Q$8:$Q$19,0)),$P$5,IF(ISNUMBER(MATCH('02_BCF2SS'!AR30,$Z$5:$Z$14,0)),$S$2,IF(ISNUMBER(MATCH('02_BCF2SS'!AR30,$J$5:$J$34,0)),$F$3,$AM$2)))))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IF(AS30="","",IF(ISNUMBER(MATCH('02_BCF2SS'!AS30,$R$5:$R$7,0)),$L$4,IF(ISNUMBER(MATCH('02_BCF2SS'!AS30,$Q$8:$Q$19,0)),$P$5,IF(ISNUMBER(MATCH('02_BCF2SS'!AS30,$Z$5:$Z$14,0)),$S$2,IF(ISNUMBER(MATCH('02_BCF2SS'!AS30,$J$5:$J$34,0)),$F$3,$AM$2)))))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IF(AT30="","",IF(ISNUMBER(MATCH('02_BCF2SS'!AT30,$R$5:$R$7,0)),$L$4,IF(ISNUMBER(MATCH('02_BCF2SS'!AT30,$Q$8:$Q$19,0)),$P$5,IF(ISNUMBER(MATCH('02_BCF2SS'!AT30,$Z$5:$Z$14,0)),$S$2,IF(ISNUMBER(MATCH('02_BCF2SS'!AT30,$J$5:$J$34,0)),$F$3,$AM$2)))))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IF(AU30="","",IF(ISNUMBER(MATCH('02_BCF2SS'!AU30,$R$5:$R$7,0)),$L$4,IF(ISNUMBER(MATCH('02_BCF2SS'!AU30,$Q$8:$Q$19,0)),$P$5,IF(ISNUMBER(MATCH('02_BCF2SS'!AU30,$Z$5:$Z$14,0)),$S$2,IF(ISNUMBER(MATCH('02_BCF2SS'!AU30,$J$5:$J$34,0)),$F$3,$AM$2)))))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IF(AV30="","",IF(ISNUMBER(MATCH('02_BCF2SS'!AV30,$R$5:$R$7,0)),$L$4,IF(ISNUMBER(MATCH('02_BCF2SS'!AV30,$Q$8:$Q$19,0)),$P$5,IF(ISNUMBER(MATCH('02_BCF2SS'!AV30,$Z$5:$Z$14,0)),$S$2,IF(ISNUMBER(MATCH('02_BCF2SS'!AV30,$J$5:$J$34,0)),$F$3,$AM$2)))))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IF(AW30="","",IF(ISNUMBER(MATCH('02_BCF2SS'!AW30,$R$5:$R$7,0)),$L$4,IF(ISNUMBER(MATCH('02_BCF2SS'!AW30,$Q$8:$Q$19,0)),$P$5,IF(ISNUMBER(MATCH('02_BCF2SS'!AW30,$Z$5:$Z$14,0)),$S$2,IF(ISNUMBER(MATCH('02_BCF2SS'!AW30,$J$5:$J$34,0)),$F$3,$AM$2)))))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IF(AX30="","",IF(ISNUMBER(MATCH('02_BCF2SS'!AX30,$R$5:$R$7,0)),$L$4,IF(ISNUMBER(MATCH('02_BCF2SS'!AX30,$Q$8:$Q$19,0)),$P$5,IF(ISNUMBER(MATCH('02_BCF2SS'!AX30,$Z$5:$Z$14,0)),$S$2,IF(ISNUMBER(MATCH('02_BCF2SS'!AX30,$J$5:$J$34,0)),$F$3,$AM$2)))))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IF(AY30="","",IF(ISNUMBER(MATCH('02_BCF2SS'!AY30,$R$5:$R$7,0)),$L$4,IF(ISNUMBER(MATCH('02_BCF2SS'!AY30,$Q$8:$Q$19,0)),$P$5,IF(ISNUMBER(MATCH('02_BCF2SS'!AY30,$Z$5:$Z$14,0)),$S$2,IF(ISNUMBER(MATCH('02_BCF2SS'!AY30,$J$5:$J$34,0)),$F$3,$AM$2)))))</f>
        <v>0</v>
      </c>
      <c r="AZ13" s="40" t="str">
        <f>IF(AZ30="","",IF(ISNUMBER(MATCH('02_BCF2SS'!AZ30,$R$5:$R$7,0)),$L$4,IF(ISNUMBER(MATCH('02_BCF2SS'!AZ30,$Q$8:$Q$19,0)),$P$5,IF(ISNUMBER(MATCH('02_BCF2SS'!AZ30,$Z$5:$Z$14,0)),$S$2,IF(ISNUMBER(MATCH('02_BCF2SS'!AZ30,$J$5:$J$34,0)),$F$3,$AM$2)))))</f>
        <v>c_river</v>
      </c>
      <c r="BA13" s="5"/>
      <c r="HU13" s="5"/>
      <c r="HV13" s="5"/>
      <c r="HW13" s="51">
        <v>2</v>
      </c>
      <c r="HX13" s="51">
        <v>2</v>
      </c>
      <c r="HY13" s="51">
        <v>2</v>
      </c>
      <c r="HZ13" s="51">
        <v>-2</v>
      </c>
      <c r="IA13" s="51">
        <v>2</v>
      </c>
      <c r="IB13" s="51">
        <v>2</v>
      </c>
      <c r="IC13" s="51">
        <v>2</v>
      </c>
      <c r="ID13" s="51">
        <v>2</v>
      </c>
      <c r="IE13" s="51">
        <v>-2</v>
      </c>
      <c r="IF13" s="51">
        <v>-2</v>
      </c>
      <c r="IG13" s="51">
        <v>-2</v>
      </c>
      <c r="IH13" s="51">
        <v>-2</v>
      </c>
      <c r="II13" s="51">
        <v>-2</v>
      </c>
      <c r="IJ13" s="51">
        <v>-2</v>
      </c>
      <c r="IK13" s="51">
        <v>-2</v>
      </c>
      <c r="IL13" s="5"/>
      <c r="IM13" s="5"/>
    </row>
    <row r="14" spans="1:247" ht="11.25" customHeight="1" x14ac:dyDescent="0.25">
      <c r="A14" s="5"/>
      <c r="B14" s="5"/>
      <c r="C14" s="5"/>
      <c r="D14" s="5"/>
      <c r="E14" s="38"/>
      <c r="F14" s="8"/>
      <c r="G14" s="8"/>
      <c r="H14" s="49"/>
      <c r="I14" s="49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7"/>
        <v>9</v>
      </c>
      <c r="AL14" s="40">
        <f>IF(AL31="","",IF(ISNUMBER(MATCH('02_BCF2SS'!AL31,$R$5:$R$7,0)),$L$4,IF(ISNUMBER(MATCH('02_BCF2SS'!AL31,$Q$8:$Q$19,0)),$P$5,IF(ISNUMBER(MATCH('02_BCF2SS'!AL31,$Z$5:$Z$14,0)),$S$2,IF(ISNUMBER(MATCH('02_BCF2SS'!AL31,$J$5:$J$34,0)),$F$3,$AM$2)))))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IF(AM31="","",IF(ISNUMBER(MATCH('02_BCF2SS'!AM31,$R$5:$R$7,0)),$L$4,IF(ISNUMBER(MATCH('02_BCF2SS'!AM31,$Q$8:$Q$19,0)),$P$5,IF(ISNUMBER(MATCH('02_BCF2SS'!AM31,$Z$5:$Z$14,0)),$S$2,IF(ISNUMBER(MATCH('02_BCF2SS'!AM31,$J$5:$J$34,0)),$F$3,$AM$2)))))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IF(AN31="","",IF(ISNUMBER(MATCH('02_BCF2SS'!AN31,$R$5:$R$7,0)),$L$4,IF(ISNUMBER(MATCH('02_BCF2SS'!AN31,$Q$8:$Q$19,0)),$P$5,IF(ISNUMBER(MATCH('02_BCF2SS'!AN31,$Z$5:$Z$14,0)),$S$2,IF(ISNUMBER(MATCH('02_BCF2SS'!AN31,$J$5:$J$34,0)),$F$3,$AM$2)))))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IF(AO31="","",IF(ISNUMBER(MATCH('02_BCF2SS'!AO31,$R$5:$R$7,0)),$L$4,IF(ISNUMBER(MATCH('02_BCF2SS'!AO31,$Q$8:$Q$19,0)),$P$5,IF(ISNUMBER(MATCH('02_BCF2SS'!AO31,$Z$5:$Z$14,0)),$S$2,IF(ISNUMBER(MATCH('02_BCF2SS'!AO31,$J$5:$J$34,0)),$F$3,$AM$2)))))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IF(AP31="","",IF(ISNUMBER(MATCH('02_BCF2SS'!AP31,$R$5:$R$7,0)),$L$4,IF(ISNUMBER(MATCH('02_BCF2SS'!AP31,$Q$8:$Q$19,0)),$P$5,IF(ISNUMBER(MATCH('02_BCF2SS'!AP31,$Z$5:$Z$14,0)),$S$2,IF(ISNUMBER(MATCH('02_BCF2SS'!AP31,$J$5:$J$34,0)),$F$3,$AM$2)))))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IF(AQ31="","",IF(ISNUMBER(MATCH('02_BCF2SS'!AQ31,$R$5:$R$7,0)),$L$4,IF(ISNUMBER(MATCH('02_BCF2SS'!AQ31,$Q$8:$Q$19,0)),$P$5,IF(ISNUMBER(MATCH('02_BCF2SS'!AQ31,$Z$5:$Z$14,0)),$S$2,IF(ISNUMBER(MATCH('02_BCF2SS'!AQ31,$J$5:$J$34,0)),$F$3,$AM$2)))))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IF(AR31="","",IF(ISNUMBER(MATCH('02_BCF2SS'!AR31,$R$5:$R$7,0)),$L$4,IF(ISNUMBER(MATCH('02_BCF2SS'!AR31,$Q$8:$Q$19,0)),$P$5,IF(ISNUMBER(MATCH('02_BCF2SS'!AR31,$Z$5:$Z$14,0)),$S$2,IF(ISNUMBER(MATCH('02_BCF2SS'!AR31,$J$5:$J$34,0)),$F$3,$AM$2)))))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IF(AS31="","",IF(ISNUMBER(MATCH('02_BCF2SS'!AS31,$R$5:$R$7,0)),$L$4,IF(ISNUMBER(MATCH('02_BCF2SS'!AS31,$Q$8:$Q$19,0)),$P$5,IF(ISNUMBER(MATCH('02_BCF2SS'!AS31,$Z$5:$Z$14,0)),$S$2,IF(ISNUMBER(MATCH('02_BCF2SS'!AS31,$J$5:$J$34,0)),$F$3,$AM$2)))))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IF(AT31="","",IF(ISNUMBER(MATCH('02_BCF2SS'!AT31,$R$5:$R$7,0)),$L$4,IF(ISNUMBER(MATCH('02_BCF2SS'!AT31,$Q$8:$Q$19,0)),$P$5,IF(ISNUMBER(MATCH('02_BCF2SS'!AT31,$Z$5:$Z$14,0)),$S$2,IF(ISNUMBER(MATCH('02_BCF2SS'!AT31,$J$5:$J$34,0)),$F$3,$AM$2)))))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IF(AU31="","",IF(ISNUMBER(MATCH('02_BCF2SS'!AU31,$R$5:$R$7,0)),$L$4,IF(ISNUMBER(MATCH('02_BCF2SS'!AU31,$Q$8:$Q$19,0)),$P$5,IF(ISNUMBER(MATCH('02_BCF2SS'!AU31,$Z$5:$Z$14,0)),$S$2,IF(ISNUMBER(MATCH('02_BCF2SS'!AU31,$J$5:$J$34,0)),$F$3,$AM$2)))))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IF(AV31="","",IF(ISNUMBER(MATCH('02_BCF2SS'!AV31,$R$5:$R$7,0)),$L$4,IF(ISNUMBER(MATCH('02_BCF2SS'!AV31,$Q$8:$Q$19,0)),$P$5,IF(ISNUMBER(MATCH('02_BCF2SS'!AV31,$Z$5:$Z$14,0)),$S$2,IF(ISNUMBER(MATCH('02_BCF2SS'!AV31,$J$5:$J$34,0)),$F$3,$AM$2)))))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IF(AW31="","",IF(ISNUMBER(MATCH('02_BCF2SS'!AW31,$R$5:$R$7,0)),$L$4,IF(ISNUMBER(MATCH('02_BCF2SS'!AW31,$Q$8:$Q$19,0)),$P$5,IF(ISNUMBER(MATCH('02_BCF2SS'!AW31,$Z$5:$Z$14,0)),$S$2,IF(ISNUMBER(MATCH('02_BCF2SS'!AW31,$J$5:$J$34,0)),$F$3,$AM$2)))))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IF(AX31="","",IF(ISNUMBER(MATCH('02_BCF2SS'!AX31,$R$5:$R$7,0)),$L$4,IF(ISNUMBER(MATCH('02_BCF2SS'!AX31,$Q$8:$Q$19,0)),$P$5,IF(ISNUMBER(MATCH('02_BCF2SS'!AX31,$Z$5:$Z$14,0)),$S$2,IF(ISNUMBER(MATCH('02_BCF2SS'!AX31,$J$5:$J$34,0)),$F$3,$AM$2)))))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IF(AY31="","",IF(ISNUMBER(MATCH('02_BCF2SS'!AY31,$R$5:$R$7,0)),$L$4,IF(ISNUMBER(MATCH('02_BCF2SS'!AY31,$Q$8:$Q$19,0)),$P$5,IF(ISNUMBER(MATCH('02_BCF2SS'!AY31,$Z$5:$Z$14,0)),$S$2,IF(ISNUMBER(MATCH('02_BCF2SS'!AY31,$J$5:$J$34,0)),$F$3,$AM$2)))))</f>
        <v>0</v>
      </c>
      <c r="AZ14" s="40" t="str">
        <f>IF(AZ31="","",IF(ISNUMBER(MATCH('02_BCF2SS'!AZ31,$R$5:$R$7,0)),$L$4,IF(ISNUMBER(MATCH('02_BCF2SS'!AZ31,$Q$8:$Q$19,0)),$P$5,IF(ISNUMBER(MATCH('02_BCF2SS'!AZ31,$Z$5:$Z$14,0)),$S$2,IF(ISNUMBER(MATCH('02_BCF2SS'!AZ31,$J$5:$J$34,0)),$F$3,$AM$2)))))</f>
        <v>c_river</v>
      </c>
      <c r="BA14" s="5"/>
      <c r="HU14" s="5"/>
      <c r="HV14" s="5"/>
      <c r="HW14" s="51">
        <v>2</v>
      </c>
      <c r="HX14" s="51">
        <v>2</v>
      </c>
      <c r="HY14" s="51">
        <v>2</v>
      </c>
      <c r="HZ14" s="51">
        <v>2</v>
      </c>
      <c r="IA14" s="51">
        <v>2</v>
      </c>
      <c r="IB14" s="51">
        <v>2</v>
      </c>
      <c r="IC14" s="51">
        <v>2</v>
      </c>
      <c r="ID14" s="51">
        <v>2</v>
      </c>
      <c r="IE14" s="51">
        <v>-2</v>
      </c>
      <c r="IF14" s="51">
        <v>-2</v>
      </c>
      <c r="IG14" s="51">
        <v>-2</v>
      </c>
      <c r="IH14" s="51">
        <v>-2</v>
      </c>
      <c r="II14" s="51">
        <v>-2</v>
      </c>
      <c r="IJ14" s="51">
        <v>-2</v>
      </c>
      <c r="IK14" s="51">
        <v>-2</v>
      </c>
      <c r="IL14" s="5"/>
      <c r="IM14" s="5"/>
    </row>
    <row r="15" spans="1:247" ht="11.25" customHeight="1" x14ac:dyDescent="0.25">
      <c r="A15" s="48" t="s">
        <v>23</v>
      </c>
      <c r="B15" s="43">
        <f>AI8</f>
        <v>0</v>
      </c>
      <c r="C15" s="5"/>
      <c r="D15" s="5"/>
      <c r="E15" s="38"/>
      <c r="F15" s="8"/>
      <c r="G15" s="8"/>
      <c r="H15" s="49"/>
      <c r="I15" s="49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7"/>
        <v>10</v>
      </c>
      <c r="AL15" s="40">
        <f>IF(AL32="","",IF(ISNUMBER(MATCH('02_BCF2SS'!AL32,$R$5:$R$7,0)),$L$4,IF(ISNUMBER(MATCH('02_BCF2SS'!AL32,$Q$8:$Q$19,0)),$P$5,IF(ISNUMBER(MATCH('02_BCF2SS'!AL32,$Z$5:$Z$14,0)),$S$2,IF(ISNUMBER(MATCH('02_BCF2SS'!AL32,$J$5:$J$34,0)),$F$3,$AM$2)))))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IF(AM32="","",IF(ISNUMBER(MATCH('02_BCF2SS'!AM32,$R$5:$R$7,0)),$L$4,IF(ISNUMBER(MATCH('02_BCF2SS'!AM32,$Q$8:$Q$19,0)),$P$5,IF(ISNUMBER(MATCH('02_BCF2SS'!AM32,$Z$5:$Z$14,0)),$S$2,IF(ISNUMBER(MATCH('02_BCF2SS'!AM32,$J$5:$J$34,0)),$F$3,$AM$2)))))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IF(AN32="","",IF(ISNUMBER(MATCH('02_BCF2SS'!AN32,$R$5:$R$7,0)),$L$4,IF(ISNUMBER(MATCH('02_BCF2SS'!AN32,$Q$8:$Q$19,0)),$P$5,IF(ISNUMBER(MATCH('02_BCF2SS'!AN32,$Z$5:$Z$14,0)),$S$2,IF(ISNUMBER(MATCH('02_BCF2SS'!AN32,$J$5:$J$34,0)),$F$3,$AM$2)))))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IF(AO32="","",IF(ISNUMBER(MATCH('02_BCF2SS'!AO32,$R$5:$R$7,0)),$L$4,IF(ISNUMBER(MATCH('02_BCF2SS'!AO32,$Q$8:$Q$19,0)),$P$5,IF(ISNUMBER(MATCH('02_BCF2SS'!AO32,$Z$5:$Z$14,0)),$S$2,IF(ISNUMBER(MATCH('02_BCF2SS'!AO32,$J$5:$J$34,0)),$F$3,$AM$2)))))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IF(AP32="","",IF(ISNUMBER(MATCH('02_BCF2SS'!AP32,$R$5:$R$7,0)),$L$4,IF(ISNUMBER(MATCH('02_BCF2SS'!AP32,$Q$8:$Q$19,0)),$P$5,IF(ISNUMBER(MATCH('02_BCF2SS'!AP32,$Z$5:$Z$14,0)),$S$2,IF(ISNUMBER(MATCH('02_BCF2SS'!AP32,$J$5:$J$34,0)),$F$3,$AM$2)))))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IF(AQ32="","",IF(ISNUMBER(MATCH('02_BCF2SS'!AQ32,$R$5:$R$7,0)),$L$4,IF(ISNUMBER(MATCH('02_BCF2SS'!AQ32,$Q$8:$Q$19,0)),$P$5,IF(ISNUMBER(MATCH('02_BCF2SS'!AQ32,$Z$5:$Z$14,0)),$S$2,IF(ISNUMBER(MATCH('02_BCF2SS'!AQ32,$J$5:$J$34,0)),$F$3,$AM$2)))))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IF(AR32="","",IF(ISNUMBER(MATCH('02_BCF2SS'!AR32,$R$5:$R$7,0)),$L$4,IF(ISNUMBER(MATCH('02_BCF2SS'!AR32,$Q$8:$Q$19,0)),$P$5,IF(ISNUMBER(MATCH('02_BCF2SS'!AR32,$Z$5:$Z$14,0)),$S$2,IF(ISNUMBER(MATCH('02_BCF2SS'!AR32,$J$5:$J$34,0)),$F$3,$AM$2)))))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IF(AS32="","",IF(ISNUMBER(MATCH('02_BCF2SS'!AS32,$R$5:$R$7,0)),$L$4,IF(ISNUMBER(MATCH('02_BCF2SS'!AS32,$Q$8:$Q$19,0)),$P$5,IF(ISNUMBER(MATCH('02_BCF2SS'!AS32,$Z$5:$Z$14,0)),$S$2,IF(ISNUMBER(MATCH('02_BCF2SS'!AS32,$J$5:$J$34,0)),$F$3,$AM$2)))))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IF(AT32="","",IF(ISNUMBER(MATCH('02_BCF2SS'!AT32,$R$5:$R$7,0)),$L$4,IF(ISNUMBER(MATCH('02_BCF2SS'!AT32,$Q$8:$Q$19,0)),$P$5,IF(ISNUMBER(MATCH('02_BCF2SS'!AT32,$Z$5:$Z$14,0)),$S$2,IF(ISNUMBER(MATCH('02_BCF2SS'!AT32,$J$5:$J$34,0)),$F$3,$AM$2)))))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IF(AU32="","",IF(ISNUMBER(MATCH('02_BCF2SS'!AU32,$R$5:$R$7,0)),$L$4,IF(ISNUMBER(MATCH('02_BCF2SS'!AU32,$Q$8:$Q$19,0)),$P$5,IF(ISNUMBER(MATCH('02_BCF2SS'!AU32,$Z$5:$Z$14,0)),$S$2,IF(ISNUMBER(MATCH('02_BCF2SS'!AU32,$J$5:$J$34,0)),$F$3,$AM$2)))))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IF(AV32="","",IF(ISNUMBER(MATCH('02_BCF2SS'!AV32,$R$5:$R$7,0)),$L$4,IF(ISNUMBER(MATCH('02_BCF2SS'!AV32,$Q$8:$Q$19,0)),$P$5,IF(ISNUMBER(MATCH('02_BCF2SS'!AV32,$Z$5:$Z$14,0)),$S$2,IF(ISNUMBER(MATCH('02_BCF2SS'!AV32,$J$5:$J$34,0)),$F$3,$AM$2)))))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IF(AW32="","",IF(ISNUMBER(MATCH('02_BCF2SS'!AW32,$R$5:$R$7,0)),$L$4,IF(ISNUMBER(MATCH('02_BCF2SS'!AW32,$Q$8:$Q$19,0)),$P$5,IF(ISNUMBER(MATCH('02_BCF2SS'!AW32,$Z$5:$Z$14,0)),$S$2,IF(ISNUMBER(MATCH('02_BCF2SS'!AW32,$J$5:$J$34,0)),$F$3,$AM$2)))))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IF(AX32="","",IF(ISNUMBER(MATCH('02_BCF2SS'!AX32,$R$5:$R$7,0)),$L$4,IF(ISNUMBER(MATCH('02_BCF2SS'!AX32,$Q$8:$Q$19,0)),$P$5,IF(ISNUMBER(MATCH('02_BCF2SS'!AX32,$Z$5:$Z$14,0)),$S$2,IF(ISNUMBER(MATCH('02_BCF2SS'!AX32,$J$5:$J$34,0)),$F$3,$AM$2)))))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IF(AY32="","",IF(ISNUMBER(MATCH('02_BCF2SS'!AY32,$R$5:$R$7,0)),$L$4,IF(ISNUMBER(MATCH('02_BCF2SS'!AY32,$Q$8:$Q$19,0)),$P$5,IF(ISNUMBER(MATCH('02_BCF2SS'!AY32,$Z$5:$Z$14,0)),$S$2,IF(ISNUMBER(MATCH('02_BCF2SS'!AY32,$J$5:$J$34,0)),$F$3,$AM$2)))))</f>
        <v>0</v>
      </c>
      <c r="AZ15" s="40" t="str">
        <f>IF(AZ32="","",IF(ISNUMBER(MATCH('02_BCF2SS'!AZ32,$R$5:$R$7,0)),$L$4,IF(ISNUMBER(MATCH('02_BCF2SS'!AZ32,$Q$8:$Q$19,0)),$P$5,IF(ISNUMBER(MATCH('02_BCF2SS'!AZ32,$Z$5:$Z$14,0)),$S$2,IF(ISNUMBER(MATCH('02_BCF2SS'!AZ32,$J$5:$J$34,0)),$F$3,$AM$2)))))</f>
        <v>c_river</v>
      </c>
      <c r="BA15" s="5"/>
      <c r="HU15" s="5"/>
      <c r="HV15" s="5"/>
      <c r="HW15" s="51">
        <v>2</v>
      </c>
      <c r="HX15" s="51">
        <v>2</v>
      </c>
      <c r="HY15" s="51">
        <v>2</v>
      </c>
      <c r="HZ15" s="51">
        <v>2</v>
      </c>
      <c r="IA15" s="51">
        <v>2</v>
      </c>
      <c r="IB15" s="51">
        <v>2</v>
      </c>
      <c r="IC15" s="51">
        <v>2</v>
      </c>
      <c r="ID15" s="51">
        <v>2</v>
      </c>
      <c r="IE15" s="51">
        <v>-2</v>
      </c>
      <c r="IF15" s="51">
        <v>-2</v>
      </c>
      <c r="IG15" s="51">
        <v>-2</v>
      </c>
      <c r="IH15" s="51">
        <v>-2</v>
      </c>
      <c r="II15" s="51">
        <v>-2</v>
      </c>
      <c r="IJ15" s="51">
        <v>-2</v>
      </c>
      <c r="IK15" s="51">
        <v>-2</v>
      </c>
      <c r="IL15" s="5"/>
      <c r="IM15" s="5"/>
    </row>
    <row r="16" spans="1:247" ht="11.25" customHeight="1" x14ac:dyDescent="0.25">
      <c r="A16" s="43">
        <v>2.5</v>
      </c>
      <c r="B16" s="43">
        <f>B15</f>
        <v>0</v>
      </c>
      <c r="C16" s="5"/>
      <c r="D16" s="5"/>
      <c r="E16" s="38"/>
      <c r="F16" s="8"/>
      <c r="G16" s="8"/>
      <c r="H16" s="49"/>
      <c r="I16" s="49"/>
      <c r="J16" s="9"/>
      <c r="K16" s="5"/>
      <c r="L16" s="5"/>
      <c r="M16" s="5"/>
      <c r="N16" s="5"/>
      <c r="O16" s="5"/>
      <c r="P16" s="5"/>
      <c r="Q16" s="5"/>
      <c r="R16" s="5"/>
      <c r="S16">
        <v>0</v>
      </c>
      <c r="T16">
        <v>1</v>
      </c>
      <c r="U16">
        <v>0</v>
      </c>
      <c r="V16">
        <v>14</v>
      </c>
      <c r="W16">
        <v>0</v>
      </c>
      <c r="X16">
        <v>10000</v>
      </c>
      <c r="Y16">
        <v>-5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7"/>
        <v>11</v>
      </c>
      <c r="AL16" s="40" t="str">
        <f>IF(AL33="","",IF(ISNUMBER(MATCH('02_BCF2SS'!AL33,$R$5:$R$7,0)),$L$4,IF(ISNUMBER(MATCH('02_BCF2SS'!AL33,$Q$8:$Q$19,0)),$P$5,IF(ISNUMBER(MATCH('02_BCF2SS'!AL33,$Z$5:$Z$14,0)),$S$2,IF(ISNUMBER(MATCH('02_BCF2SS'!AL33,$J$5:$J$34,0)),$F$3,$AM$2)))))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IF(AM33="","",IF(ISNUMBER(MATCH('02_BCF2SS'!AM33,$R$5:$R$7,0)),$L$4,IF(ISNUMBER(MATCH('02_BCF2SS'!AM33,$Q$8:$Q$19,0)),$P$5,IF(ISNUMBER(MATCH('02_BCF2SS'!AM33,$Z$5:$Z$14,0)),$S$2,IF(ISNUMBER(MATCH('02_BCF2SS'!AM33,$J$5:$J$34,0)),$F$3,$AM$2)))))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IF(AN33="","",IF(ISNUMBER(MATCH('02_BCF2SS'!AN33,$R$5:$R$7,0)),$L$4,IF(ISNUMBER(MATCH('02_BCF2SS'!AN33,$Q$8:$Q$19,0)),$P$5,IF(ISNUMBER(MATCH('02_BCF2SS'!AN33,$Z$5:$Z$14,0)),$S$2,IF(ISNUMBER(MATCH('02_BCF2SS'!AN33,$J$5:$J$34,0)),$F$3,$AM$2)))))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IF(AO33="","",IF(ISNUMBER(MATCH('02_BCF2SS'!AO33,$R$5:$R$7,0)),$L$4,IF(ISNUMBER(MATCH('02_BCF2SS'!AO33,$Q$8:$Q$19,0)),$P$5,IF(ISNUMBER(MATCH('02_BCF2SS'!AO33,$Z$5:$Z$14,0)),$S$2,IF(ISNUMBER(MATCH('02_BCF2SS'!AO33,$J$5:$J$34,0)),$F$3,$AM$2)))))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IF(AP33="","",IF(ISNUMBER(MATCH('02_BCF2SS'!AP33,$R$5:$R$7,0)),$L$4,IF(ISNUMBER(MATCH('02_BCF2SS'!AP33,$Q$8:$Q$19,0)),$P$5,IF(ISNUMBER(MATCH('02_BCF2SS'!AP33,$Z$5:$Z$14,0)),$S$2,IF(ISNUMBER(MATCH('02_BCF2SS'!AP33,$J$5:$J$34,0)),$F$3,$AM$2)))))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IF(AQ33="","",IF(ISNUMBER(MATCH('02_BCF2SS'!AQ33,$R$5:$R$7,0)),$L$4,IF(ISNUMBER(MATCH('02_BCF2SS'!AQ33,$Q$8:$Q$19,0)),$P$5,IF(ISNUMBER(MATCH('02_BCF2SS'!AQ33,$Z$5:$Z$14,0)),$S$2,IF(ISNUMBER(MATCH('02_BCF2SS'!AQ33,$J$5:$J$34,0)),$F$3,$AM$2)))))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IF(AR33="","",IF(ISNUMBER(MATCH('02_BCF2SS'!AR33,$R$5:$R$7,0)),$L$4,IF(ISNUMBER(MATCH('02_BCF2SS'!AR33,$Q$8:$Q$19,0)),$P$5,IF(ISNUMBER(MATCH('02_BCF2SS'!AR33,$Z$5:$Z$14,0)),$S$2,IF(ISNUMBER(MATCH('02_BCF2SS'!AR33,$J$5:$J$34,0)),$F$3,$AM$2)))))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IF(AS33="","",IF(ISNUMBER(MATCH('02_BCF2SS'!AS33,$R$5:$R$7,0)),$L$4,IF(ISNUMBER(MATCH('02_BCF2SS'!AS33,$Q$8:$Q$19,0)),$P$5,IF(ISNUMBER(MATCH('02_BCF2SS'!AS33,$Z$5:$Z$14,0)),$S$2,IF(ISNUMBER(MATCH('02_BCF2SS'!AS33,$J$5:$J$34,0)),$F$3,$AM$2)))))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IF(AT33="","",IF(ISNUMBER(MATCH('02_BCF2SS'!AT33,$R$5:$R$7,0)),$L$4,IF(ISNUMBER(MATCH('02_BCF2SS'!AT33,$Q$8:$Q$19,0)),$P$5,IF(ISNUMBER(MATCH('02_BCF2SS'!AT33,$Z$5:$Z$14,0)),$S$2,IF(ISNUMBER(MATCH('02_BCF2SS'!AT33,$J$5:$J$34,0)),$F$3,$AM$2)))))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IF(AU33="","",IF(ISNUMBER(MATCH('02_BCF2SS'!AU33,$R$5:$R$7,0)),$L$4,IF(ISNUMBER(MATCH('02_BCF2SS'!AU33,$Q$8:$Q$19,0)),$P$5,IF(ISNUMBER(MATCH('02_BCF2SS'!AU33,$Z$5:$Z$14,0)),$S$2,IF(ISNUMBER(MATCH('02_BCF2SS'!AU33,$J$5:$J$34,0)),$F$3,$AM$2)))))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IF(AV33="","",IF(ISNUMBER(MATCH('02_BCF2SS'!AV33,$R$5:$R$7,0)),$L$4,IF(ISNUMBER(MATCH('02_BCF2SS'!AV33,$Q$8:$Q$19,0)),$P$5,IF(ISNUMBER(MATCH('02_BCF2SS'!AV33,$Z$5:$Z$14,0)),$S$2,IF(ISNUMBER(MATCH('02_BCF2SS'!AV33,$J$5:$J$34,0)),$F$3,$AM$2)))))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IF(AW33="","",IF(ISNUMBER(MATCH('02_BCF2SS'!AW33,$R$5:$R$7,0)),$L$4,IF(ISNUMBER(MATCH('02_BCF2SS'!AW33,$Q$8:$Q$19,0)),$P$5,IF(ISNUMBER(MATCH('02_BCF2SS'!AW33,$Z$5:$Z$14,0)),$S$2,IF(ISNUMBER(MATCH('02_BCF2SS'!AW33,$J$5:$J$34,0)),$F$3,$AM$2)))))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IF(AX33="","",IF(ISNUMBER(MATCH('02_BCF2SS'!AX33,$R$5:$R$7,0)),$L$4,IF(ISNUMBER(MATCH('02_BCF2SS'!AX33,$Q$8:$Q$19,0)),$P$5,IF(ISNUMBER(MATCH('02_BCF2SS'!AX33,$Z$5:$Z$14,0)),$S$2,IF(ISNUMBER(MATCH('02_BCF2SS'!AX33,$J$5:$J$34,0)),$F$3,$AM$2)))))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IF(AY33="","",IF(ISNUMBER(MATCH('02_BCF2SS'!AY33,$R$5:$R$7,0)),$L$4,IF(ISNUMBER(MATCH('02_BCF2SS'!AY33,$Q$8:$Q$19,0)),$P$5,IF(ISNUMBER(MATCH('02_BCF2SS'!AY33,$Z$5:$Z$14,0)),$S$2,IF(ISNUMBER(MATCH('02_BCF2SS'!AY33,$J$5:$J$34,0)),$F$3,$AM$2)))))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IF(AZ33="","",IF(ISNUMBER(MATCH('02_BCF2SS'!AZ33,$R$5:$R$7,0)),$L$4,IF(ISNUMBER(MATCH('02_BCF2SS'!AZ33,$Q$8:$Q$19,0)),$P$5,IF(ISNUMBER(MATCH('02_BCF2SS'!AZ33,$Z$5:$Z$14,0)),$S$2,IF(ISNUMBER(MATCH('02_BCF2SS'!AZ33,$J$5:$J$34,0)),$F$3,$AM$2)))))</f>
        <v/>
      </c>
      <c r="BA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</row>
    <row r="17" spans="1:247" ht="11.25" customHeight="1" x14ac:dyDescent="0.25">
      <c r="A17" s="43">
        <v>3.5</v>
      </c>
      <c r="B17" s="43">
        <f>B15</f>
        <v>0</v>
      </c>
      <c r="C17" s="5"/>
      <c r="D17" s="5"/>
      <c r="E17" s="38"/>
      <c r="F17" s="8"/>
      <c r="G17" s="8"/>
      <c r="H17" s="49"/>
      <c r="I17" s="49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7"/>
        <v>12</v>
      </c>
      <c r="AL17" s="40" t="str">
        <f>IF(AL34="","",IF(ISNUMBER(MATCH('02_BCF2SS'!AL34,$R$5:$R$7,0)),$L$4,IF(ISNUMBER(MATCH('02_BCF2SS'!AL34,$Q$8:$Q$19,0)),$P$5,IF(ISNUMBER(MATCH('02_BCF2SS'!AL34,$Z$5:$Z$14,0)),$S$2,IF(ISNUMBER(MATCH('02_BCF2SS'!AL34,$J$5:$J$34,0)),$F$3,$AM$2)))))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IF(AM34="","",IF(ISNUMBER(MATCH('02_BCF2SS'!AM34,$R$5:$R$7,0)),$L$4,IF(ISNUMBER(MATCH('02_BCF2SS'!AM34,$Q$8:$Q$19,0)),$P$5,IF(ISNUMBER(MATCH('02_BCF2SS'!AM34,$Z$5:$Z$14,0)),$S$2,IF(ISNUMBER(MATCH('02_BCF2SS'!AM34,$J$5:$J$34,0)),$F$3,$AM$2)))))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IF(AN34="","",IF(ISNUMBER(MATCH('02_BCF2SS'!AN34,$R$5:$R$7,0)),$L$4,IF(ISNUMBER(MATCH('02_BCF2SS'!AN34,$Q$8:$Q$19,0)),$P$5,IF(ISNUMBER(MATCH('02_BCF2SS'!AN34,$Z$5:$Z$14,0)),$S$2,IF(ISNUMBER(MATCH('02_BCF2SS'!AN34,$J$5:$J$34,0)),$F$3,$AM$2)))))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IF(AO34="","",IF(ISNUMBER(MATCH('02_BCF2SS'!AO34,$R$5:$R$7,0)),$L$4,IF(ISNUMBER(MATCH('02_BCF2SS'!AO34,$Q$8:$Q$19,0)),$P$5,IF(ISNUMBER(MATCH('02_BCF2SS'!AO34,$Z$5:$Z$14,0)),$S$2,IF(ISNUMBER(MATCH('02_BCF2SS'!AO34,$J$5:$J$34,0)),$F$3,$AM$2)))))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IF(AP34="","",IF(ISNUMBER(MATCH('02_BCF2SS'!AP34,$R$5:$R$7,0)),$L$4,IF(ISNUMBER(MATCH('02_BCF2SS'!AP34,$Q$8:$Q$19,0)),$P$5,IF(ISNUMBER(MATCH('02_BCF2SS'!AP34,$Z$5:$Z$14,0)),$S$2,IF(ISNUMBER(MATCH('02_BCF2SS'!AP34,$J$5:$J$34,0)),$F$3,$AM$2)))))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IF(AQ34="","",IF(ISNUMBER(MATCH('02_BCF2SS'!AQ34,$R$5:$R$7,0)),$L$4,IF(ISNUMBER(MATCH('02_BCF2SS'!AQ34,$Q$8:$Q$19,0)),$P$5,IF(ISNUMBER(MATCH('02_BCF2SS'!AQ34,$Z$5:$Z$14,0)),$S$2,IF(ISNUMBER(MATCH('02_BCF2SS'!AQ34,$J$5:$J$34,0)),$F$3,$AM$2)))))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IF(AR34="","",IF(ISNUMBER(MATCH('02_BCF2SS'!AR34,$R$5:$R$7,0)),$L$4,IF(ISNUMBER(MATCH('02_BCF2SS'!AR34,$Q$8:$Q$19,0)),$P$5,IF(ISNUMBER(MATCH('02_BCF2SS'!AR34,$Z$5:$Z$14,0)),$S$2,IF(ISNUMBER(MATCH('02_BCF2SS'!AR34,$J$5:$J$34,0)),$F$3,$AM$2)))))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IF(AS34="","",IF(ISNUMBER(MATCH('02_BCF2SS'!AS34,$R$5:$R$7,0)),$L$4,IF(ISNUMBER(MATCH('02_BCF2SS'!AS34,$Q$8:$Q$19,0)),$P$5,IF(ISNUMBER(MATCH('02_BCF2SS'!AS34,$Z$5:$Z$14,0)),$S$2,IF(ISNUMBER(MATCH('02_BCF2SS'!AS34,$J$5:$J$34,0)),$F$3,$AM$2)))))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IF(AT34="","",IF(ISNUMBER(MATCH('02_BCF2SS'!AT34,$R$5:$R$7,0)),$L$4,IF(ISNUMBER(MATCH('02_BCF2SS'!AT34,$Q$8:$Q$19,0)),$P$5,IF(ISNUMBER(MATCH('02_BCF2SS'!AT34,$Z$5:$Z$14,0)),$S$2,IF(ISNUMBER(MATCH('02_BCF2SS'!AT34,$J$5:$J$34,0)),$F$3,$AM$2)))))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IF(AU34="","",IF(ISNUMBER(MATCH('02_BCF2SS'!AU34,$R$5:$R$7,0)),$L$4,IF(ISNUMBER(MATCH('02_BCF2SS'!AU34,$Q$8:$Q$19,0)),$P$5,IF(ISNUMBER(MATCH('02_BCF2SS'!AU34,$Z$5:$Z$14,0)),$S$2,IF(ISNUMBER(MATCH('02_BCF2SS'!AU34,$J$5:$J$34,0)),$F$3,$AM$2)))))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IF(AV34="","",IF(ISNUMBER(MATCH('02_BCF2SS'!AV34,$R$5:$R$7,0)),$L$4,IF(ISNUMBER(MATCH('02_BCF2SS'!AV34,$Q$8:$Q$19,0)),$P$5,IF(ISNUMBER(MATCH('02_BCF2SS'!AV34,$Z$5:$Z$14,0)),$S$2,IF(ISNUMBER(MATCH('02_BCF2SS'!AV34,$J$5:$J$34,0)),$F$3,$AM$2)))))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IF(AW34="","",IF(ISNUMBER(MATCH('02_BCF2SS'!AW34,$R$5:$R$7,0)),$L$4,IF(ISNUMBER(MATCH('02_BCF2SS'!AW34,$Q$8:$Q$19,0)),$P$5,IF(ISNUMBER(MATCH('02_BCF2SS'!AW34,$Z$5:$Z$14,0)),$S$2,IF(ISNUMBER(MATCH('02_BCF2SS'!AW34,$J$5:$J$34,0)),$F$3,$AM$2)))))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IF(AX34="","",IF(ISNUMBER(MATCH('02_BCF2SS'!AX34,$R$5:$R$7,0)),$L$4,IF(ISNUMBER(MATCH('02_BCF2SS'!AX34,$Q$8:$Q$19,0)),$P$5,IF(ISNUMBER(MATCH('02_BCF2SS'!AX34,$Z$5:$Z$14,0)),$S$2,IF(ISNUMBER(MATCH('02_BCF2SS'!AX34,$J$5:$J$34,0)),$F$3,$AM$2)))))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IF(AY34="","",IF(ISNUMBER(MATCH('02_BCF2SS'!AY34,$R$5:$R$7,0)),$L$4,IF(ISNUMBER(MATCH('02_BCF2SS'!AY34,$Q$8:$Q$19,0)),$P$5,IF(ISNUMBER(MATCH('02_BCF2SS'!AY34,$Z$5:$Z$14,0)),$S$2,IF(ISNUMBER(MATCH('02_BCF2SS'!AY34,$J$5:$J$34,0)),$F$3,$AM$2)))))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IF(AZ34="","",IF(ISNUMBER(MATCH('02_BCF2SS'!AZ34,$R$5:$R$7,0)),$L$4,IF(ISNUMBER(MATCH('02_BCF2SS'!AZ34,$Q$8:$Q$19,0)),$P$5,IF(ISNUMBER(MATCH('02_BCF2SS'!AZ34,$Z$5:$Z$14,0)),$S$2,IF(ISNUMBER(MATCH('02_BCF2SS'!AZ34,$J$5:$J$34,0)),$F$3,$AM$2)))))</f>
        <v/>
      </c>
      <c r="BA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</row>
    <row r="18" spans="1:247" ht="11.25" customHeight="1" x14ac:dyDescent="0.25">
      <c r="A18" s="43"/>
      <c r="B18" s="43"/>
      <c r="C18" s="5"/>
      <c r="D18" s="5"/>
      <c r="E18" s="38"/>
      <c r="F18" s="8"/>
      <c r="G18" s="8"/>
      <c r="H18" s="49"/>
      <c r="I18" s="49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7"/>
        <v>13</v>
      </c>
      <c r="AL18" s="40" t="str">
        <f>IF(AL35="","",IF(ISNUMBER(MATCH('02_BCF2SS'!AL35,$R$5:$R$7,0)),$L$4,IF(ISNUMBER(MATCH('02_BCF2SS'!AL35,$Q$8:$Q$19,0)),$P$5,IF(ISNUMBER(MATCH('02_BCF2SS'!AL35,$Z$5:$Z$14,0)),$S$2,IF(ISNUMBER(MATCH('02_BCF2SS'!AL35,$J$5:$J$34,0)),$F$3,$AM$2)))))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IF(AM35="","",IF(ISNUMBER(MATCH('02_BCF2SS'!AM35,$R$5:$R$7,0)),$L$4,IF(ISNUMBER(MATCH('02_BCF2SS'!AM35,$Q$8:$Q$19,0)),$P$5,IF(ISNUMBER(MATCH('02_BCF2SS'!AM35,$Z$5:$Z$14,0)),$S$2,IF(ISNUMBER(MATCH('02_BCF2SS'!AM35,$J$5:$J$34,0)),$F$3,$AM$2)))))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IF(AN35="","",IF(ISNUMBER(MATCH('02_BCF2SS'!AN35,$R$5:$R$7,0)),$L$4,IF(ISNUMBER(MATCH('02_BCF2SS'!AN35,$Q$8:$Q$19,0)),$P$5,IF(ISNUMBER(MATCH('02_BCF2SS'!AN35,$Z$5:$Z$14,0)),$S$2,IF(ISNUMBER(MATCH('02_BCF2SS'!AN35,$J$5:$J$34,0)),$F$3,$AM$2)))))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IF(AO35="","",IF(ISNUMBER(MATCH('02_BCF2SS'!AO35,$R$5:$R$7,0)),$L$4,IF(ISNUMBER(MATCH('02_BCF2SS'!AO35,$Q$8:$Q$19,0)),$P$5,IF(ISNUMBER(MATCH('02_BCF2SS'!AO35,$Z$5:$Z$14,0)),$S$2,IF(ISNUMBER(MATCH('02_BCF2SS'!AO35,$J$5:$J$34,0)),$F$3,$AM$2)))))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IF(AP35="","",IF(ISNUMBER(MATCH('02_BCF2SS'!AP35,$R$5:$R$7,0)),$L$4,IF(ISNUMBER(MATCH('02_BCF2SS'!AP35,$Q$8:$Q$19,0)),$P$5,IF(ISNUMBER(MATCH('02_BCF2SS'!AP35,$Z$5:$Z$14,0)),$S$2,IF(ISNUMBER(MATCH('02_BCF2SS'!AP35,$J$5:$J$34,0)),$F$3,$AM$2)))))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IF(AQ35="","",IF(ISNUMBER(MATCH('02_BCF2SS'!AQ35,$R$5:$R$7,0)),$L$4,IF(ISNUMBER(MATCH('02_BCF2SS'!AQ35,$Q$8:$Q$19,0)),$P$5,IF(ISNUMBER(MATCH('02_BCF2SS'!AQ35,$Z$5:$Z$14,0)),$S$2,IF(ISNUMBER(MATCH('02_BCF2SS'!AQ35,$J$5:$J$34,0)),$F$3,$AM$2)))))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IF(AR35="","",IF(ISNUMBER(MATCH('02_BCF2SS'!AR35,$R$5:$R$7,0)),$L$4,IF(ISNUMBER(MATCH('02_BCF2SS'!AR35,$Q$8:$Q$19,0)),$P$5,IF(ISNUMBER(MATCH('02_BCF2SS'!AR35,$Z$5:$Z$14,0)),$S$2,IF(ISNUMBER(MATCH('02_BCF2SS'!AR35,$J$5:$J$34,0)),$F$3,$AM$2)))))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IF(AS35="","",IF(ISNUMBER(MATCH('02_BCF2SS'!AS35,$R$5:$R$7,0)),$L$4,IF(ISNUMBER(MATCH('02_BCF2SS'!AS35,$Q$8:$Q$19,0)),$P$5,IF(ISNUMBER(MATCH('02_BCF2SS'!AS35,$Z$5:$Z$14,0)),$S$2,IF(ISNUMBER(MATCH('02_BCF2SS'!AS35,$J$5:$J$34,0)),$F$3,$AM$2)))))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IF(AT35="","",IF(ISNUMBER(MATCH('02_BCF2SS'!AT35,$R$5:$R$7,0)),$L$4,IF(ISNUMBER(MATCH('02_BCF2SS'!AT35,$Q$8:$Q$19,0)),$P$5,IF(ISNUMBER(MATCH('02_BCF2SS'!AT35,$Z$5:$Z$14,0)),$S$2,IF(ISNUMBER(MATCH('02_BCF2SS'!AT35,$J$5:$J$34,0)),$F$3,$AM$2)))))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IF(AU35="","",IF(ISNUMBER(MATCH('02_BCF2SS'!AU35,$R$5:$R$7,0)),$L$4,IF(ISNUMBER(MATCH('02_BCF2SS'!AU35,$Q$8:$Q$19,0)),$P$5,IF(ISNUMBER(MATCH('02_BCF2SS'!AU35,$Z$5:$Z$14,0)),$S$2,IF(ISNUMBER(MATCH('02_BCF2SS'!AU35,$J$5:$J$34,0)),$F$3,$AM$2)))))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IF(AV35="","",IF(ISNUMBER(MATCH('02_BCF2SS'!AV35,$R$5:$R$7,0)),$L$4,IF(ISNUMBER(MATCH('02_BCF2SS'!AV35,$Q$8:$Q$19,0)),$P$5,IF(ISNUMBER(MATCH('02_BCF2SS'!AV35,$Z$5:$Z$14,0)),$S$2,IF(ISNUMBER(MATCH('02_BCF2SS'!AV35,$J$5:$J$34,0)),$F$3,$AM$2)))))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IF(AW35="","",IF(ISNUMBER(MATCH('02_BCF2SS'!AW35,$R$5:$R$7,0)),$L$4,IF(ISNUMBER(MATCH('02_BCF2SS'!AW35,$Q$8:$Q$19,0)),$P$5,IF(ISNUMBER(MATCH('02_BCF2SS'!AW35,$Z$5:$Z$14,0)),$S$2,IF(ISNUMBER(MATCH('02_BCF2SS'!AW35,$J$5:$J$34,0)),$F$3,$AM$2)))))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IF(AX35="","",IF(ISNUMBER(MATCH('02_BCF2SS'!AX35,$R$5:$R$7,0)),$L$4,IF(ISNUMBER(MATCH('02_BCF2SS'!AX35,$Q$8:$Q$19,0)),$P$5,IF(ISNUMBER(MATCH('02_BCF2SS'!AX35,$Z$5:$Z$14,0)),$S$2,IF(ISNUMBER(MATCH('02_BCF2SS'!AX35,$J$5:$J$34,0)),$F$3,$AM$2)))))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IF(AY35="","",IF(ISNUMBER(MATCH('02_BCF2SS'!AY35,$R$5:$R$7,0)),$L$4,IF(ISNUMBER(MATCH('02_BCF2SS'!AY35,$Q$8:$Q$19,0)),$P$5,IF(ISNUMBER(MATCH('02_BCF2SS'!AY35,$Z$5:$Z$14,0)),$S$2,IF(ISNUMBER(MATCH('02_BCF2SS'!AY35,$J$5:$J$34,0)),$F$3,$AM$2)))))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IF(AZ35="","",IF(ISNUMBER(MATCH('02_BCF2SS'!AZ35,$R$5:$R$7,0)),$L$4,IF(ISNUMBER(MATCH('02_BCF2SS'!AZ35,$Q$8:$Q$19,0)),$P$5,IF(ISNUMBER(MATCH('02_BCF2SS'!AZ35,$Z$5:$Z$14,0)),$S$2,IF(ISNUMBER(MATCH('02_BCF2SS'!AZ35,$J$5:$J$34,0)),$F$3,$AM$2)))))</f>
        <v/>
      </c>
      <c r="BA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</row>
    <row r="19" spans="1:247" ht="11.25" customHeight="1" x14ac:dyDescent="0.25">
      <c r="A19" s="5"/>
      <c r="B19" s="5"/>
      <c r="C19" s="5"/>
      <c r="D19" s="5"/>
      <c r="E19" s="38"/>
      <c r="F19" s="8"/>
      <c r="G19" s="8"/>
      <c r="H19" s="49"/>
      <c r="I19" s="49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7"/>
        <v>14</v>
      </c>
      <c r="AL19" s="40" t="str">
        <f>IF(AL36="","",IF(ISNUMBER(MATCH('02_BCF2SS'!AL36,$R$5:$R$7,0)),$L$4,IF(ISNUMBER(MATCH('02_BCF2SS'!AL36,$Q$8:$Q$19,0)),$P$5,IF(ISNUMBER(MATCH('02_BCF2SS'!AL36,$Z$5:$Z$14,0)),$S$2,IF(ISNUMBER(MATCH('02_BCF2SS'!AL36,$J$5:$J$34,0)),$F$3,$AM$2)))))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IF(AM36="","",IF(ISNUMBER(MATCH('02_BCF2SS'!AM36,$R$5:$R$7,0)),$L$4,IF(ISNUMBER(MATCH('02_BCF2SS'!AM36,$Q$8:$Q$19,0)),$P$5,IF(ISNUMBER(MATCH('02_BCF2SS'!AM36,$Z$5:$Z$14,0)),$S$2,IF(ISNUMBER(MATCH('02_BCF2SS'!AM36,$J$5:$J$34,0)),$F$3,$AM$2)))))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IF(AN36="","",IF(ISNUMBER(MATCH('02_BCF2SS'!AN36,$R$5:$R$7,0)),$L$4,IF(ISNUMBER(MATCH('02_BCF2SS'!AN36,$Q$8:$Q$19,0)),$P$5,IF(ISNUMBER(MATCH('02_BCF2SS'!AN36,$Z$5:$Z$14,0)),$S$2,IF(ISNUMBER(MATCH('02_BCF2SS'!AN36,$J$5:$J$34,0)),$F$3,$AM$2)))))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IF(AO36="","",IF(ISNUMBER(MATCH('02_BCF2SS'!AO36,$R$5:$R$7,0)),$L$4,IF(ISNUMBER(MATCH('02_BCF2SS'!AO36,$Q$8:$Q$19,0)),$P$5,IF(ISNUMBER(MATCH('02_BCF2SS'!AO36,$Z$5:$Z$14,0)),$S$2,IF(ISNUMBER(MATCH('02_BCF2SS'!AO36,$J$5:$J$34,0)),$F$3,$AM$2)))))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IF(AP36="","",IF(ISNUMBER(MATCH('02_BCF2SS'!AP36,$R$5:$R$7,0)),$L$4,IF(ISNUMBER(MATCH('02_BCF2SS'!AP36,$Q$8:$Q$19,0)),$P$5,IF(ISNUMBER(MATCH('02_BCF2SS'!AP36,$Z$5:$Z$14,0)),$S$2,IF(ISNUMBER(MATCH('02_BCF2SS'!AP36,$J$5:$J$34,0)),$F$3,$AM$2)))))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IF(AQ36="","",IF(ISNUMBER(MATCH('02_BCF2SS'!AQ36,$R$5:$R$7,0)),$L$4,IF(ISNUMBER(MATCH('02_BCF2SS'!AQ36,$Q$8:$Q$19,0)),$P$5,IF(ISNUMBER(MATCH('02_BCF2SS'!AQ36,$Z$5:$Z$14,0)),$S$2,IF(ISNUMBER(MATCH('02_BCF2SS'!AQ36,$J$5:$J$34,0)),$F$3,$AM$2)))))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IF(AR36="","",IF(ISNUMBER(MATCH('02_BCF2SS'!AR36,$R$5:$R$7,0)),$L$4,IF(ISNUMBER(MATCH('02_BCF2SS'!AR36,$Q$8:$Q$19,0)),$P$5,IF(ISNUMBER(MATCH('02_BCF2SS'!AR36,$Z$5:$Z$14,0)),$S$2,IF(ISNUMBER(MATCH('02_BCF2SS'!AR36,$J$5:$J$34,0)),$F$3,$AM$2)))))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IF(AS36="","",IF(ISNUMBER(MATCH('02_BCF2SS'!AS36,$R$5:$R$7,0)),$L$4,IF(ISNUMBER(MATCH('02_BCF2SS'!AS36,$Q$8:$Q$19,0)),$P$5,IF(ISNUMBER(MATCH('02_BCF2SS'!AS36,$Z$5:$Z$14,0)),$S$2,IF(ISNUMBER(MATCH('02_BCF2SS'!AS36,$J$5:$J$34,0)),$F$3,$AM$2)))))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IF(AT36="","",IF(ISNUMBER(MATCH('02_BCF2SS'!AT36,$R$5:$R$7,0)),$L$4,IF(ISNUMBER(MATCH('02_BCF2SS'!AT36,$Q$8:$Q$19,0)),$P$5,IF(ISNUMBER(MATCH('02_BCF2SS'!AT36,$Z$5:$Z$14,0)),$S$2,IF(ISNUMBER(MATCH('02_BCF2SS'!AT36,$J$5:$J$34,0)),$F$3,$AM$2)))))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IF(AU36="","",IF(ISNUMBER(MATCH('02_BCF2SS'!AU36,$R$5:$R$7,0)),$L$4,IF(ISNUMBER(MATCH('02_BCF2SS'!AU36,$Q$8:$Q$19,0)),$P$5,IF(ISNUMBER(MATCH('02_BCF2SS'!AU36,$Z$5:$Z$14,0)),$S$2,IF(ISNUMBER(MATCH('02_BCF2SS'!AU36,$J$5:$J$34,0)),$F$3,$AM$2)))))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IF(AV36="","",IF(ISNUMBER(MATCH('02_BCF2SS'!AV36,$R$5:$R$7,0)),$L$4,IF(ISNUMBER(MATCH('02_BCF2SS'!AV36,$Q$8:$Q$19,0)),$P$5,IF(ISNUMBER(MATCH('02_BCF2SS'!AV36,$Z$5:$Z$14,0)),$S$2,IF(ISNUMBER(MATCH('02_BCF2SS'!AV36,$J$5:$J$34,0)),$F$3,$AM$2)))))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IF(AW36="","",IF(ISNUMBER(MATCH('02_BCF2SS'!AW36,$R$5:$R$7,0)),$L$4,IF(ISNUMBER(MATCH('02_BCF2SS'!AW36,$Q$8:$Q$19,0)),$P$5,IF(ISNUMBER(MATCH('02_BCF2SS'!AW36,$Z$5:$Z$14,0)),$S$2,IF(ISNUMBER(MATCH('02_BCF2SS'!AW36,$J$5:$J$34,0)),$F$3,$AM$2)))))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IF(AX36="","",IF(ISNUMBER(MATCH('02_BCF2SS'!AX36,$R$5:$R$7,0)),$L$4,IF(ISNUMBER(MATCH('02_BCF2SS'!AX36,$Q$8:$Q$19,0)),$P$5,IF(ISNUMBER(MATCH('02_BCF2SS'!AX36,$Z$5:$Z$14,0)),$S$2,IF(ISNUMBER(MATCH('02_BCF2SS'!AX36,$J$5:$J$34,0)),$F$3,$AM$2)))))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IF(AY36="","",IF(ISNUMBER(MATCH('02_BCF2SS'!AY36,$R$5:$R$7,0)),$L$4,IF(ISNUMBER(MATCH('02_BCF2SS'!AY36,$Q$8:$Q$19,0)),$P$5,IF(ISNUMBER(MATCH('02_BCF2SS'!AY36,$Z$5:$Z$14,0)),$S$2,IF(ISNUMBER(MATCH('02_BCF2SS'!AY36,$J$5:$J$34,0)),$F$3,$AM$2)))))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IF(AZ36="","",IF(ISNUMBER(MATCH('02_BCF2SS'!AZ36,$R$5:$R$7,0)),$L$4,IF(ISNUMBER(MATCH('02_BCF2SS'!AZ36,$Q$8:$Q$19,0)),$P$5,IF(ISNUMBER(MATCH('02_BCF2SS'!AZ36,$Z$5:$Z$14,0)),$S$2,IF(ISNUMBER(MATCH('02_BCF2SS'!AZ36,$J$5:$J$34,0)),$F$3,$AM$2)))))</f>
        <v/>
      </c>
      <c r="BA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</row>
    <row r="20" spans="1:247" ht="11.25" customHeight="1" x14ac:dyDescent="0.25">
      <c r="A20" s="48"/>
      <c r="B20" s="43"/>
      <c r="C20" s="5"/>
      <c r="D20" s="5"/>
      <c r="E20" s="38"/>
      <c r="F20" s="8"/>
      <c r="G20" s="8"/>
      <c r="H20" s="49"/>
      <c r="I20" s="49"/>
      <c r="J20" s="3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7"/>
        <v>15</v>
      </c>
      <c r="AL20" s="40" t="str">
        <f>IF(AL37="","",IF(ISNUMBER(MATCH('02_BCF2SS'!AL37,$R$5:$R$7,0)),$L$4,IF(ISNUMBER(MATCH('02_BCF2SS'!AL37,$Q$8:$Q$19,0)),$P$5,IF(ISNUMBER(MATCH('02_BCF2SS'!AL37,$Z$5:$Z$14,0)),$S$2,IF(ISNUMBER(MATCH('02_BCF2SS'!AL37,$J$5:$J$34,0)),$F$3,$AM$2)))))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IF(AM37="","",IF(ISNUMBER(MATCH('02_BCF2SS'!AM37,$R$5:$R$7,0)),$L$4,IF(ISNUMBER(MATCH('02_BCF2SS'!AM37,$Q$8:$Q$19,0)),$P$5,IF(ISNUMBER(MATCH('02_BCF2SS'!AM37,$Z$5:$Z$14,0)),$S$2,IF(ISNUMBER(MATCH('02_BCF2SS'!AM37,$J$5:$J$34,0)),$F$3,$AM$2)))))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IF(AN37="","",IF(ISNUMBER(MATCH('02_BCF2SS'!AN37,$R$5:$R$7,0)),$L$4,IF(ISNUMBER(MATCH('02_BCF2SS'!AN37,$Q$8:$Q$19,0)),$P$5,IF(ISNUMBER(MATCH('02_BCF2SS'!AN37,$Z$5:$Z$14,0)),$S$2,IF(ISNUMBER(MATCH('02_BCF2SS'!AN37,$J$5:$J$34,0)),$F$3,$AM$2)))))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IF(AO37="","",IF(ISNUMBER(MATCH('02_BCF2SS'!AO37,$R$5:$R$7,0)),$L$4,IF(ISNUMBER(MATCH('02_BCF2SS'!AO37,$Q$8:$Q$19,0)),$P$5,IF(ISNUMBER(MATCH('02_BCF2SS'!AO37,$Z$5:$Z$14,0)),$S$2,IF(ISNUMBER(MATCH('02_BCF2SS'!AO37,$J$5:$J$34,0)),$F$3,$AM$2)))))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IF(AP37="","",IF(ISNUMBER(MATCH('02_BCF2SS'!AP37,$R$5:$R$7,0)),$L$4,IF(ISNUMBER(MATCH('02_BCF2SS'!AP37,$Q$8:$Q$19,0)),$P$5,IF(ISNUMBER(MATCH('02_BCF2SS'!AP37,$Z$5:$Z$14,0)),$S$2,IF(ISNUMBER(MATCH('02_BCF2SS'!AP37,$J$5:$J$34,0)),$F$3,$AM$2)))))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IF(AQ37="","",IF(ISNUMBER(MATCH('02_BCF2SS'!AQ37,$R$5:$R$7,0)),$L$4,IF(ISNUMBER(MATCH('02_BCF2SS'!AQ37,$Q$8:$Q$19,0)),$P$5,IF(ISNUMBER(MATCH('02_BCF2SS'!AQ37,$Z$5:$Z$14,0)),$S$2,IF(ISNUMBER(MATCH('02_BCF2SS'!AQ37,$J$5:$J$34,0)),$F$3,$AM$2)))))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IF(AR37="","",IF(ISNUMBER(MATCH('02_BCF2SS'!AR37,$R$5:$R$7,0)),$L$4,IF(ISNUMBER(MATCH('02_BCF2SS'!AR37,$Q$8:$Q$19,0)),$P$5,IF(ISNUMBER(MATCH('02_BCF2SS'!AR37,$Z$5:$Z$14,0)),$S$2,IF(ISNUMBER(MATCH('02_BCF2SS'!AR37,$J$5:$J$34,0)),$F$3,$AM$2)))))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IF(AS37="","",IF(ISNUMBER(MATCH('02_BCF2SS'!AS37,$R$5:$R$7,0)),$L$4,IF(ISNUMBER(MATCH('02_BCF2SS'!AS37,$Q$8:$Q$19,0)),$P$5,IF(ISNUMBER(MATCH('02_BCF2SS'!AS37,$Z$5:$Z$14,0)),$S$2,IF(ISNUMBER(MATCH('02_BCF2SS'!AS37,$J$5:$J$34,0)),$F$3,$AM$2)))))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IF(AT37="","",IF(ISNUMBER(MATCH('02_BCF2SS'!AT37,$R$5:$R$7,0)),$L$4,IF(ISNUMBER(MATCH('02_BCF2SS'!AT37,$Q$8:$Q$19,0)),$P$5,IF(ISNUMBER(MATCH('02_BCF2SS'!AT37,$Z$5:$Z$14,0)),$S$2,IF(ISNUMBER(MATCH('02_BCF2SS'!AT37,$J$5:$J$34,0)),$F$3,$AM$2)))))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IF(AU37="","",IF(ISNUMBER(MATCH('02_BCF2SS'!AU37,$R$5:$R$7,0)),$L$4,IF(ISNUMBER(MATCH('02_BCF2SS'!AU37,$Q$8:$Q$19,0)),$P$5,IF(ISNUMBER(MATCH('02_BCF2SS'!AU37,$Z$5:$Z$14,0)),$S$2,IF(ISNUMBER(MATCH('02_BCF2SS'!AU37,$J$5:$J$34,0)),$F$3,$AM$2)))))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IF(AV37="","",IF(ISNUMBER(MATCH('02_BCF2SS'!AV37,$R$5:$R$7,0)),$L$4,IF(ISNUMBER(MATCH('02_BCF2SS'!AV37,$Q$8:$Q$19,0)),$P$5,IF(ISNUMBER(MATCH('02_BCF2SS'!AV37,$Z$5:$Z$14,0)),$S$2,IF(ISNUMBER(MATCH('02_BCF2SS'!AV37,$J$5:$J$34,0)),$F$3,$AM$2)))))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IF(AW37="","",IF(ISNUMBER(MATCH('02_BCF2SS'!AW37,$R$5:$R$7,0)),$L$4,IF(ISNUMBER(MATCH('02_BCF2SS'!AW37,$Q$8:$Q$19,0)),$P$5,IF(ISNUMBER(MATCH('02_BCF2SS'!AW37,$Z$5:$Z$14,0)),$S$2,IF(ISNUMBER(MATCH('02_BCF2SS'!AW37,$J$5:$J$34,0)),$F$3,$AM$2)))))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IF(AX37="","",IF(ISNUMBER(MATCH('02_BCF2SS'!AX37,$R$5:$R$7,0)),$L$4,IF(ISNUMBER(MATCH('02_BCF2SS'!AX37,$Q$8:$Q$19,0)),$P$5,IF(ISNUMBER(MATCH('02_BCF2SS'!AX37,$Z$5:$Z$14,0)),$S$2,IF(ISNUMBER(MATCH('02_BCF2SS'!AX37,$J$5:$J$34,0)),$F$3,$AM$2)))))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IF(AY37="","",IF(ISNUMBER(MATCH('02_BCF2SS'!AY37,$R$5:$R$7,0)),$L$4,IF(ISNUMBER(MATCH('02_BCF2SS'!AY37,$Q$8:$Q$19,0)),$P$5,IF(ISNUMBER(MATCH('02_BCF2SS'!AY37,$Z$5:$Z$14,0)),$S$2,IF(ISNUMBER(MATCH('02_BCF2SS'!AY37,$J$5:$J$34,0)),$F$3,$AM$2)))))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IF(AZ37="","",IF(ISNUMBER(MATCH('02_BCF2SS'!AZ37,$R$5:$R$7,0)),$L$4,IF(ISNUMBER(MATCH('02_BCF2SS'!AZ37,$Q$8:$Q$19,0)),$P$5,IF(ISNUMBER(MATCH('02_BCF2SS'!AZ37,$Z$5:$Z$14,0)),$S$2,IF(ISNUMBER(MATCH('02_BCF2SS'!AZ37,$J$5:$J$34,0)),$F$3,$AM$2)))))</f>
        <v/>
      </c>
      <c r="BA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</row>
    <row r="21" spans="1:247" x14ac:dyDescent="0.25">
      <c r="A21" s="43"/>
      <c r="B21" s="43"/>
      <c r="C21" s="5"/>
      <c r="D21" s="5"/>
      <c r="E21" s="38"/>
      <c r="F21" s="8"/>
      <c r="G21" s="8"/>
      <c r="H21" s="49"/>
      <c r="I21" s="49"/>
      <c r="J21" s="38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</row>
    <row r="22" spans="1:247" x14ac:dyDescent="0.25">
      <c r="A22" s="43"/>
      <c r="B22" s="43"/>
      <c r="C22" s="5"/>
      <c r="D22" s="5"/>
      <c r="E22" s="38"/>
      <c r="F22" s="8"/>
      <c r="G22" s="8"/>
      <c r="H22" s="49"/>
      <c r="I22" s="49"/>
      <c r="J22" s="38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</row>
    <row r="23" spans="1:247" ht="10.5" customHeight="1" x14ac:dyDescent="0.25">
      <c r="A23" s="5"/>
      <c r="B23" s="5"/>
      <c r="C23" s="5"/>
      <c r="D23" s="5"/>
      <c r="E23" s="38"/>
      <c r="F23" s="8"/>
      <c r="G23" s="8"/>
      <c r="H23" s="49"/>
      <c r="I23" s="49"/>
      <c r="J23" s="38"/>
      <c r="K23" s="5"/>
      <c r="L23" s="42">
        <v>2</v>
      </c>
      <c r="M23" s="49">
        <f t="shared" ref="M23:R27" si="8">M22</f>
        <v>150</v>
      </c>
      <c r="N23" s="49">
        <f t="shared" si="8"/>
        <v>50</v>
      </c>
      <c r="O23" s="49">
        <f t="shared" si="8"/>
        <v>-50</v>
      </c>
      <c r="P23" s="49">
        <f t="shared" si="8"/>
        <v>0</v>
      </c>
      <c r="Q23" s="49">
        <f t="shared" si="8"/>
        <v>0</v>
      </c>
      <c r="R23" s="49">
        <f t="shared" si="8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9">_xlfn.CONCAT(COLUMN()-$AK23,",",ROW()-AL$22)</f>
        <v>1,1</v>
      </c>
      <c r="AM23" s="10" t="str">
        <f t="shared" si="9"/>
        <v>2,1</v>
      </c>
      <c r="AN23" s="10" t="str">
        <f t="shared" si="9"/>
        <v>3,1</v>
      </c>
      <c r="AO23" s="10" t="str">
        <f t="shared" si="9"/>
        <v>4,1</v>
      </c>
      <c r="AP23" s="10" t="str">
        <f t="shared" si="9"/>
        <v>5,1</v>
      </c>
      <c r="AQ23" s="10" t="str">
        <f t="shared" si="9"/>
        <v>6,1</v>
      </c>
      <c r="AR23" s="10" t="str">
        <f t="shared" si="9"/>
        <v>7,1</v>
      </c>
      <c r="AS23" s="10" t="str">
        <f t="shared" si="9"/>
        <v>8,1</v>
      </c>
      <c r="AT23" s="10" t="str">
        <f t="shared" si="9"/>
        <v>9,1</v>
      </c>
      <c r="AU23" s="10" t="str">
        <f t="shared" si="9"/>
        <v>10,1</v>
      </c>
      <c r="AV23" s="10" t="str">
        <f t="shared" si="9"/>
        <v>11,1</v>
      </c>
      <c r="AW23" s="10" t="str">
        <f t="shared" si="9"/>
        <v>12,1</v>
      </c>
      <c r="AX23" s="10" t="str">
        <f t="shared" si="9"/>
        <v>13,1</v>
      </c>
      <c r="AY23" s="10" t="str">
        <f t="shared" si="9"/>
        <v>14,1</v>
      </c>
      <c r="AZ23" s="10" t="str">
        <f t="shared" si="9"/>
        <v>15,1</v>
      </c>
      <c r="BA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</row>
    <row r="24" spans="1:247" ht="10.5" customHeight="1" x14ac:dyDescent="0.25">
      <c r="A24" s="5"/>
      <c r="B24" s="5"/>
      <c r="C24" s="5"/>
      <c r="D24" s="5"/>
      <c r="E24" s="38"/>
      <c r="F24" s="8"/>
      <c r="G24" s="8"/>
      <c r="H24" s="49"/>
      <c r="I24" s="49"/>
      <c r="J24" s="38"/>
      <c r="K24" s="5"/>
      <c r="L24" s="42">
        <v>3</v>
      </c>
      <c r="M24" s="49">
        <f t="shared" si="8"/>
        <v>150</v>
      </c>
      <c r="N24" s="49">
        <f t="shared" si="8"/>
        <v>50</v>
      </c>
      <c r="O24" s="49">
        <f t="shared" si="8"/>
        <v>-50</v>
      </c>
      <c r="P24" s="49">
        <f t="shared" si="8"/>
        <v>0</v>
      </c>
      <c r="Q24" s="49">
        <f t="shared" si="8"/>
        <v>0</v>
      </c>
      <c r="R24" s="49">
        <f t="shared" si="8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9"/>
        <v>1,2</v>
      </c>
      <c r="AM24" s="10" t="str">
        <f t="shared" si="9"/>
        <v>2,2</v>
      </c>
      <c r="AN24" s="10" t="str">
        <f t="shared" si="9"/>
        <v>3,2</v>
      </c>
      <c r="AO24" s="10" t="str">
        <f t="shared" si="9"/>
        <v>4,2</v>
      </c>
      <c r="AP24" s="10" t="str">
        <f t="shared" si="9"/>
        <v>5,2</v>
      </c>
      <c r="AQ24" s="10" t="str">
        <f t="shared" si="9"/>
        <v>6,2</v>
      </c>
      <c r="AR24" s="10" t="str">
        <f t="shared" si="9"/>
        <v>7,2</v>
      </c>
      <c r="AS24" s="10" t="str">
        <f t="shared" si="9"/>
        <v>8,2</v>
      </c>
      <c r="AT24" s="10" t="str">
        <f t="shared" si="9"/>
        <v>9,2</v>
      </c>
      <c r="AU24" s="10" t="str">
        <f t="shared" si="9"/>
        <v>10,2</v>
      </c>
      <c r="AV24" s="10" t="str">
        <f t="shared" si="9"/>
        <v>11,2</v>
      </c>
      <c r="AW24" s="10" t="str">
        <f t="shared" si="9"/>
        <v>12,2</v>
      </c>
      <c r="AX24" s="10" t="str">
        <f t="shared" si="9"/>
        <v>13,2</v>
      </c>
      <c r="AY24" s="10" t="str">
        <f t="shared" si="9"/>
        <v>14,2</v>
      </c>
      <c r="AZ24" s="10" t="str">
        <f t="shared" si="9"/>
        <v>15,2</v>
      </c>
      <c r="BA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</row>
    <row r="25" spans="1:247" ht="10.5" customHeight="1" x14ac:dyDescent="0.25">
      <c r="A25" s="5"/>
      <c r="B25" s="5"/>
      <c r="C25" s="5"/>
      <c r="D25" s="5"/>
      <c r="E25" s="38"/>
      <c r="F25" s="8"/>
      <c r="G25" s="8"/>
      <c r="H25" s="49"/>
      <c r="I25" s="49"/>
      <c r="J25" s="38"/>
      <c r="K25" s="5"/>
      <c r="L25" s="42">
        <v>4</v>
      </c>
      <c r="M25" s="49">
        <f t="shared" si="8"/>
        <v>150</v>
      </c>
      <c r="N25" s="49">
        <f t="shared" si="8"/>
        <v>50</v>
      </c>
      <c r="O25" s="49">
        <f t="shared" si="8"/>
        <v>-50</v>
      </c>
      <c r="P25" s="49">
        <f t="shared" si="8"/>
        <v>0</v>
      </c>
      <c r="Q25" s="49">
        <f t="shared" si="8"/>
        <v>0</v>
      </c>
      <c r="R25" s="49">
        <f t="shared" si="8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0">AJ24+1</f>
        <v>3</v>
      </c>
      <c r="AK25" s="11">
        <f>COLUMN()</f>
        <v>37</v>
      </c>
      <c r="AL25" s="10" t="str">
        <f t="shared" si="9"/>
        <v>1,3</v>
      </c>
      <c r="AM25" s="10" t="str">
        <f t="shared" si="9"/>
        <v>2,3</v>
      </c>
      <c r="AN25" s="10" t="str">
        <f t="shared" si="9"/>
        <v>3,3</v>
      </c>
      <c r="AO25" s="10" t="str">
        <f t="shared" si="9"/>
        <v>4,3</v>
      </c>
      <c r="AP25" s="10" t="str">
        <f t="shared" si="9"/>
        <v>5,3</v>
      </c>
      <c r="AQ25" s="10" t="str">
        <f t="shared" si="9"/>
        <v>6,3</v>
      </c>
      <c r="AR25" s="10" t="str">
        <f t="shared" si="9"/>
        <v>7,3</v>
      </c>
      <c r="AS25" s="10" t="str">
        <f t="shared" si="9"/>
        <v>8,3</v>
      </c>
      <c r="AT25" s="10" t="str">
        <f t="shared" si="9"/>
        <v>9,3</v>
      </c>
      <c r="AU25" s="10" t="str">
        <f t="shared" si="9"/>
        <v>10,3</v>
      </c>
      <c r="AV25" s="10" t="str">
        <f t="shared" si="9"/>
        <v>11,3</v>
      </c>
      <c r="AW25" s="10" t="str">
        <f t="shared" si="9"/>
        <v>12,3</v>
      </c>
      <c r="AX25" s="10" t="str">
        <f t="shared" si="9"/>
        <v>13,3</v>
      </c>
      <c r="AY25" s="10" t="str">
        <f t="shared" si="9"/>
        <v>14,3</v>
      </c>
      <c r="AZ25" s="10" t="str">
        <f t="shared" si="9"/>
        <v>15,3</v>
      </c>
      <c r="BA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</row>
    <row r="26" spans="1:247" ht="10.5" customHeight="1" x14ac:dyDescent="0.25">
      <c r="A26" s="5"/>
      <c r="B26" s="5"/>
      <c r="C26" s="5"/>
      <c r="D26" s="5"/>
      <c r="E26" s="38"/>
      <c r="F26" s="8"/>
      <c r="G26" s="8"/>
      <c r="H26" s="49"/>
      <c r="I26" s="49"/>
      <c r="J26" s="38"/>
      <c r="K26" s="5"/>
      <c r="L26" s="42">
        <v>5</v>
      </c>
      <c r="M26" s="49">
        <f t="shared" si="8"/>
        <v>150</v>
      </c>
      <c r="N26" s="49">
        <f t="shared" si="8"/>
        <v>50</v>
      </c>
      <c r="O26" s="49">
        <f t="shared" si="8"/>
        <v>-50</v>
      </c>
      <c r="P26" s="49">
        <f t="shared" si="8"/>
        <v>0</v>
      </c>
      <c r="Q26" s="49">
        <f t="shared" si="8"/>
        <v>0</v>
      </c>
      <c r="R26" s="49">
        <f t="shared" si="8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0"/>
        <v>4</v>
      </c>
      <c r="AK26" s="11">
        <f>COLUMN()</f>
        <v>37</v>
      </c>
      <c r="AL26" s="10" t="str">
        <f t="shared" si="9"/>
        <v>1,4</v>
      </c>
      <c r="AM26" s="10" t="str">
        <f t="shared" si="9"/>
        <v>2,4</v>
      </c>
      <c r="AN26" s="10" t="str">
        <f t="shared" si="9"/>
        <v>3,4</v>
      </c>
      <c r="AO26" s="10" t="str">
        <f t="shared" si="9"/>
        <v>4,4</v>
      </c>
      <c r="AP26" s="10" t="str">
        <f t="shared" si="9"/>
        <v>5,4</v>
      </c>
      <c r="AQ26" s="10" t="str">
        <f t="shared" si="9"/>
        <v>6,4</v>
      </c>
      <c r="AR26" s="10" t="str">
        <f t="shared" si="9"/>
        <v>7,4</v>
      </c>
      <c r="AS26" s="10" t="str">
        <f t="shared" si="9"/>
        <v>8,4</v>
      </c>
      <c r="AT26" s="10" t="str">
        <f t="shared" si="9"/>
        <v>9,4</v>
      </c>
      <c r="AU26" s="10" t="str">
        <f t="shared" si="9"/>
        <v>10,4</v>
      </c>
      <c r="AV26" s="10" t="str">
        <f t="shared" si="9"/>
        <v>11,4</v>
      </c>
      <c r="AW26" s="10" t="str">
        <f t="shared" si="9"/>
        <v>12,4</v>
      </c>
      <c r="AX26" s="10" t="str">
        <f t="shared" si="9"/>
        <v>13,4</v>
      </c>
      <c r="AY26" s="10" t="str">
        <f t="shared" si="9"/>
        <v>14,4</v>
      </c>
      <c r="AZ26" s="10" t="str">
        <f t="shared" si="9"/>
        <v>15,4</v>
      </c>
      <c r="BA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</row>
    <row r="27" spans="1:247" ht="10.5" customHeight="1" x14ac:dyDescent="0.25">
      <c r="A27" s="5"/>
      <c r="B27" s="5"/>
      <c r="C27" s="5"/>
      <c r="D27" s="5"/>
      <c r="E27" s="38"/>
      <c r="F27" s="8"/>
      <c r="G27" s="8"/>
      <c r="H27" s="49"/>
      <c r="I27" s="49"/>
      <c r="J27" s="38"/>
      <c r="K27" s="5"/>
      <c r="L27" s="42">
        <v>6</v>
      </c>
      <c r="M27" s="49">
        <f t="shared" si="8"/>
        <v>150</v>
      </c>
      <c r="N27" s="49">
        <f t="shared" si="8"/>
        <v>50</v>
      </c>
      <c r="O27" s="49">
        <f t="shared" si="8"/>
        <v>-50</v>
      </c>
      <c r="P27" s="49">
        <f t="shared" si="8"/>
        <v>0</v>
      </c>
      <c r="Q27" s="49">
        <f t="shared" si="8"/>
        <v>0</v>
      </c>
      <c r="R27" s="49">
        <f t="shared" si="8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0"/>
        <v>5</v>
      </c>
      <c r="AK27" s="11">
        <f>COLUMN()</f>
        <v>37</v>
      </c>
      <c r="AL27" s="10" t="str">
        <f t="shared" si="9"/>
        <v>1,5</v>
      </c>
      <c r="AM27" s="10" t="str">
        <f t="shared" si="9"/>
        <v>2,5</v>
      </c>
      <c r="AN27" s="10" t="str">
        <f t="shared" si="9"/>
        <v>3,5</v>
      </c>
      <c r="AO27" s="10" t="str">
        <f t="shared" si="9"/>
        <v>4,5</v>
      </c>
      <c r="AP27" s="10" t="str">
        <f t="shared" si="9"/>
        <v>5,5</v>
      </c>
      <c r="AQ27" s="10" t="str">
        <f t="shared" si="9"/>
        <v>6,5</v>
      </c>
      <c r="AR27" s="10" t="str">
        <f t="shared" si="9"/>
        <v>7,5</v>
      </c>
      <c r="AS27" s="10" t="str">
        <f t="shared" si="9"/>
        <v>8,5</v>
      </c>
      <c r="AT27" s="10" t="str">
        <f t="shared" si="9"/>
        <v>9,5</v>
      </c>
      <c r="AU27" s="10" t="str">
        <f t="shared" si="9"/>
        <v>10,5</v>
      </c>
      <c r="AV27" s="10" t="str">
        <f t="shared" si="9"/>
        <v>11,5</v>
      </c>
      <c r="AW27" s="10" t="str">
        <f t="shared" si="9"/>
        <v>12,5</v>
      </c>
      <c r="AX27" s="10" t="str">
        <f t="shared" si="9"/>
        <v>13,5</v>
      </c>
      <c r="AY27" s="10" t="str">
        <f t="shared" si="9"/>
        <v>14,5</v>
      </c>
      <c r="AZ27" s="10" t="str">
        <f t="shared" si="9"/>
        <v>15,5</v>
      </c>
      <c r="BA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</row>
    <row r="28" spans="1:247" ht="10.5" customHeight="1" x14ac:dyDescent="0.25">
      <c r="A28" s="5"/>
      <c r="B28" s="5"/>
      <c r="C28" s="5"/>
      <c r="D28" s="5"/>
      <c r="E28" s="38"/>
      <c r="F28" s="8"/>
      <c r="G28" s="8"/>
      <c r="H28" s="49"/>
      <c r="I28" s="49"/>
      <c r="J28" s="3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0"/>
        <v>6</v>
      </c>
      <c r="AK28" s="11">
        <f>COLUMN()</f>
        <v>37</v>
      </c>
      <c r="AL28" s="10" t="str">
        <f t="shared" si="9"/>
        <v>1,6</v>
      </c>
      <c r="AM28" s="10" t="str">
        <f t="shared" si="9"/>
        <v>2,6</v>
      </c>
      <c r="AN28" s="10" t="str">
        <f t="shared" si="9"/>
        <v>3,6</v>
      </c>
      <c r="AO28" s="10" t="str">
        <f t="shared" si="9"/>
        <v>4,6</v>
      </c>
      <c r="AP28" s="10" t="str">
        <f t="shared" si="9"/>
        <v>5,6</v>
      </c>
      <c r="AQ28" s="10" t="str">
        <f t="shared" si="9"/>
        <v>6,6</v>
      </c>
      <c r="AR28" s="10" t="str">
        <f t="shared" si="9"/>
        <v>7,6</v>
      </c>
      <c r="AS28" s="10" t="str">
        <f t="shared" si="9"/>
        <v>8,6</v>
      </c>
      <c r="AT28" s="10" t="str">
        <f t="shared" si="9"/>
        <v>9,6</v>
      </c>
      <c r="AU28" s="10" t="str">
        <f t="shared" si="9"/>
        <v>10,6</v>
      </c>
      <c r="AV28" s="10" t="str">
        <f t="shared" si="9"/>
        <v>11,6</v>
      </c>
      <c r="AW28" s="10" t="str">
        <f t="shared" si="9"/>
        <v>12,6</v>
      </c>
      <c r="AX28" s="10" t="str">
        <f t="shared" si="9"/>
        <v>13,6</v>
      </c>
      <c r="AY28" s="10" t="str">
        <f t="shared" si="9"/>
        <v>14,6</v>
      </c>
      <c r="AZ28" s="10" t="str">
        <f t="shared" si="9"/>
        <v>15,6</v>
      </c>
      <c r="BA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</row>
    <row r="29" spans="1:247" ht="10.5" customHeight="1" x14ac:dyDescent="0.25">
      <c r="A29" s="5"/>
      <c r="B29" s="5"/>
      <c r="C29" s="5"/>
      <c r="D29" s="5"/>
      <c r="E29" s="38"/>
      <c r="F29" s="8"/>
      <c r="G29" s="8"/>
      <c r="H29" s="49"/>
      <c r="I29" s="49"/>
      <c r="J29" s="3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0"/>
        <v>7</v>
      </c>
      <c r="AK29" s="11">
        <f>COLUMN()</f>
        <v>37</v>
      </c>
      <c r="AL29" s="10" t="str">
        <f t="shared" si="9"/>
        <v>1,7</v>
      </c>
      <c r="AM29" s="10" t="str">
        <f t="shared" si="9"/>
        <v>2,7</v>
      </c>
      <c r="AN29" s="10" t="str">
        <f t="shared" si="9"/>
        <v>3,7</v>
      </c>
      <c r="AO29" s="10" t="str">
        <f t="shared" si="9"/>
        <v>4,7</v>
      </c>
      <c r="AP29" s="10" t="str">
        <f t="shared" si="9"/>
        <v>5,7</v>
      </c>
      <c r="AQ29" s="10" t="str">
        <f t="shared" si="9"/>
        <v>6,7</v>
      </c>
      <c r="AR29" s="10" t="str">
        <f t="shared" si="9"/>
        <v>7,7</v>
      </c>
      <c r="AS29" s="10" t="str">
        <f t="shared" si="9"/>
        <v>8,7</v>
      </c>
      <c r="AT29" s="10" t="str">
        <f t="shared" si="9"/>
        <v>9,7</v>
      </c>
      <c r="AU29" s="10" t="str">
        <f t="shared" si="9"/>
        <v>10,7</v>
      </c>
      <c r="AV29" s="10" t="str">
        <f t="shared" si="9"/>
        <v>11,7</v>
      </c>
      <c r="AW29" s="10" t="str">
        <f t="shared" si="9"/>
        <v>12,7</v>
      </c>
      <c r="AX29" s="10" t="str">
        <f t="shared" si="9"/>
        <v>13,7</v>
      </c>
      <c r="AY29" s="10" t="str">
        <f t="shared" si="9"/>
        <v>14,7</v>
      </c>
      <c r="AZ29" s="10" t="str">
        <f t="shared" si="9"/>
        <v>15,7</v>
      </c>
      <c r="BA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</row>
    <row r="30" spans="1:247" ht="10.5" customHeight="1" x14ac:dyDescent="0.25">
      <c r="A30" s="5"/>
      <c r="B30" s="5"/>
      <c r="C30" s="5"/>
      <c r="D30" s="5"/>
      <c r="E30" s="38"/>
      <c r="F30" s="8"/>
      <c r="G30" s="8"/>
      <c r="H30" s="49"/>
      <c r="I30" s="49"/>
      <c r="J30" s="38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0"/>
        <v>8</v>
      </c>
      <c r="AK30" s="11">
        <f>COLUMN()</f>
        <v>37</v>
      </c>
      <c r="AL30" s="10" t="str">
        <f t="shared" si="9"/>
        <v>1,8</v>
      </c>
      <c r="AM30" s="10" t="str">
        <f t="shared" si="9"/>
        <v>2,8</v>
      </c>
      <c r="AN30" s="10" t="str">
        <f t="shared" si="9"/>
        <v>3,8</v>
      </c>
      <c r="AO30" s="10" t="str">
        <f t="shared" si="9"/>
        <v>4,8</v>
      </c>
      <c r="AP30" s="10" t="str">
        <f t="shared" si="9"/>
        <v>5,8</v>
      </c>
      <c r="AQ30" s="10" t="str">
        <f t="shared" si="9"/>
        <v>6,8</v>
      </c>
      <c r="AR30" s="10" t="str">
        <f t="shared" si="9"/>
        <v>7,8</v>
      </c>
      <c r="AS30" s="10" t="str">
        <f t="shared" si="9"/>
        <v>8,8</v>
      </c>
      <c r="AT30" s="10" t="str">
        <f t="shared" si="9"/>
        <v>9,8</v>
      </c>
      <c r="AU30" s="10" t="str">
        <f t="shared" si="9"/>
        <v>10,8</v>
      </c>
      <c r="AV30" s="10" t="str">
        <f t="shared" si="9"/>
        <v>11,8</v>
      </c>
      <c r="AW30" s="10" t="str">
        <f t="shared" si="9"/>
        <v>12,8</v>
      </c>
      <c r="AX30" s="10" t="str">
        <f t="shared" si="9"/>
        <v>13,8</v>
      </c>
      <c r="AY30" s="10" t="str">
        <f t="shared" si="9"/>
        <v>14,8</v>
      </c>
      <c r="AZ30" s="10" t="str">
        <f t="shared" si="9"/>
        <v>15,8</v>
      </c>
      <c r="BA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</row>
    <row r="31" spans="1:247" ht="10.5" customHeight="1" x14ac:dyDescent="0.25">
      <c r="A31" s="5"/>
      <c r="B31" s="5"/>
      <c r="C31" s="5"/>
      <c r="D31" s="5"/>
      <c r="E31" s="38"/>
      <c r="F31" s="8"/>
      <c r="G31" s="8"/>
      <c r="H31" s="49"/>
      <c r="I31" s="49"/>
      <c r="J31" s="3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0"/>
        <v>9</v>
      </c>
      <c r="AK31" s="11">
        <f>COLUMN()</f>
        <v>37</v>
      </c>
      <c r="AL31" s="10" t="str">
        <f t="shared" si="9"/>
        <v>1,9</v>
      </c>
      <c r="AM31" s="10" t="str">
        <f t="shared" si="9"/>
        <v>2,9</v>
      </c>
      <c r="AN31" s="10" t="str">
        <f t="shared" si="9"/>
        <v>3,9</v>
      </c>
      <c r="AO31" s="10" t="str">
        <f t="shared" si="9"/>
        <v>4,9</v>
      </c>
      <c r="AP31" s="10" t="str">
        <f t="shared" si="9"/>
        <v>5,9</v>
      </c>
      <c r="AQ31" s="10" t="str">
        <f t="shared" si="9"/>
        <v>6,9</v>
      </c>
      <c r="AR31" s="10" t="str">
        <f t="shared" si="9"/>
        <v>7,9</v>
      </c>
      <c r="AS31" s="10" t="str">
        <f t="shared" si="9"/>
        <v>8,9</v>
      </c>
      <c r="AT31" s="10" t="str">
        <f t="shared" si="9"/>
        <v>9,9</v>
      </c>
      <c r="AU31" s="10" t="str">
        <f t="shared" si="9"/>
        <v>10,9</v>
      </c>
      <c r="AV31" s="10" t="str">
        <f t="shared" si="9"/>
        <v>11,9</v>
      </c>
      <c r="AW31" s="10" t="str">
        <f t="shared" si="9"/>
        <v>12,9</v>
      </c>
      <c r="AX31" s="10" t="str">
        <f t="shared" si="9"/>
        <v>13,9</v>
      </c>
      <c r="AY31" s="10" t="str">
        <f t="shared" si="9"/>
        <v>14,9</v>
      </c>
      <c r="AZ31" s="10" t="str">
        <f t="shared" si="9"/>
        <v>15,9</v>
      </c>
      <c r="BA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</row>
    <row r="32" spans="1:247" ht="10.5" customHeight="1" x14ac:dyDescent="0.25">
      <c r="A32" s="5"/>
      <c r="B32" s="5"/>
      <c r="C32" s="5"/>
      <c r="D32" s="5"/>
      <c r="E32" s="38"/>
      <c r="F32" s="8"/>
      <c r="G32" s="8"/>
      <c r="H32" s="49"/>
      <c r="I32" s="49"/>
      <c r="J32" s="38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0"/>
        <v>10</v>
      </c>
      <c r="AK32" s="11">
        <f>COLUMN()</f>
        <v>37</v>
      </c>
      <c r="AL32" s="10" t="str">
        <f t="shared" si="9"/>
        <v>1,10</v>
      </c>
      <c r="AM32" s="10" t="str">
        <f t="shared" si="9"/>
        <v>2,10</v>
      </c>
      <c r="AN32" s="10" t="str">
        <f t="shared" si="9"/>
        <v>3,10</v>
      </c>
      <c r="AO32" s="10" t="str">
        <f t="shared" si="9"/>
        <v>4,10</v>
      </c>
      <c r="AP32" s="10" t="str">
        <f t="shared" si="9"/>
        <v>5,10</v>
      </c>
      <c r="AQ32" s="10" t="str">
        <f t="shared" si="9"/>
        <v>6,10</v>
      </c>
      <c r="AR32" s="10" t="str">
        <f t="shared" si="9"/>
        <v>7,10</v>
      </c>
      <c r="AS32" s="10" t="str">
        <f t="shared" si="9"/>
        <v>8,10</v>
      </c>
      <c r="AT32" s="10" t="str">
        <f t="shared" si="9"/>
        <v>9,10</v>
      </c>
      <c r="AU32" s="10" t="str">
        <f t="shared" si="9"/>
        <v>10,10</v>
      </c>
      <c r="AV32" s="10" t="str">
        <f t="shared" si="9"/>
        <v>11,10</v>
      </c>
      <c r="AW32" s="10" t="str">
        <f t="shared" si="9"/>
        <v>12,10</v>
      </c>
      <c r="AX32" s="10" t="str">
        <f t="shared" si="9"/>
        <v>13,10</v>
      </c>
      <c r="AY32" s="10" t="str">
        <f t="shared" si="9"/>
        <v>14,10</v>
      </c>
      <c r="AZ32" s="10" t="str">
        <f t="shared" si="9"/>
        <v>15,10</v>
      </c>
      <c r="BA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</row>
    <row r="33" spans="1:247" ht="10.5" customHeight="1" x14ac:dyDescent="0.25">
      <c r="A33" s="5"/>
      <c r="B33" s="5"/>
      <c r="C33" s="5"/>
      <c r="D33" s="5"/>
      <c r="E33" s="38"/>
      <c r="F33" s="8"/>
      <c r="G33" s="8"/>
      <c r="H33" s="49"/>
      <c r="I33" s="49"/>
      <c r="J33" s="38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</row>
    <row r="34" spans="1:247" ht="10.5" customHeight="1" x14ac:dyDescent="0.25">
      <c r="A34" s="5"/>
      <c r="B34" s="5"/>
      <c r="C34" s="5"/>
      <c r="D34" s="5"/>
      <c r="E34" s="38"/>
      <c r="F34" s="8"/>
      <c r="G34" s="8"/>
      <c r="H34" s="49"/>
      <c r="I34" s="49"/>
      <c r="J34" s="3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</row>
    <row r="35" spans="1:247" x14ac:dyDescent="0.25">
      <c r="A35" s="20"/>
      <c r="B35" s="20"/>
      <c r="C35" s="20"/>
      <c r="D35" s="20">
        <f>COUNT(D39:D43)</f>
        <v>2</v>
      </c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</row>
    <row r="36" spans="1:247" x14ac:dyDescent="0.25">
      <c r="A36" s="20"/>
      <c r="B36" s="20"/>
      <c r="C36" s="20"/>
      <c r="D36" s="20">
        <f>AE2*AE3</f>
        <v>150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</row>
    <row r="37" spans="1:247" x14ac:dyDescent="0.25">
      <c r="A37" s="20"/>
      <c r="B37" s="20"/>
      <c r="C37" s="20"/>
      <c r="D37" s="20">
        <f>COUNT(D38:HU38)</f>
        <v>150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</row>
    <row r="38" spans="1:247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</row>
    <row r="39" spans="1:247" ht="11.25" customHeight="1" x14ac:dyDescent="0.25">
      <c r="A39" s="21">
        <f>_xlfn.PERCENTILE.INC($F39:$HU39,A$38)</f>
        <v>58.22070981746964</v>
      </c>
      <c r="B39" s="21">
        <f>_xlfn.PERCENTILE.INC($F39:$HU39,B$38)</f>
        <v>54.461763445078901</v>
      </c>
      <c r="C39" s="21">
        <f>_xlfn.PERCENTILE.INC($F39:$HU39,C$38)</f>
        <v>34.339054510926552</v>
      </c>
      <c r="D39" s="25">
        <v>0</v>
      </c>
      <c r="E39" s="23">
        <v>59.376899542017398</v>
      </c>
      <c r="F39" s="23">
        <v>58.220709766892199</v>
      </c>
      <c r="G39" s="23">
        <v>56.336023038846299</v>
      </c>
      <c r="H39" s="23">
        <v>54.930913098468402</v>
      </c>
      <c r="I39" s="23">
        <v>56.326276997314103</v>
      </c>
      <c r="J39" s="23">
        <v>58.192593445760501</v>
      </c>
      <c r="K39" s="23">
        <v>59.299632828915797</v>
      </c>
      <c r="L39" s="23">
        <v>59.149178112044503</v>
      </c>
      <c r="M39" s="23">
        <v>57.564570233995703</v>
      </c>
      <c r="N39" s="23">
        <v>54.4617634696829</v>
      </c>
      <c r="O39" s="23">
        <v>49.6605258148087</v>
      </c>
      <c r="P39" s="23">
        <v>40.801197567502598</v>
      </c>
      <c r="Q39" s="23">
        <v>30.800388988026601</v>
      </c>
      <c r="R39" s="23">
        <v>18.8001166616883</v>
      </c>
      <c r="S39" s="23">
        <v>4.8000052141487703</v>
      </c>
      <c r="T39" s="23">
        <v>58.993096326236497</v>
      </c>
      <c r="U39" s="23">
        <v>57.420540128472503</v>
      </c>
      <c r="V39" s="23">
        <v>54.426199646612197</v>
      </c>
      <c r="W39" s="23">
        <v>51.1178223257577</v>
      </c>
      <c r="X39" s="23">
        <v>54.428383492208297</v>
      </c>
      <c r="Y39" s="23">
        <v>57.428239420155798</v>
      </c>
      <c r="Z39" s="23">
        <v>59.0144473047459</v>
      </c>
      <c r="AA39" s="23">
        <v>59.048360935149297</v>
      </c>
      <c r="AB39" s="23">
        <v>57.525807028289897</v>
      </c>
      <c r="AC39" s="23">
        <v>54.445437390415897</v>
      </c>
      <c r="AD39" s="23">
        <v>49.651136942348202</v>
      </c>
      <c r="AE39" s="23">
        <v>40.799548600714203</v>
      </c>
      <c r="AF39" s="23">
        <v>30.799852710843702</v>
      </c>
      <c r="AG39" s="23">
        <v>18.799955759089201</v>
      </c>
      <c r="AH39" s="23">
        <v>4.7999980238928801</v>
      </c>
      <c r="AI39" s="23">
        <v>58.678690752120602</v>
      </c>
      <c r="AJ39" s="23">
        <v>56.602331539560801</v>
      </c>
      <c r="AK39" s="23">
        <v>51.621017749711598</v>
      </c>
      <c r="AL39" s="23">
        <v>36.698164945580302</v>
      </c>
      <c r="AM39" s="23">
        <v>51.633031453746398</v>
      </c>
      <c r="AN39" s="23">
        <v>56.637093604407902</v>
      </c>
      <c r="AO39" s="23">
        <v>58.774680870158299</v>
      </c>
      <c r="AP39" s="23">
        <v>58.973893537927999</v>
      </c>
      <c r="AQ39" s="23">
        <v>57.499127944309002</v>
      </c>
      <c r="AR39" s="23">
        <v>54.434611024979397</v>
      </c>
      <c r="AS39" s="23">
        <v>49.645012608701897</v>
      </c>
      <c r="AT39" s="23">
        <v>40.798508946982103</v>
      </c>
      <c r="AU39" s="23">
        <v>30.799517495626301</v>
      </c>
      <c r="AV39" s="23">
        <v>18.799855638476402</v>
      </c>
      <c r="AW39" s="23">
        <v>4.7999935525030404</v>
      </c>
      <c r="AX39" s="23">
        <v>58.993096344968798</v>
      </c>
      <c r="AY39" s="23">
        <v>57.4205401398685</v>
      </c>
      <c r="AZ39" s="23">
        <v>54.426199657555699</v>
      </c>
      <c r="BA39" s="23">
        <v>51.117822336381799</v>
      </c>
      <c r="BB39" s="23">
        <v>54.428383454849403</v>
      </c>
      <c r="BC39" s="23">
        <v>57.428239393815304</v>
      </c>
      <c r="BD39" s="23">
        <v>59.014447296922</v>
      </c>
      <c r="BE39" s="23">
        <v>59.048360941716702</v>
      </c>
      <c r="BF39" s="23">
        <v>57.525807044373501</v>
      </c>
      <c r="BG39" s="23">
        <v>54.445437410040803</v>
      </c>
      <c r="BH39" s="23">
        <v>49.651136963186403</v>
      </c>
      <c r="BI39" s="23">
        <v>40.799548599713603</v>
      </c>
      <c r="BJ39" s="23">
        <v>30.7998526986295</v>
      </c>
      <c r="BK39" s="23">
        <v>18.7999557483442</v>
      </c>
      <c r="BL39" s="23">
        <v>4.7999980231509003</v>
      </c>
      <c r="BM39" s="23">
        <v>59.376899580492001</v>
      </c>
      <c r="BN39" s="23">
        <v>58.220709799680101</v>
      </c>
      <c r="BO39" s="23">
        <v>56.336023048005899</v>
      </c>
      <c r="BP39" s="23">
        <v>54.930913081760501</v>
      </c>
      <c r="BQ39" s="23">
        <v>56.326276974249097</v>
      </c>
      <c r="BR39" s="23">
        <v>58.192593413674203</v>
      </c>
      <c r="BS39" s="23">
        <v>59.299632819048099</v>
      </c>
      <c r="BT39" s="23">
        <v>59.149178120051801</v>
      </c>
      <c r="BU39" s="23">
        <v>57.564570254432603</v>
      </c>
      <c r="BV39" s="23">
        <v>54.461763494384002</v>
      </c>
      <c r="BW39" s="23">
        <v>49.660525838956303</v>
      </c>
      <c r="BX39" s="23">
        <v>40.8011975602845</v>
      </c>
      <c r="BY39" s="23">
        <v>30.800388965049802</v>
      </c>
      <c r="BZ39" s="23">
        <v>18.800116639892298</v>
      </c>
      <c r="CA39" s="23">
        <v>4.8000052126459698</v>
      </c>
      <c r="CB39" s="23">
        <v>59.376899596808997</v>
      </c>
      <c r="CC39" s="23">
        <v>58.220709812946801</v>
      </c>
      <c r="CD39" s="23">
        <v>56.336023061830502</v>
      </c>
      <c r="CE39" s="23">
        <v>54.930913091375601</v>
      </c>
      <c r="CF39" s="23">
        <v>56.326276969870896</v>
      </c>
      <c r="CG39" s="23">
        <v>58.1925934097194</v>
      </c>
      <c r="CH39" s="23">
        <v>59.299632805010198</v>
      </c>
      <c r="CI39" s="23">
        <v>59.149178105217601</v>
      </c>
      <c r="CJ39" s="23">
        <v>57.564570242789401</v>
      </c>
      <c r="CK39" s="23">
        <v>54.461763488369698</v>
      </c>
      <c r="CL39" s="23">
        <v>49.660525840889299</v>
      </c>
      <c r="CM39" s="23">
        <v>40.801197566003701</v>
      </c>
      <c r="CN39" s="23">
        <v>30.800388970867001</v>
      </c>
      <c r="CO39" s="23">
        <v>18.800116642469501</v>
      </c>
      <c r="CP39" s="23">
        <v>4.8000052126094497</v>
      </c>
      <c r="CQ39" s="23">
        <v>58.993096385364801</v>
      </c>
      <c r="CR39" s="23">
        <v>57.420540188461203</v>
      </c>
      <c r="CS39" s="23">
        <v>54.426199691554302</v>
      </c>
      <c r="CT39" s="23">
        <v>51.117822330553203</v>
      </c>
      <c r="CU39" s="23">
        <v>54.428383459688497</v>
      </c>
      <c r="CV39" s="23">
        <v>57.4282393733614</v>
      </c>
      <c r="CW39" s="23">
        <v>59.014447260899402</v>
      </c>
      <c r="CX39" s="23">
        <v>59.048360903469899</v>
      </c>
      <c r="CY39" s="23">
        <v>57.525807014015101</v>
      </c>
      <c r="CZ39" s="23">
        <v>54.445437394347302</v>
      </c>
      <c r="DA39" s="23">
        <v>49.651136968038998</v>
      </c>
      <c r="DB39" s="23">
        <v>40.799548613102303</v>
      </c>
      <c r="DC39" s="23">
        <v>30.799852711819501</v>
      </c>
      <c r="DD39" s="23">
        <v>18.799955753642202</v>
      </c>
      <c r="DE39" s="23">
        <v>4.7999980229547097</v>
      </c>
      <c r="DF39" s="23">
        <v>58.678690802960197</v>
      </c>
      <c r="DG39" s="23">
        <v>56.6023315983646</v>
      </c>
      <c r="DH39" s="23">
        <v>51.6210177999954</v>
      </c>
      <c r="DI39" s="23">
        <v>36.6981648595265</v>
      </c>
      <c r="DJ39" s="23">
        <v>51.6330313911782</v>
      </c>
      <c r="DK39" s="23">
        <v>56.637093553810999</v>
      </c>
      <c r="DL39" s="23">
        <v>58.774680817976801</v>
      </c>
      <c r="DM39" s="23">
        <v>58.973893489383002</v>
      </c>
      <c r="DN39" s="23">
        <v>57.499127907421801</v>
      </c>
      <c r="DO39" s="23">
        <v>54.4346110057215</v>
      </c>
      <c r="DP39" s="23">
        <v>49.645012612851701</v>
      </c>
      <c r="DQ39" s="23">
        <v>40.798508957894299</v>
      </c>
      <c r="DR39" s="23">
        <v>30.7995175051846</v>
      </c>
      <c r="DS39" s="23">
        <v>18.799855640603901</v>
      </c>
      <c r="DT39" s="23">
        <v>4.7999935519330297</v>
      </c>
      <c r="DU39" s="23">
        <v>58.993096378124001</v>
      </c>
      <c r="DV39" s="23">
        <v>57.420540185182702</v>
      </c>
      <c r="DW39" s="23">
        <v>54.426199713918599</v>
      </c>
      <c r="DX39" s="23">
        <v>51.117822400968898</v>
      </c>
      <c r="DY39" s="23">
        <v>54.428383471747402</v>
      </c>
      <c r="DZ39" s="23">
        <v>57.428239377944998</v>
      </c>
      <c r="EA39" s="23">
        <v>59.014447257772197</v>
      </c>
      <c r="EB39" s="23">
        <v>59.048360892247601</v>
      </c>
      <c r="EC39" s="23">
        <v>57.525806995522899</v>
      </c>
      <c r="ED39" s="23">
        <v>54.445437370270398</v>
      </c>
      <c r="EE39" s="23">
        <v>49.651136935869502</v>
      </c>
      <c r="EF39" s="23">
        <v>40.799548593940401</v>
      </c>
      <c r="EG39" s="23">
        <v>30.799852702894299</v>
      </c>
      <c r="EH39" s="23">
        <v>18.799955751372199</v>
      </c>
      <c r="EI39" s="23">
        <v>4.7999980226703096</v>
      </c>
      <c r="EJ39" s="23">
        <v>59.376899593954398</v>
      </c>
      <c r="EK39" s="23">
        <v>58.220709824253902</v>
      </c>
      <c r="EL39" s="23">
        <v>56.336023085318097</v>
      </c>
      <c r="EM39" s="23">
        <v>54.9309131286781</v>
      </c>
      <c r="EN39" s="23">
        <v>56.326277006417001</v>
      </c>
      <c r="EO39" s="23">
        <v>58.192593420460597</v>
      </c>
      <c r="EP39" s="23">
        <v>59.299632798765998</v>
      </c>
      <c r="EQ39" s="23">
        <v>59.149178081766202</v>
      </c>
      <c r="ER39" s="23">
        <v>57.564570207156699</v>
      </c>
      <c r="ES39" s="23">
        <v>54.461763445078901</v>
      </c>
      <c r="ET39" s="23">
        <v>49.660525785894798</v>
      </c>
      <c r="EU39" s="23">
        <v>40.801197532416197</v>
      </c>
      <c r="EV39" s="23">
        <v>30.800388954419599</v>
      </c>
      <c r="EW39" s="23">
        <v>18.800116637178999</v>
      </c>
      <c r="EX39" s="23">
        <v>4.8000052118113299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</row>
    <row r="40" spans="1:247" ht="11.25" customHeight="1" x14ac:dyDescent="0.25">
      <c r="A40" s="21">
        <f t="shared" ref="A40:C40" si="11">_xlfn.PERCENTILE.INC($F40:$HU40,A$38)</f>
        <v>54.66990519211982</v>
      </c>
      <c r="B40" s="21">
        <f t="shared" si="11"/>
        <v>50.382697135504898</v>
      </c>
      <c r="C40" s="21">
        <f t="shared" si="11"/>
        <v>28.399525841463984</v>
      </c>
      <c r="D40" s="25">
        <v>1</v>
      </c>
      <c r="E40" s="23">
        <v>55.954511422496097</v>
      </c>
      <c r="F40" s="23">
        <v>54.669905137768097</v>
      </c>
      <c r="G40" s="23">
        <v>52.556421642392799</v>
      </c>
      <c r="H40" s="23">
        <v>50.973781159691697</v>
      </c>
      <c r="I40" s="23">
        <v>52.5480378697304</v>
      </c>
      <c r="J40" s="23">
        <v>54.642869007013999</v>
      </c>
      <c r="K40" s="23">
        <v>55.873484480431799</v>
      </c>
      <c r="L40" s="23">
        <v>55.710018816369399</v>
      </c>
      <c r="M40" s="23">
        <v>53.9352381680295</v>
      </c>
      <c r="N40" s="23">
        <v>50.382697166856097</v>
      </c>
      <c r="O40" s="23">
        <v>44.803655095017596</v>
      </c>
      <c r="P40" s="23">
        <v>36.801197567502598</v>
      </c>
      <c r="Q40" s="23">
        <v>26.800388988026601</v>
      </c>
      <c r="R40" s="23">
        <v>14.8001166616883</v>
      </c>
      <c r="S40" s="23">
        <v>0.80000521414877501</v>
      </c>
      <c r="T40" s="23">
        <v>55.527923645917902</v>
      </c>
      <c r="U40" s="23">
        <v>53.723380021702702</v>
      </c>
      <c r="V40" s="23">
        <v>50.135777909626199</v>
      </c>
      <c r="W40" s="23">
        <v>45.838318044508199</v>
      </c>
      <c r="X40" s="23">
        <v>50.1383438497462</v>
      </c>
      <c r="Y40" s="23">
        <v>53.732222405824103</v>
      </c>
      <c r="Z40" s="23">
        <v>55.554491452959702</v>
      </c>
      <c r="AA40" s="23">
        <v>55.6017541663808</v>
      </c>
      <c r="AB40" s="23">
        <v>53.898332498932902</v>
      </c>
      <c r="AC40" s="23">
        <v>50.369665090288699</v>
      </c>
      <c r="AD40" s="23">
        <v>44.798635188354702</v>
      </c>
      <c r="AE40" s="23">
        <v>36.799548600714203</v>
      </c>
      <c r="AF40" s="23">
        <v>26.799852710843702</v>
      </c>
      <c r="AG40" s="23">
        <v>14.799955759089199</v>
      </c>
      <c r="AH40" s="23">
        <v>0.79999802389288199</v>
      </c>
      <c r="AI40" s="23">
        <v>55.173293154821003</v>
      </c>
      <c r="AJ40" s="23">
        <v>52.711333351575099</v>
      </c>
      <c r="AK40" s="23">
        <v>46.279781146542803</v>
      </c>
      <c r="AL40" s="23">
        <v>29.465617077088901</v>
      </c>
      <c r="AM40" s="23">
        <v>46.289777161752497</v>
      </c>
      <c r="AN40" s="23">
        <v>52.745176801909899</v>
      </c>
      <c r="AO40" s="23">
        <v>55.280526815561501</v>
      </c>
      <c r="AP40" s="23">
        <v>55.520870500774599</v>
      </c>
      <c r="AQ40" s="23">
        <v>53.872935303772501</v>
      </c>
      <c r="AR40" s="23">
        <v>50.361109362746397</v>
      </c>
      <c r="AS40" s="23">
        <v>44.795421109381799</v>
      </c>
      <c r="AT40" s="23">
        <v>36.798508946981997</v>
      </c>
      <c r="AU40" s="23">
        <v>26.799517495626301</v>
      </c>
      <c r="AV40" s="23">
        <v>14.7998556384764</v>
      </c>
      <c r="AW40" s="23">
        <v>0.79999355250304705</v>
      </c>
      <c r="AX40" s="23">
        <v>55.527923669709402</v>
      </c>
      <c r="AY40" s="23">
        <v>53.723380048752198</v>
      </c>
      <c r="AZ40" s="23">
        <v>50.135777938784798</v>
      </c>
      <c r="BA40" s="23">
        <v>45.838318012472698</v>
      </c>
      <c r="BB40" s="23">
        <v>50.138343796292297</v>
      </c>
      <c r="BC40" s="23">
        <v>53.732222379590702</v>
      </c>
      <c r="BD40" s="23">
        <v>55.554491447270401</v>
      </c>
      <c r="BE40" s="23">
        <v>55.601754175121599</v>
      </c>
      <c r="BF40" s="23">
        <v>53.898332516580098</v>
      </c>
      <c r="BG40" s="23">
        <v>50.369665109949302</v>
      </c>
      <c r="BH40" s="23">
        <v>44.798635202771599</v>
      </c>
      <c r="BI40" s="23">
        <v>36.799548599713603</v>
      </c>
      <c r="BJ40" s="23">
        <v>26.7998526986295</v>
      </c>
      <c r="BK40" s="23">
        <v>14.7999557483442</v>
      </c>
      <c r="BL40" s="23">
        <v>0.79999802315090096</v>
      </c>
      <c r="BM40" s="23">
        <v>55.9545114673559</v>
      </c>
      <c r="BN40" s="23">
        <v>54.669905177562498</v>
      </c>
      <c r="BO40" s="23">
        <v>52.556421652323699</v>
      </c>
      <c r="BP40" s="23">
        <v>50.973781145651799</v>
      </c>
      <c r="BQ40" s="23">
        <v>52.548037814796203</v>
      </c>
      <c r="BR40" s="23">
        <v>54.642868956118399</v>
      </c>
      <c r="BS40" s="23">
        <v>55.873484466770499</v>
      </c>
      <c r="BT40" s="23">
        <v>55.710018826721999</v>
      </c>
      <c r="BU40" s="23">
        <v>53.935238190689503</v>
      </c>
      <c r="BV40" s="23">
        <v>50.3826971911135</v>
      </c>
      <c r="BW40" s="23">
        <v>44.803655110014297</v>
      </c>
      <c r="BX40" s="23">
        <v>36.8011975602845</v>
      </c>
      <c r="BY40" s="23">
        <v>26.800388965049802</v>
      </c>
      <c r="BZ40" s="23">
        <v>14.8001166398923</v>
      </c>
      <c r="CA40" s="23">
        <v>0.80000521264596902</v>
      </c>
      <c r="CB40" s="23">
        <v>55.954511480248897</v>
      </c>
      <c r="CC40" s="23">
        <v>54.669905185812901</v>
      </c>
      <c r="CD40" s="23">
        <v>52.5564216667482</v>
      </c>
      <c r="CE40" s="23">
        <v>50.973781152284801</v>
      </c>
      <c r="CF40" s="23">
        <v>52.548037825603103</v>
      </c>
      <c r="CG40" s="23">
        <v>54.642868953429002</v>
      </c>
      <c r="CH40" s="23">
        <v>55.873484446841097</v>
      </c>
      <c r="CI40" s="23">
        <v>55.710018806034199</v>
      </c>
      <c r="CJ40" s="23">
        <v>53.935238175824203</v>
      </c>
      <c r="CK40" s="23">
        <v>50.382697183763597</v>
      </c>
      <c r="CL40" s="23">
        <v>44.803655110537399</v>
      </c>
      <c r="CM40" s="23">
        <v>36.801197566003701</v>
      </c>
      <c r="CN40" s="23">
        <v>26.800388970867001</v>
      </c>
      <c r="CO40" s="23">
        <v>14.800116642469501</v>
      </c>
      <c r="CP40" s="23">
        <v>0.80000521260945601</v>
      </c>
      <c r="CQ40" s="23">
        <v>55.527923706390297</v>
      </c>
      <c r="CR40" s="23">
        <v>53.723380083313202</v>
      </c>
      <c r="CS40" s="23">
        <v>50.135777957309998</v>
      </c>
      <c r="CT40" s="23">
        <v>45.838318056255503</v>
      </c>
      <c r="CU40" s="23">
        <v>50.138343812420501</v>
      </c>
      <c r="CV40" s="23">
        <v>53.7322223469682</v>
      </c>
      <c r="CW40" s="23">
        <v>55.554491398257198</v>
      </c>
      <c r="CX40" s="23">
        <v>55.601754127743803</v>
      </c>
      <c r="CY40" s="23">
        <v>53.898332480814503</v>
      </c>
      <c r="CZ40" s="23">
        <v>50.3696650914777</v>
      </c>
      <c r="DA40" s="23">
        <v>44.7986352036732</v>
      </c>
      <c r="DB40" s="23">
        <v>36.799548613102303</v>
      </c>
      <c r="DC40" s="23">
        <v>26.799852711819501</v>
      </c>
      <c r="DD40" s="23">
        <v>14.7999557536422</v>
      </c>
      <c r="DE40" s="23">
        <v>0.799998022954718</v>
      </c>
      <c r="DF40" s="23">
        <v>55.173293204705097</v>
      </c>
      <c r="DG40" s="23">
        <v>52.711333411960098</v>
      </c>
      <c r="DH40" s="23">
        <v>46.279781205589501</v>
      </c>
      <c r="DI40" s="23">
        <v>29.465617122013501</v>
      </c>
      <c r="DJ40" s="23">
        <v>46.289777150265401</v>
      </c>
      <c r="DK40" s="23">
        <v>52.745176753310602</v>
      </c>
      <c r="DL40" s="23">
        <v>55.2805267533452</v>
      </c>
      <c r="DM40" s="23">
        <v>55.520870442428603</v>
      </c>
      <c r="DN40" s="23">
        <v>53.872935259981901</v>
      </c>
      <c r="DO40" s="23">
        <v>50.361109339290003</v>
      </c>
      <c r="DP40" s="23">
        <v>44.795421107858701</v>
      </c>
      <c r="DQ40" s="23">
        <v>36.798508957894299</v>
      </c>
      <c r="DR40" s="23">
        <v>26.7995175051846</v>
      </c>
      <c r="DS40" s="23">
        <v>14.7998556406039</v>
      </c>
      <c r="DT40" s="23">
        <v>0.79999355193303301</v>
      </c>
      <c r="DU40" s="23">
        <v>55.527923700993902</v>
      </c>
      <c r="DV40" s="23">
        <v>53.723380094086401</v>
      </c>
      <c r="DW40" s="23">
        <v>50.135777996292397</v>
      </c>
      <c r="DX40" s="23">
        <v>45.838318071447098</v>
      </c>
      <c r="DY40" s="23">
        <v>50.138343822638902</v>
      </c>
      <c r="DZ40" s="23">
        <v>53.732222363399799</v>
      </c>
      <c r="EA40" s="23">
        <v>55.554491399488299</v>
      </c>
      <c r="EB40" s="23">
        <v>55.601754115195803</v>
      </c>
      <c r="EC40" s="23">
        <v>53.8983324588268</v>
      </c>
      <c r="ED40" s="23">
        <v>50.369665064639399</v>
      </c>
      <c r="EE40" s="23">
        <v>44.798635176040897</v>
      </c>
      <c r="EF40" s="23">
        <v>36.799548593940401</v>
      </c>
      <c r="EG40" s="23">
        <v>26.799852702894299</v>
      </c>
      <c r="EH40" s="23">
        <v>14.799955751372201</v>
      </c>
      <c r="EI40" s="23">
        <v>0.79999802267031095</v>
      </c>
      <c r="EJ40" s="23">
        <v>55.954511479015103</v>
      </c>
      <c r="EK40" s="23">
        <v>54.6699052015802</v>
      </c>
      <c r="EL40" s="23">
        <v>52.5564216896883</v>
      </c>
      <c r="EM40" s="23">
        <v>50.973781198333498</v>
      </c>
      <c r="EN40" s="23">
        <v>52.548037857672398</v>
      </c>
      <c r="EO40" s="23">
        <v>54.642868966403</v>
      </c>
      <c r="EP40" s="23">
        <v>55.873484442551501</v>
      </c>
      <c r="EQ40" s="23">
        <v>55.710018780174202</v>
      </c>
      <c r="ER40" s="23">
        <v>53.935238134462899</v>
      </c>
      <c r="ES40" s="23">
        <v>50.382697135504898</v>
      </c>
      <c r="ET40" s="23">
        <v>44.803655062670899</v>
      </c>
      <c r="EU40" s="23">
        <v>36.801197532416197</v>
      </c>
      <c r="EV40" s="23">
        <v>26.800388954419599</v>
      </c>
      <c r="EW40" s="23">
        <v>14.800116637179</v>
      </c>
      <c r="EX40" s="23">
        <v>0.80000521181133599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</row>
    <row r="41" spans="1:247" ht="11.25" customHeight="1" x14ac:dyDescent="0.25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</row>
    <row r="42" spans="1:247" ht="11.25" customHeight="1" x14ac:dyDescent="0.25">
      <c r="A42" s="21"/>
      <c r="B42" s="21"/>
      <c r="C42" s="21"/>
      <c r="D42" s="25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</row>
    <row r="43" spans="1:247" ht="11.25" customHeight="1" x14ac:dyDescent="0.25">
      <c r="A43" s="21"/>
      <c r="B43" s="21"/>
      <c r="C43" s="21"/>
      <c r="D43" s="25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</row>
    <row r="44" spans="1:24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</row>
    <row r="45" spans="1:24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</row>
    <row r="46" spans="1:24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</row>
    <row r="47" spans="1:24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</row>
    <row r="48" spans="1:24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</row>
    <row r="49" spans="1:24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</row>
    <row r="50" spans="1:24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</row>
    <row r="51" spans="1:24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</row>
    <row r="52" spans="1:24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</row>
    <row r="53" spans="1:24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</row>
    <row r="54" spans="1:24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</row>
    <row r="55" spans="1:24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</row>
    <row r="56" spans="1:24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</row>
    <row r="57" spans="1:24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</row>
    <row r="58" spans="1:24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</row>
    <row r="59" spans="1:24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</row>
    <row r="60" spans="1:24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</row>
    <row r="61" spans="1:24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</row>
    <row r="62" spans="1:24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U62" s="5"/>
      <c r="HV62" s="5"/>
      <c r="HW62" s="5"/>
      <c r="HX62" s="5"/>
      <c r="IM62" s="5"/>
    </row>
    <row r="63" spans="1:24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U63" s="5"/>
      <c r="HV63" s="5"/>
      <c r="HW63" s="5"/>
      <c r="HX63" s="5"/>
      <c r="IM63" s="5"/>
    </row>
    <row r="64" spans="1:24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U64" s="5"/>
      <c r="HV64" s="5"/>
      <c r="HW64" s="5"/>
      <c r="HX64" s="5"/>
      <c r="IM64" s="5"/>
    </row>
    <row r="65" spans="1:24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U65" s="5"/>
      <c r="HV65" s="5"/>
      <c r="HW65" s="5"/>
      <c r="HX65" s="5"/>
      <c r="IM65" s="5"/>
    </row>
    <row r="66" spans="1:24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U66" s="5"/>
      <c r="HV66" s="5"/>
      <c r="HW66" s="5"/>
      <c r="HX66" s="5"/>
      <c r="IM66" s="5"/>
    </row>
    <row r="67" spans="1:24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U67" s="5"/>
      <c r="HV67" s="5"/>
      <c r="HW67" s="5"/>
      <c r="HX67" s="5"/>
      <c r="IM67" s="5"/>
    </row>
    <row r="68" spans="1:24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U68" s="5"/>
      <c r="HV68" s="5"/>
      <c r="HW68" s="5"/>
      <c r="HX68" s="5"/>
      <c r="IM68" s="5"/>
    </row>
    <row r="69" spans="1:24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U69" s="5"/>
      <c r="HV69" s="5"/>
      <c r="HW69" s="5"/>
      <c r="HX69" s="5"/>
      <c r="IM69" s="5"/>
    </row>
    <row r="70" spans="1:24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U70" s="5"/>
      <c r="HV70" s="5"/>
      <c r="HW70" s="5"/>
      <c r="HX70" s="5"/>
      <c r="IM70" s="5"/>
    </row>
    <row r="71" spans="1:24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U71" s="5"/>
      <c r="HV71" s="5"/>
      <c r="HW71" s="5"/>
      <c r="HX71" s="5"/>
      <c r="IM71" s="5"/>
    </row>
    <row r="72" spans="1:24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U72" s="5"/>
      <c r="HV72" s="5"/>
      <c r="HW72" s="5"/>
      <c r="HX72" s="5"/>
      <c r="IM72" s="5"/>
    </row>
    <row r="73" spans="1:24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U73" s="5"/>
      <c r="HV73" s="5"/>
      <c r="HW73" s="5"/>
      <c r="HX73" s="5"/>
      <c r="IM73" s="5"/>
    </row>
    <row r="74" spans="1:24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U74" s="5"/>
      <c r="HV74" s="5"/>
      <c r="HW74" s="5"/>
      <c r="HX74" s="5"/>
      <c r="IM74" s="5"/>
    </row>
    <row r="75" spans="1:24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U75" s="5"/>
      <c r="HV75" s="5"/>
      <c r="HW75" s="5"/>
      <c r="HX75" s="5"/>
      <c r="IM75" s="5"/>
    </row>
    <row r="76" spans="1:24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U76" s="5"/>
      <c r="HV76" s="5"/>
      <c r="HW76" s="5"/>
      <c r="HX76" s="5"/>
      <c r="IM76" s="5"/>
    </row>
    <row r="77" spans="1:24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U77" s="5"/>
      <c r="HV77" s="5"/>
      <c r="HW77" s="5"/>
      <c r="HX77" s="5"/>
      <c r="IM77" s="5"/>
    </row>
    <row r="78" spans="1:24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U78" s="5"/>
      <c r="HV78" s="5"/>
      <c r="HW78" s="5"/>
      <c r="HX78" s="5"/>
      <c r="IM78" s="5"/>
    </row>
    <row r="79" spans="1:24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U79" s="5"/>
      <c r="HV79" s="5"/>
      <c r="HW79" s="5"/>
      <c r="HX79" s="5"/>
      <c r="IM79" s="5"/>
    </row>
    <row r="80" spans="1:24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U80" s="5"/>
      <c r="HV80" s="5"/>
      <c r="HW80" s="5"/>
      <c r="HX80" s="5"/>
      <c r="IM80" s="5"/>
    </row>
    <row r="81" spans="1:24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U81" s="5"/>
      <c r="HV81" s="5"/>
      <c r="HW81" s="5"/>
      <c r="HX81" s="5"/>
      <c r="IM81" s="5"/>
    </row>
    <row r="82" spans="1:24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U82" s="5"/>
      <c r="HV82" s="5"/>
      <c r="HW82" s="5"/>
      <c r="HX82" s="5"/>
      <c r="IM82" s="5"/>
    </row>
    <row r="83" spans="1:24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U83" s="5"/>
      <c r="HV83" s="5"/>
      <c r="HW83" s="5"/>
      <c r="HX83" s="5"/>
      <c r="IM83" s="5"/>
    </row>
    <row r="84" spans="1:24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U84" s="5"/>
      <c r="HV84" s="5"/>
      <c r="HW84" s="5"/>
      <c r="HX84" s="5"/>
      <c r="IM84" s="5"/>
    </row>
    <row r="85" spans="1:24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U85" s="5"/>
      <c r="HV85" s="5"/>
      <c r="HW85" s="5"/>
      <c r="HX85" s="5"/>
      <c r="IM85" s="5"/>
    </row>
  </sheetData>
  <conditionalFormatting sqref="A39:C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6:AZ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2" priority="4" operator="equal">
      <formula>$F$3</formula>
    </cfRule>
    <cfRule type="cellIs" dxfId="21" priority="5" operator="equal">
      <formula>$S$2</formula>
    </cfRule>
    <cfRule type="cellIs" dxfId="20" priority="6" operator="equal">
      <formula>$P$5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W6:IK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9"/>
  <sheetViews>
    <sheetView zoomScale="140" zoomScaleNormal="140" workbookViewId="0">
      <selection activeCell="AW12" sqref="AW12"/>
    </sheetView>
  </sheetViews>
  <sheetFormatPr defaultRowHeight="2.1" customHeight="1" x14ac:dyDescent="0.25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15.75" customHeight="1" x14ac:dyDescent="0.25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15.75" customHeight="1" x14ac:dyDescent="0.25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 x14ac:dyDescent="0.25">
      <c r="A3" s="58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 x14ac:dyDescent="0.25">
      <c r="A4" s="58"/>
      <c r="B4" s="20">
        <f t="shared" ref="B4:B9" si="0">B205</f>
        <v>300</v>
      </c>
      <c r="C4" s="20"/>
      <c r="D4" s="20"/>
      <c r="E4" s="59" t="s">
        <v>2</v>
      </c>
      <c r="F4" s="60">
        <v>100</v>
      </c>
      <c r="G4" s="59" t="s">
        <v>5</v>
      </c>
      <c r="H4" s="61">
        <v>200</v>
      </c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5.75" customHeight="1" x14ac:dyDescent="0.25">
      <c r="A5" s="58"/>
      <c r="B5" s="20">
        <f t="shared" si="0"/>
        <v>250</v>
      </c>
      <c r="C5" s="20"/>
      <c r="D5" s="20"/>
      <c r="E5" s="59" t="s">
        <v>3</v>
      </c>
      <c r="F5" s="60">
        <v>1</v>
      </c>
      <c r="G5" s="59" t="s">
        <v>4</v>
      </c>
      <c r="H5" s="61">
        <v>1</v>
      </c>
      <c r="I5" s="196" t="s">
        <v>204</v>
      </c>
      <c r="J5" s="196" t="s">
        <v>205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5.75" customHeight="1" x14ac:dyDescent="0.25">
      <c r="A6" s="58"/>
      <c r="B6" s="20">
        <f t="shared" si="0"/>
        <v>200</v>
      </c>
      <c r="C6" s="20"/>
      <c r="D6" s="20"/>
      <c r="E6" s="59" t="s">
        <v>1</v>
      </c>
      <c r="F6" s="60">
        <v>200</v>
      </c>
      <c r="G6" s="59" t="s">
        <v>27</v>
      </c>
      <c r="H6" s="60">
        <v>50</v>
      </c>
      <c r="I6" s="196">
        <f>MAX(K12:DF12)</f>
        <v>11014.467570151999</v>
      </c>
      <c r="J6" s="196">
        <f>MIN(K12:DF12)</f>
        <v>9984.2139633322495</v>
      </c>
      <c r="K6" s="195">
        <v>0</v>
      </c>
      <c r="L6" s="195">
        <v>9</v>
      </c>
      <c r="M6" s="195">
        <f>L6</f>
        <v>9</v>
      </c>
      <c r="N6" s="195">
        <f t="shared" ref="N6:AW6" si="1">M6</f>
        <v>9</v>
      </c>
      <c r="O6" s="195">
        <f t="shared" si="1"/>
        <v>9</v>
      </c>
      <c r="P6" s="195">
        <f t="shared" si="1"/>
        <v>9</v>
      </c>
      <c r="Q6" s="195">
        <f t="shared" si="1"/>
        <v>9</v>
      </c>
      <c r="R6" s="195">
        <f t="shared" si="1"/>
        <v>9</v>
      </c>
      <c r="S6" s="195">
        <f t="shared" si="1"/>
        <v>9</v>
      </c>
      <c r="T6" s="195">
        <f t="shared" si="1"/>
        <v>9</v>
      </c>
      <c r="U6" s="195">
        <f t="shared" si="1"/>
        <v>9</v>
      </c>
      <c r="V6" s="195">
        <f t="shared" si="1"/>
        <v>9</v>
      </c>
      <c r="W6" s="195">
        <f t="shared" si="1"/>
        <v>9</v>
      </c>
      <c r="X6" s="195">
        <f t="shared" si="1"/>
        <v>9</v>
      </c>
      <c r="Y6" s="195">
        <f t="shared" si="1"/>
        <v>9</v>
      </c>
      <c r="Z6" s="195">
        <f t="shared" si="1"/>
        <v>9</v>
      </c>
      <c r="AA6" s="195">
        <f t="shared" si="1"/>
        <v>9</v>
      </c>
      <c r="AB6" s="195">
        <f t="shared" si="1"/>
        <v>9</v>
      </c>
      <c r="AC6" s="195">
        <f t="shared" si="1"/>
        <v>9</v>
      </c>
      <c r="AD6" s="195">
        <f t="shared" si="1"/>
        <v>9</v>
      </c>
      <c r="AE6" s="195">
        <f t="shared" si="1"/>
        <v>9</v>
      </c>
      <c r="AF6" s="195">
        <f t="shared" si="1"/>
        <v>9</v>
      </c>
      <c r="AG6" s="195">
        <f t="shared" si="1"/>
        <v>9</v>
      </c>
      <c r="AH6" s="195">
        <f t="shared" si="1"/>
        <v>9</v>
      </c>
      <c r="AI6" s="195">
        <f t="shared" si="1"/>
        <v>9</v>
      </c>
      <c r="AJ6" s="195">
        <f t="shared" si="1"/>
        <v>9</v>
      </c>
      <c r="AK6" s="195">
        <f t="shared" si="1"/>
        <v>9</v>
      </c>
      <c r="AL6" s="195">
        <f t="shared" si="1"/>
        <v>9</v>
      </c>
      <c r="AM6" s="195">
        <f t="shared" si="1"/>
        <v>9</v>
      </c>
      <c r="AN6" s="195">
        <f t="shared" si="1"/>
        <v>9</v>
      </c>
      <c r="AO6" s="195">
        <f t="shared" si="1"/>
        <v>9</v>
      </c>
      <c r="AP6" s="195">
        <f t="shared" si="1"/>
        <v>9</v>
      </c>
      <c r="AQ6" s="195">
        <f t="shared" si="1"/>
        <v>9</v>
      </c>
      <c r="AR6" s="195">
        <f t="shared" si="1"/>
        <v>9</v>
      </c>
      <c r="AS6" s="195">
        <f t="shared" si="1"/>
        <v>9</v>
      </c>
      <c r="AT6" s="195">
        <f t="shared" si="1"/>
        <v>9</v>
      </c>
      <c r="AU6" s="195">
        <f t="shared" si="1"/>
        <v>9</v>
      </c>
      <c r="AV6" s="195">
        <f t="shared" si="1"/>
        <v>9</v>
      </c>
      <c r="AW6" s="195">
        <f t="shared" si="1"/>
        <v>9</v>
      </c>
      <c r="AX6" s="195">
        <v>-40</v>
      </c>
      <c r="AY6" s="195">
        <v>-20</v>
      </c>
      <c r="AZ6" s="195">
        <v>-30</v>
      </c>
      <c r="BA6" s="195">
        <v>-20</v>
      </c>
      <c r="BB6" s="195">
        <v>-20</v>
      </c>
      <c r="BC6" s="195">
        <v>10</v>
      </c>
      <c r="BD6" s="195">
        <v>40</v>
      </c>
      <c r="BE6" s="195">
        <v>50</v>
      </c>
      <c r="BF6" s="195">
        <v>60</v>
      </c>
      <c r="BG6" s="195">
        <v>70</v>
      </c>
      <c r="BH6" s="195">
        <v>75</v>
      </c>
      <c r="BI6" s="195">
        <v>70</v>
      </c>
      <c r="BJ6" s="195">
        <v>60</v>
      </c>
      <c r="BK6" s="195">
        <v>50</v>
      </c>
      <c r="BL6" s="195">
        <v>40</v>
      </c>
      <c r="BM6" s="195">
        <v>30</v>
      </c>
      <c r="BN6" s="195">
        <v>10</v>
      </c>
      <c r="BO6" s="195">
        <v>5</v>
      </c>
      <c r="BP6" s="195">
        <v>5</v>
      </c>
      <c r="BQ6" s="195">
        <v>-10</v>
      </c>
      <c r="BR6" s="195">
        <v>-20</v>
      </c>
      <c r="BS6" s="195">
        <v>-30</v>
      </c>
      <c r="BT6" s="195">
        <v>-40</v>
      </c>
      <c r="BU6" s="195">
        <v>-60</v>
      </c>
      <c r="BV6" s="195">
        <v>-70</v>
      </c>
      <c r="BW6" s="195">
        <v>-70</v>
      </c>
      <c r="BX6" s="195">
        <v>0</v>
      </c>
      <c r="BY6" s="195">
        <v>0</v>
      </c>
      <c r="BZ6" s="195">
        <v>0</v>
      </c>
      <c r="CA6" s="195">
        <v>0</v>
      </c>
      <c r="CB6" s="195">
        <v>0</v>
      </c>
      <c r="CC6" s="195">
        <v>0</v>
      </c>
      <c r="CD6" s="195">
        <v>0</v>
      </c>
      <c r="CE6" s="20" t="s">
        <v>30</v>
      </c>
      <c r="CF6" s="20" t="s">
        <v>30</v>
      </c>
      <c r="CG6" s="20" t="s">
        <v>30</v>
      </c>
      <c r="CH6" s="20" t="s">
        <v>30</v>
      </c>
      <c r="CI6" s="20" t="s">
        <v>30</v>
      </c>
      <c r="CJ6" s="20" t="s">
        <v>30</v>
      </c>
      <c r="CK6" s="20" t="s">
        <v>30</v>
      </c>
      <c r="CL6" s="20" t="s">
        <v>30</v>
      </c>
      <c r="CM6" s="20" t="s">
        <v>30</v>
      </c>
      <c r="CN6" s="20" t="s">
        <v>30</v>
      </c>
      <c r="CO6" s="20" t="s">
        <v>30</v>
      </c>
      <c r="CP6" s="20" t="s">
        <v>30</v>
      </c>
      <c r="CQ6" s="20" t="s">
        <v>30</v>
      </c>
      <c r="CR6" s="20" t="s">
        <v>30</v>
      </c>
      <c r="CS6" s="20" t="s">
        <v>30</v>
      </c>
      <c r="CT6" s="20" t="s">
        <v>30</v>
      </c>
      <c r="CU6" s="20" t="s">
        <v>30</v>
      </c>
      <c r="CV6" s="20" t="s">
        <v>30</v>
      </c>
      <c r="CW6" s="20" t="s">
        <v>30</v>
      </c>
      <c r="CX6" s="20" t="s">
        <v>30</v>
      </c>
      <c r="CY6" s="20" t="s">
        <v>30</v>
      </c>
      <c r="CZ6" s="20" t="s">
        <v>30</v>
      </c>
      <c r="DA6" s="20" t="s">
        <v>30</v>
      </c>
      <c r="DB6" s="20" t="s">
        <v>30</v>
      </c>
      <c r="DC6" s="20" t="s">
        <v>30</v>
      </c>
      <c r="DD6" s="20" t="s">
        <v>30</v>
      </c>
      <c r="DE6" s="20" t="s">
        <v>30</v>
      </c>
      <c r="DF6" s="20" t="s">
        <v>30</v>
      </c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 x14ac:dyDescent="0.25">
      <c r="A7" s="58" t="s">
        <v>30</v>
      </c>
      <c r="B7" s="20">
        <f t="shared" si="0"/>
        <v>150</v>
      </c>
      <c r="C7" s="20"/>
      <c r="D7" s="20"/>
      <c r="E7" s="20"/>
      <c r="F7" s="20"/>
      <c r="G7" s="20"/>
      <c r="H7" s="20"/>
      <c r="I7" s="196" t="s">
        <v>206</v>
      </c>
      <c r="J7" s="93">
        <v>10010</v>
      </c>
      <c r="K7" s="20">
        <f>J7+K6</f>
        <v>10010</v>
      </c>
      <c r="L7" s="20">
        <f t="shared" ref="L7:BC7" si="2">K7+L6</f>
        <v>10019</v>
      </c>
      <c r="M7" s="20">
        <f t="shared" si="2"/>
        <v>10028</v>
      </c>
      <c r="N7" s="20">
        <f t="shared" si="2"/>
        <v>10037</v>
      </c>
      <c r="O7" s="20">
        <f t="shared" si="2"/>
        <v>10046</v>
      </c>
      <c r="P7" s="20">
        <f t="shared" si="2"/>
        <v>10055</v>
      </c>
      <c r="Q7" s="20">
        <f t="shared" si="2"/>
        <v>10064</v>
      </c>
      <c r="R7" s="20">
        <f t="shared" si="2"/>
        <v>10073</v>
      </c>
      <c r="S7" s="20">
        <f t="shared" si="2"/>
        <v>10082</v>
      </c>
      <c r="T7" s="20">
        <f t="shared" si="2"/>
        <v>10091</v>
      </c>
      <c r="U7" s="20">
        <f t="shared" si="2"/>
        <v>10100</v>
      </c>
      <c r="V7" s="20">
        <f t="shared" si="2"/>
        <v>10109</v>
      </c>
      <c r="W7" s="20">
        <f t="shared" si="2"/>
        <v>10118</v>
      </c>
      <c r="X7" s="20">
        <f t="shared" si="2"/>
        <v>10127</v>
      </c>
      <c r="Y7" s="20">
        <f t="shared" si="2"/>
        <v>10136</v>
      </c>
      <c r="Z7" s="20">
        <f t="shared" si="2"/>
        <v>10145</v>
      </c>
      <c r="AA7" s="20">
        <f t="shared" si="2"/>
        <v>10154</v>
      </c>
      <c r="AB7" s="20">
        <f t="shared" si="2"/>
        <v>10163</v>
      </c>
      <c r="AC7" s="20">
        <f t="shared" si="2"/>
        <v>10172</v>
      </c>
      <c r="AD7" s="20">
        <f t="shared" si="2"/>
        <v>10181</v>
      </c>
      <c r="AE7" s="20">
        <f t="shared" si="2"/>
        <v>10190</v>
      </c>
      <c r="AF7" s="20">
        <f t="shared" si="2"/>
        <v>10199</v>
      </c>
      <c r="AG7" s="20">
        <f t="shared" si="2"/>
        <v>10208</v>
      </c>
      <c r="AH7" s="20">
        <f t="shared" si="2"/>
        <v>10217</v>
      </c>
      <c r="AI7" s="20">
        <f t="shared" si="2"/>
        <v>10226</v>
      </c>
      <c r="AJ7" s="20">
        <f t="shared" si="2"/>
        <v>10235</v>
      </c>
      <c r="AK7" s="20">
        <f t="shared" si="2"/>
        <v>10244</v>
      </c>
      <c r="AL7" s="20">
        <f t="shared" si="2"/>
        <v>10253</v>
      </c>
      <c r="AM7" s="20">
        <f t="shared" si="2"/>
        <v>10262</v>
      </c>
      <c r="AN7" s="20">
        <f t="shared" si="2"/>
        <v>10271</v>
      </c>
      <c r="AO7" s="20">
        <f t="shared" si="2"/>
        <v>10280</v>
      </c>
      <c r="AP7" s="20">
        <f t="shared" si="2"/>
        <v>10289</v>
      </c>
      <c r="AQ7" s="20">
        <f t="shared" si="2"/>
        <v>10298</v>
      </c>
      <c r="AR7" s="20">
        <f t="shared" si="2"/>
        <v>10307</v>
      </c>
      <c r="AS7" s="20">
        <f t="shared" si="2"/>
        <v>10316</v>
      </c>
      <c r="AT7" s="20">
        <f t="shared" si="2"/>
        <v>10325</v>
      </c>
      <c r="AU7" s="20">
        <f t="shared" si="2"/>
        <v>10334</v>
      </c>
      <c r="AV7" s="20">
        <f t="shared" si="2"/>
        <v>10343</v>
      </c>
      <c r="AW7" s="20">
        <f t="shared" si="2"/>
        <v>10352</v>
      </c>
      <c r="AX7" s="20">
        <f t="shared" si="2"/>
        <v>10312</v>
      </c>
      <c r="AY7" s="20">
        <f t="shared" si="2"/>
        <v>10292</v>
      </c>
      <c r="AZ7" s="20">
        <f t="shared" si="2"/>
        <v>10262</v>
      </c>
      <c r="BA7" s="20">
        <f t="shared" si="2"/>
        <v>10242</v>
      </c>
      <c r="BB7" s="20">
        <f t="shared" si="2"/>
        <v>10222</v>
      </c>
      <c r="BC7" s="20">
        <f t="shared" si="2"/>
        <v>10232</v>
      </c>
      <c r="BD7" s="20">
        <f t="shared" ref="BD7" si="3">BC7+BD6</f>
        <v>10272</v>
      </c>
      <c r="BE7" s="20">
        <f t="shared" ref="BE7" si="4">BD7+BE6</f>
        <v>10322</v>
      </c>
      <c r="BF7" s="20">
        <f t="shared" ref="BF7" si="5">BE7+BF6</f>
        <v>10382</v>
      </c>
      <c r="BG7" s="20">
        <f t="shared" ref="BG7" si="6">BF7+BG6</f>
        <v>10452</v>
      </c>
      <c r="BH7" s="20">
        <f t="shared" ref="BH7" si="7">BG7+BH6</f>
        <v>10527</v>
      </c>
      <c r="BI7" s="20">
        <f t="shared" ref="BI7" si="8">BH7+BI6</f>
        <v>10597</v>
      </c>
      <c r="BJ7" s="20">
        <f t="shared" ref="BJ7" si="9">BI7+BJ6</f>
        <v>10657</v>
      </c>
      <c r="BK7" s="20">
        <f t="shared" ref="BK7" si="10">BJ7+BK6</f>
        <v>10707</v>
      </c>
      <c r="BL7" s="20">
        <f t="shared" ref="BL7" si="11">BK7+BL6</f>
        <v>10747</v>
      </c>
      <c r="BM7" s="20">
        <f t="shared" ref="BM7" si="12">BL7+BM6</f>
        <v>10777</v>
      </c>
      <c r="BN7" s="20">
        <f t="shared" ref="BN7" si="13">BM7+BN6</f>
        <v>10787</v>
      </c>
      <c r="BO7" s="20">
        <f t="shared" ref="BO7" si="14">BN7+BO6</f>
        <v>10792</v>
      </c>
      <c r="BP7" s="20">
        <f t="shared" ref="BP7" si="15">BO7+BP6</f>
        <v>10797</v>
      </c>
      <c r="BQ7" s="20">
        <f t="shared" ref="BQ7" si="16">BP7+BQ6</f>
        <v>10787</v>
      </c>
      <c r="BR7" s="20">
        <f t="shared" ref="BR7" si="17">BQ7+BR6</f>
        <v>10767</v>
      </c>
      <c r="BS7" s="20">
        <f t="shared" ref="BS7" si="18">BR7+BS6</f>
        <v>10737</v>
      </c>
      <c r="BT7" s="20">
        <f t="shared" ref="BT7" si="19">BS7+BT6</f>
        <v>10697</v>
      </c>
      <c r="BU7" s="20">
        <f t="shared" ref="BU7" si="20">BT7+BU6</f>
        <v>10637</v>
      </c>
      <c r="BV7" s="20">
        <f t="shared" ref="BV7" si="21">BU7+BV6</f>
        <v>10567</v>
      </c>
      <c r="BW7" s="20">
        <f t="shared" ref="BW7" si="22">BV7+BW6</f>
        <v>10497</v>
      </c>
      <c r="BX7" s="20">
        <f t="shared" ref="BX7" si="23">BW7+BX6</f>
        <v>10497</v>
      </c>
      <c r="BY7" s="20">
        <f t="shared" ref="BY7" si="24">BX7+BY6</f>
        <v>10497</v>
      </c>
      <c r="BZ7" s="20">
        <f t="shared" ref="BZ7" si="25">BY7+BZ6</f>
        <v>10497</v>
      </c>
      <c r="CA7" s="20">
        <f t="shared" ref="CA7" si="26">BZ7+CA6</f>
        <v>10497</v>
      </c>
      <c r="CB7" s="20">
        <f t="shared" ref="CB7" si="27">CA7+CB6</f>
        <v>10497</v>
      </c>
      <c r="CC7" s="20">
        <f t="shared" ref="CC7" si="28">CB7+CC6</f>
        <v>10497</v>
      </c>
      <c r="CD7" s="20">
        <f t="shared" ref="CD7" si="29">CC7+CD6</f>
        <v>10497</v>
      </c>
      <c r="CE7" s="20">
        <f t="shared" ref="CE7:DF7" ca="1" si="30">RANDBETWEEN($J$6,$I$6)</f>
        <v>10374</v>
      </c>
      <c r="CF7" s="20">
        <f t="shared" ca="1" si="30"/>
        <v>10984</v>
      </c>
      <c r="CG7" s="20">
        <f t="shared" ca="1" si="30"/>
        <v>10059</v>
      </c>
      <c r="CH7" s="20">
        <f t="shared" ca="1" si="30"/>
        <v>10950</v>
      </c>
      <c r="CI7" s="20">
        <f t="shared" ca="1" si="30"/>
        <v>10472</v>
      </c>
      <c r="CJ7" s="20">
        <f t="shared" ca="1" si="30"/>
        <v>10906</v>
      </c>
      <c r="CK7" s="20">
        <f t="shared" ca="1" si="30"/>
        <v>10171</v>
      </c>
      <c r="CL7" s="20">
        <f t="shared" ca="1" si="30"/>
        <v>10753</v>
      </c>
      <c r="CM7" s="20">
        <f t="shared" ca="1" si="30"/>
        <v>10583</v>
      </c>
      <c r="CN7" s="20">
        <f t="shared" ca="1" si="30"/>
        <v>10888</v>
      </c>
      <c r="CO7" s="20">
        <f t="shared" ca="1" si="30"/>
        <v>10855</v>
      </c>
      <c r="CP7" s="20">
        <f t="shared" ca="1" si="30"/>
        <v>10181</v>
      </c>
      <c r="CQ7" s="20">
        <f t="shared" ca="1" si="30"/>
        <v>10387</v>
      </c>
      <c r="CR7" s="20">
        <f t="shared" ca="1" si="30"/>
        <v>10933</v>
      </c>
      <c r="CS7" s="20">
        <f t="shared" ca="1" si="30"/>
        <v>10848</v>
      </c>
      <c r="CT7" s="20">
        <f t="shared" ca="1" si="30"/>
        <v>10408</v>
      </c>
      <c r="CU7" s="20">
        <f t="shared" ca="1" si="30"/>
        <v>10831</v>
      </c>
      <c r="CV7" s="20">
        <f t="shared" ca="1" si="30"/>
        <v>10590</v>
      </c>
      <c r="CW7" s="20">
        <f t="shared" ca="1" si="30"/>
        <v>10665</v>
      </c>
      <c r="CX7" s="20">
        <f t="shared" ca="1" si="30"/>
        <v>10930</v>
      </c>
      <c r="CY7" s="20">
        <f t="shared" ca="1" si="30"/>
        <v>10418</v>
      </c>
      <c r="CZ7" s="20">
        <f t="shared" ca="1" si="30"/>
        <v>10570</v>
      </c>
      <c r="DA7" s="20">
        <f t="shared" ca="1" si="30"/>
        <v>10615</v>
      </c>
      <c r="DB7" s="20">
        <f t="shared" ca="1" si="30"/>
        <v>10555</v>
      </c>
      <c r="DC7" s="20">
        <f t="shared" ca="1" si="30"/>
        <v>10661</v>
      </c>
      <c r="DD7" s="20">
        <f t="shared" ca="1" si="30"/>
        <v>10677</v>
      </c>
      <c r="DE7" s="20">
        <f t="shared" ca="1" si="30"/>
        <v>10442</v>
      </c>
      <c r="DF7" s="20">
        <f t="shared" ca="1" si="30"/>
        <v>10688</v>
      </c>
      <c r="DG7" s="20"/>
      <c r="DH7" s="20"/>
      <c r="DI7" s="20"/>
      <c r="DJ7" s="20"/>
      <c r="DK7" s="20"/>
      <c r="DL7" s="20"/>
      <c r="DM7" s="20"/>
      <c r="DN7" s="20"/>
      <c r="DO7" s="20"/>
      <c r="DP7" s="20"/>
    </row>
    <row r="8" spans="1:120" ht="11.25" customHeight="1" x14ac:dyDescent="0.25">
      <c r="A8" s="58" t="s">
        <v>30</v>
      </c>
      <c r="B8" s="20">
        <f t="shared" si="0"/>
        <v>100</v>
      </c>
      <c r="C8" s="20"/>
      <c r="D8" s="20"/>
      <c r="E8" s="20"/>
      <c r="F8" s="20"/>
      <c r="G8" s="20"/>
      <c r="H8" s="20"/>
      <c r="I8" s="20"/>
      <c r="J8" s="20"/>
      <c r="K8" s="62">
        <v>0</v>
      </c>
      <c r="L8" s="62">
        <v>1</v>
      </c>
      <c r="M8" s="62">
        <v>2</v>
      </c>
      <c r="N8" s="62">
        <v>3</v>
      </c>
      <c r="O8" s="62">
        <v>4</v>
      </c>
      <c r="P8" s="62">
        <v>5</v>
      </c>
      <c r="Q8" s="62">
        <v>6</v>
      </c>
      <c r="R8" s="62">
        <v>7</v>
      </c>
      <c r="S8" s="62">
        <v>8</v>
      </c>
      <c r="T8" s="62">
        <v>9</v>
      </c>
      <c r="U8" s="62">
        <v>10</v>
      </c>
      <c r="V8" s="62">
        <v>11</v>
      </c>
      <c r="W8" s="62">
        <v>12</v>
      </c>
      <c r="X8" s="62">
        <v>13</v>
      </c>
      <c r="Y8" s="62">
        <v>14</v>
      </c>
      <c r="Z8" s="62">
        <v>15</v>
      </c>
      <c r="AA8" s="62">
        <v>16</v>
      </c>
      <c r="AB8" s="62">
        <v>17</v>
      </c>
      <c r="AC8" s="62">
        <v>18</v>
      </c>
      <c r="AD8" s="62">
        <v>19</v>
      </c>
      <c r="AE8" s="62">
        <v>20</v>
      </c>
      <c r="AF8" s="62">
        <v>21</v>
      </c>
      <c r="AG8" s="62">
        <v>22</v>
      </c>
      <c r="AH8" s="62">
        <v>23</v>
      </c>
      <c r="AI8" s="62">
        <v>24</v>
      </c>
      <c r="AJ8" s="62">
        <v>25</v>
      </c>
      <c r="AK8" s="62">
        <v>26</v>
      </c>
      <c r="AL8" s="62">
        <v>27</v>
      </c>
      <c r="AM8" s="62">
        <v>28</v>
      </c>
      <c r="AN8" s="62">
        <v>29</v>
      </c>
      <c r="AO8" s="62">
        <v>30</v>
      </c>
      <c r="AP8" s="62">
        <v>31</v>
      </c>
      <c r="AQ8" s="62">
        <v>32</v>
      </c>
      <c r="AR8" s="62">
        <v>33</v>
      </c>
      <c r="AS8" s="62">
        <v>34</v>
      </c>
      <c r="AT8" s="62">
        <v>35</v>
      </c>
      <c r="AU8" s="62">
        <v>36</v>
      </c>
      <c r="AV8" s="62">
        <v>37</v>
      </c>
      <c r="AW8" s="62">
        <v>38</v>
      </c>
      <c r="AX8" s="62">
        <v>39</v>
      </c>
      <c r="AY8" s="62">
        <v>40</v>
      </c>
      <c r="AZ8" s="62">
        <v>41</v>
      </c>
      <c r="BA8" s="62">
        <v>42</v>
      </c>
      <c r="BB8" s="62">
        <v>43</v>
      </c>
      <c r="BC8" s="62">
        <v>44</v>
      </c>
      <c r="BD8" s="62">
        <v>45</v>
      </c>
      <c r="BE8" s="62">
        <v>46</v>
      </c>
      <c r="BF8" s="62">
        <v>47</v>
      </c>
      <c r="BG8" s="62">
        <v>48</v>
      </c>
      <c r="BH8" s="62">
        <v>49</v>
      </c>
      <c r="BI8" s="62">
        <v>50</v>
      </c>
      <c r="BJ8" s="62">
        <v>51</v>
      </c>
      <c r="BK8" s="62">
        <v>52</v>
      </c>
      <c r="BL8" s="62">
        <v>53</v>
      </c>
      <c r="BM8" s="62">
        <v>54</v>
      </c>
      <c r="BN8" s="62">
        <v>55</v>
      </c>
      <c r="BO8" s="62">
        <v>56</v>
      </c>
      <c r="BP8" s="62">
        <v>57</v>
      </c>
      <c r="BQ8" s="62">
        <v>58</v>
      </c>
      <c r="BR8" s="62">
        <v>59</v>
      </c>
      <c r="BS8" s="62">
        <v>60</v>
      </c>
      <c r="BT8" s="62">
        <v>61</v>
      </c>
      <c r="BU8" s="62">
        <v>62</v>
      </c>
      <c r="BV8" s="62">
        <v>63</v>
      </c>
      <c r="BW8" s="62">
        <v>64</v>
      </c>
      <c r="BX8" s="62">
        <v>65</v>
      </c>
      <c r="BY8" s="62">
        <v>66</v>
      </c>
      <c r="BZ8" s="62">
        <v>67</v>
      </c>
      <c r="CA8" s="62">
        <v>68</v>
      </c>
      <c r="CB8" s="62">
        <v>69</v>
      </c>
      <c r="CC8" s="62">
        <v>70</v>
      </c>
      <c r="CD8" s="62">
        <v>71</v>
      </c>
      <c r="CE8" s="62">
        <v>72</v>
      </c>
      <c r="CF8" s="62">
        <v>73</v>
      </c>
      <c r="CG8" s="62">
        <v>74</v>
      </c>
      <c r="CH8" s="62">
        <v>75</v>
      </c>
      <c r="CI8" s="62">
        <v>76</v>
      </c>
      <c r="CJ8" s="62">
        <v>77</v>
      </c>
      <c r="CK8" s="62">
        <v>78</v>
      </c>
      <c r="CL8" s="62">
        <v>79</v>
      </c>
      <c r="CM8" s="62">
        <v>80</v>
      </c>
      <c r="CN8" s="62">
        <v>81</v>
      </c>
      <c r="CO8" s="62">
        <v>82</v>
      </c>
      <c r="CP8" s="62">
        <v>83</v>
      </c>
      <c r="CQ8" s="62">
        <v>84</v>
      </c>
      <c r="CR8" s="62">
        <v>85</v>
      </c>
      <c r="CS8" s="62">
        <v>86</v>
      </c>
      <c r="CT8" s="62">
        <v>87</v>
      </c>
      <c r="CU8" s="62">
        <v>88</v>
      </c>
      <c r="CV8" s="62">
        <v>89</v>
      </c>
      <c r="CW8" s="62">
        <v>90</v>
      </c>
      <c r="CX8" s="62">
        <v>91</v>
      </c>
      <c r="CY8" s="62">
        <v>92</v>
      </c>
      <c r="CZ8" s="62">
        <v>93</v>
      </c>
      <c r="DA8" s="62">
        <v>94</v>
      </c>
      <c r="DB8" s="62">
        <v>95</v>
      </c>
      <c r="DC8" s="62">
        <v>96</v>
      </c>
      <c r="DD8" s="62">
        <v>97</v>
      </c>
      <c r="DE8" s="62">
        <v>98</v>
      </c>
      <c r="DF8" s="62">
        <v>99</v>
      </c>
      <c r="DG8" s="63" t="s">
        <v>24</v>
      </c>
      <c r="DH8" s="63"/>
      <c r="DI8" s="63"/>
      <c r="DJ8" s="63"/>
      <c r="DK8" s="63"/>
      <c r="DL8" s="63"/>
      <c r="DM8" s="63"/>
      <c r="DN8" s="63"/>
      <c r="DO8" s="20"/>
      <c r="DP8" s="20"/>
    </row>
    <row r="9" spans="1:120" ht="11.25" customHeight="1" x14ac:dyDescent="0.25">
      <c r="A9" s="58" t="s">
        <v>30</v>
      </c>
      <c r="B9" s="20">
        <f t="shared" si="0"/>
        <v>50</v>
      </c>
      <c r="C9" s="20"/>
      <c r="D9" s="20"/>
      <c r="E9" s="20"/>
      <c r="F9" s="20"/>
      <c r="G9" s="20"/>
      <c r="H9" s="20"/>
      <c r="I9" s="20"/>
      <c r="J9" s="20"/>
      <c r="K9" s="62">
        <v>10030.1291478113</v>
      </c>
      <c r="L9" s="62">
        <v>10088.8045601187</v>
      </c>
      <c r="M9" s="62">
        <v>10142.8310281923</v>
      </c>
      <c r="N9" s="62">
        <v>10189.4353277959</v>
      </c>
      <c r="O9" s="62">
        <v>10226.311756581201</v>
      </c>
      <c r="P9" s="62">
        <v>10251.7673701229</v>
      </c>
      <c r="Q9" s="62">
        <v>10264.8286203727</v>
      </c>
      <c r="R9" s="62">
        <v>10265.3026793852</v>
      </c>
      <c r="S9" s="62">
        <v>10253.789585536701</v>
      </c>
      <c r="T9" s="62">
        <v>10231.644447148799</v>
      </c>
      <c r="U9" s="62">
        <v>10200.892084307499</v>
      </c>
      <c r="V9" s="62">
        <v>10164.099485582599</v>
      </c>
      <c r="W9" s="62">
        <v>10124.2141135927</v>
      </c>
      <c r="X9" s="62">
        <v>10084.3782445342</v>
      </c>
      <c r="Y9" s="62">
        <v>10047.731036417499</v>
      </c>
      <c r="Z9" s="62">
        <v>10017.2107937163</v>
      </c>
      <c r="AA9" s="62">
        <v>9995.3698837689699</v>
      </c>
      <c r="AB9" s="62">
        <v>9984.2139633322495</v>
      </c>
      <c r="AC9" s="62">
        <v>9985.0756423989296</v>
      </c>
      <c r="AD9" s="62">
        <v>9998.5305431844808</v>
      </c>
      <c r="AE9" s="62">
        <v>10024.361041722799</v>
      </c>
      <c r="AF9" s="62">
        <v>10061.5699759854</v>
      </c>
      <c r="AG9" s="62">
        <v>10108.443457049199</v>
      </c>
      <c r="AH9" s="62">
        <v>10162.658826844199</v>
      </c>
      <c r="AI9" s="62">
        <v>10221.4309622274</v>
      </c>
      <c r="AJ9" s="62">
        <v>10281.6877097005</v>
      </c>
      <c r="AK9" s="62">
        <v>10340.263400150599</v>
      </c>
      <c r="AL9" s="62">
        <v>10394.098254132399</v>
      </c>
      <c r="AM9" s="62">
        <v>10440.4311171681</v>
      </c>
      <c r="AN9" s="62">
        <v>10476.973384680599</v>
      </c>
      <c r="AO9" s="62">
        <v>10502.0531610403</v>
      </c>
      <c r="AP9" s="62">
        <v>10514.720572157699</v>
      </c>
      <c r="AQ9" s="62">
        <v>10514.807597987499</v>
      </c>
      <c r="AR9" s="62">
        <v>10502.938656099899</v>
      </c>
      <c r="AS9" s="62">
        <v>10480.491269660601</v>
      </c>
      <c r="AT9" s="62">
        <v>10449.5092973394</v>
      </c>
      <c r="AU9" s="62">
        <v>10412.574190792</v>
      </c>
      <c r="AV9" s="62">
        <v>10372.6423891949</v>
      </c>
      <c r="AW9" s="62">
        <v>10332.8590933424</v>
      </c>
      <c r="AX9" s="62">
        <v>10296.3601496621</v>
      </c>
      <c r="AY9" s="62">
        <v>10266.0745234612</v>
      </c>
      <c r="AZ9" s="62">
        <v>10244.539803600201</v>
      </c>
      <c r="BA9" s="62">
        <v>10233.742359943401</v>
      </c>
      <c r="BB9" s="62">
        <v>10234.9922220555</v>
      </c>
      <c r="BC9" s="62">
        <v>10248.840560528201</v>
      </c>
      <c r="BD9" s="62">
        <v>10275.0449687823</v>
      </c>
      <c r="BE9" s="62">
        <v>10312.584732241499</v>
      </c>
      <c r="BF9" s="62">
        <v>10359.7251230742</v>
      </c>
      <c r="BG9" s="62">
        <v>10414.1266705822</v>
      </c>
      <c r="BH9" s="62">
        <v>10472.992524301</v>
      </c>
      <c r="BI9" s="62">
        <v>10533.244627420599</v>
      </c>
      <c r="BJ9" s="62">
        <v>10591.7176033756</v>
      </c>
      <c r="BK9" s="62">
        <v>10645.358142699801</v>
      </c>
      <c r="BL9" s="62">
        <v>10691.4173307827</v>
      </c>
      <c r="BM9" s="62">
        <v>10727.623801813599</v>
      </c>
      <c r="BN9" s="62">
        <v>10752.3268119607</v>
      </c>
      <c r="BO9" s="62">
        <v>10764.600219612599</v>
      </c>
      <c r="BP9" s="62">
        <v>10764.3008229755</v>
      </c>
      <c r="BQ9" s="62">
        <v>10752.077380344601</v>
      </c>
      <c r="BR9" s="62">
        <v>10729.3297448634</v>
      </c>
      <c r="BS9" s="62">
        <v>10698.120687868501</v>
      </c>
      <c r="BT9" s="62">
        <v>10661.0459650637</v>
      </c>
      <c r="BU9" s="62">
        <v>10621.070810044101</v>
      </c>
      <c r="BV9" s="62">
        <v>10581.3431544333</v>
      </c>
      <c r="BW9" s="62">
        <v>10544.995339883601</v>
      </c>
      <c r="BX9" s="62">
        <v>10514.946812088599</v>
      </c>
      <c r="BY9" s="62">
        <v>10493.7202250964</v>
      </c>
      <c r="BZ9" s="62">
        <v>10483.282539502699</v>
      </c>
      <c r="CA9" s="62">
        <v>10484.9211237363</v>
      </c>
      <c r="CB9" s="62">
        <v>10499.1626628088</v>
      </c>
      <c r="CC9" s="62">
        <v>10525.739982461901</v>
      </c>
      <c r="CD9" s="62">
        <v>10563.6088784556</v>
      </c>
      <c r="CE9" s="62">
        <v>10611.013890922301</v>
      </c>
      <c r="CF9" s="62">
        <v>10665.5988806649</v>
      </c>
      <c r="CG9" s="62">
        <v>10724.555442205099</v>
      </c>
      <c r="CH9" s="62">
        <v>10784.799805053401</v>
      </c>
      <c r="CI9" s="62">
        <v>10843.167080203601</v>
      </c>
      <c r="CJ9" s="62">
        <v>10896.610616276001</v>
      </c>
      <c r="CK9" s="62">
        <v>10942.3939078813</v>
      </c>
      <c r="CL9" s="62">
        <v>10978.262967909601</v>
      </c>
      <c r="CM9" s="62">
        <v>11002.5883060251</v>
      </c>
      <c r="CN9" s="62">
        <v>11014.467570151999</v>
      </c>
      <c r="CO9" s="62">
        <v>11013.782385570399</v>
      </c>
      <c r="CP9" s="62">
        <v>11001.205811332</v>
      </c>
      <c r="CQ9" s="62">
        <v>10978.159944316199</v>
      </c>
      <c r="CR9" s="62">
        <v>10946.7263414438</v>
      </c>
      <c r="CS9" s="62">
        <v>10909.514902548201</v>
      </c>
      <c r="CT9" s="62">
        <v>10869.499472961799</v>
      </c>
      <c r="CU9" s="62">
        <v>10829.8305212003</v>
      </c>
      <c r="CV9" s="62">
        <v>10793.6366911647</v>
      </c>
      <c r="CW9" s="62">
        <v>10763.827729074301</v>
      </c>
      <c r="CX9" s="62">
        <v>10742.9111987499</v>
      </c>
      <c r="CY9" s="62">
        <v>10732.8345303387</v>
      </c>
      <c r="CZ9" s="62">
        <v>10734.862351821601</v>
      </c>
      <c r="DA9" s="62">
        <v>10749.496830182299</v>
      </c>
      <c r="DB9" s="62">
        <v>10776.446039943399</v>
      </c>
      <c r="DC9" s="62">
        <v>10814.6423515323</v>
      </c>
      <c r="DD9" s="62">
        <v>10862.3096811952</v>
      </c>
      <c r="DE9" s="62">
        <v>10917.075366392701</v>
      </c>
      <c r="DF9" s="62">
        <v>10976.119619651899</v>
      </c>
      <c r="DG9" s="20"/>
      <c r="DH9" s="20"/>
      <c r="DI9" s="20"/>
      <c r="DJ9" s="20"/>
      <c r="DK9" s="63"/>
      <c r="DL9" s="63"/>
      <c r="DM9" s="63"/>
      <c r="DN9" s="63"/>
      <c r="DO9" s="20"/>
      <c r="DP9" s="20"/>
    </row>
    <row r="10" spans="1:120" ht="11.25" customHeight="1" x14ac:dyDescent="0.25">
      <c r="A10" s="58" t="s">
        <v>30</v>
      </c>
      <c r="B10" s="20"/>
      <c r="C10" s="20"/>
      <c r="D10" s="20"/>
      <c r="E10" s="20"/>
      <c r="F10" s="20"/>
      <c r="G10" s="20"/>
      <c r="H10" s="20"/>
      <c r="I10" s="20"/>
      <c r="J10" s="20"/>
      <c r="K10" s="64">
        <f>K9-K12</f>
        <v>0</v>
      </c>
      <c r="L10" s="64">
        <f t="shared" ref="L10:BW10" si="31">L9-L12</f>
        <v>0</v>
      </c>
      <c r="M10" s="64">
        <f t="shared" si="31"/>
        <v>0</v>
      </c>
      <c r="N10" s="64">
        <f t="shared" si="31"/>
        <v>0</v>
      </c>
      <c r="O10" s="64">
        <f t="shared" si="31"/>
        <v>0</v>
      </c>
      <c r="P10" s="64">
        <f t="shared" si="31"/>
        <v>0</v>
      </c>
      <c r="Q10" s="64">
        <f t="shared" si="31"/>
        <v>0</v>
      </c>
      <c r="R10" s="64">
        <f t="shared" si="31"/>
        <v>0</v>
      </c>
      <c r="S10" s="64">
        <f t="shared" si="31"/>
        <v>0</v>
      </c>
      <c r="T10" s="64">
        <f t="shared" si="31"/>
        <v>0</v>
      </c>
      <c r="U10" s="64">
        <f t="shared" si="31"/>
        <v>0</v>
      </c>
      <c r="V10" s="64">
        <f t="shared" si="31"/>
        <v>0</v>
      </c>
      <c r="W10" s="64">
        <f t="shared" si="31"/>
        <v>0</v>
      </c>
      <c r="X10" s="64">
        <f t="shared" si="31"/>
        <v>0</v>
      </c>
      <c r="Y10" s="64">
        <f t="shared" si="31"/>
        <v>0</v>
      </c>
      <c r="Z10" s="64">
        <f t="shared" si="31"/>
        <v>0</v>
      </c>
      <c r="AA10" s="64">
        <f t="shared" si="31"/>
        <v>0</v>
      </c>
      <c r="AB10" s="64">
        <f t="shared" si="31"/>
        <v>0</v>
      </c>
      <c r="AC10" s="64">
        <f t="shared" si="31"/>
        <v>0</v>
      </c>
      <c r="AD10" s="64">
        <f t="shared" si="31"/>
        <v>0</v>
      </c>
      <c r="AE10" s="64">
        <f t="shared" si="31"/>
        <v>0</v>
      </c>
      <c r="AF10" s="64">
        <f t="shared" si="31"/>
        <v>0</v>
      </c>
      <c r="AG10" s="64">
        <f t="shared" si="31"/>
        <v>0</v>
      </c>
      <c r="AH10" s="64">
        <f t="shared" si="31"/>
        <v>0</v>
      </c>
      <c r="AI10" s="64">
        <f t="shared" si="31"/>
        <v>0</v>
      </c>
      <c r="AJ10" s="64">
        <f t="shared" si="31"/>
        <v>0</v>
      </c>
      <c r="AK10" s="64">
        <f t="shared" si="31"/>
        <v>0</v>
      </c>
      <c r="AL10" s="64">
        <f t="shared" si="31"/>
        <v>0</v>
      </c>
      <c r="AM10" s="64">
        <f t="shared" si="31"/>
        <v>0</v>
      </c>
      <c r="AN10" s="64">
        <f t="shared" si="31"/>
        <v>0</v>
      </c>
      <c r="AO10" s="64">
        <f t="shared" si="31"/>
        <v>0</v>
      </c>
      <c r="AP10" s="64">
        <f t="shared" si="31"/>
        <v>0</v>
      </c>
      <c r="AQ10" s="64">
        <f t="shared" si="31"/>
        <v>0</v>
      </c>
      <c r="AR10" s="64">
        <f t="shared" si="31"/>
        <v>0</v>
      </c>
      <c r="AS10" s="64">
        <f t="shared" si="31"/>
        <v>0</v>
      </c>
      <c r="AT10" s="64">
        <f t="shared" si="31"/>
        <v>0</v>
      </c>
      <c r="AU10" s="64">
        <f t="shared" si="31"/>
        <v>0</v>
      </c>
      <c r="AV10" s="64">
        <f t="shared" si="31"/>
        <v>0</v>
      </c>
      <c r="AW10" s="64">
        <f t="shared" si="31"/>
        <v>0</v>
      </c>
      <c r="AX10" s="64">
        <f t="shared" si="31"/>
        <v>0</v>
      </c>
      <c r="AY10" s="64">
        <f t="shared" si="31"/>
        <v>0</v>
      </c>
      <c r="AZ10" s="64">
        <f t="shared" si="31"/>
        <v>0</v>
      </c>
      <c r="BA10" s="64">
        <f t="shared" si="31"/>
        <v>0</v>
      </c>
      <c r="BB10" s="64">
        <f t="shared" si="31"/>
        <v>0</v>
      </c>
      <c r="BC10" s="64">
        <f t="shared" si="31"/>
        <v>0</v>
      </c>
      <c r="BD10" s="64">
        <f t="shared" si="31"/>
        <v>0</v>
      </c>
      <c r="BE10" s="64">
        <f t="shared" si="31"/>
        <v>0</v>
      </c>
      <c r="BF10" s="64">
        <f t="shared" si="31"/>
        <v>0</v>
      </c>
      <c r="BG10" s="64">
        <f t="shared" si="31"/>
        <v>0</v>
      </c>
      <c r="BH10" s="64">
        <f t="shared" si="31"/>
        <v>0</v>
      </c>
      <c r="BI10" s="64">
        <f t="shared" si="31"/>
        <v>0</v>
      </c>
      <c r="BJ10" s="64">
        <f t="shared" si="31"/>
        <v>0</v>
      </c>
      <c r="BK10" s="64">
        <f t="shared" si="31"/>
        <v>0</v>
      </c>
      <c r="BL10" s="64">
        <f t="shared" si="31"/>
        <v>0</v>
      </c>
      <c r="BM10" s="64">
        <f t="shared" si="31"/>
        <v>0</v>
      </c>
      <c r="BN10" s="64">
        <f t="shared" si="31"/>
        <v>0</v>
      </c>
      <c r="BO10" s="64">
        <f t="shared" si="31"/>
        <v>0</v>
      </c>
      <c r="BP10" s="64">
        <f t="shared" si="31"/>
        <v>0</v>
      </c>
      <c r="BQ10" s="64">
        <f t="shared" si="31"/>
        <v>0</v>
      </c>
      <c r="BR10" s="64">
        <f t="shared" si="31"/>
        <v>0</v>
      </c>
      <c r="BS10" s="64">
        <f t="shared" si="31"/>
        <v>0</v>
      </c>
      <c r="BT10" s="64">
        <f t="shared" si="31"/>
        <v>0</v>
      </c>
      <c r="BU10" s="64">
        <f t="shared" si="31"/>
        <v>0</v>
      </c>
      <c r="BV10" s="64">
        <f t="shared" si="31"/>
        <v>0</v>
      </c>
      <c r="BW10" s="64">
        <f t="shared" si="31"/>
        <v>0</v>
      </c>
      <c r="BX10" s="64">
        <f t="shared" ref="BX10:DF10" si="32">BX9-BX12</f>
        <v>0</v>
      </c>
      <c r="BY10" s="64">
        <f t="shared" si="32"/>
        <v>0</v>
      </c>
      <c r="BZ10" s="64">
        <f t="shared" si="32"/>
        <v>0</v>
      </c>
      <c r="CA10" s="64">
        <f t="shared" si="32"/>
        <v>0</v>
      </c>
      <c r="CB10" s="64">
        <f t="shared" si="32"/>
        <v>0</v>
      </c>
      <c r="CC10" s="64">
        <f t="shared" si="32"/>
        <v>0</v>
      </c>
      <c r="CD10" s="64">
        <f t="shared" si="32"/>
        <v>0</v>
      </c>
      <c r="CE10" s="64">
        <f t="shared" si="32"/>
        <v>0</v>
      </c>
      <c r="CF10" s="64">
        <f t="shared" si="32"/>
        <v>0</v>
      </c>
      <c r="CG10" s="64">
        <f t="shared" si="32"/>
        <v>0</v>
      </c>
      <c r="CH10" s="64">
        <f t="shared" si="32"/>
        <v>0</v>
      </c>
      <c r="CI10" s="64">
        <f t="shared" si="32"/>
        <v>0</v>
      </c>
      <c r="CJ10" s="64">
        <f t="shared" si="32"/>
        <v>0</v>
      </c>
      <c r="CK10" s="64">
        <f t="shared" si="32"/>
        <v>0</v>
      </c>
      <c r="CL10" s="64">
        <f t="shared" si="32"/>
        <v>0</v>
      </c>
      <c r="CM10" s="64">
        <f t="shared" si="32"/>
        <v>0</v>
      </c>
      <c r="CN10" s="64">
        <f t="shared" si="32"/>
        <v>0</v>
      </c>
      <c r="CO10" s="64">
        <f t="shared" si="32"/>
        <v>0</v>
      </c>
      <c r="CP10" s="64">
        <f t="shared" si="32"/>
        <v>0</v>
      </c>
      <c r="CQ10" s="64">
        <f t="shared" si="32"/>
        <v>0</v>
      </c>
      <c r="CR10" s="64">
        <f t="shared" si="32"/>
        <v>0</v>
      </c>
      <c r="CS10" s="64">
        <f t="shared" si="32"/>
        <v>0</v>
      </c>
      <c r="CT10" s="64">
        <f t="shared" si="32"/>
        <v>0</v>
      </c>
      <c r="CU10" s="64">
        <f t="shared" si="32"/>
        <v>0</v>
      </c>
      <c r="CV10" s="64">
        <f t="shared" si="32"/>
        <v>0</v>
      </c>
      <c r="CW10" s="64">
        <f t="shared" si="32"/>
        <v>0</v>
      </c>
      <c r="CX10" s="64">
        <f t="shared" si="32"/>
        <v>0</v>
      </c>
      <c r="CY10" s="64">
        <f t="shared" si="32"/>
        <v>0</v>
      </c>
      <c r="CZ10" s="64">
        <f t="shared" si="32"/>
        <v>0</v>
      </c>
      <c r="DA10" s="64">
        <f t="shared" si="32"/>
        <v>0</v>
      </c>
      <c r="DB10" s="64">
        <f t="shared" si="32"/>
        <v>0</v>
      </c>
      <c r="DC10" s="64">
        <f t="shared" si="32"/>
        <v>0</v>
      </c>
      <c r="DD10" s="64">
        <f t="shared" si="32"/>
        <v>0</v>
      </c>
      <c r="DE10" s="64">
        <f t="shared" si="32"/>
        <v>0</v>
      </c>
      <c r="DF10" s="64">
        <f t="shared" si="32"/>
        <v>0</v>
      </c>
      <c r="DG10" s="20"/>
      <c r="DH10" s="20"/>
      <c r="DI10" s="20"/>
      <c r="DJ10" s="20"/>
      <c r="DK10" s="63"/>
      <c r="DL10" s="63"/>
      <c r="DM10" s="63"/>
      <c r="DN10" s="63"/>
      <c r="DO10" s="20"/>
      <c r="DP10" s="20"/>
    </row>
    <row r="11" spans="1:120" ht="11.25" customHeight="1" x14ac:dyDescent="0.25">
      <c r="A11" s="58">
        <f>ROW()</f>
        <v>11</v>
      </c>
      <c r="B11" s="60">
        <f>COUNT(B12:B211)</f>
        <v>200</v>
      </c>
      <c r="C11" s="65">
        <v>10</v>
      </c>
      <c r="D11" s="65">
        <v>50</v>
      </c>
      <c r="E11" s="65">
        <v>80</v>
      </c>
      <c r="F11" s="60">
        <f>COUNT(K25:DF25)</f>
        <v>100</v>
      </c>
      <c r="G11" s="66">
        <f>C11</f>
        <v>10</v>
      </c>
      <c r="H11" s="66">
        <f>D11</f>
        <v>50</v>
      </c>
      <c r="I11" s="66">
        <f>E11</f>
        <v>80</v>
      </c>
      <c r="J11" s="20"/>
      <c r="K11" s="67">
        <v>100</v>
      </c>
      <c r="L11" s="67">
        <v>300</v>
      </c>
      <c r="M11" s="67">
        <v>500</v>
      </c>
      <c r="N11" s="67">
        <v>700</v>
      </c>
      <c r="O11" s="67">
        <v>900</v>
      </c>
      <c r="P11" s="67">
        <v>1100</v>
      </c>
      <c r="Q11" s="67">
        <v>1300</v>
      </c>
      <c r="R11" s="67">
        <v>1500</v>
      </c>
      <c r="S11" s="67">
        <v>1700</v>
      </c>
      <c r="T11" s="67">
        <v>1900</v>
      </c>
      <c r="U11" s="67">
        <v>2100</v>
      </c>
      <c r="V11" s="67">
        <v>2300</v>
      </c>
      <c r="W11" s="67">
        <v>2500</v>
      </c>
      <c r="X11" s="67">
        <v>2700</v>
      </c>
      <c r="Y11" s="67">
        <v>2900</v>
      </c>
      <c r="Z11" s="67">
        <v>3100</v>
      </c>
      <c r="AA11" s="67">
        <v>3300</v>
      </c>
      <c r="AB11" s="67">
        <v>3500</v>
      </c>
      <c r="AC11" s="67">
        <v>3700</v>
      </c>
      <c r="AD11" s="67">
        <v>3900</v>
      </c>
      <c r="AE11" s="67">
        <v>4100</v>
      </c>
      <c r="AF11" s="67">
        <v>4300</v>
      </c>
      <c r="AG11" s="67">
        <v>4500</v>
      </c>
      <c r="AH11" s="67">
        <v>4700</v>
      </c>
      <c r="AI11" s="67">
        <v>4900</v>
      </c>
      <c r="AJ11" s="67">
        <v>5100</v>
      </c>
      <c r="AK11" s="67">
        <v>5300</v>
      </c>
      <c r="AL11" s="67">
        <v>5500</v>
      </c>
      <c r="AM11" s="67">
        <v>5700</v>
      </c>
      <c r="AN11" s="67">
        <v>5900</v>
      </c>
      <c r="AO11" s="67">
        <v>6100</v>
      </c>
      <c r="AP11" s="67">
        <v>6300</v>
      </c>
      <c r="AQ11" s="67">
        <v>6500</v>
      </c>
      <c r="AR11" s="67">
        <v>6700</v>
      </c>
      <c r="AS11" s="67">
        <v>6900</v>
      </c>
      <c r="AT11" s="67">
        <v>7100</v>
      </c>
      <c r="AU11" s="67">
        <v>7300</v>
      </c>
      <c r="AV11" s="67">
        <v>7500</v>
      </c>
      <c r="AW11" s="67">
        <v>7700</v>
      </c>
      <c r="AX11" s="67">
        <v>7900</v>
      </c>
      <c r="AY11" s="67">
        <v>8100</v>
      </c>
      <c r="AZ11" s="67">
        <v>8300</v>
      </c>
      <c r="BA11" s="67">
        <v>8500</v>
      </c>
      <c r="BB11" s="67">
        <v>8700</v>
      </c>
      <c r="BC11" s="67">
        <v>8900</v>
      </c>
      <c r="BD11" s="67">
        <v>9100</v>
      </c>
      <c r="BE11" s="67">
        <v>9300</v>
      </c>
      <c r="BF11" s="67">
        <v>9500</v>
      </c>
      <c r="BG11" s="67">
        <v>9700</v>
      </c>
      <c r="BH11" s="67">
        <v>9900</v>
      </c>
      <c r="BI11" s="67">
        <v>10100</v>
      </c>
      <c r="BJ11" s="67">
        <v>10300</v>
      </c>
      <c r="BK11" s="67">
        <v>10500</v>
      </c>
      <c r="BL11" s="67">
        <v>10700</v>
      </c>
      <c r="BM11" s="67">
        <v>10900</v>
      </c>
      <c r="BN11" s="67">
        <v>11100</v>
      </c>
      <c r="BO11" s="67">
        <v>11300</v>
      </c>
      <c r="BP11" s="67">
        <v>11500</v>
      </c>
      <c r="BQ11" s="67">
        <v>11700</v>
      </c>
      <c r="BR11" s="67">
        <v>11900</v>
      </c>
      <c r="BS11" s="67">
        <v>12100</v>
      </c>
      <c r="BT11" s="67">
        <v>12300</v>
      </c>
      <c r="BU11" s="67">
        <v>12500</v>
      </c>
      <c r="BV11" s="67">
        <v>12700</v>
      </c>
      <c r="BW11" s="67">
        <v>12900</v>
      </c>
      <c r="BX11" s="67">
        <v>13100</v>
      </c>
      <c r="BY11" s="67">
        <v>13300</v>
      </c>
      <c r="BZ11" s="67">
        <v>13500</v>
      </c>
      <c r="CA11" s="67">
        <v>13700</v>
      </c>
      <c r="CB11" s="67">
        <v>13900</v>
      </c>
      <c r="CC11" s="67">
        <v>14100</v>
      </c>
      <c r="CD11" s="67">
        <v>14300</v>
      </c>
      <c r="CE11" s="67">
        <v>14500</v>
      </c>
      <c r="CF11" s="67">
        <v>14700</v>
      </c>
      <c r="CG11" s="67">
        <v>14900</v>
      </c>
      <c r="CH11" s="67">
        <v>15100</v>
      </c>
      <c r="CI11" s="67">
        <v>15300</v>
      </c>
      <c r="CJ11" s="67">
        <v>15500</v>
      </c>
      <c r="CK11" s="67">
        <v>15700</v>
      </c>
      <c r="CL11" s="67">
        <v>15900</v>
      </c>
      <c r="CM11" s="67">
        <v>16100</v>
      </c>
      <c r="CN11" s="67">
        <v>16300</v>
      </c>
      <c r="CO11" s="67">
        <v>16500</v>
      </c>
      <c r="CP11" s="67">
        <v>16700</v>
      </c>
      <c r="CQ11" s="67">
        <v>16900</v>
      </c>
      <c r="CR11" s="67">
        <v>17100</v>
      </c>
      <c r="CS11" s="67">
        <v>17300</v>
      </c>
      <c r="CT11" s="67">
        <v>17500</v>
      </c>
      <c r="CU11" s="67">
        <v>17700</v>
      </c>
      <c r="CV11" s="67">
        <v>17900</v>
      </c>
      <c r="CW11" s="67">
        <v>18100</v>
      </c>
      <c r="CX11" s="67">
        <v>18300</v>
      </c>
      <c r="CY11" s="67">
        <v>18500</v>
      </c>
      <c r="CZ11" s="67">
        <v>18700</v>
      </c>
      <c r="DA11" s="67">
        <v>18900</v>
      </c>
      <c r="DB11" s="67">
        <v>19100</v>
      </c>
      <c r="DC11" s="67">
        <v>19300</v>
      </c>
      <c r="DD11" s="67">
        <v>19500</v>
      </c>
      <c r="DE11" s="67">
        <v>19700</v>
      </c>
      <c r="DF11" s="67">
        <v>19900</v>
      </c>
      <c r="DG11" s="63" t="s">
        <v>36</v>
      </c>
      <c r="DH11" s="63" t="s">
        <v>36</v>
      </c>
      <c r="DI11" s="63" t="s">
        <v>37</v>
      </c>
      <c r="DJ11" s="20"/>
      <c r="DK11" s="63"/>
      <c r="DL11" s="63"/>
      <c r="DM11" s="63"/>
      <c r="DN11" s="63" t="s">
        <v>24</v>
      </c>
      <c r="DO11" s="20"/>
      <c r="DP11" s="20"/>
    </row>
    <row r="12" spans="1:120" ht="11.25" customHeight="1" x14ac:dyDescent="0.25">
      <c r="A12" s="58">
        <f>ROW()-$A$11</f>
        <v>1</v>
      </c>
      <c r="B12" s="20">
        <v>9950</v>
      </c>
      <c r="C12" s="68">
        <f>INDEX($K$15:$DF$214,$A12,C$11)</f>
        <v>0.13224375000000199</v>
      </c>
      <c r="D12" s="68">
        <f t="shared" ref="D12:E31" si="33">INDEX($K$15:$DF$214,$A12,D$11)</f>
        <v>-0.297794749999998</v>
      </c>
      <c r="E12" s="68">
        <f t="shared" si="33"/>
        <v>-0.15048600000000001</v>
      </c>
      <c r="F12" s="20"/>
      <c r="G12" s="68">
        <f t="shared" ref="G12:H31" si="34">INDEX($K$238:$DF$437,$A12,G$11)</f>
        <v>0.42814863191602398</v>
      </c>
      <c r="H12" s="68">
        <f t="shared" si="34"/>
        <v>-10.289032461021799</v>
      </c>
      <c r="I12" s="68">
        <f t="shared" ref="I12:I43" si="35">INDEX($K$238:$DF$437,$A12,I$11)</f>
        <v>-6.1864704322446098</v>
      </c>
      <c r="J12" s="20"/>
      <c r="K12" s="76">
        <v>10030.1291478113</v>
      </c>
      <c r="L12" s="76">
        <v>10088.8045601187</v>
      </c>
      <c r="M12" s="76">
        <v>10142.8310281923</v>
      </c>
      <c r="N12" s="76">
        <v>10189.4353277959</v>
      </c>
      <c r="O12" s="76">
        <v>10226.311756581201</v>
      </c>
      <c r="P12" s="76">
        <v>10251.7673701229</v>
      </c>
      <c r="Q12" s="76">
        <v>10264.8286203727</v>
      </c>
      <c r="R12" s="76">
        <v>10265.3026793852</v>
      </c>
      <c r="S12" s="76">
        <v>10253.789585536701</v>
      </c>
      <c r="T12" s="76">
        <v>10231.644447148799</v>
      </c>
      <c r="U12" s="76">
        <v>10200.892084307499</v>
      </c>
      <c r="V12" s="76">
        <v>10164.099485582599</v>
      </c>
      <c r="W12" s="76">
        <v>10124.2141135927</v>
      </c>
      <c r="X12" s="76">
        <v>10084.3782445342</v>
      </c>
      <c r="Y12" s="76">
        <v>10047.731036417499</v>
      </c>
      <c r="Z12" s="76">
        <v>10017.2107937163</v>
      </c>
      <c r="AA12" s="76">
        <v>9995.3698837689699</v>
      </c>
      <c r="AB12" s="76">
        <v>9984.2139633322495</v>
      </c>
      <c r="AC12" s="76">
        <v>9985.0756423989296</v>
      </c>
      <c r="AD12" s="76">
        <v>9998.5305431844808</v>
      </c>
      <c r="AE12" s="76">
        <v>10024.361041722799</v>
      </c>
      <c r="AF12" s="76">
        <v>10061.5699759854</v>
      </c>
      <c r="AG12" s="76">
        <v>10108.443457049199</v>
      </c>
      <c r="AH12" s="76">
        <v>10162.658826844199</v>
      </c>
      <c r="AI12" s="76">
        <v>10221.4309622274</v>
      </c>
      <c r="AJ12" s="76">
        <v>10281.6877097005</v>
      </c>
      <c r="AK12" s="76">
        <v>10340.263400150599</v>
      </c>
      <c r="AL12" s="76">
        <v>10394.098254132399</v>
      </c>
      <c r="AM12" s="76">
        <v>10440.4311171681</v>
      </c>
      <c r="AN12" s="76">
        <v>10476.973384680599</v>
      </c>
      <c r="AO12" s="76">
        <v>10502.0531610403</v>
      </c>
      <c r="AP12" s="76">
        <v>10514.720572157699</v>
      </c>
      <c r="AQ12" s="76">
        <v>10514.807597987499</v>
      </c>
      <c r="AR12" s="76">
        <v>10502.938656099899</v>
      </c>
      <c r="AS12" s="76">
        <v>10480.491269660601</v>
      </c>
      <c r="AT12" s="76">
        <v>10449.5092973394</v>
      </c>
      <c r="AU12" s="76">
        <v>10412.574190792</v>
      </c>
      <c r="AV12" s="76">
        <v>10372.6423891949</v>
      </c>
      <c r="AW12" s="76">
        <v>10332.8590933424</v>
      </c>
      <c r="AX12" s="76">
        <v>10296.3601496621</v>
      </c>
      <c r="AY12" s="76">
        <v>10266.0745234612</v>
      </c>
      <c r="AZ12" s="76">
        <v>10244.539803600201</v>
      </c>
      <c r="BA12" s="76">
        <v>10233.742359943401</v>
      </c>
      <c r="BB12" s="76">
        <v>10234.9922220555</v>
      </c>
      <c r="BC12" s="76">
        <v>10248.840560528201</v>
      </c>
      <c r="BD12" s="76">
        <v>10275.0449687823</v>
      </c>
      <c r="BE12" s="76">
        <v>10312.584732241499</v>
      </c>
      <c r="BF12" s="76">
        <v>10359.7251230742</v>
      </c>
      <c r="BG12" s="76">
        <v>10414.1266705822</v>
      </c>
      <c r="BH12" s="76">
        <v>10472.992524301</v>
      </c>
      <c r="BI12" s="76">
        <v>10533.244627420599</v>
      </c>
      <c r="BJ12" s="76">
        <v>10591.7176033756</v>
      </c>
      <c r="BK12" s="76">
        <v>10645.358142699801</v>
      </c>
      <c r="BL12" s="76">
        <v>10691.4173307827</v>
      </c>
      <c r="BM12" s="76">
        <v>10727.623801813599</v>
      </c>
      <c r="BN12" s="76">
        <v>10752.3268119607</v>
      </c>
      <c r="BO12" s="76">
        <v>10764.600219612599</v>
      </c>
      <c r="BP12" s="76">
        <v>10764.3008229755</v>
      </c>
      <c r="BQ12" s="76">
        <v>10752.077380344601</v>
      </c>
      <c r="BR12" s="76">
        <v>10729.3297448634</v>
      </c>
      <c r="BS12" s="76">
        <v>10698.120687868501</v>
      </c>
      <c r="BT12" s="76">
        <v>10661.0459650637</v>
      </c>
      <c r="BU12" s="76">
        <v>10621.070810044101</v>
      </c>
      <c r="BV12" s="76">
        <v>10581.3431544333</v>
      </c>
      <c r="BW12" s="76">
        <v>10544.995339883601</v>
      </c>
      <c r="BX12" s="76">
        <v>10514.946812088599</v>
      </c>
      <c r="BY12" s="76">
        <v>10493.7202250964</v>
      </c>
      <c r="BZ12" s="76">
        <v>10483.282539502699</v>
      </c>
      <c r="CA12" s="76">
        <v>10484.9211237363</v>
      </c>
      <c r="CB12" s="76">
        <v>10499.1626628088</v>
      </c>
      <c r="CC12" s="76">
        <v>10525.739982461901</v>
      </c>
      <c r="CD12" s="76">
        <v>10563.6088784556</v>
      </c>
      <c r="CE12" s="76">
        <v>10611.013890922301</v>
      </c>
      <c r="CF12" s="76">
        <v>10665.5988806649</v>
      </c>
      <c r="CG12" s="76">
        <v>10724.555442205099</v>
      </c>
      <c r="CH12" s="76">
        <v>10784.799805053401</v>
      </c>
      <c r="CI12" s="76">
        <v>10843.167080203601</v>
      </c>
      <c r="CJ12" s="76">
        <v>10896.610616276001</v>
      </c>
      <c r="CK12" s="76">
        <v>10942.3939078813</v>
      </c>
      <c r="CL12" s="76">
        <v>10978.262967909601</v>
      </c>
      <c r="CM12" s="76">
        <v>11002.5883060251</v>
      </c>
      <c r="CN12" s="76">
        <v>11014.467570151999</v>
      </c>
      <c r="CO12" s="76">
        <v>11013.782385570399</v>
      </c>
      <c r="CP12" s="76">
        <v>11001.205811332</v>
      </c>
      <c r="CQ12" s="76">
        <v>10978.159944316199</v>
      </c>
      <c r="CR12" s="76">
        <v>10946.7263414438</v>
      </c>
      <c r="CS12" s="76">
        <v>10909.514902548201</v>
      </c>
      <c r="CT12" s="76">
        <v>10869.499472961799</v>
      </c>
      <c r="CU12" s="76">
        <v>10829.8305212003</v>
      </c>
      <c r="CV12" s="76">
        <v>10793.6366911647</v>
      </c>
      <c r="CW12" s="76">
        <v>10763.827729074301</v>
      </c>
      <c r="CX12" s="76">
        <v>10742.9111987499</v>
      </c>
      <c r="CY12" s="76">
        <v>10732.8345303387</v>
      </c>
      <c r="CZ12" s="76">
        <v>10734.862351821601</v>
      </c>
      <c r="DA12" s="76">
        <v>10749.496830182299</v>
      </c>
      <c r="DB12" s="76">
        <v>10776.446039943399</v>
      </c>
      <c r="DC12" s="76">
        <v>10814.6423515323</v>
      </c>
      <c r="DD12" s="76">
        <v>10862.3096811952</v>
      </c>
      <c r="DE12" s="76">
        <v>10917.075366392701</v>
      </c>
      <c r="DF12" s="76">
        <v>10976.119619651899</v>
      </c>
      <c r="DG12" s="63" t="s">
        <v>37</v>
      </c>
      <c r="DH12" s="67">
        <v>100</v>
      </c>
      <c r="DI12" s="20">
        <v>10030.1291478113</v>
      </c>
      <c r="DJ12" s="20"/>
      <c r="DK12" s="62">
        <v>0</v>
      </c>
      <c r="DL12" s="62">
        <v>0</v>
      </c>
      <c r="DM12" s="62">
        <v>0</v>
      </c>
      <c r="DN12" s="62">
        <v>10030.1291478113</v>
      </c>
      <c r="DO12" s="20"/>
      <c r="DP12" s="20"/>
    </row>
    <row r="13" spans="1:120" ht="11.25" customHeight="1" x14ac:dyDescent="0.25">
      <c r="A13" s="58">
        <f t="shared" ref="A13:A76" si="36">ROW()-$A$11</f>
        <v>2</v>
      </c>
      <c r="B13" s="20">
        <v>9900</v>
      </c>
      <c r="C13" s="68">
        <f t="shared" ref="C13:E32" si="37">INDEX($K$15:$DF$214,$A13,C$11)</f>
        <v>0.122716116611536</v>
      </c>
      <c r="D13" s="68">
        <f t="shared" si="33"/>
        <v>-0.282497045468448</v>
      </c>
      <c r="E13" s="68">
        <f t="shared" si="33"/>
        <v>-0.143869173302696</v>
      </c>
      <c r="F13" s="20"/>
      <c r="G13" s="68">
        <f t="shared" si="34"/>
        <v>0.30543251530448701</v>
      </c>
      <c r="H13" s="68">
        <f t="shared" si="34"/>
        <v>-10.0065354155533</v>
      </c>
      <c r="I13" s="68">
        <f t="shared" si="35"/>
        <v>-6.04260125894191</v>
      </c>
      <c r="J13" s="20"/>
      <c r="K13" s="69">
        <v>1</v>
      </c>
      <c r="L13" s="69">
        <f>K13+1</f>
        <v>2</v>
      </c>
      <c r="M13" s="69">
        <f t="shared" ref="M13:BX13" si="38">L13+1</f>
        <v>3</v>
      </c>
      <c r="N13" s="69">
        <f t="shared" si="38"/>
        <v>4</v>
      </c>
      <c r="O13" s="69">
        <f t="shared" si="38"/>
        <v>5</v>
      </c>
      <c r="P13" s="69">
        <f t="shared" si="38"/>
        <v>6</v>
      </c>
      <c r="Q13" s="69">
        <f t="shared" si="38"/>
        <v>7</v>
      </c>
      <c r="R13" s="69">
        <f t="shared" si="38"/>
        <v>8</v>
      </c>
      <c r="S13" s="69">
        <f t="shared" si="38"/>
        <v>9</v>
      </c>
      <c r="T13" s="69">
        <f t="shared" si="38"/>
        <v>10</v>
      </c>
      <c r="U13" s="69">
        <f t="shared" si="38"/>
        <v>11</v>
      </c>
      <c r="V13" s="69">
        <f t="shared" si="38"/>
        <v>12</v>
      </c>
      <c r="W13" s="69">
        <f t="shared" si="38"/>
        <v>13</v>
      </c>
      <c r="X13" s="69">
        <f t="shared" si="38"/>
        <v>14</v>
      </c>
      <c r="Y13" s="69">
        <f t="shared" si="38"/>
        <v>15</v>
      </c>
      <c r="Z13" s="69">
        <f t="shared" si="38"/>
        <v>16</v>
      </c>
      <c r="AA13" s="69">
        <f t="shared" si="38"/>
        <v>17</v>
      </c>
      <c r="AB13" s="69">
        <f t="shared" si="38"/>
        <v>18</v>
      </c>
      <c r="AC13" s="69">
        <f t="shared" si="38"/>
        <v>19</v>
      </c>
      <c r="AD13" s="69">
        <f t="shared" si="38"/>
        <v>20</v>
      </c>
      <c r="AE13" s="69">
        <f t="shared" si="38"/>
        <v>21</v>
      </c>
      <c r="AF13" s="69">
        <f t="shared" si="38"/>
        <v>22</v>
      </c>
      <c r="AG13" s="69">
        <f t="shared" si="38"/>
        <v>23</v>
      </c>
      <c r="AH13" s="69">
        <f t="shared" si="38"/>
        <v>24</v>
      </c>
      <c r="AI13" s="69">
        <f t="shared" si="38"/>
        <v>25</v>
      </c>
      <c r="AJ13" s="69">
        <f t="shared" si="38"/>
        <v>26</v>
      </c>
      <c r="AK13" s="69">
        <f t="shared" si="38"/>
        <v>27</v>
      </c>
      <c r="AL13" s="69">
        <f t="shared" si="38"/>
        <v>28</v>
      </c>
      <c r="AM13" s="69">
        <f t="shared" si="38"/>
        <v>29</v>
      </c>
      <c r="AN13" s="69">
        <f t="shared" si="38"/>
        <v>30</v>
      </c>
      <c r="AO13" s="69">
        <f t="shared" si="38"/>
        <v>31</v>
      </c>
      <c r="AP13" s="69">
        <f t="shared" si="38"/>
        <v>32</v>
      </c>
      <c r="AQ13" s="69">
        <f t="shared" si="38"/>
        <v>33</v>
      </c>
      <c r="AR13" s="69">
        <f t="shared" si="38"/>
        <v>34</v>
      </c>
      <c r="AS13" s="69">
        <f t="shared" si="38"/>
        <v>35</v>
      </c>
      <c r="AT13" s="69">
        <f t="shared" si="38"/>
        <v>36</v>
      </c>
      <c r="AU13" s="69">
        <f t="shared" si="38"/>
        <v>37</v>
      </c>
      <c r="AV13" s="69">
        <f t="shared" si="38"/>
        <v>38</v>
      </c>
      <c r="AW13" s="69">
        <f t="shared" si="38"/>
        <v>39</v>
      </c>
      <c r="AX13" s="69">
        <f t="shared" si="38"/>
        <v>40</v>
      </c>
      <c r="AY13" s="69">
        <f t="shared" si="38"/>
        <v>41</v>
      </c>
      <c r="AZ13" s="69">
        <f t="shared" si="38"/>
        <v>42</v>
      </c>
      <c r="BA13" s="69">
        <f t="shared" si="38"/>
        <v>43</v>
      </c>
      <c r="BB13" s="69">
        <f t="shared" si="38"/>
        <v>44</v>
      </c>
      <c r="BC13" s="69">
        <f t="shared" si="38"/>
        <v>45</v>
      </c>
      <c r="BD13" s="69">
        <f t="shared" si="38"/>
        <v>46</v>
      </c>
      <c r="BE13" s="69">
        <f t="shared" si="38"/>
        <v>47</v>
      </c>
      <c r="BF13" s="69">
        <f t="shared" si="38"/>
        <v>48</v>
      </c>
      <c r="BG13" s="69">
        <f t="shared" si="38"/>
        <v>49</v>
      </c>
      <c r="BH13" s="69">
        <f t="shared" si="38"/>
        <v>50</v>
      </c>
      <c r="BI13" s="69">
        <f t="shared" si="38"/>
        <v>51</v>
      </c>
      <c r="BJ13" s="69">
        <f t="shared" si="38"/>
        <v>52</v>
      </c>
      <c r="BK13" s="69">
        <f t="shared" si="38"/>
        <v>53</v>
      </c>
      <c r="BL13" s="69">
        <f t="shared" si="38"/>
        <v>54</v>
      </c>
      <c r="BM13" s="69">
        <f t="shared" si="38"/>
        <v>55</v>
      </c>
      <c r="BN13" s="69">
        <f t="shared" si="38"/>
        <v>56</v>
      </c>
      <c r="BO13" s="69">
        <f t="shared" si="38"/>
        <v>57</v>
      </c>
      <c r="BP13" s="69">
        <f t="shared" si="38"/>
        <v>58</v>
      </c>
      <c r="BQ13" s="69">
        <f t="shared" si="38"/>
        <v>59</v>
      </c>
      <c r="BR13" s="69">
        <f t="shared" si="38"/>
        <v>60</v>
      </c>
      <c r="BS13" s="69">
        <f t="shared" si="38"/>
        <v>61</v>
      </c>
      <c r="BT13" s="69">
        <f t="shared" si="38"/>
        <v>62</v>
      </c>
      <c r="BU13" s="69">
        <f t="shared" si="38"/>
        <v>63</v>
      </c>
      <c r="BV13" s="69">
        <f t="shared" si="38"/>
        <v>64</v>
      </c>
      <c r="BW13" s="69">
        <f t="shared" si="38"/>
        <v>65</v>
      </c>
      <c r="BX13" s="69">
        <f t="shared" si="38"/>
        <v>66</v>
      </c>
      <c r="BY13" s="69">
        <f t="shared" ref="BY13:DF13" si="39">BX13+1</f>
        <v>67</v>
      </c>
      <c r="BZ13" s="69">
        <f t="shared" si="39"/>
        <v>68</v>
      </c>
      <c r="CA13" s="69">
        <f t="shared" si="39"/>
        <v>69</v>
      </c>
      <c r="CB13" s="69">
        <f t="shared" si="39"/>
        <v>70</v>
      </c>
      <c r="CC13" s="69">
        <f t="shared" si="39"/>
        <v>71</v>
      </c>
      <c r="CD13" s="69">
        <f t="shared" si="39"/>
        <v>72</v>
      </c>
      <c r="CE13" s="69">
        <f t="shared" si="39"/>
        <v>73</v>
      </c>
      <c r="CF13" s="69">
        <f t="shared" si="39"/>
        <v>74</v>
      </c>
      <c r="CG13" s="69">
        <f t="shared" si="39"/>
        <v>75</v>
      </c>
      <c r="CH13" s="69">
        <f t="shared" si="39"/>
        <v>76</v>
      </c>
      <c r="CI13" s="69">
        <f t="shared" si="39"/>
        <v>77</v>
      </c>
      <c r="CJ13" s="69">
        <f t="shared" si="39"/>
        <v>78</v>
      </c>
      <c r="CK13" s="69">
        <f t="shared" si="39"/>
        <v>79</v>
      </c>
      <c r="CL13" s="69">
        <f t="shared" si="39"/>
        <v>80</v>
      </c>
      <c r="CM13" s="69">
        <f t="shared" si="39"/>
        <v>81</v>
      </c>
      <c r="CN13" s="69">
        <f t="shared" si="39"/>
        <v>82</v>
      </c>
      <c r="CO13" s="69">
        <f t="shared" si="39"/>
        <v>83</v>
      </c>
      <c r="CP13" s="69">
        <f t="shared" si="39"/>
        <v>84</v>
      </c>
      <c r="CQ13" s="69">
        <f t="shared" si="39"/>
        <v>85</v>
      </c>
      <c r="CR13" s="69">
        <f t="shared" si="39"/>
        <v>86</v>
      </c>
      <c r="CS13" s="69">
        <f t="shared" si="39"/>
        <v>87</v>
      </c>
      <c r="CT13" s="69">
        <f t="shared" si="39"/>
        <v>88</v>
      </c>
      <c r="CU13" s="69">
        <f t="shared" si="39"/>
        <v>89</v>
      </c>
      <c r="CV13" s="69">
        <f t="shared" si="39"/>
        <v>90</v>
      </c>
      <c r="CW13" s="69">
        <f t="shared" si="39"/>
        <v>91</v>
      </c>
      <c r="CX13" s="69">
        <f t="shared" si="39"/>
        <v>92</v>
      </c>
      <c r="CY13" s="69">
        <f t="shared" si="39"/>
        <v>93</v>
      </c>
      <c r="CZ13" s="69">
        <f t="shared" si="39"/>
        <v>94</v>
      </c>
      <c r="DA13" s="69">
        <f t="shared" si="39"/>
        <v>95</v>
      </c>
      <c r="DB13" s="69">
        <f t="shared" si="39"/>
        <v>96</v>
      </c>
      <c r="DC13" s="69">
        <f t="shared" si="39"/>
        <v>97</v>
      </c>
      <c r="DD13" s="69">
        <f t="shared" si="39"/>
        <v>98</v>
      </c>
      <c r="DE13" s="69">
        <f t="shared" si="39"/>
        <v>99</v>
      </c>
      <c r="DF13" s="69">
        <f t="shared" si="39"/>
        <v>100</v>
      </c>
      <c r="DG13" s="70"/>
      <c r="DH13" s="67">
        <v>300</v>
      </c>
      <c r="DI13" s="20">
        <v>10088.8045601187</v>
      </c>
      <c r="DJ13" s="20"/>
      <c r="DK13" s="62">
        <v>0</v>
      </c>
      <c r="DL13" s="62">
        <v>0</v>
      </c>
      <c r="DM13" s="62">
        <v>1</v>
      </c>
      <c r="DN13" s="62">
        <v>10088.8045601187</v>
      </c>
      <c r="DO13" s="20"/>
      <c r="DP13" s="20"/>
    </row>
    <row r="14" spans="1:120" ht="1.1499999999999999" customHeight="1" x14ac:dyDescent="0.25">
      <c r="A14" s="71">
        <f t="shared" si="36"/>
        <v>3</v>
      </c>
      <c r="B14">
        <v>9850</v>
      </c>
      <c r="C14" s="72">
        <f t="shared" si="37"/>
        <v>0.11385781263314999</v>
      </c>
      <c r="D14" s="72">
        <f t="shared" si="33"/>
        <v>-0.26811556673533599</v>
      </c>
      <c r="E14" s="72">
        <f t="shared" si="33"/>
        <v>-0.137624155212452</v>
      </c>
      <c r="G14" s="72">
        <f t="shared" si="34"/>
        <v>0.191574702671337</v>
      </c>
      <c r="H14" s="72">
        <f t="shared" si="34"/>
        <v>-9.7384198488180402</v>
      </c>
      <c r="I14" s="72">
        <f t="shared" si="35"/>
        <v>-5.9049771037294603</v>
      </c>
      <c r="DH14" s="73">
        <v>500</v>
      </c>
      <c r="DI14">
        <v>10142.8310281923</v>
      </c>
      <c r="DK14" s="74">
        <v>0</v>
      </c>
      <c r="DL14" s="74">
        <v>0</v>
      </c>
      <c r="DM14" s="74">
        <v>2</v>
      </c>
      <c r="DN14" s="74">
        <v>10142.8310281923</v>
      </c>
    </row>
    <row r="15" spans="1:120" ht="1.1499999999999999" customHeight="1" x14ac:dyDescent="0.25">
      <c r="A15" s="71">
        <f t="shared" si="36"/>
        <v>4</v>
      </c>
      <c r="B15">
        <v>9800</v>
      </c>
      <c r="C15" s="72">
        <f t="shared" si="37"/>
        <v>0.105623404552097</v>
      </c>
      <c r="D15" s="72">
        <f t="shared" si="33"/>
        <v>-0.25459463079406702</v>
      </c>
      <c r="E15" s="72">
        <f t="shared" si="33"/>
        <v>-0.131728623836111</v>
      </c>
      <c r="G15" s="72">
        <f t="shared" si="34"/>
        <v>8.5951298119239294E-2</v>
      </c>
      <c r="H15" s="72">
        <f t="shared" si="34"/>
        <v>-9.4838252180239699</v>
      </c>
      <c r="I15" s="72">
        <f t="shared" si="35"/>
        <v>-5.7732484798933497</v>
      </c>
      <c r="K15" s="75">
        <v>-0.29337749999999602</v>
      </c>
      <c r="L15" s="75">
        <v>-0.28175475</v>
      </c>
      <c r="M15" s="75">
        <v>-0.25157674999999902</v>
      </c>
      <c r="N15" s="75">
        <v>-0.208701999999998</v>
      </c>
      <c r="O15" s="75">
        <v>-0.155830250000003</v>
      </c>
      <c r="P15" s="75">
        <v>-9.6292000000003097E-2</v>
      </c>
      <c r="Q15" s="75">
        <v>-3.38382499999988E-2</v>
      </c>
      <c r="R15" s="75">
        <v>2.75975000000016E-2</v>
      </c>
      <c r="S15" s="75">
        <v>8.4145750000002406E-2</v>
      </c>
      <c r="T15" s="75">
        <v>0.13224375000000199</v>
      </c>
      <c r="U15" s="75">
        <v>0.16886224999999699</v>
      </c>
      <c r="V15" s="75">
        <v>0.19169499999999901</v>
      </c>
      <c r="W15" s="75">
        <v>0.19930325000000201</v>
      </c>
      <c r="X15" s="75">
        <v>0.19120774999999801</v>
      </c>
      <c r="Y15" s="75">
        <v>0.167918499999996</v>
      </c>
      <c r="Z15" s="75">
        <v>0.13090279999999799</v>
      </c>
      <c r="AA15" s="75">
        <v>8.2492100000003996E-2</v>
      </c>
      <c r="AB15" s="75">
        <v>2.57356000000027E-2</v>
      </c>
      <c r="AC15" s="75">
        <v>-3.5791450000001501E-2</v>
      </c>
      <c r="AD15" s="75">
        <v>-9.82134000000041E-2</v>
      </c>
      <c r="AE15" s="75">
        <v>-0.15759864999999901</v>
      </c>
      <c r="AF15" s="75">
        <v>-0.21020624999999599</v>
      </c>
      <c r="AG15" s="75">
        <v>-0.252721999999998</v>
      </c>
      <c r="AH15" s="75">
        <v>-0.28246875000000199</v>
      </c>
      <c r="AI15" s="75">
        <v>-0.29757225000000198</v>
      </c>
      <c r="AJ15" s="75">
        <v>-0.29708099999999799</v>
      </c>
      <c r="AK15" s="75">
        <v>-0.28102649999999801</v>
      </c>
      <c r="AL15" s="75">
        <v>-0.25041924999999898</v>
      </c>
      <c r="AM15" s="75">
        <v>-0.207187750000002</v>
      </c>
      <c r="AN15" s="75">
        <v>-0.154055250000001</v>
      </c>
      <c r="AO15" s="75">
        <v>-9.4367999999999397E-2</v>
      </c>
      <c r="AP15" s="75">
        <v>-3.1885999999999498E-2</v>
      </c>
      <c r="AQ15" s="75">
        <v>2.9454749999999801E-2</v>
      </c>
      <c r="AR15" s="75">
        <v>8.5790750000000998E-2</v>
      </c>
      <c r="AS15" s="75">
        <v>0.13357350000000201</v>
      </c>
      <c r="AT15" s="75">
        <v>0.16979275000000099</v>
      </c>
      <c r="AU15" s="75">
        <v>0.19216724999999699</v>
      </c>
      <c r="AV15" s="75">
        <v>0.19928774999999799</v>
      </c>
      <c r="AW15" s="75">
        <v>0.19070575000000101</v>
      </c>
      <c r="AX15" s="75">
        <v>0.16696149999999699</v>
      </c>
      <c r="AY15" s="75">
        <v>0.12955074999999799</v>
      </c>
      <c r="AZ15" s="75">
        <v>8.0830250000003601E-2</v>
      </c>
      <c r="BA15" s="75">
        <v>2.3868999999999599E-2</v>
      </c>
      <c r="BB15" s="75">
        <v>-3.7745500000000903E-2</v>
      </c>
      <c r="BC15" s="75">
        <v>-0.100131999999998</v>
      </c>
      <c r="BD15" s="75">
        <v>-0.15936024999999901</v>
      </c>
      <c r="BE15" s="75">
        <v>-0.21170024999999801</v>
      </c>
      <c r="BF15" s="75">
        <v>-0.25385500000000299</v>
      </c>
      <c r="BG15" s="75">
        <v>-0.28316850000000099</v>
      </c>
      <c r="BH15" s="75">
        <v>-0.297794749999998</v>
      </c>
      <c r="BI15" s="75">
        <v>-0.29681274999999901</v>
      </c>
      <c r="BJ15" s="75">
        <v>-0.280283749999998</v>
      </c>
      <c r="BK15" s="75">
        <v>-0.24924924999999801</v>
      </c>
      <c r="BL15" s="75">
        <v>-0.20566424999999899</v>
      </c>
      <c r="BM15" s="75">
        <v>-0.15227375000000301</v>
      </c>
      <c r="BN15" s="75">
        <v>-9.2441000000003395E-2</v>
      </c>
      <c r="BO15" s="75">
        <v>-2.9935000000000399E-2</v>
      </c>
      <c r="BP15" s="75">
        <v>3.1307000000001597E-2</v>
      </c>
      <c r="BQ15" s="75">
        <v>8.7427750000001594E-2</v>
      </c>
      <c r="BR15" s="75">
        <v>0.134891750000001</v>
      </c>
      <c r="BS15" s="75">
        <v>0.17070924999999901</v>
      </c>
      <c r="BT15" s="75">
        <v>0.19262474999999901</v>
      </c>
      <c r="BU15" s="75">
        <v>0.19925700000000199</v>
      </c>
      <c r="BV15" s="75">
        <v>0.19018874999999699</v>
      </c>
      <c r="BW15" s="75">
        <v>0.165990999999999</v>
      </c>
      <c r="BX15" s="75">
        <v>0.12818775000000099</v>
      </c>
      <c r="BY15" s="75">
        <v>7.9160750000000904E-2</v>
      </c>
      <c r="BZ15" s="75">
        <v>2.1997750000000399E-2</v>
      </c>
      <c r="CA15" s="75">
        <v>-3.9700500000003497E-2</v>
      </c>
      <c r="CB15" s="75">
        <v>-0.10204725000000001</v>
      </c>
      <c r="CC15" s="75">
        <v>-0.161115499999996</v>
      </c>
      <c r="CD15" s="75">
        <v>-0.21318475000000001</v>
      </c>
      <c r="CE15" s="75">
        <v>-0.254975000000004</v>
      </c>
      <c r="CF15" s="75">
        <v>-0.28385374999999802</v>
      </c>
      <c r="CG15" s="75">
        <v>-0.29800224999999902</v>
      </c>
      <c r="CH15" s="75">
        <v>-0.29652925000000302</v>
      </c>
      <c r="CI15" s="75">
        <v>-0.27952699999999803</v>
      </c>
      <c r="CJ15" s="75">
        <v>-0.24806699999999601</v>
      </c>
      <c r="CK15" s="75">
        <v>-0.20413100000000201</v>
      </c>
      <c r="CL15" s="75">
        <v>-0.15048600000000001</v>
      </c>
      <c r="CM15" s="75">
        <v>-9.0511499999997802E-2</v>
      </c>
      <c r="CN15" s="75">
        <v>-2.7985250000001499E-2</v>
      </c>
      <c r="CO15" s="75">
        <v>3.3154500000000503E-2</v>
      </c>
      <c r="CP15" s="75">
        <v>8.9056249999998699E-2</v>
      </c>
      <c r="CQ15" s="75">
        <v>0.13619874999999801</v>
      </c>
      <c r="CR15" s="75">
        <v>0.171612500000001</v>
      </c>
      <c r="CS15" s="75">
        <v>0.19306699999999999</v>
      </c>
      <c r="CT15" s="75">
        <v>0.199211</v>
      </c>
      <c r="CU15" s="75">
        <v>0.18965700000000099</v>
      </c>
      <c r="CV15" s="75">
        <v>0.16500699999999999</v>
      </c>
      <c r="CW15" s="75">
        <v>0.12681374999999601</v>
      </c>
      <c r="CX15" s="75">
        <v>7.7482999999997401E-2</v>
      </c>
      <c r="CY15" s="75">
        <v>2.0122000000001201E-2</v>
      </c>
      <c r="CZ15" s="75">
        <v>-4.1655749999999901E-2</v>
      </c>
      <c r="DA15" s="75">
        <v>-0.103958999999999</v>
      </c>
      <c r="DB15" s="75">
        <v>-0.16286399999999901</v>
      </c>
      <c r="DC15" s="75">
        <v>-0.214659249999999</v>
      </c>
      <c r="DD15" s="75">
        <v>-0.25608249999999699</v>
      </c>
      <c r="DE15" s="75">
        <v>-0.28452474999999999</v>
      </c>
      <c r="DF15" s="75">
        <v>-0.29522100000000101</v>
      </c>
      <c r="DH15" s="73">
        <v>700</v>
      </c>
      <c r="DI15">
        <v>10189.4353277959</v>
      </c>
      <c r="DK15" s="74">
        <v>0</v>
      </c>
      <c r="DL15" s="74">
        <v>0</v>
      </c>
      <c r="DM15" s="74">
        <v>3</v>
      </c>
      <c r="DN15" s="74">
        <v>10189.4353277959</v>
      </c>
    </row>
    <row r="16" spans="1:120" ht="1.1499999999999999" customHeight="1" x14ac:dyDescent="0.25">
      <c r="A16" s="71">
        <f t="shared" si="36"/>
        <v>5</v>
      </c>
      <c r="B16">
        <v>9750</v>
      </c>
      <c r="C16" s="72">
        <f t="shared" si="37"/>
        <v>9.7970054609795604E-2</v>
      </c>
      <c r="D16" s="72">
        <f t="shared" si="33"/>
        <v>-0.24188193837890501</v>
      </c>
      <c r="E16" s="72">
        <f t="shared" si="33"/>
        <v>-0.12616162620201499</v>
      </c>
      <c r="G16" s="72">
        <f t="shared" si="34"/>
        <v>-1.2018756490556301E-2</v>
      </c>
      <c r="H16" s="72">
        <f t="shared" si="34"/>
        <v>-9.2419432796450707</v>
      </c>
      <c r="I16" s="72">
        <f t="shared" si="35"/>
        <v>-5.6470868536913299</v>
      </c>
      <c r="K16" s="75">
        <v>-0.23412442604393599</v>
      </c>
      <c r="L16" s="75">
        <v>-0.23708995791786899</v>
      </c>
      <c r="M16" s="75">
        <v>-0.22639629878302001</v>
      </c>
      <c r="N16" s="75">
        <v>-0.1915112871264</v>
      </c>
      <c r="O16" s="75">
        <v>-0.14433044057831901</v>
      </c>
      <c r="P16" s="75">
        <v>-8.9792708422523904E-2</v>
      </c>
      <c r="Q16" s="75">
        <v>-3.1994642568556601E-2</v>
      </c>
      <c r="R16" s="75">
        <v>2.5132057840110002E-2</v>
      </c>
      <c r="S16" s="75">
        <v>7.7838196216134706E-2</v>
      </c>
      <c r="T16" s="75">
        <v>0.122716116611536</v>
      </c>
      <c r="U16" s="75">
        <v>0.156884777148561</v>
      </c>
      <c r="V16" s="75">
        <v>0.17815602853147899</v>
      </c>
      <c r="W16" s="75">
        <v>0.18516456796248801</v>
      </c>
      <c r="X16" s="75">
        <v>0.17745077723644001</v>
      </c>
      <c r="Y16" s="75">
        <v>0.15548711376342</v>
      </c>
      <c r="Z16" s="75">
        <v>0.120646954352641</v>
      </c>
      <c r="AA16" s="75">
        <v>7.5116672291901498E-2</v>
      </c>
      <c r="AB16" s="75">
        <v>2.17576337115497E-2</v>
      </c>
      <c r="AC16" s="75">
        <v>-3.6074222521860898E-2</v>
      </c>
      <c r="AD16" s="75">
        <v>-9.4740361829854E-2</v>
      </c>
      <c r="AE16" s="75">
        <v>-0.15054924142290901</v>
      </c>
      <c r="AF16" s="75">
        <v>-0.199988315387572</v>
      </c>
      <c r="AG16" s="75">
        <v>-0.23994573567629601</v>
      </c>
      <c r="AH16" s="75">
        <v>-0.26790741801234103</v>
      </c>
      <c r="AI16" s="75">
        <v>-0.28211368749455201</v>
      </c>
      <c r="AJ16" s="75">
        <v>-0.28167129807987701</v>
      </c>
      <c r="AK16" s="75">
        <v>-0.26660994881693101</v>
      </c>
      <c r="AL16" s="75">
        <v>-0.237879182889951</v>
      </c>
      <c r="AM16" s="75">
        <v>-0.19729027204360999</v>
      </c>
      <c r="AN16" s="75">
        <v>-0.147401017324095</v>
      </c>
      <c r="AO16" s="75">
        <v>-9.1354497003689999E-2</v>
      </c>
      <c r="AP16" s="75">
        <v>-3.2682110935456803E-2</v>
      </c>
      <c r="AQ16" s="75">
        <v>2.4919440934950202E-2</v>
      </c>
      <c r="AR16" s="75">
        <v>7.78214012512944E-2</v>
      </c>
      <c r="AS16" s="75">
        <v>0.12269093769707499</v>
      </c>
      <c r="AT16" s="75">
        <v>0.156700894667578</v>
      </c>
      <c r="AU16" s="75">
        <v>0.17770861846011399</v>
      </c>
      <c r="AV16" s="75">
        <v>0.18439048151793</v>
      </c>
      <c r="AW16" s="75">
        <v>0.17632519738483499</v>
      </c>
      <c r="AX16" s="75">
        <v>0.15402021401486701</v>
      </c>
      <c r="AY16" s="75">
        <v>0.11888027153208799</v>
      </c>
      <c r="AZ16" s="75">
        <v>7.3118736179567295E-2</v>
      </c>
      <c r="BA16" s="75">
        <v>1.9617934261504998E-2</v>
      </c>
      <c r="BB16" s="75">
        <v>-3.8252666611992898E-2</v>
      </c>
      <c r="BC16" s="75">
        <v>-9.6847877718696504E-2</v>
      </c>
      <c r="BD16" s="75">
        <v>-0.152476609505206</v>
      </c>
      <c r="BE16" s="75">
        <v>-0.20163546049468001</v>
      </c>
      <c r="BF16" s="75">
        <v>-0.241227950252423</v>
      </c>
      <c r="BG16" s="75">
        <v>-0.26875977098102699</v>
      </c>
      <c r="BH16" s="75">
        <v>-0.282497045468448</v>
      </c>
      <c r="BI16" s="75">
        <v>-0.281574697972437</v>
      </c>
      <c r="BJ16" s="75">
        <v>-0.26605043624680502</v>
      </c>
      <c r="BK16" s="75">
        <v>-0.23690232225688701</v>
      </c>
      <c r="BL16" s="75">
        <v>-0.19596643437533601</v>
      </c>
      <c r="BM16" s="75">
        <v>-0.14582096876426401</v>
      </c>
      <c r="BN16" s="75">
        <v>-8.96246002259658E-2</v>
      </c>
      <c r="BO16" s="75">
        <v>-3.09171099726381E-2</v>
      </c>
      <c r="BP16" s="75">
        <v>2.6603688684585899E-2</v>
      </c>
      <c r="BQ16" s="75">
        <v>7.9314994214405493E-2</v>
      </c>
      <c r="BR16" s="75">
        <v>0.123896442426735</v>
      </c>
      <c r="BS16" s="75">
        <v>0.15754011268972101</v>
      </c>
      <c r="BT16" s="75">
        <v>0.17812748441805501</v>
      </c>
      <c r="BU16" s="75">
        <v>0.184361579053088</v>
      </c>
      <c r="BV16" s="75">
        <v>0.175850384324512</v>
      </c>
      <c r="BW16" s="75">
        <v>0.15313027746627</v>
      </c>
      <c r="BX16" s="75">
        <v>0.11763270705093801</v>
      </c>
      <c r="BY16" s="75">
        <v>7.1594497395808504E-2</v>
      </c>
      <c r="BZ16" s="75">
        <v>1.79158439627508E-2</v>
      </c>
      <c r="CA16" s="75">
        <v>-4.0021390785241202E-2</v>
      </c>
      <c r="CB16" s="75">
        <v>-9.8566808900854896E-2</v>
      </c>
      <c r="CC16" s="75">
        <v>-0.15403203051558101</v>
      </c>
      <c r="CD16" s="75">
        <v>-0.20292262098481301</v>
      </c>
      <c r="CE16" s="75">
        <v>-0.24215792766799399</v>
      </c>
      <c r="CF16" s="75">
        <v>-0.26926539270139499</v>
      </c>
      <c r="CG16" s="75">
        <v>-0.28253656381013997</v>
      </c>
      <c r="CH16" s="75">
        <v>-0.28113414124770703</v>
      </c>
      <c r="CI16" s="75">
        <v>-0.26514462326779697</v>
      </c>
      <c r="CJ16" s="75">
        <v>-0.235573839146968</v>
      </c>
      <c r="CK16" s="75">
        <v>-0.19428257070285701</v>
      </c>
      <c r="CL16" s="75">
        <v>-0.143869173302696</v>
      </c>
      <c r="CM16" s="75">
        <v>-8.7506841454623993E-2</v>
      </c>
      <c r="CN16" s="75">
        <v>-2.87427637587097E-2</v>
      </c>
      <c r="CO16" s="75">
        <v>2.8725303337400799E-2</v>
      </c>
      <c r="CP16" s="75">
        <v>8.1281563413017399E-2</v>
      </c>
      <c r="CQ16" s="75">
        <v>0.12562072368179</v>
      </c>
      <c r="CR16" s="75">
        <v>0.15895633761983799</v>
      </c>
      <c r="CS16" s="75">
        <v>0.17919684293562099</v>
      </c>
      <c r="CT16" s="75">
        <v>0.185077729254016</v>
      </c>
      <c r="CU16" s="75">
        <v>0.17624172191317899</v>
      </c>
      <c r="CV16" s="75">
        <v>0.15326361825243101</v>
      </c>
      <c r="CW16" s="75">
        <v>0.117615931949476</v>
      </c>
      <c r="CX16" s="75">
        <v>7.1580173997181196E-2</v>
      </c>
      <c r="CY16" s="75">
        <v>1.8110535987134399E-2</v>
      </c>
      <c r="CZ16" s="75">
        <v>-3.9337547765380801E-2</v>
      </c>
      <c r="DA16" s="75">
        <v>-9.6994599464769599E-2</v>
      </c>
      <c r="DB16" s="75">
        <v>-0.15093807110260499</v>
      </c>
      <c r="DC16" s="75">
        <v>-0.197108856360273</v>
      </c>
      <c r="DD16" s="75">
        <v>-0.23063266341782299</v>
      </c>
      <c r="DE16" s="75">
        <v>-0.23970323770024601</v>
      </c>
      <c r="DF16" s="75">
        <v>-0.23587329584576699</v>
      </c>
      <c r="DH16" s="73">
        <v>900</v>
      </c>
      <c r="DI16">
        <v>10226.311756581201</v>
      </c>
      <c r="DK16" s="74">
        <v>0</v>
      </c>
      <c r="DL16" s="74">
        <v>0</v>
      </c>
      <c r="DM16" s="74">
        <v>4</v>
      </c>
      <c r="DN16" s="74">
        <v>10226.311756581201</v>
      </c>
    </row>
    <row r="17" spans="1:118" ht="1.1499999999999999" customHeight="1" x14ac:dyDescent="0.25">
      <c r="A17" s="71">
        <f t="shared" si="36"/>
        <v>6</v>
      </c>
      <c r="B17">
        <v>9700</v>
      </c>
      <c r="C17" s="72">
        <f t="shared" si="37"/>
        <v>9.0857420020756696E-2</v>
      </c>
      <c r="D17" s="72">
        <f t="shared" si="33"/>
        <v>-0.229928370026041</v>
      </c>
      <c r="E17" s="72">
        <f t="shared" si="33"/>
        <v>-0.120903500777876</v>
      </c>
      <c r="G17" s="72">
        <f t="shared" si="34"/>
        <v>-0.10287617651131301</v>
      </c>
      <c r="H17" s="72">
        <f t="shared" si="34"/>
        <v>-9.0120149096190296</v>
      </c>
      <c r="I17" s="72">
        <f t="shared" si="35"/>
        <v>-5.5261833529134599</v>
      </c>
      <c r="K17" s="75">
        <v>-0.18913342785042001</v>
      </c>
      <c r="L17" s="75">
        <v>-0.20059525282591401</v>
      </c>
      <c r="M17" s="75">
        <v>-0.202727807162527</v>
      </c>
      <c r="N17" s="75">
        <v>-0.175089064841981</v>
      </c>
      <c r="O17" s="75">
        <v>-0.133290438240878</v>
      </c>
      <c r="P17" s="75">
        <v>-8.3497188339301795E-2</v>
      </c>
      <c r="Q17" s="75">
        <v>-3.0109074101860599E-2</v>
      </c>
      <c r="R17" s="75">
        <v>2.29429030340224E-2</v>
      </c>
      <c r="S17" s="75">
        <v>7.2019904287280903E-2</v>
      </c>
      <c r="T17" s="75">
        <v>0.11385781263314999</v>
      </c>
      <c r="U17" s="75">
        <v>0.14571339165418901</v>
      </c>
      <c r="V17" s="75">
        <v>0.16550847585549</v>
      </c>
      <c r="W17" s="75">
        <v>0.17194603144690501</v>
      </c>
      <c r="X17" s="75">
        <v>0.164584420980218</v>
      </c>
      <c r="Y17" s="75">
        <v>0.143860508216657</v>
      </c>
      <c r="Z17" s="75">
        <v>0.11105924136933</v>
      </c>
      <c r="AA17" s="75">
        <v>6.8230542114542894E-2</v>
      </c>
      <c r="AB17" s="75">
        <v>1.8059218438961501E-2</v>
      </c>
      <c r="AC17" s="75">
        <v>-3.6304852111929901E-2</v>
      </c>
      <c r="AD17" s="75">
        <v>-9.1445901765960097E-2</v>
      </c>
      <c r="AE17" s="75">
        <v>-0.14389794545978399</v>
      </c>
      <c r="AF17" s="75">
        <v>-0.19036298380236</v>
      </c>
      <c r="AG17" s="75">
        <v>-0.227919204494091</v>
      </c>
      <c r="AH17" s="75">
        <v>-0.25420579918545599</v>
      </c>
      <c r="AI17" s="75">
        <v>-0.26757066593039303</v>
      </c>
      <c r="AJ17" s="75">
        <v>-0.26717528074494501</v>
      </c>
      <c r="AK17" s="75">
        <v>-0.25304773593352797</v>
      </c>
      <c r="AL17" s="75">
        <v>-0.226080249509436</v>
      </c>
      <c r="AM17" s="75">
        <v>-0.187974065154912</v>
      </c>
      <c r="AN17" s="75">
        <v>-0.14113161340368599</v>
      </c>
      <c r="AO17" s="75">
        <v>-8.8505110191963401E-2</v>
      </c>
      <c r="AP17" s="75">
        <v>-3.3411294263564699E-2</v>
      </c>
      <c r="AQ17" s="75">
        <v>2.0677856520101099E-2</v>
      </c>
      <c r="AR17" s="75">
        <v>7.0354078967056893E-2</v>
      </c>
      <c r="AS17" s="75">
        <v>0.11248709909358599</v>
      </c>
      <c r="AT17" s="75">
        <v>0.14442167876176801</v>
      </c>
      <c r="AU17" s="75">
        <v>0.164145352737846</v>
      </c>
      <c r="AV17" s="75">
        <v>0.17041490911039001</v>
      </c>
      <c r="AW17" s="75">
        <v>0.16283462546050401</v>
      </c>
      <c r="AX17" s="75">
        <v>0.141881112571945</v>
      </c>
      <c r="AY17" s="75">
        <v>0.108873642213879</v>
      </c>
      <c r="AZ17" s="75">
        <v>6.5890926224947105E-2</v>
      </c>
      <c r="BA17" s="75">
        <v>1.5639980983482901E-2</v>
      </c>
      <c r="BB17" s="75">
        <v>-3.8714544743652303E-2</v>
      </c>
      <c r="BC17" s="75">
        <v>-9.3749159907483698E-2</v>
      </c>
      <c r="BD17" s="75">
        <v>-0.145997336015461</v>
      </c>
      <c r="BE17" s="75">
        <v>-0.192168567867715</v>
      </c>
      <c r="BF17" s="75">
        <v>-0.229354691486259</v>
      </c>
      <c r="BG17" s="75">
        <v>-0.25521320030693401</v>
      </c>
      <c r="BH17" s="75">
        <v>-0.26811556673533599</v>
      </c>
      <c r="BI17" s="75">
        <v>-0.26724926516638697</v>
      </c>
      <c r="BJ17" s="75">
        <v>-0.252668612854763</v>
      </c>
      <c r="BK17" s="75">
        <v>-0.22529213006260701</v>
      </c>
      <c r="BL17" s="75">
        <v>-0.18684421729897099</v>
      </c>
      <c r="BM17" s="75">
        <v>-0.139746369088175</v>
      </c>
      <c r="BN17" s="75">
        <v>-8.6965145653875794E-2</v>
      </c>
      <c r="BO17" s="75">
        <v>-3.1825051753885399E-2</v>
      </c>
      <c r="BP17" s="75">
        <v>2.2200970615312999E-2</v>
      </c>
      <c r="BQ17" s="75">
        <v>7.1710354340648305E-2</v>
      </c>
      <c r="BR17" s="75">
        <v>0.113584745612911</v>
      </c>
      <c r="BS17" s="75">
        <v>0.145186993808961</v>
      </c>
      <c r="BT17" s="75">
        <v>0.16452729886446801</v>
      </c>
      <c r="BU17" s="75">
        <v>0.17038773845508301</v>
      </c>
      <c r="BV17" s="75">
        <v>0.16240007490715899</v>
      </c>
      <c r="BW17" s="75">
        <v>0.141068146506972</v>
      </c>
      <c r="BX17" s="75">
        <v>0.107736454382206</v>
      </c>
      <c r="BY17" s="75">
        <v>6.4505772323414007E-2</v>
      </c>
      <c r="BZ17" s="75">
        <v>1.4100099380898399E-2</v>
      </c>
      <c r="CA17" s="75">
        <v>-4.0304269623852598E-2</v>
      </c>
      <c r="CB17" s="75">
        <v>-9.5278879567667896E-2</v>
      </c>
      <c r="CC17" s="75">
        <v>-0.14735947503622801</v>
      </c>
      <c r="CD17" s="75">
        <v>-0.193263946276829</v>
      </c>
      <c r="CE17" s="75">
        <v>-0.23009884441235001</v>
      </c>
      <c r="CF17" s="75">
        <v>-0.25554180339946903</v>
      </c>
      <c r="CG17" s="75">
        <v>-0.26798797713582101</v>
      </c>
      <c r="CH17" s="75">
        <v>-0.26665072499581999</v>
      </c>
      <c r="CI17" s="75">
        <v>-0.25161107439057101</v>
      </c>
      <c r="CJ17" s="75">
        <v>-0.223813208514134</v>
      </c>
      <c r="CK17" s="75">
        <v>-0.185004275435562</v>
      </c>
      <c r="CL17" s="75">
        <v>-0.137624155212452</v>
      </c>
      <c r="CM17" s="75">
        <v>-8.4652290999851998E-2</v>
      </c>
      <c r="CN17" s="75">
        <v>-2.9419276360790701E-2</v>
      </c>
      <c r="CO17" s="75">
        <v>2.4603093314126401E-2</v>
      </c>
      <c r="CP17" s="75">
        <v>7.4020443971630795E-2</v>
      </c>
      <c r="CQ17" s="75">
        <v>0.115730419065203</v>
      </c>
      <c r="CR17" s="75">
        <v>0.147118620449182</v>
      </c>
      <c r="CS17" s="75">
        <v>0.16622416203068399</v>
      </c>
      <c r="CT17" s="75">
        <v>0.171864262961021</v>
      </c>
      <c r="CU17" s="75">
        <v>0.16371032429273699</v>
      </c>
      <c r="CV17" s="75">
        <v>0.142312086288957</v>
      </c>
      <c r="CW17" s="75">
        <v>0.10906736850842599</v>
      </c>
      <c r="CX17" s="75">
        <v>6.6141963559434705E-2</v>
      </c>
      <c r="CY17" s="75">
        <v>1.6347722390087201E-2</v>
      </c>
      <c r="CZ17" s="75">
        <v>-3.7006281919593598E-2</v>
      </c>
      <c r="DA17" s="75">
        <v>-9.0262287582340797E-2</v>
      </c>
      <c r="DB17" s="75">
        <v>-0.13949792914703199</v>
      </c>
      <c r="DC17" s="75">
        <v>-0.18034891441046499</v>
      </c>
      <c r="DD17" s="75">
        <v>-0.20671119633655</v>
      </c>
      <c r="DE17" s="75">
        <v>-0.20305907676724</v>
      </c>
      <c r="DF17" s="75">
        <v>-0.190788933256853</v>
      </c>
      <c r="DH17" s="73">
        <v>1100</v>
      </c>
      <c r="DI17">
        <v>10251.7673701229</v>
      </c>
      <c r="DK17" s="74">
        <v>0</v>
      </c>
      <c r="DL17" s="74">
        <v>0</v>
      </c>
      <c r="DM17" s="74">
        <v>5</v>
      </c>
      <c r="DN17" s="74">
        <v>10251.7673701229</v>
      </c>
    </row>
    <row r="18" spans="1:118" ht="1.1499999999999999" customHeight="1" x14ac:dyDescent="0.25">
      <c r="A18" s="71">
        <f t="shared" si="36"/>
        <v>7</v>
      </c>
      <c r="B18">
        <v>9650</v>
      </c>
      <c r="C18" s="72">
        <f t="shared" si="37"/>
        <v>8.4247564685369897E-2</v>
      </c>
      <c r="D18" s="72">
        <f t="shared" si="33"/>
        <v>-0.218687797320058</v>
      </c>
      <c r="E18" s="72">
        <f t="shared" si="33"/>
        <v>-0.11593578753142</v>
      </c>
      <c r="G18" s="72">
        <f t="shared" si="34"/>
        <v>-0.18712374119668301</v>
      </c>
      <c r="H18" s="72">
        <f t="shared" si="34"/>
        <v>-8.7933271122989698</v>
      </c>
      <c r="I18" s="72">
        <f t="shared" si="35"/>
        <v>-5.4102475653820301</v>
      </c>
      <c r="K18" s="75">
        <v>-0.154530536919355</v>
      </c>
      <c r="L18" s="75">
        <v>-0.170594041865269</v>
      </c>
      <c r="M18" s="75">
        <v>-0.18092002267650001</v>
      </c>
      <c r="N18" s="75">
        <v>-0.15955183082847199</v>
      </c>
      <c r="O18" s="75">
        <v>-0.12275010069761701</v>
      </c>
      <c r="P18" s="75">
        <v>-7.7426350670166302E-2</v>
      </c>
      <c r="Q18" s="75">
        <v>-2.8202494008037302E-2</v>
      </c>
      <c r="R18" s="75">
        <v>2.1002181147187E-2</v>
      </c>
      <c r="S18" s="75">
        <v>6.6654058145222697E-2</v>
      </c>
      <c r="T18" s="75">
        <v>0.105623404552097</v>
      </c>
      <c r="U18" s="75">
        <v>0.13529578594092001</v>
      </c>
      <c r="V18" s="75">
        <v>0.15369577073990501</v>
      </c>
      <c r="W18" s="75">
        <v>0.15958994254960501</v>
      </c>
      <c r="X18" s="75">
        <v>0.15255320887109</v>
      </c>
      <c r="Y18" s="75">
        <v>0.13298873864413499</v>
      </c>
      <c r="Z18" s="75">
        <v>0.10209824317994801</v>
      </c>
      <c r="AA18" s="75">
        <v>6.1803327240936498E-2</v>
      </c>
      <c r="AB18" s="75">
        <v>1.4622850493433299E-2</v>
      </c>
      <c r="AC18" s="75">
        <v>-3.64869206570392E-2</v>
      </c>
      <c r="AD18" s="75">
        <v>-8.8319504231035295E-2</v>
      </c>
      <c r="AE18" s="75">
        <v>-0.13762083778926801</v>
      </c>
      <c r="AF18" s="75">
        <v>-0.18129445443050801</v>
      </c>
      <c r="AG18" s="75">
        <v>-0.216597026013537</v>
      </c>
      <c r="AH18" s="75">
        <v>-0.24131179007029399</v>
      </c>
      <c r="AI18" s="75">
        <v>-0.25388766198928298</v>
      </c>
      <c r="AJ18" s="75">
        <v>-0.25353752494585002</v>
      </c>
      <c r="AK18" s="75">
        <v>-0.24028802093874599</v>
      </c>
      <c r="AL18" s="75">
        <v>-0.21497748589679699</v>
      </c>
      <c r="AM18" s="75">
        <v>-0.17920387565902701</v>
      </c>
      <c r="AN18" s="75">
        <v>-0.13522371312883</v>
      </c>
      <c r="AO18" s="75">
        <v>-8.5809930343761998E-2</v>
      </c>
      <c r="AP18" s="75">
        <v>-3.4077685412398702E-2</v>
      </c>
      <c r="AQ18" s="75">
        <v>1.6712080654729101E-2</v>
      </c>
      <c r="AR18" s="75">
        <v>6.3358207258347607E-2</v>
      </c>
      <c r="AS18" s="75">
        <v>0.102920663646514</v>
      </c>
      <c r="AT18" s="75">
        <v>0.13290564513553299</v>
      </c>
      <c r="AU18" s="75">
        <v>0.15142296967365301</v>
      </c>
      <c r="AV18" s="75">
        <v>0.15730495174680001</v>
      </c>
      <c r="AW18" s="75">
        <v>0.15017988049979</v>
      </c>
      <c r="AX18" s="75">
        <v>0.130495383773964</v>
      </c>
      <c r="AY18" s="75">
        <v>9.9490465971603007E-2</v>
      </c>
      <c r="AZ18" s="75">
        <v>5.9117380715701898E-2</v>
      </c>
      <c r="BA18" s="75">
        <v>1.19185017631298E-2</v>
      </c>
      <c r="BB18" s="75">
        <v>-3.9133916782707202E-2</v>
      </c>
      <c r="BC18" s="75">
        <v>-9.08245940727192E-2</v>
      </c>
      <c r="BD18" s="75">
        <v>-0.13989787142895199</v>
      </c>
      <c r="BE18" s="75">
        <v>-0.183263244637178</v>
      </c>
      <c r="BF18" s="75">
        <v>-0.21818940891609101</v>
      </c>
      <c r="BG18" s="75">
        <v>-0.24247638904128499</v>
      </c>
      <c r="BH18" s="75">
        <v>-0.25459463079406702</v>
      </c>
      <c r="BI18" s="75">
        <v>-0.25378098079855099</v>
      </c>
      <c r="BJ18" s="75">
        <v>-0.240086530438543</v>
      </c>
      <c r="BK18" s="75">
        <v>-0.21437390366630499</v>
      </c>
      <c r="BL18" s="75">
        <v>-0.17826262265238199</v>
      </c>
      <c r="BM18" s="75">
        <v>-0.13402698185850101</v>
      </c>
      <c r="BN18" s="75">
        <v>-8.4453121615138099E-2</v>
      </c>
      <c r="BO18" s="75">
        <v>-3.2663364568202201E-2</v>
      </c>
      <c r="BP18" s="75">
        <v>1.8080542454163101E-2</v>
      </c>
      <c r="BQ18" s="75">
        <v>6.4582901838743906E-2</v>
      </c>
      <c r="BR18" s="75">
        <v>0.103915058034926</v>
      </c>
      <c r="BS18" s="75">
        <v>0.13360024680403901</v>
      </c>
      <c r="BT18" s="75">
        <v>0.151769606429179</v>
      </c>
      <c r="BU18" s="75">
        <v>0.157279405686131</v>
      </c>
      <c r="BV18" s="75">
        <v>0.14978378207280399</v>
      </c>
      <c r="BW18" s="75">
        <v>0.129756001769678</v>
      </c>
      <c r="BX18" s="75">
        <v>9.8458890170095403E-2</v>
      </c>
      <c r="BY18" s="75">
        <v>5.7865484675558E-2</v>
      </c>
      <c r="BZ18" s="75">
        <v>1.0534273908647199E-2</v>
      </c>
      <c r="CA18" s="75">
        <v>-4.0551507675072498E-2</v>
      </c>
      <c r="CB18" s="75">
        <v>-9.21718257106795E-2</v>
      </c>
      <c r="CC18" s="75">
        <v>-0.14107292760495499</v>
      </c>
      <c r="CD18" s="75">
        <v>-0.18417211971911901</v>
      </c>
      <c r="CE18" s="75">
        <v>-0.21875175697624399</v>
      </c>
      <c r="CF18" s="75">
        <v>-0.24263051403908301</v>
      </c>
      <c r="CG18" s="75">
        <v>-0.25430085679647602</v>
      </c>
      <c r="CH18" s="75">
        <v>-0.253023709852218</v>
      </c>
      <c r="CI18" s="75">
        <v>-0.23887491378628001</v>
      </c>
      <c r="CJ18" s="75">
        <v>-0.212740770484801</v>
      </c>
      <c r="CK18" s="75">
        <v>-0.17626168236565701</v>
      </c>
      <c r="CL18" s="75">
        <v>-0.131728623836111</v>
      </c>
      <c r="CM18" s="75">
        <v>-8.1939062628162002E-2</v>
      </c>
      <c r="CN18" s="75">
        <v>-3.00201226519538E-2</v>
      </c>
      <c r="CO18" s="75">
        <v>2.07686961597119E-2</v>
      </c>
      <c r="CP18" s="75">
        <v>6.7241033254986093E-2</v>
      </c>
      <c r="CQ18" s="75">
        <v>0.106485224900493</v>
      </c>
      <c r="CR18" s="75">
        <v>0.136048571181663</v>
      </c>
      <c r="CS18" s="75">
        <v>0.15409307300201799</v>
      </c>
      <c r="CT18" s="75">
        <v>0.15951292408602</v>
      </c>
      <c r="CU18" s="75">
        <v>0.152006695670306</v>
      </c>
      <c r="CV18" s="75">
        <v>0.132100961867813</v>
      </c>
      <c r="CW18" s="75">
        <v>0.10112385037089</v>
      </c>
      <c r="CX18" s="75">
        <v>6.1133053347639299E-2</v>
      </c>
      <c r="CY18" s="75">
        <v>1.48073858046564E-2</v>
      </c>
      <c r="CZ18" s="75">
        <v>-3.4681143961520298E-2</v>
      </c>
      <c r="DA18" s="75">
        <v>-8.3781236086470007E-2</v>
      </c>
      <c r="DB18" s="75">
        <v>-0.128581803342044</v>
      </c>
      <c r="DC18" s="75">
        <v>-0.16449449873382399</v>
      </c>
      <c r="DD18" s="75">
        <v>-0.184665640745829</v>
      </c>
      <c r="DE18" s="75">
        <v>-0.172915788266186</v>
      </c>
      <c r="DF18" s="75">
        <v>-0.15609526670636101</v>
      </c>
      <c r="DH18" s="73">
        <v>1300</v>
      </c>
      <c r="DI18">
        <v>10264.8286203727</v>
      </c>
      <c r="DK18" s="74">
        <v>0</v>
      </c>
      <c r="DL18" s="74">
        <v>0</v>
      </c>
      <c r="DM18" s="74">
        <v>6</v>
      </c>
      <c r="DN18" s="74">
        <v>10264.8286203727</v>
      </c>
    </row>
    <row r="19" spans="1:118" ht="1.1499999999999999" customHeight="1" x14ac:dyDescent="0.25">
      <c r="A19" s="71">
        <f t="shared" si="36"/>
        <v>8</v>
      </c>
      <c r="B19">
        <v>9600</v>
      </c>
      <c r="C19" s="72">
        <f t="shared" si="37"/>
        <v>7.8104855027604503E-2</v>
      </c>
      <c r="D19" s="72">
        <f t="shared" si="33"/>
        <v>-0.20811689635328001</v>
      </c>
      <c r="E19" s="72">
        <f t="shared" si="33"/>
        <v>-0.111241164172256</v>
      </c>
      <c r="G19" s="72">
        <f t="shared" si="34"/>
        <v>-0.26522859622428702</v>
      </c>
      <c r="H19" s="72">
        <f t="shared" si="34"/>
        <v>-8.5852102159456898</v>
      </c>
      <c r="I19" s="72">
        <f t="shared" si="35"/>
        <v>-5.2990064012097804</v>
      </c>
      <c r="K19" s="75">
        <v>-0.12757788897241801</v>
      </c>
      <c r="L19" s="75">
        <v>-0.14578051117162399</v>
      </c>
      <c r="M19" s="75">
        <v>-0.16109312230018899</v>
      </c>
      <c r="N19" s="75">
        <v>-0.144979189882633</v>
      </c>
      <c r="O19" s="75">
        <v>-0.112742387838338</v>
      </c>
      <c r="P19" s="75">
        <v>-7.1599265238482895E-2</v>
      </c>
      <c r="Q19" s="75">
        <v>-2.62947127686948E-2</v>
      </c>
      <c r="R19" s="75">
        <v>1.9283506851697801E-2</v>
      </c>
      <c r="S19" s="75">
        <v>6.1705876068217501E-2</v>
      </c>
      <c r="T19" s="75">
        <v>9.7970054609795604E-2</v>
      </c>
      <c r="U19" s="75">
        <v>0.12558270476736599</v>
      </c>
      <c r="V19" s="75">
        <v>0.142664681283422</v>
      </c>
      <c r="W19" s="75">
        <v>0.14804203309000899</v>
      </c>
      <c r="X19" s="75">
        <v>0.14130498010950299</v>
      </c>
      <c r="Y19" s="75">
        <v>0.12282484578677599</v>
      </c>
      <c r="Z19" s="75">
        <v>9.3725019077619404E-2</v>
      </c>
      <c r="AA19" s="75">
        <v>5.5806460139569899E-2</v>
      </c>
      <c r="AB19" s="75">
        <v>1.14320629204439E-2</v>
      </c>
      <c r="AC19" s="75">
        <v>-3.6623815532680001E-2</v>
      </c>
      <c r="AD19" s="75">
        <v>-8.5351310731743901E-2</v>
      </c>
      <c r="AE19" s="75">
        <v>-0.131695463973378</v>
      </c>
      <c r="AF19" s="75">
        <v>-0.17274911771948101</v>
      </c>
      <c r="AG19" s="75">
        <v>-0.20593658706717599</v>
      </c>
      <c r="AH19" s="75">
        <v>-0.229176463452195</v>
      </c>
      <c r="AI19" s="75">
        <v>-0.24101253535291101</v>
      </c>
      <c r="AJ19" s="75">
        <v>-0.240705980410853</v>
      </c>
      <c r="AK19" s="75">
        <v>-0.22828212059519501</v>
      </c>
      <c r="AL19" s="75">
        <v>-0.204528663861406</v>
      </c>
      <c r="AM19" s="75">
        <v>-0.17094659424345901</v>
      </c>
      <c r="AN19" s="75">
        <v>-0.12965541231186301</v>
      </c>
      <c r="AO19" s="75">
        <v>-8.3259652136607604E-2</v>
      </c>
      <c r="AP19" s="75">
        <v>-3.46851689271125E-2</v>
      </c>
      <c r="AQ19" s="75">
        <v>1.3005284582923099E-2</v>
      </c>
      <c r="AR19" s="75">
        <v>5.6805066560023001E-2</v>
      </c>
      <c r="AS19" s="75">
        <v>9.3952821508119094E-2</v>
      </c>
      <c r="AT19" s="75">
        <v>0.122106340724431</v>
      </c>
      <c r="AU19" s="75">
        <v>0.13949029530042401</v>
      </c>
      <c r="AV19" s="75">
        <v>0.14500793413390001</v>
      </c>
      <c r="AW19" s="75">
        <v>0.13831009813753001</v>
      </c>
      <c r="AX19" s="75">
        <v>0.11981717981806</v>
      </c>
      <c r="AY19" s="75">
        <v>9.0692798680906794E-2</v>
      </c>
      <c r="AZ19" s="75">
        <v>5.2770445671703699E-2</v>
      </c>
      <c r="BA19" s="75">
        <v>8.43786733615161E-3</v>
      </c>
      <c r="BB19" s="75">
        <v>-3.9513398547287498E-2</v>
      </c>
      <c r="BC19" s="75">
        <v>-8.8063616185508994E-2</v>
      </c>
      <c r="BD19" s="75">
        <v>-0.13415515134942299</v>
      </c>
      <c r="BE19" s="75">
        <v>-0.17488537250766001</v>
      </c>
      <c r="BF19" s="75">
        <v>-0.20768907574172299</v>
      </c>
      <c r="BG19" s="75">
        <v>-0.23050012405792999</v>
      </c>
      <c r="BH19" s="75">
        <v>-0.24188193837890501</v>
      </c>
      <c r="BI19" s="75">
        <v>-0.24111774712619499</v>
      </c>
      <c r="BJ19" s="75">
        <v>-0.22825558467641199</v>
      </c>
      <c r="BK19" s="75">
        <v>-0.204105593282774</v>
      </c>
      <c r="BL19" s="75">
        <v>-0.17018880030490799</v>
      </c>
      <c r="BM19" s="75">
        <v>-0.12864123318340701</v>
      </c>
      <c r="BN19" s="75">
        <v>-8.2079590774765093E-2</v>
      </c>
      <c r="BO19" s="75">
        <v>-3.3436310831061702E-2</v>
      </c>
      <c r="BP19" s="75">
        <v>1.4225212400383399E-2</v>
      </c>
      <c r="BQ19" s="75">
        <v>5.7903588723247502E-2</v>
      </c>
      <c r="BR19" s="75">
        <v>9.4848307095780904E-2</v>
      </c>
      <c r="BS19" s="75">
        <v>0.122733239340832</v>
      </c>
      <c r="BT19" s="75">
        <v>0.139803137677108</v>
      </c>
      <c r="BU19" s="75">
        <v>0.14498391327066201</v>
      </c>
      <c r="BV19" s="75">
        <v>0.13795074796673301</v>
      </c>
      <c r="BW19" s="75">
        <v>0.119148189496681</v>
      </c>
      <c r="BX19" s="75">
        <v>8.9762344567266103E-2</v>
      </c>
      <c r="BY19" s="75">
        <v>5.1646308820158901E-2</v>
      </c>
      <c r="BZ19" s="75">
        <v>7.2031083369574799E-3</v>
      </c>
      <c r="CA19" s="75">
        <v>-4.0765337639650102E-2</v>
      </c>
      <c r="CB19" s="75">
        <v>-8.9234723309982597E-2</v>
      </c>
      <c r="CC19" s="75">
        <v>-0.13514900091900001</v>
      </c>
      <c r="CD19" s="75">
        <v>-0.17561276589255101</v>
      </c>
      <c r="CE19" s="75">
        <v>-0.20807347373121499</v>
      </c>
      <c r="CF19" s="75">
        <v>-0.23048225025087901</v>
      </c>
      <c r="CG19" s="75">
        <v>-0.241422956435453</v>
      </c>
      <c r="CH19" s="75">
        <v>-0.24020117419728601</v>
      </c>
      <c r="CI19" s="75">
        <v>-0.226887836100268</v>
      </c>
      <c r="CJ19" s="75">
        <v>-0.20231488963815</v>
      </c>
      <c r="CK19" s="75">
        <v>-0.16802246307448901</v>
      </c>
      <c r="CL19" s="75">
        <v>-0.12616162620201499</v>
      </c>
      <c r="CM19" s="75">
        <v>-7.9358920815989206E-2</v>
      </c>
      <c r="CN19" s="75">
        <v>-3.0550333805936102E-2</v>
      </c>
      <c r="CO19" s="75">
        <v>1.7204081118879899E-2</v>
      </c>
      <c r="CP19" s="75">
        <v>6.0913380910774299E-2</v>
      </c>
      <c r="CQ19" s="75">
        <v>9.7845082854046195E-2</v>
      </c>
      <c r="CR19" s="75">
        <v>0.12569845019869699</v>
      </c>
      <c r="CS19" s="75">
        <v>0.142751026227701</v>
      </c>
      <c r="CT19" s="75">
        <v>0.14796946456922699</v>
      </c>
      <c r="CU19" s="75">
        <v>0.141078034511051</v>
      </c>
      <c r="CV19" s="75">
        <v>0.122581800410675</v>
      </c>
      <c r="CW19" s="75">
        <v>9.3743692496568595E-2</v>
      </c>
      <c r="CX19" s="75">
        <v>5.6520073448446E-2</v>
      </c>
      <c r="CY19" s="75">
        <v>1.34647153379955E-2</v>
      </c>
      <c r="CZ19" s="75">
        <v>-3.2380303176041701E-2</v>
      </c>
      <c r="DA19" s="75">
        <v>-7.7568917412199803E-2</v>
      </c>
      <c r="DB19" s="75">
        <v>-0.118221156733402</v>
      </c>
      <c r="DC19" s="75">
        <v>-0.14962389568019199</v>
      </c>
      <c r="DD19" s="75">
        <v>-0.16461505332221299</v>
      </c>
      <c r="DE19" s="75">
        <v>-0.147967417402837</v>
      </c>
      <c r="DF19" s="75">
        <v>-0.12905518883644601</v>
      </c>
      <c r="DH19" s="73">
        <v>1500</v>
      </c>
      <c r="DI19">
        <v>10265.3026793852</v>
      </c>
      <c r="DK19" s="74">
        <v>0</v>
      </c>
      <c r="DL19" s="74">
        <v>0</v>
      </c>
      <c r="DM19" s="74">
        <v>7</v>
      </c>
      <c r="DN19" s="74">
        <v>10265.3026793852</v>
      </c>
    </row>
    <row r="20" spans="1:118" ht="1.1499999999999999" customHeight="1" x14ac:dyDescent="0.25">
      <c r="A20" s="71">
        <f t="shared" si="36"/>
        <v>9</v>
      </c>
      <c r="B20">
        <v>9550</v>
      </c>
      <c r="C20" s="72">
        <f t="shared" si="37"/>
        <v>7.23958675698122E-2</v>
      </c>
      <c r="D20" s="72">
        <f t="shared" si="33"/>
        <v>-0.198174977729213</v>
      </c>
      <c r="E20" s="72">
        <f t="shared" si="33"/>
        <v>-0.106803374263859</v>
      </c>
      <c r="G20" s="72">
        <f t="shared" si="34"/>
        <v>-0.33762446379409899</v>
      </c>
      <c r="H20" s="72">
        <f t="shared" si="34"/>
        <v>-8.3870352382164697</v>
      </c>
      <c r="I20" s="72">
        <f t="shared" si="35"/>
        <v>-5.1922030269459203</v>
      </c>
      <c r="K20" s="75">
        <v>-0.10632353962148</v>
      </c>
      <c r="L20" s="75">
        <v>-0.125134416451883</v>
      </c>
      <c r="M20" s="75">
        <v>-0.14323038130798499</v>
      </c>
      <c r="N20" s="75">
        <v>-0.13141423147945699</v>
      </c>
      <c r="O20" s="75">
        <v>-0.10329132105434299</v>
      </c>
      <c r="P20" s="75">
        <v>-6.6032267214791301E-2</v>
      </c>
      <c r="Q20" s="75">
        <v>-2.4404039110449902E-2</v>
      </c>
      <c r="R20" s="75">
        <v>1.77620709700522E-2</v>
      </c>
      <c r="S20" s="75">
        <v>5.7142582382079997E-2</v>
      </c>
      <c r="T20" s="75">
        <v>9.0857420020756696E-2</v>
      </c>
      <c r="U20" s="75">
        <v>0.116527789356464</v>
      </c>
      <c r="V20" s="75">
        <v>0.132365130932807</v>
      </c>
      <c r="W20" s="75">
        <v>0.13725127204523599</v>
      </c>
      <c r="X20" s="75">
        <v>0.13079069585682099</v>
      </c>
      <c r="Y20" s="75">
        <v>0.11332468596048299</v>
      </c>
      <c r="Z20" s="75">
        <v>8.5902966401049496E-2</v>
      </c>
      <c r="AA20" s="75">
        <v>5.02130874456315E-2</v>
      </c>
      <c r="AB20" s="75">
        <v>8.4713720364243197E-3</v>
      </c>
      <c r="AC20" s="75">
        <v>-3.6718731702171603E-2</v>
      </c>
      <c r="AD20" s="75">
        <v>-8.2532071986270203E-2</v>
      </c>
      <c r="AE20" s="75">
        <v>-0.126100743556676</v>
      </c>
      <c r="AF20" s="75">
        <v>-0.16469541634325099</v>
      </c>
      <c r="AG20" s="75">
        <v>-0.19589787107266099</v>
      </c>
      <c r="AH20" s="75">
        <v>-0.21775387405035801</v>
      </c>
      <c r="AI20" s="75">
        <v>-0.228896323533131</v>
      </c>
      <c r="AJ20" s="75">
        <v>-0.22863176804570201</v>
      </c>
      <c r="AK20" s="75">
        <v>-0.216984320957158</v>
      </c>
      <c r="AL20" s="75">
        <v>-0.194694130984885</v>
      </c>
      <c r="AM20" s="75">
        <v>-0.16317113294192401</v>
      </c>
      <c r="AN20" s="75">
        <v>-0.12440614843033899</v>
      </c>
      <c r="AO20" s="75">
        <v>-8.08455450297378E-2</v>
      </c>
      <c r="AP20" s="75">
        <v>-3.5237401132731001E-2</v>
      </c>
      <c r="AQ20" s="75">
        <v>9.5416547454942706E-3</v>
      </c>
      <c r="AR20" s="75">
        <v>5.06676762874258E-2</v>
      </c>
      <c r="AS20" s="75">
        <v>8.5547117584628699E-2</v>
      </c>
      <c r="AT20" s="75">
        <v>0.111980132792541</v>
      </c>
      <c r="AU20" s="75">
        <v>0.128299264482234</v>
      </c>
      <c r="AV20" s="75">
        <v>0.133474382599647</v>
      </c>
      <c r="AW20" s="75">
        <v>0.127177507768301</v>
      </c>
      <c r="AX20" s="75">
        <v>0.109803442731731</v>
      </c>
      <c r="AY20" s="75">
        <v>8.2445006241437094E-2</v>
      </c>
      <c r="AZ20" s="75">
        <v>4.6824152095514299E-2</v>
      </c>
      <c r="BA20" s="75">
        <v>5.1834039800405596E-3</v>
      </c>
      <c r="BB20" s="75">
        <v>-3.9855441857298501E-2</v>
      </c>
      <c r="BC20" s="75">
        <v>-8.5456301259328002E-2</v>
      </c>
      <c r="BD20" s="75">
        <v>-0.12874750889355699</v>
      </c>
      <c r="BE20" s="75">
        <v>-0.167002903956527</v>
      </c>
      <c r="BF20" s="75">
        <v>-0.19781328051104</v>
      </c>
      <c r="BG20" s="75">
        <v>-0.219238183838219</v>
      </c>
      <c r="BH20" s="75">
        <v>-0.229928370026041</v>
      </c>
      <c r="BI20" s="75">
        <v>-0.22921063698929101</v>
      </c>
      <c r="BJ20" s="75">
        <v>-0.21713012988136501</v>
      </c>
      <c r="BK20" s="75">
        <v>-0.19444771012779699</v>
      </c>
      <c r="BL20" s="75">
        <v>-0.16259190371240401</v>
      </c>
      <c r="BM20" s="75">
        <v>-0.123568867118706</v>
      </c>
      <c r="BN20" s="75">
        <v>-7.9836165516139701E-2</v>
      </c>
      <c r="BO20" s="75">
        <v>-3.4147900171806203E-2</v>
      </c>
      <c r="BP20" s="75">
        <v>1.06188268269215E-2</v>
      </c>
      <c r="BQ20" s="75">
        <v>5.1645128167688098E-2</v>
      </c>
      <c r="BR20" s="75">
        <v>8.6347792048213703E-2</v>
      </c>
      <c r="BS20" s="75">
        <v>0.112542169749176</v>
      </c>
      <c r="BT20" s="75">
        <v>0.12857973909036399</v>
      </c>
      <c r="BU20" s="75">
        <v>0.13345179455000999</v>
      </c>
      <c r="BV20" s="75">
        <v>0.12685330151191401</v>
      </c>
      <c r="BW20" s="75">
        <v>0.10920183398404699</v>
      </c>
      <c r="BX20" s="75">
        <v>8.1611439508164907E-2</v>
      </c>
      <c r="BY20" s="75">
        <v>4.5822583712979398E-2</v>
      </c>
      <c r="BZ20" s="75">
        <v>4.0922745266516302E-3</v>
      </c>
      <c r="CA20" s="75">
        <v>-4.0947854094051703E-2</v>
      </c>
      <c r="CB20" s="75">
        <v>-8.6457310100254203E-2</v>
      </c>
      <c r="CC20" s="75">
        <v>-0.12956572811766801</v>
      </c>
      <c r="CD20" s="75">
        <v>-0.16755360022347299</v>
      </c>
      <c r="CE20" s="75">
        <v>-0.19802343190562099</v>
      </c>
      <c r="CF20" s="75">
        <v>-0.21905073675011799</v>
      </c>
      <c r="CG20" s="75">
        <v>-0.22930521145664801</v>
      </c>
      <c r="CH20" s="75">
        <v>-0.22813436315813701</v>
      </c>
      <c r="CI20" s="75">
        <v>-0.21560448474508101</v>
      </c>
      <c r="CJ20" s="75">
        <v>-0.19249647547242099</v>
      </c>
      <c r="CK20" s="75">
        <v>-0.16025627084834901</v>
      </c>
      <c r="CL20" s="75">
        <v>-0.120903500777876</v>
      </c>
      <c r="CM20" s="75">
        <v>-7.6904152570241399E-2</v>
      </c>
      <c r="CN20" s="75">
        <v>-3.1014661808862899E-2</v>
      </c>
      <c r="CO20" s="75">
        <v>1.38922849630671E-2</v>
      </c>
      <c r="CP20" s="75">
        <v>5.50093260683161E-2</v>
      </c>
      <c r="CQ20" s="75">
        <v>8.9772334157046302E-2</v>
      </c>
      <c r="CR20" s="75">
        <v>0.116023376989946</v>
      </c>
      <c r="CS20" s="75">
        <v>0.13214861405372999</v>
      </c>
      <c r="CT20" s="75">
        <v>0.13718287088652201</v>
      </c>
      <c r="CU20" s="75">
        <v>0.130874670155917</v>
      </c>
      <c r="CV20" s="75">
        <v>0.113709007830557</v>
      </c>
      <c r="CW20" s="75">
        <v>8.6887639997848903E-2</v>
      </c>
      <c r="CX20" s="75">
        <v>5.2271593253699303E-2</v>
      </c>
      <c r="CY20" s="75">
        <v>1.2296404044000101E-2</v>
      </c>
      <c r="CZ20" s="75">
        <v>-3.0120502146050901E-2</v>
      </c>
      <c r="DA20" s="75">
        <v>-7.1640151147912501E-2</v>
      </c>
      <c r="DB20" s="75">
        <v>-0.108438636900777</v>
      </c>
      <c r="DC20" s="75">
        <v>-0.13577904838535601</v>
      </c>
      <c r="DD20" s="75">
        <v>-0.14654188819695199</v>
      </c>
      <c r="DE20" s="75">
        <v>-0.127193498356787</v>
      </c>
      <c r="DF20" s="75">
        <v>-0.10771694970486299</v>
      </c>
      <c r="DH20" s="73">
        <v>1700</v>
      </c>
      <c r="DI20">
        <v>10253.789585536701</v>
      </c>
      <c r="DK20" s="74">
        <v>0</v>
      </c>
      <c r="DL20" s="74">
        <v>0</v>
      </c>
      <c r="DM20" s="74">
        <v>8</v>
      </c>
      <c r="DN20" s="74">
        <v>10253.789585536701</v>
      </c>
    </row>
    <row r="21" spans="1:118" ht="1.1499999999999999" customHeight="1" x14ac:dyDescent="0.25">
      <c r="A21" s="71">
        <f t="shared" si="36"/>
        <v>10</v>
      </c>
      <c r="B21">
        <v>9500</v>
      </c>
      <c r="C21" s="72">
        <f t="shared" si="37"/>
        <v>6.7089300522079606E-2</v>
      </c>
      <c r="D21" s="72">
        <f t="shared" si="33"/>
        <v>-0.188823826903735</v>
      </c>
      <c r="E21" s="72">
        <f t="shared" si="33"/>
        <v>-0.102607160343222</v>
      </c>
      <c r="G21" s="72">
        <f t="shared" si="34"/>
        <v>-0.404713764316179</v>
      </c>
      <c r="H21" s="72">
        <f t="shared" si="34"/>
        <v>-8.1982114113127391</v>
      </c>
      <c r="I21" s="72">
        <f t="shared" si="35"/>
        <v>-5.0895958666026999</v>
      </c>
      <c r="K21" s="75">
        <v>-8.9363059157303706E-2</v>
      </c>
      <c r="L21" s="75">
        <v>-0.107855607373626</v>
      </c>
      <c r="M21" s="75">
        <v>-0.12723714641661399</v>
      </c>
      <c r="N21" s="75">
        <v>-0.118868447418913</v>
      </c>
      <c r="O21" s="75">
        <v>-9.4411257595161197E-2</v>
      </c>
      <c r="P21" s="75">
        <v>-6.0738341753312802E-2</v>
      </c>
      <c r="Q21" s="75">
        <v>-2.2546981222089899E-2</v>
      </c>
      <c r="R21" s="75">
        <v>1.6414736550900599E-2</v>
      </c>
      <c r="S21" s="75">
        <v>5.2933395734935398E-2</v>
      </c>
      <c r="T21" s="75">
        <v>8.4247564685369897E-2</v>
      </c>
      <c r="U21" s="75">
        <v>0.108087438129446</v>
      </c>
      <c r="V21" s="75">
        <v>0.12275002994872</v>
      </c>
      <c r="W21" s="75">
        <v>0.12716967918960501</v>
      </c>
      <c r="X21" s="75">
        <v>0.12096425172782301</v>
      </c>
      <c r="Y21" s="75">
        <v>0.104446758025728</v>
      </c>
      <c r="Z21" s="75">
        <v>7.8597671414818202E-2</v>
      </c>
      <c r="AA21" s="75">
        <v>4.49979547381417E-2</v>
      </c>
      <c r="AB21" s="75">
        <v>5.7262045735751504E-3</v>
      </c>
      <c r="AC21" s="75">
        <v>-3.6774697822879697E-2</v>
      </c>
      <c r="AD21" s="75">
        <v>-7.9853125939612205E-2</v>
      </c>
      <c r="AE21" s="75">
        <v>-0.120816900510785</v>
      </c>
      <c r="AF21" s="75">
        <v>-0.15710373239243799</v>
      </c>
      <c r="AG21" s="75">
        <v>-0.18644331090185001</v>
      </c>
      <c r="AH21" s="75">
        <v>-0.20700088452073401</v>
      </c>
      <c r="AI21" s="75">
        <v>-0.217493052444624</v>
      </c>
      <c r="AJ21" s="75">
        <v>-0.21726898808005801</v>
      </c>
      <c r="AK21" s="75">
        <v>-0.20635169368073</v>
      </c>
      <c r="AL21" s="75">
        <v>-0.18543664833981399</v>
      </c>
      <c r="AM21" s="75">
        <v>-0.15584829400525901</v>
      </c>
      <c r="AN21" s="75">
        <v>-0.119456608326158</v>
      </c>
      <c r="AO21" s="75">
        <v>-7.8559406649092098E-2</v>
      </c>
      <c r="AP21" s="75">
        <v>-3.5737812209417803E-2</v>
      </c>
      <c r="AQ21" s="75">
        <v>6.3063425782502198E-3</v>
      </c>
      <c r="AR21" s="75">
        <v>4.4920699381000302E-2</v>
      </c>
      <c r="AS21" s="75">
        <v>7.7669316213550693E-2</v>
      </c>
      <c r="AT21" s="75">
        <v>0.102486042742684</v>
      </c>
      <c r="AU21" s="75">
        <v>0.117804733950406</v>
      </c>
      <c r="AV21" s="75">
        <v>0.122657829121999</v>
      </c>
      <c r="AW21" s="75">
        <v>0.116737239441495</v>
      </c>
      <c r="AX21" s="75">
        <v>0.100413726496708</v>
      </c>
      <c r="AY21" s="75">
        <v>7.4713613006770097E-2</v>
      </c>
      <c r="AZ21" s="75">
        <v>4.1254100201385799E-2</v>
      </c>
      <c r="BA21" s="75">
        <v>2.14132013218204E-3</v>
      </c>
      <c r="BB21" s="75">
        <v>-4.0162360489803102E-2</v>
      </c>
      <c r="BC21" s="75">
        <v>-8.2993339927174906E-2</v>
      </c>
      <c r="BD21" s="75">
        <v>-0.123654604896401</v>
      </c>
      <c r="BE21" s="75">
        <v>-0.159585749567008</v>
      </c>
      <c r="BF21" s="75">
        <v>-0.188524078297891</v>
      </c>
      <c r="BG21" s="75">
        <v>-0.208647164240019</v>
      </c>
      <c r="BH21" s="75">
        <v>-0.218687797320058</v>
      </c>
      <c r="BI21" s="75">
        <v>-0.2180137014513</v>
      </c>
      <c r="BJ21" s="75">
        <v>-0.20666729638450701</v>
      </c>
      <c r="BK21" s="75">
        <v>-0.185363165024996</v>
      </c>
      <c r="BL21" s="75">
        <v>-0.155442959518204</v>
      </c>
      <c r="BM21" s="75">
        <v>-0.118790855155716</v>
      </c>
      <c r="BN21" s="75">
        <v>-7.7714962867266799E-2</v>
      </c>
      <c r="BO21" s="75">
        <v>-3.4801892855975798E-2</v>
      </c>
      <c r="BP21" s="75">
        <v>7.24621880241102E-3</v>
      </c>
      <c r="BQ21" s="75">
        <v>4.5781897169158502E-2</v>
      </c>
      <c r="BR21" s="75">
        <v>7.8379047462744905E-2</v>
      </c>
      <c r="BS21" s="75">
        <v>0.102985900644548</v>
      </c>
      <c r="BT21" s="75">
        <v>0.118054185207543</v>
      </c>
      <c r="BU21" s="75">
        <v>0.122636587578126</v>
      </c>
      <c r="BV21" s="75">
        <v>0.116446665556431</v>
      </c>
      <c r="BW21" s="75">
        <v>9.9876660213485596E-2</v>
      </c>
      <c r="BX21" s="75">
        <v>7.3972938644023906E-2</v>
      </c>
      <c r="BY21" s="75">
        <v>4.03701980387495E-2</v>
      </c>
      <c r="BZ21" s="75">
        <v>1.1883033857020501E-3</v>
      </c>
      <c r="CA21" s="75">
        <v>-4.1101037766529701E-2</v>
      </c>
      <c r="CB21" s="75">
        <v>-8.38299609748719E-2</v>
      </c>
      <c r="CC21" s="75">
        <v>-0.124302490894729</v>
      </c>
      <c r="CD21" s="75">
        <v>-0.159964314597909</v>
      </c>
      <c r="CE21" s="75">
        <v>-0.18856354838488601</v>
      </c>
      <c r="CF21" s="75">
        <v>-0.20829252292469799</v>
      </c>
      <c r="CG21" s="75">
        <v>-0.21790154942127099</v>
      </c>
      <c r="CH21" s="75">
        <v>-0.21677749524440901</v>
      </c>
      <c r="CI21" s="75">
        <v>-0.204982269264119</v>
      </c>
      <c r="CJ21" s="75">
        <v>-0.18324882229693601</v>
      </c>
      <c r="CK21" s="75">
        <v>-0.15293461174228901</v>
      </c>
      <c r="CL21" s="75">
        <v>-0.11593578753142</v>
      </c>
      <c r="CM21" s="75">
        <v>-7.4567521644517007E-2</v>
      </c>
      <c r="CN21" s="75">
        <v>-3.1417581995146902E-2</v>
      </c>
      <c r="CO21" s="75">
        <v>1.0817359648990501E-2</v>
      </c>
      <c r="CP21" s="75">
        <v>4.9502399533839697E-2</v>
      </c>
      <c r="CQ21" s="75">
        <v>8.2231584114060702E-2</v>
      </c>
      <c r="CR21" s="75">
        <v>0.106981167481817</v>
      </c>
      <c r="CS21" s="75">
        <v>0.12223939212856701</v>
      </c>
      <c r="CT21" s="75">
        <v>0.12710518083837</v>
      </c>
      <c r="CU21" s="75">
        <v>0.121349889112693</v>
      </c>
      <c r="CV21" s="75">
        <v>0.10543968840507199</v>
      </c>
      <c r="CW21" s="75">
        <v>8.0518754319214098E-2</v>
      </c>
      <c r="CX21" s="75">
        <v>4.8358075190644702E-2</v>
      </c>
      <c r="CY21" s="75">
        <v>1.1280719802221E-2</v>
      </c>
      <c r="CZ21" s="75">
        <v>-2.79167708211434E-2</v>
      </c>
      <c r="DA21" s="75">
        <v>-6.6006461501174202E-2</v>
      </c>
      <c r="DB21" s="75">
        <v>-9.9247261850123294E-2</v>
      </c>
      <c r="DC21" s="75">
        <v>-0.12297026626216299</v>
      </c>
      <c r="DD21" s="75">
        <v>-0.130350723941005</v>
      </c>
      <c r="DE21" s="75">
        <v>-0.109793753532917</v>
      </c>
      <c r="DF21" s="75">
        <v>-9.0676289203802302E-2</v>
      </c>
      <c r="DH21" s="73">
        <v>1900</v>
      </c>
      <c r="DI21">
        <v>10231.644447148799</v>
      </c>
      <c r="DK21" s="74">
        <v>0</v>
      </c>
      <c r="DL21" s="74">
        <v>0</v>
      </c>
      <c r="DM21" s="74">
        <v>9</v>
      </c>
      <c r="DN21" s="74">
        <v>10231.644447148799</v>
      </c>
    </row>
    <row r="22" spans="1:118" ht="1.1499999999999999" customHeight="1" x14ac:dyDescent="0.25">
      <c r="A22" s="71">
        <f t="shared" si="36"/>
        <v>11</v>
      </c>
      <c r="B22">
        <v>9450</v>
      </c>
      <c r="C22" s="72">
        <f t="shared" si="37"/>
        <v>6.21558880412931E-2</v>
      </c>
      <c r="D22" s="72">
        <f t="shared" si="33"/>
        <v>-0.18002755597648901</v>
      </c>
      <c r="E22" s="72">
        <f t="shared" si="33"/>
        <v>-9.8638204037206301E-2</v>
      </c>
      <c r="G22" s="72">
        <f t="shared" si="34"/>
        <v>-0.46686965235747202</v>
      </c>
      <c r="H22" s="72">
        <f t="shared" si="34"/>
        <v>-8.0181838553362503</v>
      </c>
      <c r="I22" s="72">
        <f t="shared" si="35"/>
        <v>-4.9909576625654903</v>
      </c>
      <c r="K22" s="75">
        <v>-7.5676222708543697E-2</v>
      </c>
      <c r="L22" s="75">
        <v>-9.3313826013118106E-2</v>
      </c>
      <c r="M22" s="75">
        <v>-0.11297830245996</v>
      </c>
      <c r="N22" s="75">
        <v>-0.10732819477762801</v>
      </c>
      <c r="O22" s="75">
        <v>-8.6107170827212906E-2</v>
      </c>
      <c r="P22" s="75">
        <v>-5.5726821716516398E-2</v>
      </c>
      <c r="Q22" s="75">
        <v>-2.07380643102624E-2</v>
      </c>
      <c r="R22" s="75">
        <v>1.52200908069517E-2</v>
      </c>
      <c r="S22" s="75">
        <v>4.9049491210939697E-2</v>
      </c>
      <c r="T22" s="75">
        <v>7.8104855027604503E-2</v>
      </c>
      <c r="U22" s="75">
        <v>0.100220666406758</v>
      </c>
      <c r="V22" s="75">
        <v>0.113775113165429</v>
      </c>
      <c r="W22" s="75">
        <v>0.117752152929974</v>
      </c>
      <c r="X22" s="75">
        <v>0.111782312225759</v>
      </c>
      <c r="Y22" s="75">
        <v>9.6152056460659802E-2</v>
      </c>
      <c r="Z22" s="75">
        <v>7.1776790578628596E-2</v>
      </c>
      <c r="AA22" s="75">
        <v>4.0137325313353303E-2</v>
      </c>
      <c r="AB22" s="75">
        <v>3.1828592905003401E-3</v>
      </c>
      <c r="AC22" s="75">
        <v>-3.6794569579346903E-2</v>
      </c>
      <c r="AD22" s="75">
        <v>-7.7306345774199994E-2</v>
      </c>
      <c r="AE22" s="75">
        <v>-0.115825368260175</v>
      </c>
      <c r="AF22" s="75">
        <v>-0.149946255291315</v>
      </c>
      <c r="AG22" s="75">
        <v>-0.17753762885392901</v>
      </c>
      <c r="AH22" s="75">
        <v>-0.196876986175166</v>
      </c>
      <c r="AI22" s="75">
        <v>-0.20675954927665699</v>
      </c>
      <c r="AJ22" s="75">
        <v>-0.20657453719687499</v>
      </c>
      <c r="AK22" s="75">
        <v>-0.196343927668713</v>
      </c>
      <c r="AL22" s="75">
        <v>-0.17672124816781801</v>
      </c>
      <c r="AM22" s="75">
        <v>-0.14895066208770399</v>
      </c>
      <c r="AN22" s="75">
        <v>-0.11478866098048</v>
      </c>
      <c r="AO22" s="75">
        <v>-7.6393540773897206E-2</v>
      </c>
      <c r="AP22" s="75">
        <v>-3.6189630621342901E-2</v>
      </c>
      <c r="AQ22" s="75">
        <v>3.28539568540691E-3</v>
      </c>
      <c r="AR22" s="75">
        <v>3.9540333482477701E-2</v>
      </c>
      <c r="AS22" s="75">
        <v>7.0287259069163999E-2</v>
      </c>
      <c r="AT22" s="75">
        <v>9.3585580255012193E-2</v>
      </c>
      <c r="AU22" s="75">
        <v>0.107964303113449</v>
      </c>
      <c r="AV22" s="75">
        <v>0.112514630308505</v>
      </c>
      <c r="AW22" s="75">
        <v>0.10694715238847401</v>
      </c>
      <c r="AX22" s="75">
        <v>9.1610046316554797E-2</v>
      </c>
      <c r="AY22" s="75">
        <v>6.7467181435995296E-2</v>
      </c>
      <c r="AZ22" s="75">
        <v>3.6037377201400801E-2</v>
      </c>
      <c r="BA22" s="75">
        <v>-7.0133268623976503E-4</v>
      </c>
      <c r="BB22" s="75">
        <v>-4.0436323096328101E-2</v>
      </c>
      <c r="BC22" s="75">
        <v>-8.0665985247264801E-2</v>
      </c>
      <c r="BD22" s="75">
        <v>-0.118857332742295</v>
      </c>
      <c r="BE22" s="75">
        <v>-0.15260564601021501</v>
      </c>
      <c r="BF22" s="75">
        <v>-0.17978582959584799</v>
      </c>
      <c r="BG22" s="75">
        <v>-0.19868629914611999</v>
      </c>
      <c r="BH22" s="75">
        <v>-0.20811689635328001</v>
      </c>
      <c r="BI22" s="75">
        <v>-0.20748378692248401</v>
      </c>
      <c r="BJ22" s="75">
        <v>-0.19682682331287099</v>
      </c>
      <c r="BK22" s="75">
        <v>-0.176817127111148</v>
      </c>
      <c r="BL22" s="75">
        <v>-0.148714760660136</v>
      </c>
      <c r="BM22" s="75">
        <v>-0.114289330700894</v>
      </c>
      <c r="BN22" s="75">
        <v>-7.5708584074268406E-2</v>
      </c>
      <c r="BO22" s="75">
        <v>-3.5401825519324998E-2</v>
      </c>
      <c r="BP22" s="75">
        <v>4.0931381284281098E-3</v>
      </c>
      <c r="BQ22" s="75">
        <v>4.0289826203224903E-2</v>
      </c>
      <c r="BR22" s="75">
        <v>7.0909700068755202E-2</v>
      </c>
      <c r="BS22" s="75">
        <v>9.4025792844031397E-2</v>
      </c>
      <c r="BT22" s="75">
        <v>0.108183999041848</v>
      </c>
      <c r="BU22" s="75">
        <v>0.112494654306801</v>
      </c>
      <c r="BV22" s="75">
        <v>0.106688785776491</v>
      </c>
      <c r="BW22" s="75">
        <v>9.1134843679201299E-2</v>
      </c>
      <c r="BX22" s="75">
        <v>6.6815628436293004E-2</v>
      </c>
      <c r="BY22" s="75">
        <v>3.5266509295729498E-2</v>
      </c>
      <c r="BZ22" s="75">
        <v>-1.5214527080752299E-3</v>
      </c>
      <c r="CA22" s="75">
        <v>-4.1226747069536003E-2</v>
      </c>
      <c r="CB22" s="75">
        <v>-8.1343633867017998E-2</v>
      </c>
      <c r="CC22" s="75">
        <v>-0.119339922572839</v>
      </c>
      <c r="CD22" s="75">
        <v>-0.15281644356722099</v>
      </c>
      <c r="CE22" s="75">
        <v>-0.17965805798228701</v>
      </c>
      <c r="CF22" s="75">
        <v>-0.198166803690455</v>
      </c>
      <c r="CG22" s="75">
        <v>-0.20716870358509301</v>
      </c>
      <c r="CH22" s="75">
        <v>-0.206087578932142</v>
      </c>
      <c r="CI22" s="75">
        <v>-0.19498119758286001</v>
      </c>
      <c r="CJ22" s="75">
        <v>-0.174537468510611</v>
      </c>
      <c r="CK22" s="75">
        <v>-0.1460307394043</v>
      </c>
      <c r="CL22" s="75">
        <v>-0.111241164172256</v>
      </c>
      <c r="CM22" s="75">
        <v>-7.2342248341615206E-2</v>
      </c>
      <c r="CN22" s="75">
        <v>-3.1763317336376502E-2</v>
      </c>
      <c r="CO22" s="75">
        <v>7.9643035621529603E-3</v>
      </c>
      <c r="CP22" s="75">
        <v>4.4367714217664798E-2</v>
      </c>
      <c r="CQ22" s="75">
        <v>7.5189559285936403E-2</v>
      </c>
      <c r="CR22" s="75">
        <v>9.8532169081568102E-2</v>
      </c>
      <c r="CS22" s="75">
        <v>0.112979705262246</v>
      </c>
      <c r="CT22" s="75">
        <v>0.11769131486023</v>
      </c>
      <c r="CU22" s="75">
        <v>0.11245978664600401</v>
      </c>
      <c r="CV22" s="75">
        <v>9.7733527184991495E-2</v>
      </c>
      <c r="CW22" s="75">
        <v>7.4602337394503504E-2</v>
      </c>
      <c r="CX22" s="75">
        <v>4.4751851157370702E-2</v>
      </c>
      <c r="CY22" s="75">
        <v>1.03975576082439E-2</v>
      </c>
      <c r="CZ22" s="75">
        <v>-2.5782257596847501E-2</v>
      </c>
      <c r="DA22" s="75">
        <v>-6.0675820814722101E-2</v>
      </c>
      <c r="DB22" s="75">
        <v>-9.0650802488466894E-2</v>
      </c>
      <c r="DC22" s="75">
        <v>-0.111182863808126</v>
      </c>
      <c r="DD22" s="75">
        <v>-0.11590562519802899</v>
      </c>
      <c r="DE22" s="75">
        <v>-9.5137704025082703E-2</v>
      </c>
      <c r="DF22" s="75">
        <v>-7.6913171751020804E-2</v>
      </c>
      <c r="DH22" s="73">
        <v>2100</v>
      </c>
      <c r="DI22">
        <v>10200.892084307499</v>
      </c>
      <c r="DK22" s="74">
        <v>0</v>
      </c>
      <c r="DL22" s="74">
        <v>0</v>
      </c>
      <c r="DM22" s="74">
        <v>10</v>
      </c>
      <c r="DN22" s="74">
        <v>10200.892084307499</v>
      </c>
    </row>
    <row r="23" spans="1:118" ht="1.1499999999999999" customHeight="1" x14ac:dyDescent="0.25">
      <c r="A23" s="71">
        <f t="shared" si="36"/>
        <v>12</v>
      </c>
      <c r="B23">
        <v>9400</v>
      </c>
      <c r="C23" s="72">
        <f t="shared" si="37"/>
        <v>5.7568311480576902E-2</v>
      </c>
      <c r="D23" s="72">
        <f t="shared" si="33"/>
        <v>-0.17175246152806201</v>
      </c>
      <c r="E23" s="72">
        <f t="shared" si="33"/>
        <v>-9.4883065254211904E-2</v>
      </c>
      <c r="G23" s="72">
        <f t="shared" si="34"/>
        <v>-0.52443796383804897</v>
      </c>
      <c r="H23" s="72">
        <f t="shared" si="34"/>
        <v>-7.8464313938081798</v>
      </c>
      <c r="I23" s="72">
        <f t="shared" si="35"/>
        <v>-4.89607459731128</v>
      </c>
      <c r="K23" s="75">
        <v>-6.4514466954115002E-2</v>
      </c>
      <c r="L23" s="75">
        <v>-8.1010244354374594E-2</v>
      </c>
      <c r="M23" s="75">
        <v>-0.100301621994472</v>
      </c>
      <c r="N23" s="75">
        <v>-9.6761121526360502E-2</v>
      </c>
      <c r="O23" s="75">
        <v>-7.8375541943350904E-2</v>
      </c>
      <c r="P23" s="75">
        <v>-5.1003329147324597E-2</v>
      </c>
      <c r="Q23" s="75">
        <v>-1.8989726350428001E-2</v>
      </c>
      <c r="R23" s="75">
        <v>1.4158485703169301E-2</v>
      </c>
      <c r="S23" s="75">
        <v>4.5463965569101601E-2</v>
      </c>
      <c r="T23" s="75">
        <v>7.23958675698122E-2</v>
      </c>
      <c r="U23" s="75">
        <v>9.2888978077444298E-2</v>
      </c>
      <c r="V23" s="75">
        <v>0.105398786105633</v>
      </c>
      <c r="W23" s="75">
        <v>0.108956305616106</v>
      </c>
      <c r="X23" s="75">
        <v>0.103204148422973</v>
      </c>
      <c r="Y23" s="75">
        <v>8.8403921131775795E-2</v>
      </c>
      <c r="Z23" s="75">
        <v>6.5409923494216801E-2</v>
      </c>
      <c r="AA23" s="75">
        <v>3.56088859976443E-2</v>
      </c>
      <c r="AB23" s="75">
        <v>8.28451116717587E-4</v>
      </c>
      <c r="AC23" s="75">
        <v>-3.67810439216327E-2</v>
      </c>
      <c r="AD23" s="75">
        <v>-7.4884111239189199E-2</v>
      </c>
      <c r="AE23" s="75">
        <v>-0.11110871953491799</v>
      </c>
      <c r="AF23" s="75">
        <v>-0.143196874541272</v>
      </c>
      <c r="AG23" s="75">
        <v>-0.16914769958884701</v>
      </c>
      <c r="AH23" s="75">
        <v>-0.187344140158447</v>
      </c>
      <c r="AI23" s="75">
        <v>-0.19665527225928101</v>
      </c>
      <c r="AJ23" s="75">
        <v>-0.19650793784489901</v>
      </c>
      <c r="AK23" s="75">
        <v>-0.186923167951458</v>
      </c>
      <c r="AL23" s="75">
        <v>-0.16851509328578201</v>
      </c>
      <c r="AM23" s="75">
        <v>-0.14245249295000101</v>
      </c>
      <c r="AN23" s="75">
        <v>-0.11038528219226</v>
      </c>
      <c r="AO23" s="75">
        <v>-7.4340723116165394E-2</v>
      </c>
      <c r="AP23" s="75">
        <v>-3.6595892222326197E-2</v>
      </c>
      <c r="AQ23" s="75">
        <v>4.6570612928917201E-4</v>
      </c>
      <c r="AR23" s="75">
        <v>3.4504219733439603E-2</v>
      </c>
      <c r="AS23" s="75">
        <v>6.3370739980687096E-2</v>
      </c>
      <c r="AT23" s="75">
        <v>8.5242592222616598E-2</v>
      </c>
      <c r="AU23" s="75">
        <v>9.8738146449372802E-2</v>
      </c>
      <c r="AV23" s="75">
        <v>0.103003793735674</v>
      </c>
      <c r="AW23" s="75">
        <v>9.7767666082663698E-2</v>
      </c>
      <c r="AX23" s="75">
        <v>8.3356725155044803E-2</v>
      </c>
      <c r="AY23" s="75">
        <v>6.0676183701743797E-2</v>
      </c>
      <c r="AZ23" s="75">
        <v>3.1152461967922099E-2</v>
      </c>
      <c r="BA23" s="75">
        <v>-3.3567164122951E-3</v>
      </c>
      <c r="BB23" s="75">
        <v>-4.0679367141024103E-2</v>
      </c>
      <c r="BC23" s="75">
        <v>-7.8466023094174497E-2</v>
      </c>
      <c r="BD23" s="75">
        <v>-0.114337747799672</v>
      </c>
      <c r="BE23" s="75">
        <v>-0.146036048558498</v>
      </c>
      <c r="BF23" s="75">
        <v>-0.17156506242317299</v>
      </c>
      <c r="BG23" s="75">
        <v>-0.18931730147425599</v>
      </c>
      <c r="BH23" s="75">
        <v>-0.198174977729213</v>
      </c>
      <c r="BI23" s="75">
        <v>-0.197580364471477</v>
      </c>
      <c r="BJ23" s="75">
        <v>-0.18757089836756199</v>
      </c>
      <c r="BK23" s="75">
        <v>-0.16877688412428599</v>
      </c>
      <c r="BL23" s="75">
        <v>-0.142381755906417</v>
      </c>
      <c r="BM23" s="75">
        <v>-0.110047515224705</v>
      </c>
      <c r="BN23" s="75">
        <v>-7.3810081905789901E-2</v>
      </c>
      <c r="BO23" s="75">
        <v>-3.5951021577498E-2</v>
      </c>
      <c r="BP23" s="75">
        <v>1.14619852184205E-3</v>
      </c>
      <c r="BQ23" s="75">
        <v>3.5146306663023097E-2</v>
      </c>
      <c r="BR23" s="75">
        <v>6.3909342442825604E-2</v>
      </c>
      <c r="BS23" s="75">
        <v>8.56255537640572E-2</v>
      </c>
      <c r="BT23" s="75">
        <v>9.8929284067676204E-2</v>
      </c>
      <c r="BU23" s="75">
        <v>0.10298500710641199</v>
      </c>
      <c r="BV23" s="75">
        <v>9.7540162020682095E-2</v>
      </c>
      <c r="BW23" s="75">
        <v>8.2940857255466599E-2</v>
      </c>
      <c r="BX23" s="75">
        <v>6.01101907915381E-2</v>
      </c>
      <c r="BY23" s="75">
        <v>3.0490249736913E-2</v>
      </c>
      <c r="BZ23" s="75">
        <v>-4.0488748430016104E-3</v>
      </c>
      <c r="CA23" s="75">
        <v>-4.1326730692085201E-2</v>
      </c>
      <c r="CB23" s="75">
        <v>-7.8989839397568096E-2</v>
      </c>
      <c r="CC23" s="75">
        <v>-0.114659836191503</v>
      </c>
      <c r="CD23" s="75">
        <v>-0.146083255045109</v>
      </c>
      <c r="CE23" s="75">
        <v>-0.17127337429293599</v>
      </c>
      <c r="CF23" s="75">
        <v>-0.18863526030240299</v>
      </c>
      <c r="CG23" s="75">
        <v>-0.19706604331715399</v>
      </c>
      <c r="CH23" s="75">
        <v>-0.19602424202126201</v>
      </c>
      <c r="CI23" s="75">
        <v>-0.18556371513832801</v>
      </c>
      <c r="CJ23" s="75">
        <v>-0.16633005639817799</v>
      </c>
      <c r="CK23" s="75">
        <v>-0.13951954532282701</v>
      </c>
      <c r="CL23" s="75">
        <v>-0.106803374263859</v>
      </c>
      <c r="CM23" s="75">
        <v>-7.0221978421577597E-2</v>
      </c>
      <c r="CN23" s="75">
        <v>-3.20558485589435E-2</v>
      </c>
      <c r="CO23" s="75">
        <v>5.3190104837040003E-3</v>
      </c>
      <c r="CP23" s="75">
        <v>3.9581875423587001E-2</v>
      </c>
      <c r="CQ23" s="75">
        <v>6.8614983745942396E-2</v>
      </c>
      <c r="CR23" s="75">
        <v>9.0639109968228604E-2</v>
      </c>
      <c r="CS23" s="75">
        <v>0.10432852035503801</v>
      </c>
      <c r="CT23" s="75">
        <v>0.108898907501447</v>
      </c>
      <c r="CU23" s="75">
        <v>0.10416311347393201</v>
      </c>
      <c r="CV23" s="75">
        <v>9.05526691627528E-2</v>
      </c>
      <c r="CW23" s="75">
        <v>6.9105857767758599E-2</v>
      </c>
      <c r="CX23" s="75">
        <v>4.14271017133842E-2</v>
      </c>
      <c r="CY23" s="75">
        <v>9.6284845355421502E-3</v>
      </c>
      <c r="CZ23" s="75">
        <v>-2.37281297862591E-2</v>
      </c>
      <c r="DA23" s="75">
        <v>-5.56525860923648E-2</v>
      </c>
      <c r="DB23" s="75">
        <v>-8.2644523416715798E-2</v>
      </c>
      <c r="DC23" s="75">
        <v>-0.10038355112485001</v>
      </c>
      <c r="DD23" s="75">
        <v>-0.103053691138125</v>
      </c>
      <c r="DE23" s="75">
        <v>-8.2726227259504403E-2</v>
      </c>
      <c r="DF23" s="75">
        <v>-6.5679092277978204E-2</v>
      </c>
      <c r="DH23" s="73">
        <v>2300</v>
      </c>
      <c r="DI23">
        <v>10164.099485582599</v>
      </c>
      <c r="DK23" s="74">
        <v>0</v>
      </c>
      <c r="DL23" s="74">
        <v>0</v>
      </c>
      <c r="DM23" s="74">
        <v>11</v>
      </c>
      <c r="DN23" s="74">
        <v>10164.099485582599</v>
      </c>
    </row>
    <row r="24" spans="1:118" ht="1.1499999999999999" customHeight="1" x14ac:dyDescent="0.25">
      <c r="A24" s="71">
        <f t="shared" si="36"/>
        <v>13</v>
      </c>
      <c r="B24">
        <v>9350</v>
      </c>
      <c r="C24" s="72">
        <f t="shared" si="37"/>
        <v>5.3301105742188999E-2</v>
      </c>
      <c r="D24" s="72">
        <f t="shared" si="33"/>
        <v>-0.16396688898912001</v>
      </c>
      <c r="E24" s="72">
        <f t="shared" si="33"/>
        <v>-9.1329125960878596E-2</v>
      </c>
      <c r="G24" s="72">
        <f t="shared" si="34"/>
        <v>-0.57773906958023802</v>
      </c>
      <c r="H24" s="72">
        <f t="shared" si="34"/>
        <v>-7.6824645048190598</v>
      </c>
      <c r="I24" s="72">
        <f t="shared" si="35"/>
        <v>-4.8047454713504001</v>
      </c>
      <c r="K24" s="75">
        <v>-5.53229094447397E-2</v>
      </c>
      <c r="L24" s="75">
        <v>-7.0548014228870595E-2</v>
      </c>
      <c r="M24" s="75">
        <v>-8.9051930231653295E-2</v>
      </c>
      <c r="N24" s="75">
        <v>-8.7121860722054398E-2</v>
      </c>
      <c r="O24" s="75">
        <v>-7.1205581051176497E-2</v>
      </c>
      <c r="P24" s="75">
        <v>-4.6569922041398898E-2</v>
      </c>
      <c r="Q24" s="75">
        <v>-1.7312295203178101E-2</v>
      </c>
      <c r="R24" s="75">
        <v>1.32120456707571E-2</v>
      </c>
      <c r="S24" s="75">
        <v>4.2151791492460601E-2</v>
      </c>
      <c r="T24" s="75">
        <v>6.7089300522079606E-2</v>
      </c>
      <c r="U24" s="75">
        <v>8.6056242970525998E-2</v>
      </c>
      <c r="V24" s="75">
        <v>9.7581978754405996E-2</v>
      </c>
      <c r="W24" s="75">
        <v>0.10074230990268</v>
      </c>
      <c r="X24" s="75">
        <v>9.5191487041183798E-2</v>
      </c>
      <c r="Y24" s="75">
        <v>8.1167898033859195E-2</v>
      </c>
      <c r="Z24" s="75">
        <v>5.9468495914970797E-2</v>
      </c>
      <c r="AA24" s="75">
        <v>3.1391660738868198E-2</v>
      </c>
      <c r="AB24" s="75">
        <v>-1.3491392575497199E-3</v>
      </c>
      <c r="AC24" s="75">
        <v>-3.6736670023606102E-2</v>
      </c>
      <c r="AD24" s="75">
        <v>-7.2579279473548003E-2</v>
      </c>
      <c r="AE24" s="75">
        <v>-0.106650598856426</v>
      </c>
      <c r="AF24" s="75">
        <v>-0.13683107781758699</v>
      </c>
      <c r="AG24" s="75">
        <v>-0.161242420404969</v>
      </c>
      <c r="AH24" s="75">
        <v>-0.17836662782187801</v>
      </c>
      <c r="AI24" s="75">
        <v>-0.187142150861905</v>
      </c>
      <c r="AJ24" s="75">
        <v>-0.18703117840720501</v>
      </c>
      <c r="AK24" s="75">
        <v>-0.17805386535766901</v>
      </c>
      <c r="AL24" s="75">
        <v>-0.16078734623464599</v>
      </c>
      <c r="AM24" s="75">
        <v>-0.136329610297761</v>
      </c>
      <c r="AN24" s="75">
        <v>-0.106230485395353</v>
      </c>
      <c r="AO24" s="75">
        <v>-7.2394170705429098E-2</v>
      </c>
      <c r="AP24" s="75">
        <v>-3.6959450148146902E-2</v>
      </c>
      <c r="AQ24" s="75">
        <v>-2.1650392356514199E-3</v>
      </c>
      <c r="AR24" s="75">
        <v>2.97913563439033E-2</v>
      </c>
      <c r="AS24" s="75">
        <v>5.6891387030655001E-2</v>
      </c>
      <c r="AT24" s="75">
        <v>7.7423120981288701E-2</v>
      </c>
      <c r="AU24" s="75">
        <v>9.0088856698157499E-2</v>
      </c>
      <c r="AV24" s="75">
        <v>9.4086815905648102E-2</v>
      </c>
      <c r="AW24" s="75">
        <v>8.9161603068982895E-2</v>
      </c>
      <c r="AX24" s="75">
        <v>7.5620251454934007E-2</v>
      </c>
      <c r="AY24" s="75">
        <v>5.4312883223251403E-2</v>
      </c>
      <c r="AZ24" s="75">
        <v>2.6579137737749E-2</v>
      </c>
      <c r="BA24" s="75">
        <v>-5.8362572318446798E-3</v>
      </c>
      <c r="BB24" s="75">
        <v>-4.0893409772056598E-2</v>
      </c>
      <c r="BC24" s="75">
        <v>-7.6385742378579299E-2</v>
      </c>
      <c r="BD24" s="75">
        <v>-0.110078999375909</v>
      </c>
      <c r="BE24" s="75">
        <v>-0.139852028803779</v>
      </c>
      <c r="BF24" s="75">
        <v>-0.16383034202069199</v>
      </c>
      <c r="BG24" s="75">
        <v>-0.180504213437784</v>
      </c>
      <c r="BH24" s="75">
        <v>-0.188823826903735</v>
      </c>
      <c r="BI24" s="75">
        <v>-0.18826537009657299</v>
      </c>
      <c r="BJ24" s="75">
        <v>-0.178864008311898</v>
      </c>
      <c r="BK24" s="75">
        <v>-0.16121171241253701</v>
      </c>
      <c r="BL24" s="75">
        <v>-0.136419947526283</v>
      </c>
      <c r="BM24" s="75">
        <v>-0.106049650395179</v>
      </c>
      <c r="BN24" s="75">
        <v>-7.2012931492404203E-2</v>
      </c>
      <c r="BO24" s="75">
        <v>-3.6452602417903102E-2</v>
      </c>
      <c r="BP24" s="75">
        <v>-1.6071731093825199E-3</v>
      </c>
      <c r="BQ24" s="75">
        <v>3.0330103294872901E-2</v>
      </c>
      <c r="BR24" s="75">
        <v>5.7349414095697201E-2</v>
      </c>
      <c r="BS24" s="75">
        <v>7.7751094999607598E-2</v>
      </c>
      <c r="BT24" s="75">
        <v>9.0252567018792404E-2</v>
      </c>
      <c r="BU24" s="75">
        <v>9.4069146974916196E-2</v>
      </c>
      <c r="BV24" s="75">
        <v>8.8963691568478595E-2</v>
      </c>
      <c r="BW24" s="75">
        <v>7.5261329262643797E-2</v>
      </c>
      <c r="BX24" s="75">
        <v>5.3829085326215102E-2</v>
      </c>
      <c r="BY24" s="75">
        <v>2.60214402045085E-2</v>
      </c>
      <c r="BZ24" s="75">
        <v>-6.4051266850037704E-3</v>
      </c>
      <c r="CA24" s="75">
        <v>-4.1402636961511197E-2</v>
      </c>
      <c r="CB24" s="75">
        <v>-7.6760610372298199E-2</v>
      </c>
      <c r="CC24" s="75">
        <v>-0.11024515562286</v>
      </c>
      <c r="CD24" s="75">
        <v>-0.13973964660704</v>
      </c>
      <c r="CE24" s="75">
        <v>-0.16337795788119799</v>
      </c>
      <c r="CF24" s="75">
        <v>-0.179661909853193</v>
      </c>
      <c r="CG24" s="75">
        <v>-0.18755541478558799</v>
      </c>
      <c r="CH24" s="75">
        <v>-0.18654957265802199</v>
      </c>
      <c r="CI24" s="75">
        <v>-0.17669455546096699</v>
      </c>
      <c r="CJ24" s="75">
        <v>-0.15859620141155101</v>
      </c>
      <c r="CK24" s="75">
        <v>-0.13337745603426801</v>
      </c>
      <c r="CL24" s="75">
        <v>-0.102607160343222</v>
      </c>
      <c r="CM24" s="75">
        <v>-6.8200755916132005E-2</v>
      </c>
      <c r="CN24" s="75">
        <v>-3.2298926828329903E-2</v>
      </c>
      <c r="CO24" s="75">
        <v>2.8682189570554302E-3</v>
      </c>
      <c r="CP24" s="75">
        <v>3.5122896392722397E-2</v>
      </c>
      <c r="CQ24" s="75">
        <v>6.2478465614231003E-2</v>
      </c>
      <c r="CR24" s="75">
        <v>8.3266961487288405E-2</v>
      </c>
      <c r="CS24" s="75">
        <v>9.6247271935685594E-2</v>
      </c>
      <c r="CT24" s="75">
        <v>0.100688145995854</v>
      </c>
      <c r="CU24" s="75">
        <v>9.6421121237499297E-2</v>
      </c>
      <c r="CV24" s="75">
        <v>8.3861592044690902E-2</v>
      </c>
      <c r="CW24" s="75">
        <v>6.3998867393693204E-2</v>
      </c>
      <c r="CX24" s="75">
        <v>3.8359832588648703E-2</v>
      </c>
      <c r="CY24" s="75">
        <v>8.9567809902064196E-3</v>
      </c>
      <c r="CZ24" s="75">
        <v>-2.1763486500531101E-2</v>
      </c>
      <c r="DA24" s="75">
        <v>-5.0937658479269801E-2</v>
      </c>
      <c r="DB24" s="75">
        <v>-7.5216538029339905E-2</v>
      </c>
      <c r="DC24" s="75">
        <v>-9.0526045833002999E-2</v>
      </c>
      <c r="DD24" s="75">
        <v>-9.1639139449316606E-2</v>
      </c>
      <c r="DE24" s="75">
        <v>-7.2162185026313594E-2</v>
      </c>
      <c r="DF24" s="75">
        <v>-5.6419100299171902E-2</v>
      </c>
      <c r="DH24" s="73">
        <v>2500</v>
      </c>
      <c r="DI24">
        <v>10124.2141135927</v>
      </c>
      <c r="DK24" s="74">
        <v>0</v>
      </c>
      <c r="DL24" s="74">
        <v>0</v>
      </c>
      <c r="DM24" s="74">
        <v>12</v>
      </c>
      <c r="DN24" s="74">
        <v>10124.2141135927</v>
      </c>
    </row>
    <row r="25" spans="1:118" ht="1.1499999999999999" customHeight="1" x14ac:dyDescent="0.25">
      <c r="A25" s="71">
        <f t="shared" si="36"/>
        <v>14</v>
      </c>
      <c r="B25">
        <v>9300</v>
      </c>
      <c r="C25" s="72">
        <f t="shared" si="37"/>
        <v>4.9330566724220197E-2</v>
      </c>
      <c r="D25" s="72">
        <f t="shared" si="33"/>
        <v>-0.156641108527978</v>
      </c>
      <c r="E25" s="72">
        <f t="shared" si="33"/>
        <v>-8.79645420154202E-2</v>
      </c>
      <c r="G25" s="72">
        <f t="shared" si="34"/>
        <v>-0.627069636304459</v>
      </c>
      <c r="H25" s="72">
        <f t="shared" si="34"/>
        <v>-7.5258233962910799</v>
      </c>
      <c r="I25" s="72">
        <f t="shared" si="35"/>
        <v>-4.7167809293349796</v>
      </c>
      <c r="K25" s="75">
        <v>-4.7685930949837703E-2</v>
      </c>
      <c r="L25" s="75">
        <v>-6.1609699719988302E-2</v>
      </c>
      <c r="M25" s="75">
        <v>-7.9079354458208406E-2</v>
      </c>
      <c r="N25" s="75">
        <v>-7.8356738413226601E-2</v>
      </c>
      <c r="O25" s="75">
        <v>-6.4580581050390704E-2</v>
      </c>
      <c r="P25" s="75">
        <v>-4.2425386708182397E-2</v>
      </c>
      <c r="Q25" s="75">
        <v>-1.57140324195961E-2</v>
      </c>
      <c r="R25" s="75">
        <v>1.2364640441814999E-2</v>
      </c>
      <c r="S25" s="75">
        <v>3.9089761173413499E-2</v>
      </c>
      <c r="T25" s="75">
        <v>6.21558880412931E-2</v>
      </c>
      <c r="U25" s="75">
        <v>7.9688581094451302E-2</v>
      </c>
      <c r="V25" s="75">
        <v>9.0288010804260896E-2</v>
      </c>
      <c r="W25" s="75">
        <v>9.3072758461476002E-2</v>
      </c>
      <c r="X25" s="75">
        <v>8.7708373353993896E-2</v>
      </c>
      <c r="Y25" s="75">
        <v>7.4411614988480299E-2</v>
      </c>
      <c r="Z25" s="75">
        <v>5.3925657084910199E-2</v>
      </c>
      <c r="AA25" s="75">
        <v>2.7465935982286201E-2</v>
      </c>
      <c r="AB25" s="75">
        <v>-3.3613065704048398E-3</v>
      </c>
      <c r="AC25" s="75">
        <v>-3.6663853673480802E-2</v>
      </c>
      <c r="AD25" s="75">
        <v>-7.0385152581279697E-2</v>
      </c>
      <c r="AE25" s="75">
        <v>-0.102435655429294</v>
      </c>
      <c r="AF25" s="75">
        <v>-0.13082585297641799</v>
      </c>
      <c r="AG25" s="75">
        <v>-0.153792588458145</v>
      </c>
      <c r="AH25" s="75">
        <v>-0.16991091067327399</v>
      </c>
      <c r="AI25" s="75">
        <v>-0.17818443744559301</v>
      </c>
      <c r="AJ25" s="75">
        <v>-0.17810856591171101</v>
      </c>
      <c r="AK25" s="75">
        <v>-0.169702639157635</v>
      </c>
      <c r="AL25" s="75">
        <v>-0.15350905071576501</v>
      </c>
      <c r="AM25" s="75">
        <v>-0.13055931337797999</v>
      </c>
      <c r="AN25" s="75">
        <v>-0.10230926107930299</v>
      </c>
      <c r="AO25" s="75">
        <v>-7.0547517061918294E-2</v>
      </c>
      <c r="AP25" s="75">
        <v>-3.7282987214102802E-2</v>
      </c>
      <c r="AQ25" s="75">
        <v>-4.6184074436496298E-3</v>
      </c>
      <c r="AR25" s="75">
        <v>2.5382016644580199E-2</v>
      </c>
      <c r="AS25" s="75">
        <v>5.08225524492718E-2</v>
      </c>
      <c r="AT25" s="75">
        <v>7.0095273184679105E-2</v>
      </c>
      <c r="AU25" s="75">
        <v>8.1981300991328596E-2</v>
      </c>
      <c r="AV25" s="75">
        <v>8.5727534671864294E-2</v>
      </c>
      <c r="AW25" s="75">
        <v>8.1094046970297304E-2</v>
      </c>
      <c r="AX25" s="75">
        <v>6.8369151837218797E-2</v>
      </c>
      <c r="AY25" s="75">
        <v>4.8351230129046602E-2</v>
      </c>
      <c r="AZ25" s="75">
        <v>2.2298416877397299E-2</v>
      </c>
      <c r="BA25" s="75">
        <v>-8.1506868336555204E-3</v>
      </c>
      <c r="BB25" s="75">
        <v>-4.1080252256183399E-2</v>
      </c>
      <c r="BC25" s="75">
        <v>-7.4417902271552497E-2</v>
      </c>
      <c r="BD25" s="75">
        <v>-0.106065263101927</v>
      </c>
      <c r="BE25" s="75">
        <v>-0.13403017626864699</v>
      </c>
      <c r="BF25" s="75">
        <v>-0.15655214764733</v>
      </c>
      <c r="BG25" s="75">
        <v>-0.17221326642156301</v>
      </c>
      <c r="BH25" s="75">
        <v>-0.18002755597648901</v>
      </c>
      <c r="BI25" s="75">
        <v>-0.179503057640445</v>
      </c>
      <c r="BJ25" s="75">
        <v>-0.17067280237023599</v>
      </c>
      <c r="BK25" s="75">
        <v>-0.15409275920990601</v>
      </c>
      <c r="BL25" s="75">
        <v>-0.130806799716706</v>
      </c>
      <c r="BM25" s="75">
        <v>-0.10228093866874501</v>
      </c>
      <c r="BN25" s="75">
        <v>-7.0311006836668605E-2</v>
      </c>
      <c r="BO25" s="75">
        <v>-3.6909501066320398E-2</v>
      </c>
      <c r="BP25" s="75">
        <v>-4.1787863698300402E-3</v>
      </c>
      <c r="BQ25" s="75">
        <v>2.5821271324175499E-2</v>
      </c>
      <c r="BR25" s="75">
        <v>5.1203090552153302E-2</v>
      </c>
      <c r="BS25" s="75">
        <v>7.0370400551141701E-2</v>
      </c>
      <c r="BT25" s="75">
        <v>8.2118653591915003E-2</v>
      </c>
      <c r="BU25" s="75">
        <v>8.5710916208877205E-2</v>
      </c>
      <c r="BV25" s="75">
        <v>8.0924527725451306E-2</v>
      </c>
      <c r="BW25" s="75">
        <v>6.8064916659732203E-2</v>
      </c>
      <c r="BX25" s="75">
        <v>4.7946445376428497E-2</v>
      </c>
      <c r="BY25" s="75">
        <v>2.1841315743176801E-2</v>
      </c>
      <c r="BZ25" s="75">
        <v>-8.6006941766254303E-3</v>
      </c>
      <c r="CA25" s="75">
        <v>-4.14560165982766E-2</v>
      </c>
      <c r="CB25" s="75">
        <v>-7.4648468089562797E-2</v>
      </c>
      <c r="CC25" s="75">
        <v>-0.106079847443061</v>
      </c>
      <c r="CD25" s="75">
        <v>-0.133762046301349</v>
      </c>
      <c r="CE25" s="75">
        <v>-0.15594219177333701</v>
      </c>
      <c r="CF25" s="75">
        <v>-0.17121296392102001</v>
      </c>
      <c r="CG25" s="75">
        <v>-0.17860099253086401</v>
      </c>
      <c r="CH25" s="75">
        <v>-0.177627973175012</v>
      </c>
      <c r="CI25" s="75">
        <v>-0.168340604577533</v>
      </c>
      <c r="CJ25" s="75">
        <v>-0.151307374408511</v>
      </c>
      <c r="CK25" s="75">
        <v>-0.127582340680437</v>
      </c>
      <c r="CL25" s="75">
        <v>-9.8638204037206301E-2</v>
      </c>
      <c r="CM25" s="75">
        <v>-6.62730003356682E-2</v>
      </c>
      <c r="CN25" s="75">
        <v>-3.2496089398869103E-2</v>
      </c>
      <c r="CO25" s="75">
        <v>5.9946035069515305E-4</v>
      </c>
      <c r="CP25" s="75">
        <v>3.09701159044561E-2</v>
      </c>
      <c r="CQ25" s="75">
        <v>5.6752390841784198E-2</v>
      </c>
      <c r="CR25" s="75">
        <v>7.6382814581197597E-2</v>
      </c>
      <c r="CS25" s="75">
        <v>8.8699727510311202E-2</v>
      </c>
      <c r="CT25" s="75">
        <v>9.3021628649835195E-2</v>
      </c>
      <c r="CU25" s="75">
        <v>8.9197422105521507E-2</v>
      </c>
      <c r="CV25" s="75">
        <v>7.7626979531673801E-2</v>
      </c>
      <c r="CW25" s="75">
        <v>5.92528995921702E-2</v>
      </c>
      <c r="CX25" s="75">
        <v>3.55278095443054E-2</v>
      </c>
      <c r="CY25" s="75">
        <v>8.3673944014799398E-3</v>
      </c>
      <c r="CZ25" s="75">
        <v>-1.9895453318754301E-2</v>
      </c>
      <c r="DA25" s="75">
        <v>-4.6528714381634001E-2</v>
      </c>
      <c r="DB25" s="75">
        <v>-6.8349148092406706E-2</v>
      </c>
      <c r="DC25" s="75">
        <v>-8.1555811091593503E-2</v>
      </c>
      <c r="DD25" s="75">
        <v>-8.1511479062369205E-2</v>
      </c>
      <c r="DE25" s="75">
        <v>-6.3127858108432494E-2</v>
      </c>
      <c r="DF25" s="75">
        <v>-4.8717442804163499E-2</v>
      </c>
      <c r="DH25" s="73">
        <v>2700</v>
      </c>
      <c r="DI25">
        <v>10084.3782445342</v>
      </c>
      <c r="DK25" s="74">
        <v>0</v>
      </c>
      <c r="DL25" s="74">
        <v>0</v>
      </c>
      <c r="DM25" s="74">
        <v>13</v>
      </c>
      <c r="DN25" s="74">
        <v>10084.3782445342</v>
      </c>
    </row>
    <row r="26" spans="1:118" ht="1.1499999999999999" customHeight="1" x14ac:dyDescent="0.25">
      <c r="A26" s="71">
        <f t="shared" si="36"/>
        <v>15</v>
      </c>
      <c r="B26">
        <v>9250</v>
      </c>
      <c r="C26" s="72">
        <f t="shared" si="37"/>
        <v>4.56346618596353E-2</v>
      </c>
      <c r="D26" s="72">
        <f t="shared" si="33"/>
        <v>-0.14974720027739699</v>
      </c>
      <c r="E26" s="72">
        <f t="shared" si="33"/>
        <v>-8.4778198036483399E-2</v>
      </c>
      <c r="G26" s="72">
        <f t="shared" si="34"/>
        <v>-0.67270429816409405</v>
      </c>
      <c r="H26" s="72">
        <f t="shared" si="34"/>
        <v>-7.37607619601369</v>
      </c>
      <c r="I26" s="72">
        <f t="shared" si="35"/>
        <v>-4.6320027312984902</v>
      </c>
      <c r="K26" s="75">
        <v>-4.1288897532331198E-2</v>
      </c>
      <c r="L26" s="75">
        <v>-5.3939948619690703E-2</v>
      </c>
      <c r="M26" s="75">
        <v>-7.0243790105341694E-2</v>
      </c>
      <c r="N26" s="75">
        <v>-7.0407468633447906E-2</v>
      </c>
      <c r="O26" s="75">
        <v>-5.8479263210829198E-2</v>
      </c>
      <c r="P26" s="75">
        <v>-3.8565612640463702E-2</v>
      </c>
      <c r="Q26" s="75">
        <v>-1.42012272951387E-2</v>
      </c>
      <c r="R26" s="75">
        <v>1.16018320837292E-2</v>
      </c>
      <c r="S26" s="75">
        <v>3.6256421967814201E-2</v>
      </c>
      <c r="T26" s="75">
        <v>5.7568311480576902E-2</v>
      </c>
      <c r="U26" s="75">
        <v>7.3754248173754602E-2</v>
      </c>
      <c r="V26" s="75">
        <v>8.3482461414864706E-2</v>
      </c>
      <c r="W26" s="75">
        <v>8.5912526524070901E-2</v>
      </c>
      <c r="X26" s="75">
        <v>8.0721035659830701E-2</v>
      </c>
      <c r="Y26" s="75">
        <v>6.8104658996221507E-2</v>
      </c>
      <c r="Z26" s="75">
        <v>4.8756177621298698E-2</v>
      </c>
      <c r="AA26" s="75">
        <v>2.3813184782556999E-2</v>
      </c>
      <c r="AB26" s="75">
        <v>-5.2187649056668296E-3</v>
      </c>
      <c r="AC26" s="75">
        <v>-3.6564865715763499E-2</v>
      </c>
      <c r="AD26" s="75">
        <v>-6.8295450383261597E-2</v>
      </c>
      <c r="AE26" s="75">
        <v>-9.8449481994966795E-2</v>
      </c>
      <c r="AF26" s="75">
        <v>-0.12515959662597101</v>
      </c>
      <c r="AG26" s="75">
        <v>-0.146770784835939</v>
      </c>
      <c r="AH26" s="75">
        <v>-0.16194549706136499</v>
      </c>
      <c r="AI26" s="75">
        <v>-0.169748565006311</v>
      </c>
      <c r="AJ26" s="75">
        <v>-0.16970658391181101</v>
      </c>
      <c r="AK26" s="75">
        <v>-0.16183814387419701</v>
      </c>
      <c r="AL26" s="75">
        <v>-0.146653015824008</v>
      </c>
      <c r="AM26" s="75">
        <v>-0.12512028584224399</v>
      </c>
      <c r="AN26" s="75">
        <v>-9.8607515997259698E-2</v>
      </c>
      <c r="AO26" s="75">
        <v>-6.8794785730551603E-2</v>
      </c>
      <c r="AP26" s="75">
        <v>-3.7569025392685897E-2</v>
      </c>
      <c r="AQ26" s="75">
        <v>-6.9052641414373197E-3</v>
      </c>
      <c r="AR26" s="75">
        <v>2.12576718419859E-2</v>
      </c>
      <c r="AS26" s="75">
        <v>4.5139207620413797E-2</v>
      </c>
      <c r="AT26" s="75">
        <v>6.32290937888592E-2</v>
      </c>
      <c r="AU26" s="75">
        <v>7.4382481743055007E-2</v>
      </c>
      <c r="AV26" s="75">
        <v>7.7891985723499604E-2</v>
      </c>
      <c r="AW26" s="75">
        <v>7.3532203546596897E-2</v>
      </c>
      <c r="AX26" s="75">
        <v>6.1573865583140999E-2</v>
      </c>
      <c r="AY26" s="75">
        <v>4.2766757085532799E-2</v>
      </c>
      <c r="AZ26" s="75">
        <v>1.8292464524079101E-2</v>
      </c>
      <c r="BA26" s="75">
        <v>-1.0310086250151399E-2</v>
      </c>
      <c r="BB26" s="75">
        <v>-4.1241588396078402E-2</v>
      </c>
      <c r="BC26" s="75">
        <v>-7.2555704600226797E-2</v>
      </c>
      <c r="BD26" s="75">
        <v>-0.102281679297971</v>
      </c>
      <c r="BE26" s="75">
        <v>-0.12854850658497499</v>
      </c>
      <c r="BF26" s="75">
        <v>-0.149702756235055</v>
      </c>
      <c r="BG26" s="75">
        <v>-0.164412747512797</v>
      </c>
      <c r="BH26" s="75">
        <v>-0.17175246152806201</v>
      </c>
      <c r="BI26" s="75">
        <v>-0.17125985690540799</v>
      </c>
      <c r="BJ26" s="75">
        <v>-0.16296595970903099</v>
      </c>
      <c r="BK26" s="75">
        <v>-0.14739292767841999</v>
      </c>
      <c r="BL26" s="75">
        <v>-0.125521148306902</v>
      </c>
      <c r="BM26" s="75">
        <v>-9.87274835698463E-2</v>
      </c>
      <c r="BN26" s="75">
        <v>-6.8698555591276994E-2</v>
      </c>
      <c r="BO26" s="75">
        <v>-3.7324472948062001E-2</v>
      </c>
      <c r="BP26" s="75">
        <v>-6.5797331953399403E-3</v>
      </c>
      <c r="BQ26" s="75">
        <v>2.16010783398814E-2</v>
      </c>
      <c r="BR26" s="75">
        <v>4.5445177668307198E-2</v>
      </c>
      <c r="BS26" s="75">
        <v>6.3453400173611896E-2</v>
      </c>
      <c r="BT26" s="75">
        <v>7.4494488804953102E-2</v>
      </c>
      <c r="BU26" s="75">
        <v>7.7876354974173403E-2</v>
      </c>
      <c r="BV26" s="75">
        <v>7.3389941509435605E-2</v>
      </c>
      <c r="BW26" s="75">
        <v>6.1322180206752799E-2</v>
      </c>
      <c r="BX26" s="75">
        <v>4.2437974355930198E-2</v>
      </c>
      <c r="BY26" s="75">
        <v>1.7932249830209902E-2</v>
      </c>
      <c r="BZ26" s="75">
        <v>-1.0645428097705001E-2</v>
      </c>
      <c r="CA26" s="75">
        <v>-4.1488329374760699E-2</v>
      </c>
      <c r="CB26" s="75">
        <v>-7.2646393422128294E-2</v>
      </c>
      <c r="CC26" s="75">
        <v>-0.102148858688524</v>
      </c>
      <c r="CD26" s="75">
        <v>-0.12812832047843101</v>
      </c>
      <c r="CE26" s="75">
        <v>-0.14893826431009</v>
      </c>
      <c r="CF26" s="75">
        <v>-0.16325669374854401</v>
      </c>
      <c r="CG26" s="75">
        <v>-0.17016913634521599</v>
      </c>
      <c r="CH26" s="75">
        <v>-0.16922601856981101</v>
      </c>
      <c r="CI26" s="75">
        <v>-0.160470769819162</v>
      </c>
      <c r="CJ26" s="75">
        <v>-0.144436787730232</v>
      </c>
      <c r="CK26" s="75">
        <v>-0.122113420645141</v>
      </c>
      <c r="CL26" s="75">
        <v>-9.4883065254211904E-2</v>
      </c>
      <c r="CM26" s="75">
        <v>-6.4433480290272196E-2</v>
      </c>
      <c r="CN26" s="75">
        <v>-3.2650670839202499E-2</v>
      </c>
      <c r="CO26" s="75">
        <v>-1.4989895248118E-3</v>
      </c>
      <c r="CP26" s="75">
        <v>2.7104117476706002E-2</v>
      </c>
      <c r="CQ26" s="75">
        <v>5.1410817389701102E-2</v>
      </c>
      <c r="CR26" s="75">
        <v>6.9955758900882695E-2</v>
      </c>
      <c r="CS26" s="75">
        <v>8.16518601384041E-2</v>
      </c>
      <c r="CT26" s="75">
        <v>8.5864235577991999E-2</v>
      </c>
      <c r="CU26" s="75">
        <v>8.2457864327247901E-2</v>
      </c>
      <c r="CV26" s="75">
        <v>7.1817605734868201E-2</v>
      </c>
      <c r="CW26" s="75">
        <v>5.4841372220771498E-2</v>
      </c>
      <c r="CX26" s="75">
        <v>3.2910481823287201E-2</v>
      </c>
      <c r="CY26" s="75">
        <v>7.8469096408935006E-3</v>
      </c>
      <c r="CZ26" s="75">
        <v>-1.8129271979464599E-2</v>
      </c>
      <c r="DA26" s="75">
        <v>-4.2420581554606498E-2</v>
      </c>
      <c r="DB26" s="75">
        <v>-6.2020112604691299E-2</v>
      </c>
      <c r="DC26" s="75">
        <v>-7.34137711042194E-2</v>
      </c>
      <c r="DD26" s="75">
        <v>-7.2530020943886497E-2</v>
      </c>
      <c r="DE26" s="75">
        <v>-5.5367610960038199E-2</v>
      </c>
      <c r="DF26" s="75">
        <v>-4.2259326309040203E-2</v>
      </c>
      <c r="DH26" s="73">
        <v>2900</v>
      </c>
      <c r="DI26">
        <v>10047.731036417499</v>
      </c>
      <c r="DK26" s="74">
        <v>0</v>
      </c>
      <c r="DL26" s="74">
        <v>0</v>
      </c>
      <c r="DM26" s="74">
        <v>14</v>
      </c>
      <c r="DN26" s="74">
        <v>10047.731036417499</v>
      </c>
    </row>
    <row r="27" spans="1:118" ht="1.1499999999999999" customHeight="1" x14ac:dyDescent="0.25">
      <c r="A27" s="71">
        <f t="shared" si="36"/>
        <v>16</v>
      </c>
      <c r="B27">
        <v>9200</v>
      </c>
      <c r="C27" s="72">
        <f t="shared" si="37"/>
        <v>4.2192941135299401E-2</v>
      </c>
      <c r="D27" s="72">
        <f t="shared" si="33"/>
        <v>-0.14325894420007901</v>
      </c>
      <c r="E27" s="72">
        <f t="shared" si="33"/>
        <v>-8.1759662221352294E-2</v>
      </c>
      <c r="G27" s="72">
        <f t="shared" si="34"/>
        <v>-0.71489723929939297</v>
      </c>
      <c r="H27" s="72">
        <f t="shared" si="34"/>
        <v>-7.2328172518136098</v>
      </c>
      <c r="I27" s="72">
        <f t="shared" si="35"/>
        <v>-4.5502430690771396</v>
      </c>
      <c r="K27" s="75">
        <v>-3.5891071109135697E-2</v>
      </c>
      <c r="L27" s="75">
        <v>-4.73321652465074E-2</v>
      </c>
      <c r="M27" s="75">
        <v>-6.2416985219447198E-2</v>
      </c>
      <c r="N27" s="75">
        <v>-6.3213946581849895E-2</v>
      </c>
      <c r="O27" s="75">
        <v>-5.2877025066509299E-2</v>
      </c>
      <c r="P27" s="75">
        <v>-3.49840117239546E-2</v>
      </c>
      <c r="Q27" s="75">
        <v>-1.27783363246317E-2</v>
      </c>
      <c r="R27" s="75">
        <v>1.09108014807588E-2</v>
      </c>
      <c r="S27" s="75">
        <v>3.3632004075902798E-2</v>
      </c>
      <c r="T27" s="75">
        <v>5.3301105742188999E-2</v>
      </c>
      <c r="U27" s="75">
        <v>6.8223522971229605E-2</v>
      </c>
      <c r="V27" s="75">
        <v>7.7133044552770105E-2</v>
      </c>
      <c r="W27" s="75">
        <v>7.9228639969323902E-2</v>
      </c>
      <c r="X27" s="75">
        <v>7.4197755712407304E-2</v>
      </c>
      <c r="Y27" s="75">
        <v>6.2218459661412401E-2</v>
      </c>
      <c r="Z27" s="75">
        <v>4.3936352722303097E-2</v>
      </c>
      <c r="AA27" s="75">
        <v>2.04159954273836E-2</v>
      </c>
      <c r="AB27" s="75">
        <v>-6.9315883726540004E-3</v>
      </c>
      <c r="AC27" s="75">
        <v>-3.6441849147376998E-2</v>
      </c>
      <c r="AD27" s="75">
        <v>-6.6304283556673893E-2</v>
      </c>
      <c r="AE27" s="75">
        <v>-9.4678555512828097E-2</v>
      </c>
      <c r="AF27" s="75">
        <v>-0.119812026060303</v>
      </c>
      <c r="AG27" s="75">
        <v>-0.140151263470356</v>
      </c>
      <c r="AH27" s="75">
        <v>-0.154440814813879</v>
      </c>
      <c r="AI27" s="75">
        <v>-0.161803011456258</v>
      </c>
      <c r="AJ27" s="75">
        <v>-0.161793757103491</v>
      </c>
      <c r="AK27" s="75">
        <v>-0.154430942748913</v>
      </c>
      <c r="AL27" s="75">
        <v>-0.140193706355762</v>
      </c>
      <c r="AM27" s="75">
        <v>-0.11999250969252399</v>
      </c>
      <c r="AN27" s="75">
        <v>-9.5112016170628505E-2</v>
      </c>
      <c r="AO27" s="75">
        <v>-6.7130366071642106E-2</v>
      </c>
      <c r="AP27" s="75">
        <v>-3.7819935876018403E-2</v>
      </c>
      <c r="AQ27" s="75">
        <v>-9.0358171999605393E-3</v>
      </c>
      <c r="AR27" s="75">
        <v>1.7400916534652401E-2</v>
      </c>
      <c r="AS27" s="75">
        <v>3.9817842339143601E-2</v>
      </c>
      <c r="AT27" s="75">
        <v>5.6796445479362703E-2</v>
      </c>
      <c r="AU27" s="75">
        <v>6.7261403848533505E-2</v>
      </c>
      <c r="AV27" s="75">
        <v>7.0548265854399606E-2</v>
      </c>
      <c r="AW27" s="75">
        <v>6.6445268591319204E-2</v>
      </c>
      <c r="AX27" s="75">
        <v>5.5206625555529097E-2</v>
      </c>
      <c r="AY27" s="75">
        <v>3.7536480778244299E-2</v>
      </c>
      <c r="AZ27" s="75">
        <v>1.4544526752974799E-2</v>
      </c>
      <c r="BA27" s="75">
        <v>-1.23239265811525E-2</v>
      </c>
      <c r="BB27" s="75">
        <v>-4.1379011482163101E-2</v>
      </c>
      <c r="BC27" s="75">
        <v>-7.0792766509093705E-2</v>
      </c>
      <c r="BD27" s="75">
        <v>-9.8714293225871094E-2</v>
      </c>
      <c r="BE27" s="75">
        <v>-0.123386373124671</v>
      </c>
      <c r="BF27" s="75">
        <v>-0.14325613091494599</v>
      </c>
      <c r="BG27" s="75">
        <v>-0.15707287194804301</v>
      </c>
      <c r="BH27" s="75">
        <v>-0.16396688898912001</v>
      </c>
      <c r="BI27" s="75">
        <v>-0.163504238537657</v>
      </c>
      <c r="BJ27" s="75">
        <v>-0.15571406352360501</v>
      </c>
      <c r="BK27" s="75">
        <v>-0.141086768021878</v>
      </c>
      <c r="BL27" s="75">
        <v>-0.12054311557219</v>
      </c>
      <c r="BM27" s="75">
        <v>-9.5376233687820694E-2</v>
      </c>
      <c r="BN27" s="75">
        <v>-6.7170175973815194E-2</v>
      </c>
      <c r="BO27" s="75">
        <v>-3.7700107192763399E-2</v>
      </c>
      <c r="BP27" s="75">
        <v>-8.8204326098730197E-3</v>
      </c>
      <c r="BQ27" s="75">
        <v>1.7651928960390199E-2</v>
      </c>
      <c r="BR27" s="75">
        <v>4.0052010339095397E-2</v>
      </c>
      <c r="BS27" s="75">
        <v>5.6971848297730499E-2</v>
      </c>
      <c r="BT27" s="75">
        <v>6.7349023655406196E-2</v>
      </c>
      <c r="BU27" s="75">
        <v>7.0533564494030504E-2</v>
      </c>
      <c r="BV27" s="75">
        <v>6.6329190119026799E-2</v>
      </c>
      <c r="BW27" s="75">
        <v>5.50054662485263E-2</v>
      </c>
      <c r="BX27" s="75">
        <v>3.7280847922907E-2</v>
      </c>
      <c r="BY27" s="75">
        <v>1.42776830080993E-2</v>
      </c>
      <c r="BZ27" s="75">
        <v>-1.25485838890199E-2</v>
      </c>
      <c r="CA27" s="75">
        <v>-4.15009494926835E-2</v>
      </c>
      <c r="CB27" s="75">
        <v>-7.0747797861954495E-2</v>
      </c>
      <c r="CC27" s="75">
        <v>-9.8438056143522704E-2</v>
      </c>
      <c r="CD27" s="75">
        <v>-0.122817685229761</v>
      </c>
      <c r="CE27" s="75">
        <v>-0.142340057497572</v>
      </c>
      <c r="CF27" s="75">
        <v>-0.155763301771912</v>
      </c>
      <c r="CG27" s="75">
        <v>-0.162228254373567</v>
      </c>
      <c r="CH27" s="75">
        <v>-0.161312320893994</v>
      </c>
      <c r="CI27" s="75">
        <v>-0.15305585470669</v>
      </c>
      <c r="CJ27" s="75">
        <v>-0.13795928795190299</v>
      </c>
      <c r="CK27" s="75">
        <v>-0.116951185715474</v>
      </c>
      <c r="CL27" s="75">
        <v>-9.1329125960878596E-2</v>
      </c>
      <c r="CM27" s="75">
        <v>-6.2677288545432905E-2</v>
      </c>
      <c r="CN27" s="75">
        <v>-3.2765812480211001E-2</v>
      </c>
      <c r="CO27" s="75">
        <v>-3.4381551240858202E-3</v>
      </c>
      <c r="CP27" s="75">
        <v>2.35066512849289E-2</v>
      </c>
      <c r="CQ27" s="75">
        <v>4.6429369730481E-2</v>
      </c>
      <c r="CR27" s="75">
        <v>6.3956760836526794E-2</v>
      </c>
      <c r="CS27" s="75">
        <v>7.50717203482099E-2</v>
      </c>
      <c r="CT27" s="75">
        <v>7.91830043025811E-2</v>
      </c>
      <c r="CU27" s="75">
        <v>7.6170419264553799E-2</v>
      </c>
      <c r="CV27" s="75">
        <v>6.6404237831197796E-2</v>
      </c>
      <c r="CW27" s="75">
        <v>5.0739513181674703E-2</v>
      </c>
      <c r="CX27" s="75">
        <v>3.0488928502095398E-2</v>
      </c>
      <c r="CY27" s="75">
        <v>7.3834812874474598E-3</v>
      </c>
      <c r="CZ27" s="75">
        <v>-1.6468400138637599E-2</v>
      </c>
      <c r="DA27" s="75">
        <v>-3.8605690317044701E-2</v>
      </c>
      <c r="DB27" s="75">
        <v>-5.6203919774898102E-2</v>
      </c>
      <c r="DC27" s="75">
        <v>-6.6039078524945505E-2</v>
      </c>
      <c r="DD27" s="75">
        <v>-6.4565986284269405E-2</v>
      </c>
      <c r="DE27" s="75">
        <v>-4.8674575945733503E-2</v>
      </c>
      <c r="DF27" s="75">
        <v>-3.6803851523154602E-2</v>
      </c>
      <c r="DH27" s="73">
        <v>3100</v>
      </c>
      <c r="DI27">
        <v>10017.2107937163</v>
      </c>
      <c r="DK27" s="74">
        <v>0</v>
      </c>
      <c r="DL27" s="74">
        <v>0</v>
      </c>
      <c r="DM27" s="74">
        <v>15</v>
      </c>
      <c r="DN27" s="74">
        <v>10017.2107937163</v>
      </c>
    </row>
    <row r="28" spans="1:118" ht="1.1499999999999999" customHeight="1" x14ac:dyDescent="0.25">
      <c r="A28" s="71">
        <f t="shared" si="36"/>
        <v>17</v>
      </c>
      <c r="B28">
        <v>9150</v>
      </c>
      <c r="C28" s="72">
        <f t="shared" si="37"/>
        <v>3.8986448317373197E-2</v>
      </c>
      <c r="D28" s="72">
        <f t="shared" si="33"/>
        <v>-0.13715171512397301</v>
      </c>
      <c r="E28" s="72">
        <f t="shared" si="33"/>
        <v>-7.8899142772433997E-2</v>
      </c>
      <c r="G28" s="72">
        <f t="shared" si="34"/>
        <v>-0.75388368761676705</v>
      </c>
      <c r="H28" s="72">
        <f t="shared" si="34"/>
        <v>-7.09566553668963</v>
      </c>
      <c r="I28" s="72">
        <f t="shared" si="35"/>
        <v>-4.4713439263047103</v>
      </c>
      <c r="K28" s="75">
        <v>-3.1306321374968298E-2</v>
      </c>
      <c r="L28" s="75">
        <v>-4.16182340455543E-2</v>
      </c>
      <c r="M28" s="75">
        <v>-5.54831709288282E-2</v>
      </c>
      <c r="N28" s="75">
        <v>-5.67162928377547E-2</v>
      </c>
      <c r="O28" s="75">
        <v>-4.7747036742807697E-2</v>
      </c>
      <c r="P28" s="75">
        <v>-3.1671953508180098E-2</v>
      </c>
      <c r="Q28" s="75">
        <v>-1.14481558455281E-2</v>
      </c>
      <c r="R28" s="75">
        <v>1.02802612286041E-2</v>
      </c>
      <c r="S28" s="75">
        <v>3.1198343404475901E-2</v>
      </c>
      <c r="T28" s="75">
        <v>4.9330566724220197E-2</v>
      </c>
      <c r="U28" s="75">
        <v>6.3068602152457007E-2</v>
      </c>
      <c r="V28" s="75">
        <v>7.1209494494432798E-2</v>
      </c>
      <c r="W28" s="75">
        <v>7.2990155394809297E-2</v>
      </c>
      <c r="X28" s="75">
        <v>6.8108752338957801E-2</v>
      </c>
      <c r="Y28" s="75">
        <v>5.6726184720619098E-2</v>
      </c>
      <c r="Z28" s="75">
        <v>3.94439158412387E-2</v>
      </c>
      <c r="AA28" s="75">
        <v>1.7258009123120199E-2</v>
      </c>
      <c r="AB28" s="75">
        <v>-8.5092451160426203E-3</v>
      </c>
      <c r="AC28" s="75">
        <v>-3.62968228755789E-2</v>
      </c>
      <c r="AD28" s="75">
        <v>-6.4406126666362903E-2</v>
      </c>
      <c r="AE28" s="75">
        <v>-9.1110180667910698E-2</v>
      </c>
      <c r="AF28" s="75">
        <v>-0.11476409687530099</v>
      </c>
      <c r="AG28" s="75">
        <v>-0.13390984830203201</v>
      </c>
      <c r="AH28" s="75">
        <v>-0.14736909414154001</v>
      </c>
      <c r="AI28" s="75">
        <v>-0.154318175417965</v>
      </c>
      <c r="AJ28" s="75">
        <v>-0.15434052790550101</v>
      </c>
      <c r="AK28" s="75">
        <v>-0.14745339288897399</v>
      </c>
      <c r="AL28" s="75">
        <v>-0.13410714372702301</v>
      </c>
      <c r="AM28" s="75">
        <v>-0.11515718806802799</v>
      </c>
      <c r="AN28" s="75">
        <v>-9.1810336357889294E-2</v>
      </c>
      <c r="AO28" s="75">
        <v>-6.5548992655735605E-2</v>
      </c>
      <c r="AP28" s="75">
        <v>-3.8037949637678099E-2</v>
      </c>
      <c r="AQ28" s="75">
        <v>-1.1019657674205501E-2</v>
      </c>
      <c r="AR28" s="75">
        <v>1.37953999320916E-2</v>
      </c>
      <c r="AS28" s="75">
        <v>3.4836372525578502E-2</v>
      </c>
      <c r="AT28" s="75">
        <v>5.0770898788818998E-2</v>
      </c>
      <c r="AU28" s="75">
        <v>6.0588954181134698E-2</v>
      </c>
      <c r="AV28" s="75">
        <v>6.3666409419697603E-2</v>
      </c>
      <c r="AW28" s="75">
        <v>5.9804309117075703E-2</v>
      </c>
      <c r="AX28" s="75">
        <v>4.9241351692808098E-2</v>
      </c>
      <c r="AY28" s="75">
        <v>3.2638814510696598E-2</v>
      </c>
      <c r="AZ28" s="75">
        <v>1.1038867772940599E-2</v>
      </c>
      <c r="BA28" s="75">
        <v>-1.4201103305354E-2</v>
      </c>
      <c r="BB28" s="75">
        <v>-4.1494017858526598E-2</v>
      </c>
      <c r="BC28" s="75">
        <v>-6.9123092929335106E-2</v>
      </c>
      <c r="BD28" s="75">
        <v>-9.5349998232773001E-2</v>
      </c>
      <c r="BE28" s="75">
        <v>-0.11852438440996101</v>
      </c>
      <c r="BF28" s="75">
        <v>-0.137187817873964</v>
      </c>
      <c r="BG28" s="75">
        <v>-0.15016566585667901</v>
      </c>
      <c r="BH28" s="75">
        <v>-0.156641108527978</v>
      </c>
      <c r="BI28" s="75">
        <v>-0.15620659086782701</v>
      </c>
      <c r="BJ28" s="75">
        <v>-0.14888948674612401</v>
      </c>
      <c r="BK28" s="75">
        <v>-0.135150379191395</v>
      </c>
      <c r="BL28" s="75">
        <v>-0.115854033889791</v>
      </c>
      <c r="BM28" s="75">
        <v>-9.2214933044465403E-2</v>
      </c>
      <c r="BN28" s="75">
        <v>-6.5720797119524804E-2</v>
      </c>
      <c r="BO28" s="75">
        <v>-3.8038838307747902E-2</v>
      </c>
      <c r="BP28" s="75">
        <v>-1.0910672809009101E-2</v>
      </c>
      <c r="BQ28" s="75">
        <v>1.39572952111393E-2</v>
      </c>
      <c r="BR28" s="75">
        <v>3.5001359776265402E-2</v>
      </c>
      <c r="BS28" s="75">
        <v>5.08992138359326E-2</v>
      </c>
      <c r="BT28" s="75">
        <v>6.0653094181707203E-2</v>
      </c>
      <c r="BU28" s="75">
        <v>6.36525832915458E-2</v>
      </c>
      <c r="BV28" s="75">
        <v>5.9713398516455497E-2</v>
      </c>
      <c r="BW28" s="75">
        <v>4.90888011211109E-2</v>
      </c>
      <c r="BX28" s="75">
        <v>3.2453627473332698E-2</v>
      </c>
      <c r="BY28" s="75">
        <v>1.08620605820669E-2</v>
      </c>
      <c r="BZ28" s="75">
        <v>-1.43188554321568E-2</v>
      </c>
      <c r="CA28" s="75">
        <v>-4.1495168019505299E-2</v>
      </c>
      <c r="CB28" s="75">
        <v>-6.8946494371225506E-2</v>
      </c>
      <c r="CC28" s="75">
        <v>-9.4934168132685903E-2</v>
      </c>
      <c r="CD28" s="75">
        <v>-0.117810623401846</v>
      </c>
      <c r="CE28" s="75">
        <v>-0.13612304407596101</v>
      </c>
      <c r="CF28" s="75">
        <v>-0.148704804189251</v>
      </c>
      <c r="CG28" s="75">
        <v>-0.15474867808683401</v>
      </c>
      <c r="CH28" s="75">
        <v>-0.15385740502300399</v>
      </c>
      <c r="CI28" s="75">
        <v>-0.14606844437231301</v>
      </c>
      <c r="CJ28" s="75">
        <v>-0.13185125876478099</v>
      </c>
      <c r="CK28" s="75">
        <v>-0.11207731988899899</v>
      </c>
      <c r="CL28" s="75">
        <v>-8.79645420154202E-2</v>
      </c>
      <c r="CM28" s="75">
        <v>-6.0999821835812297E-2</v>
      </c>
      <c r="CN28" s="75">
        <v>-3.2844471375888099E-2</v>
      </c>
      <c r="CO28" s="75">
        <v>-5.2283998885332E-3</v>
      </c>
      <c r="CP28" s="75">
        <v>2.0160565319247301E-2</v>
      </c>
      <c r="CQ28" s="75">
        <v>4.1785143289166597E-2</v>
      </c>
      <c r="CR28" s="75">
        <v>5.8358548852897901E-2</v>
      </c>
      <c r="CS28" s="75">
        <v>6.8929311508786603E-2</v>
      </c>
      <c r="CT28" s="75">
        <v>7.2947007270240602E-2</v>
      </c>
      <c r="CU28" s="75">
        <v>7.0305067768263105E-2</v>
      </c>
      <c r="CV28" s="75">
        <v>6.1359539237046103E-2</v>
      </c>
      <c r="CW28" s="75">
        <v>4.69242710652042E-2</v>
      </c>
      <c r="CX28" s="75">
        <v>2.8245793453579599E-2</v>
      </c>
      <c r="CY28" s="75">
        <v>6.9667246003746099E-3</v>
      </c>
      <c r="CZ28" s="75">
        <v>-1.49146916519248E-2</v>
      </c>
      <c r="DA28" s="75">
        <v>-3.5074495060089202E-2</v>
      </c>
      <c r="DB28" s="75">
        <v>-5.0872913929801998E-2</v>
      </c>
      <c r="DC28" s="75">
        <v>-5.9371148096638501E-2</v>
      </c>
      <c r="DD28" s="75">
        <v>-5.7503107495531301E-2</v>
      </c>
      <c r="DE28" s="75">
        <v>-4.2880376462521699E-2</v>
      </c>
      <c r="DF28" s="75">
        <v>-3.2164735942824298E-2</v>
      </c>
      <c r="DH28" s="73">
        <v>3300</v>
      </c>
      <c r="DI28">
        <v>9995.3698837689699</v>
      </c>
      <c r="DK28" s="74">
        <v>0</v>
      </c>
      <c r="DL28" s="74">
        <v>0</v>
      </c>
      <c r="DM28" s="74">
        <v>16</v>
      </c>
      <c r="DN28" s="74">
        <v>9995.3698837689699</v>
      </c>
    </row>
    <row r="29" spans="1:118" ht="1.1499999999999999" customHeight="1" x14ac:dyDescent="0.25">
      <c r="A29" s="71">
        <f t="shared" si="36"/>
        <v>18</v>
      </c>
      <c r="B29">
        <v>9100</v>
      </c>
      <c r="C29" s="72">
        <f t="shared" si="37"/>
        <v>3.5997634029335999E-2</v>
      </c>
      <c r="D29" s="72">
        <f t="shared" si="33"/>
        <v>-0.13140238563614201</v>
      </c>
      <c r="E29" s="72">
        <f t="shared" si="33"/>
        <v>-7.6187447292377294E-2</v>
      </c>
      <c r="G29" s="72">
        <f t="shared" si="34"/>
        <v>-0.78988132164610303</v>
      </c>
      <c r="H29" s="72">
        <f t="shared" si="34"/>
        <v>-6.9642631510534896</v>
      </c>
      <c r="I29" s="72">
        <f t="shared" si="35"/>
        <v>-4.3951564790123303</v>
      </c>
      <c r="K29" s="75">
        <v>-2.7389260995723801E-2</v>
      </c>
      <c r="L29" s="75">
        <v>-3.6660557553059303E-2</v>
      </c>
      <c r="M29" s="75">
        <v>-4.9338839701440498E-2</v>
      </c>
      <c r="N29" s="75">
        <v>-5.0856287951987697E-2</v>
      </c>
      <c r="O29" s="75">
        <v>-4.3061163151387499E-2</v>
      </c>
      <c r="P29" s="75">
        <v>-2.8619190186905102E-2</v>
      </c>
      <c r="Q29" s="75">
        <v>-1.02120090216976E-2</v>
      </c>
      <c r="R29" s="75">
        <v>9.7003591144721197E-3</v>
      </c>
      <c r="S29" s="75">
        <v>2.8938800085438698E-2</v>
      </c>
      <c r="T29" s="75">
        <v>4.56346618596353E-2</v>
      </c>
      <c r="U29" s="75">
        <v>5.8263500906486999E-2</v>
      </c>
      <c r="V29" s="75">
        <v>6.5683456931151296E-2</v>
      </c>
      <c r="W29" s="75">
        <v>6.7168047462705494E-2</v>
      </c>
      <c r="X29" s="75">
        <v>6.2426072763332702E-2</v>
      </c>
      <c r="Y29" s="75">
        <v>5.16026412632982E-2</v>
      </c>
      <c r="Z29" s="75">
        <v>3.5257956134441798E-2</v>
      </c>
      <c r="AA29" s="75">
        <v>1.4323859976784601E-2</v>
      </c>
      <c r="AB29" s="75">
        <v>-9.9606310887975207E-3</v>
      </c>
      <c r="AC29" s="75">
        <v>-3.6131687649421998E-2</v>
      </c>
      <c r="AD29" s="75">
        <v>-6.2595795545603294E-2</v>
      </c>
      <c r="AE29" s="75">
        <v>-8.7732439602509593E-2</v>
      </c>
      <c r="AF29" s="75">
        <v>-0.10999792832071301</v>
      </c>
      <c r="AG29" s="75">
        <v>-0.12802383919503799</v>
      </c>
      <c r="AH29" s="75">
        <v>-0.14070425986103599</v>
      </c>
      <c r="AI29" s="75">
        <v>-0.147266261378767</v>
      </c>
      <c r="AJ29" s="75">
        <v>-0.14731914180280001</v>
      </c>
      <c r="AK29" s="75">
        <v>-0.140879538026879</v>
      </c>
      <c r="AL29" s="75">
        <v>-0.12837081292144301</v>
      </c>
      <c r="AM29" s="75">
        <v>-0.110596672175179</v>
      </c>
      <c r="AN29" s="75">
        <v>-8.8690811521419097E-2</v>
      </c>
      <c r="AO29" s="75">
        <v>-6.4045724356178599E-2</v>
      </c>
      <c r="AP29" s="75">
        <v>-3.8225165455091803E-2</v>
      </c>
      <c r="AQ29" s="75">
        <v>-1.28657962049646E-2</v>
      </c>
      <c r="AR29" s="75">
        <v>1.04257633587667E-2</v>
      </c>
      <c r="AS29" s="75">
        <v>3.0174055554416501E-2</v>
      </c>
      <c r="AT29" s="75">
        <v>4.5127630637757599E-2</v>
      </c>
      <c r="AU29" s="75">
        <v>5.4337789766486802E-2</v>
      </c>
      <c r="AV29" s="75">
        <v>5.7218273168459698E-2</v>
      </c>
      <c r="AW29" s="75">
        <v>5.3582152068111101E-2</v>
      </c>
      <c r="AX29" s="75">
        <v>4.3653550659432702E-2</v>
      </c>
      <c r="AY29" s="75">
        <v>2.80534851837273E-2</v>
      </c>
      <c r="AZ29" s="75">
        <v>7.7607094578343097E-3</v>
      </c>
      <c r="BA29" s="75">
        <v>-1.5949970464243901E-2</v>
      </c>
      <c r="BB29" s="75">
        <v>-4.1588012648949103E-2</v>
      </c>
      <c r="BC29" s="75">
        <v>-6.7541053393192593E-2</v>
      </c>
      <c r="BD29" s="75">
        <v>-9.2176485104605493E-2</v>
      </c>
      <c r="BE29" s="75">
        <v>-0.113944329226269</v>
      </c>
      <c r="BF29" s="75">
        <v>-0.131474852000728</v>
      </c>
      <c r="BG29" s="75">
        <v>-0.143664858368833</v>
      </c>
      <c r="BH29" s="75">
        <v>-0.14974720027739699</v>
      </c>
      <c r="BI29" s="75">
        <v>-0.149339105448898</v>
      </c>
      <c r="BJ29" s="75">
        <v>-0.142466285277982</v>
      </c>
      <c r="BK29" s="75">
        <v>-0.129561316583854</v>
      </c>
      <c r="BL29" s="75">
        <v>-0.111436373538563</v>
      </c>
      <c r="BM29" s="75">
        <v>-8.9232073409425502E-2</v>
      </c>
      <c r="BN29" s="75">
        <v>-6.4345659005016306E-2</v>
      </c>
      <c r="BO29" s="75">
        <v>-3.8342955174607597E-2</v>
      </c>
      <c r="BP29" s="75">
        <v>-1.28596486515834E-2</v>
      </c>
      <c r="BQ29" s="75">
        <v>1.0501653130354401E-2</v>
      </c>
      <c r="BR29" s="75">
        <v>3.0272348392745601E-2</v>
      </c>
      <c r="BS29" s="75">
        <v>4.5210578542037097E-2</v>
      </c>
      <c r="BT29" s="75">
        <v>5.4379309350574598E-2</v>
      </c>
      <c r="BU29" s="75">
        <v>5.72052717332871E-2</v>
      </c>
      <c r="BV29" s="75">
        <v>5.3515448280481902E-2</v>
      </c>
      <c r="BW29" s="75">
        <v>4.3547791587066002E-2</v>
      </c>
      <c r="BX29" s="75">
        <v>2.7936178180393598E-2</v>
      </c>
      <c r="BY29" s="75">
        <v>7.6707728656992902E-3</v>
      </c>
      <c r="BZ29" s="75">
        <v>-1.5964408862341701E-2</v>
      </c>
      <c r="CA29" s="75">
        <v>-4.1472197966590997E-2</v>
      </c>
      <c r="CB29" s="75">
        <v>-6.7236672856925001E-2</v>
      </c>
      <c r="CC29" s="75">
        <v>-9.16247322858771E-2</v>
      </c>
      <c r="CD29" s="75">
        <v>-0.11308880881475</v>
      </c>
      <c r="CE29" s="75">
        <v>-0.130264193233838</v>
      </c>
      <c r="CF29" s="75">
        <v>-0.142054923451232</v>
      </c>
      <c r="CG29" s="75">
        <v>-0.14770254739107699</v>
      </c>
      <c r="CH29" s="75">
        <v>-0.14683359324710599</v>
      </c>
      <c r="CI29" s="75">
        <v>-0.13948279763695601</v>
      </c>
      <c r="CJ29" s="75">
        <v>-0.12609052859120301</v>
      </c>
      <c r="CK29" s="75">
        <v>-0.10747463073503601</v>
      </c>
      <c r="CL29" s="75">
        <v>-8.4778198036483399E-2</v>
      </c>
      <c r="CM29" s="75">
        <v>-5.9396762699620902E-2</v>
      </c>
      <c r="CN29" s="75">
        <v>-3.2889428324265203E-2</v>
      </c>
      <c r="CO29" s="75">
        <v>-6.8794597457554098E-3</v>
      </c>
      <c r="CP29" s="75">
        <v>1.704974632642E-2</v>
      </c>
      <c r="CQ29" s="75">
        <v>3.7456621899291297E-2</v>
      </c>
      <c r="CR29" s="75">
        <v>5.31355107047966E-2</v>
      </c>
      <c r="CS29" s="75">
        <v>6.3196473913926604E-2</v>
      </c>
      <c r="CT29" s="75">
        <v>6.71272320668867E-2</v>
      </c>
      <c r="CU29" s="75">
        <v>6.4833684002369399E-2</v>
      </c>
      <c r="CV29" s="75">
        <v>5.6657964603637E-2</v>
      </c>
      <c r="CW29" s="75">
        <v>4.3374218504923102E-2</v>
      </c>
      <c r="CX29" s="75">
        <v>2.6165194484933599E-2</v>
      </c>
      <c r="CY29" s="75">
        <v>6.5876225200509004E-3</v>
      </c>
      <c r="CZ29" s="75">
        <v>-1.34685984995257E-2</v>
      </c>
      <c r="DA29" s="75">
        <v>-3.1815877584403997E-2</v>
      </c>
      <c r="DB29" s="75">
        <v>-4.5998190162008498E-2</v>
      </c>
      <c r="DC29" s="75">
        <v>-5.3351104947305397E-2</v>
      </c>
      <c r="DD29" s="75">
        <v>-5.1237391393492503E-2</v>
      </c>
      <c r="DE29" s="75">
        <v>-3.7847151501741699E-2</v>
      </c>
      <c r="DF29" s="75">
        <v>-2.8196446631063701E-2</v>
      </c>
      <c r="DH29" s="73">
        <v>3500</v>
      </c>
      <c r="DI29">
        <v>9984.2139633322495</v>
      </c>
      <c r="DK29" s="74">
        <v>0</v>
      </c>
      <c r="DL29" s="74">
        <v>0</v>
      </c>
      <c r="DM29" s="74">
        <v>17</v>
      </c>
      <c r="DN29" s="74">
        <v>9984.2139633322495</v>
      </c>
    </row>
    <row r="30" spans="1:118" ht="1.1499999999999999" customHeight="1" x14ac:dyDescent="0.25">
      <c r="A30" s="71">
        <f t="shared" si="36"/>
        <v>19</v>
      </c>
      <c r="B30">
        <v>9050</v>
      </c>
      <c r="C30" s="72">
        <f t="shared" si="37"/>
        <v>3.3210270376744101E-2</v>
      </c>
      <c r="D30" s="72">
        <f t="shared" si="33"/>
        <v>-0.125989236311083</v>
      </c>
      <c r="E30" s="72">
        <f t="shared" si="33"/>
        <v>-7.3615944685652704E-2</v>
      </c>
      <c r="G30" s="72">
        <f t="shared" si="34"/>
        <v>-0.82309159202284699</v>
      </c>
      <c r="H30" s="72">
        <f t="shared" si="34"/>
        <v>-6.8382739147424099</v>
      </c>
      <c r="I30" s="72">
        <f t="shared" si="35"/>
        <v>-4.3215405343266804</v>
      </c>
      <c r="K30" s="75">
        <v>-2.40251709392123E-2</v>
      </c>
      <c r="L30" s="75">
        <v>-3.2345859740771601E-2</v>
      </c>
      <c r="M30" s="75">
        <v>-4.3892050498698099E-2</v>
      </c>
      <c r="N30" s="75">
        <v>-4.5578322644691902E-2</v>
      </c>
      <c r="O30" s="75">
        <v>-3.8790718863956498E-2</v>
      </c>
      <c r="P30" s="75">
        <v>-2.58142527624158E-2</v>
      </c>
      <c r="Q30" s="75">
        <v>-9.0699345284701808E-3</v>
      </c>
      <c r="R30" s="75">
        <v>9.1625715912186899E-3</v>
      </c>
      <c r="S30" s="75">
        <v>2.6838170657965701E-2</v>
      </c>
      <c r="T30" s="75">
        <v>4.2192941135299401E-2</v>
      </c>
      <c r="U30" s="75">
        <v>5.37839543940253E-2</v>
      </c>
      <c r="V30" s="75">
        <v>6.0528380587202203E-2</v>
      </c>
      <c r="W30" s="75">
        <v>6.1735098275753401E-2</v>
      </c>
      <c r="X30" s="75">
        <v>5.7123486077180097E-2</v>
      </c>
      <c r="Y30" s="75">
        <v>4.6824178051783703E-2</v>
      </c>
      <c r="Z30" s="75">
        <v>3.1358836218641897E-2</v>
      </c>
      <c r="AA30" s="75">
        <v>1.1599114413475E-2</v>
      </c>
      <c r="AB30" s="75">
        <v>-1.1294105448678199E-2</v>
      </c>
      <c r="AC30" s="75">
        <v>-3.5948234472939398E-2</v>
      </c>
      <c r="AD30" s="75">
        <v>-6.08684279680392E-2</v>
      </c>
      <c r="AE30" s="75">
        <v>-8.4534145802135696E-2</v>
      </c>
      <c r="AF30" s="75">
        <v>-0.105496733359391</v>
      </c>
      <c r="AG30" s="75">
        <v>-0.122471922679255</v>
      </c>
      <c r="AH30" s="75">
        <v>-0.13442182841609299</v>
      </c>
      <c r="AI30" s="75">
        <v>-0.14062116948363301</v>
      </c>
      <c r="AJ30" s="75">
        <v>-0.14070353685158299</v>
      </c>
      <c r="AK30" s="75">
        <v>-0.13468500466718</v>
      </c>
      <c r="AL30" s="75">
        <v>-0.122963571902691</v>
      </c>
      <c r="AM30" s="75">
        <v>-0.106294389719728</v>
      </c>
      <c r="AN30" s="75">
        <v>-8.5742488774758305E-2</v>
      </c>
      <c r="AO30" s="75">
        <v>-6.2615922861209497E-2</v>
      </c>
      <c r="AP30" s="75">
        <v>-3.8383556379467297E-2</v>
      </c>
      <c r="AQ30" s="75">
        <v>-1.45826970691859E-2</v>
      </c>
      <c r="AR30" s="75">
        <v>7.2775807250354697E-3</v>
      </c>
      <c r="AS30" s="75">
        <v>2.5811408951753899E-2</v>
      </c>
      <c r="AT30" s="75">
        <v>3.9843326372642797E-2</v>
      </c>
      <c r="AU30" s="75">
        <v>4.8482229320124998E-2</v>
      </c>
      <c r="AV30" s="75">
        <v>5.1177424065467603E-2</v>
      </c>
      <c r="AW30" s="75">
        <v>4.7753275416976E-2</v>
      </c>
      <c r="AX30" s="75">
        <v>3.84202170559865E-2</v>
      </c>
      <c r="AY30" s="75">
        <v>2.3761450866522801E-2</v>
      </c>
      <c r="AZ30" s="75">
        <v>4.6961704514251303E-3</v>
      </c>
      <c r="BA30" s="75">
        <v>-1.7578376293322401E-2</v>
      </c>
      <c r="BB30" s="75">
        <v>-4.1662317945651901E-2</v>
      </c>
      <c r="BC30" s="75">
        <v>-6.60413622405258E-2</v>
      </c>
      <c r="BD30" s="75">
        <v>-8.9182195522007499E-2</v>
      </c>
      <c r="BE30" s="75">
        <v>-0.10962910630412299</v>
      </c>
      <c r="BF30" s="75">
        <v>-0.12609566735449301</v>
      </c>
      <c r="BG30" s="75">
        <v>-0.13754577858615899</v>
      </c>
      <c r="BH30" s="75">
        <v>-0.14325894420007901</v>
      </c>
      <c r="BI30" s="75">
        <v>-0.14287566669548499</v>
      </c>
      <c r="BJ30" s="75">
        <v>-0.13642009452853901</v>
      </c>
      <c r="BK30" s="75">
        <v>-0.12429850216722101</v>
      </c>
      <c r="BL30" s="75">
        <v>-0.107273672019846</v>
      </c>
      <c r="BM30" s="75">
        <v>-8.6416847113505293E-2</v>
      </c>
      <c r="BN30" s="75">
        <v>-6.3040291739803203E-2</v>
      </c>
      <c r="BO30" s="75">
        <v>-3.8614608376115002E-2</v>
      </c>
      <c r="BP30" s="75">
        <v>-1.4675996738846999E-2</v>
      </c>
      <c r="BQ30" s="75">
        <v>7.2704222692800604E-3</v>
      </c>
      <c r="BR30" s="75">
        <v>2.58453679494778E-2</v>
      </c>
      <c r="BS30" s="75">
        <v>3.9882538912356699E-2</v>
      </c>
      <c r="BT30" s="75">
        <v>4.8501942490493097E-2</v>
      </c>
      <c r="BU30" s="75">
        <v>5.1165199614165401E-2</v>
      </c>
      <c r="BV30" s="75">
        <v>4.77098686302952E-2</v>
      </c>
      <c r="BW30" s="75">
        <v>3.8359526584354098E-2</v>
      </c>
      <c r="BX30" s="75">
        <v>2.37095876731837E-2</v>
      </c>
      <c r="BY30" s="75">
        <v>4.6900953040085302E-3</v>
      </c>
      <c r="BZ30" s="75">
        <v>-1.7492917705817401E-2</v>
      </c>
      <c r="CA30" s="75">
        <v>-4.1433182138630398E-2</v>
      </c>
      <c r="CB30" s="75">
        <v>-6.5612879494951801E-2</v>
      </c>
      <c r="CC30" s="75">
        <v>-8.8498047499015201E-2</v>
      </c>
      <c r="CD30" s="75">
        <v>-0.108635034579097</v>
      </c>
      <c r="CE30" s="75">
        <v>-0.124741880572214</v>
      </c>
      <c r="CF30" s="75">
        <v>-0.135788985656595</v>
      </c>
      <c r="CG30" s="75">
        <v>-0.14106370113456199</v>
      </c>
      <c r="CH30" s="75">
        <v>-0.14021489477424401</v>
      </c>
      <c r="CI30" s="75">
        <v>-0.13327474245079399</v>
      </c>
      <c r="CJ30" s="75">
        <v>-0.12065627951023999</v>
      </c>
      <c r="CK30" s="75">
        <v>-0.103126978608997</v>
      </c>
      <c r="CL30" s="75">
        <v>-8.1759662221352294E-2</v>
      </c>
      <c r="CM30" s="75">
        <v>-5.7864062171779501E-2</v>
      </c>
      <c r="CN30" s="75">
        <v>-3.2903297178777297E-2</v>
      </c>
      <c r="CO30" s="75">
        <v>-8.40047711649731E-3</v>
      </c>
      <c r="CP30" s="75">
        <v>1.41590634830754E-2</v>
      </c>
      <c r="CQ30" s="75">
        <v>3.3423601776789803E-2</v>
      </c>
      <c r="CR30" s="75">
        <v>4.8263599601473202E-2</v>
      </c>
      <c r="CS30" s="75">
        <v>5.7846779390179098E-2</v>
      </c>
      <c r="CT30" s="75">
        <v>6.1696469578919201E-2</v>
      </c>
      <c r="CU30" s="75">
        <v>5.9729929171280602E-2</v>
      </c>
      <c r="CV30" s="75">
        <v>5.2275657053496599E-2</v>
      </c>
      <c r="CW30" s="75">
        <v>4.0069473255020902E-2</v>
      </c>
      <c r="CX30" s="75">
        <v>2.4232632277830801E-2</v>
      </c>
      <c r="CY30" s="75">
        <v>6.2384394124455804E-3</v>
      </c>
      <c r="CZ30" s="75">
        <v>-1.21293412165277E-2</v>
      </c>
      <c r="DA30" s="75">
        <v>-2.88175519905416E-2</v>
      </c>
      <c r="DB30" s="75">
        <v>-4.1550319719926801E-2</v>
      </c>
      <c r="DC30" s="75">
        <v>-4.79227355134344E-2</v>
      </c>
      <c r="DD30" s="75">
        <v>-4.5676441027330802E-2</v>
      </c>
      <c r="DE30" s="75">
        <v>-3.34613562913273E-2</v>
      </c>
      <c r="DF30" s="75">
        <v>-2.4784117955250599E-2</v>
      </c>
      <c r="DH30" s="73">
        <v>3700</v>
      </c>
      <c r="DI30">
        <v>9985.0756423989296</v>
      </c>
      <c r="DK30" s="74">
        <v>0</v>
      </c>
      <c r="DL30" s="74">
        <v>0</v>
      </c>
      <c r="DM30" s="74">
        <v>18</v>
      </c>
      <c r="DN30" s="74">
        <v>9985.0756423989296</v>
      </c>
    </row>
    <row r="31" spans="1:118" ht="1.1499999999999999" customHeight="1" x14ac:dyDescent="0.25">
      <c r="A31" s="71">
        <f t="shared" si="36"/>
        <v>20</v>
      </c>
      <c r="B31">
        <v>9000</v>
      </c>
      <c r="C31" s="72">
        <f t="shared" si="37"/>
        <v>3.0609365826858199E-2</v>
      </c>
      <c r="D31" s="72">
        <f t="shared" si="33"/>
        <v>-0.120891870654841</v>
      </c>
      <c r="E31" s="72">
        <f t="shared" si="33"/>
        <v>-7.1176529450062795E-2</v>
      </c>
      <c r="G31" s="72">
        <f t="shared" si="34"/>
        <v>-0.85370095784970501</v>
      </c>
      <c r="H31" s="72">
        <f t="shared" si="34"/>
        <v>-6.7173820440875698</v>
      </c>
      <c r="I31" s="72">
        <f t="shared" si="35"/>
        <v>-4.2503640048766202</v>
      </c>
      <c r="K31" s="75">
        <v>-2.1122627501135801E-2</v>
      </c>
      <c r="L31" s="75">
        <v>-2.85803524343828E-2</v>
      </c>
      <c r="M31" s="75">
        <v>-3.9061495442447199E-2</v>
      </c>
      <c r="N31" s="75">
        <v>-4.0829980874441299E-2</v>
      </c>
      <c r="O31" s="75">
        <v>-3.4907075025839701E-2</v>
      </c>
      <c r="P31" s="75">
        <v>-2.3244808242156901E-2</v>
      </c>
      <c r="Q31" s="75">
        <v>-8.0208720702012199E-3</v>
      </c>
      <c r="R31" s="75">
        <v>8.6595887625117007E-3</v>
      </c>
      <c r="S31" s="75">
        <v>2.48825958740462E-2</v>
      </c>
      <c r="T31" s="75">
        <v>3.8986448317373197E-2</v>
      </c>
      <c r="U31" s="75">
        <v>4.96073205971879E-2</v>
      </c>
      <c r="V31" s="75">
        <v>5.5719412317776003E-2</v>
      </c>
      <c r="W31" s="75">
        <v>5.6665791737091201E-2</v>
      </c>
      <c r="X31" s="75">
        <v>5.21763817867167E-2</v>
      </c>
      <c r="Y31" s="75">
        <v>4.23685931825366E-2</v>
      </c>
      <c r="Z31" s="75">
        <v>2.7728115263189398E-2</v>
      </c>
      <c r="AA31" s="75">
        <v>9.07021485141285E-3</v>
      </c>
      <c r="AB31" s="75">
        <v>-1.2517522977132101E-2</v>
      </c>
      <c r="AC31" s="75">
        <v>-3.57481510127945E-2</v>
      </c>
      <c r="AD31" s="75">
        <v>-5.9219463556241803E-2</v>
      </c>
      <c r="AE31" s="75">
        <v>-8.1504798856676594E-2</v>
      </c>
      <c r="AF31" s="75">
        <v>-0.10124475106931601</v>
      </c>
      <c r="AG31" s="75">
        <v>-0.11723408611073401</v>
      </c>
      <c r="AH31" s="75">
        <v>-0.12849880923974</v>
      </c>
      <c r="AI31" s="75">
        <v>-0.134358390447464</v>
      </c>
      <c r="AJ31" s="75">
        <v>-0.13446923871531899</v>
      </c>
      <c r="AK31" s="75">
        <v>-0.12884690373685301</v>
      </c>
      <c r="AL31" s="75">
        <v>-0.117865566137561</v>
      </c>
      <c r="AM31" s="75">
        <v>-0.102234777774365</v>
      </c>
      <c r="AN31" s="75">
        <v>-8.2955082808398306E-2</v>
      </c>
      <c r="AO31" s="75">
        <v>-6.1255233442934598E-2</v>
      </c>
      <c r="AP31" s="75">
        <v>-3.8514977078684703E-2</v>
      </c>
      <c r="AQ31" s="75">
        <v>-1.61783116640754E-2</v>
      </c>
      <c r="AR31" s="75">
        <v>4.3373009822744203E-3</v>
      </c>
      <c r="AS31" s="75">
        <v>2.1730132386373901E-2</v>
      </c>
      <c r="AT31" s="75">
        <v>3.4896086205339898E-2</v>
      </c>
      <c r="AU31" s="75">
        <v>4.2998150034641101E-2</v>
      </c>
      <c r="AV31" s="75">
        <v>4.5519032909178303E-2</v>
      </c>
      <c r="AW31" s="75">
        <v>4.2293705254296501E-2</v>
      </c>
      <c r="AX31" s="75">
        <v>3.3519740432070601E-2</v>
      </c>
      <c r="AY31" s="75">
        <v>1.9744823620203501E-2</v>
      </c>
      <c r="AZ31" s="75">
        <v>1.8322096848396501E-3</v>
      </c>
      <c r="BA31" s="75">
        <v>-1.90936955200731E-2</v>
      </c>
      <c r="BB31" s="75">
        <v>-4.1718178970359003E-2</v>
      </c>
      <c r="BC31" s="75">
        <v>-6.4619058255098005E-2</v>
      </c>
      <c r="BD31" s="75">
        <v>-8.6356276398691895E-2</v>
      </c>
      <c r="BE31" s="75">
        <v>-0.105562656222177</v>
      </c>
      <c r="BF31" s="75">
        <v>-0.121030011041921</v>
      </c>
      <c r="BG31" s="75">
        <v>-0.131785256970779</v>
      </c>
      <c r="BH31" s="75">
        <v>-0.13715171512397301</v>
      </c>
      <c r="BI31" s="75">
        <v>-0.13679174705011499</v>
      </c>
      <c r="BJ31" s="75">
        <v>-0.13072803139856201</v>
      </c>
      <c r="BK31" s="75">
        <v>-0.11934213965491799</v>
      </c>
      <c r="BL31" s="75">
        <v>-0.10335046780816801</v>
      </c>
      <c r="BM31" s="75">
        <v>-8.3759103376969499E-2</v>
      </c>
      <c r="BN31" s="75">
        <v>-6.1800497100434698E-2</v>
      </c>
      <c r="BO31" s="75">
        <v>-3.8855818269989802E-2</v>
      </c>
      <c r="BP31" s="75">
        <v>-1.6367829786513501E-2</v>
      </c>
      <c r="BQ31" s="75">
        <v>4.2499071847305397E-3</v>
      </c>
      <c r="BR31" s="75">
        <v>2.17020008867621E-2</v>
      </c>
      <c r="BS31" s="75">
        <v>3.4893112467052498E-2</v>
      </c>
      <c r="BT31" s="75">
        <v>4.2996828160130403E-2</v>
      </c>
      <c r="BU31" s="75">
        <v>4.5507539726049803E-2</v>
      </c>
      <c r="BV31" s="75">
        <v>4.2272733364729899E-2</v>
      </c>
      <c r="BW31" s="75">
        <v>3.35024844923964E-2</v>
      </c>
      <c r="BX31" s="75">
        <v>1.97560898310166E-2</v>
      </c>
      <c r="BY31" s="75">
        <v>1.90713322259398E-3</v>
      </c>
      <c r="BZ31" s="75">
        <v>-1.89115943851265E-2</v>
      </c>
      <c r="CA31" s="75">
        <v>-4.1379199002549202E-2</v>
      </c>
      <c r="CB31" s="75">
        <v>-6.4069995959807696E-2</v>
      </c>
      <c r="CC31" s="75">
        <v>-8.5543127240216496E-2</v>
      </c>
      <c r="CD31" s="75">
        <v>-0.104433143533801</v>
      </c>
      <c r="CE31" s="75">
        <v>-0.119535800859057</v>
      </c>
      <c r="CF31" s="75">
        <v>-0.12988382188465</v>
      </c>
      <c r="CG31" s="75">
        <v>-0.134807573009461</v>
      </c>
      <c r="CH31" s="75">
        <v>-0.13397690173127999</v>
      </c>
      <c r="CI31" s="75">
        <v>-0.127421577803638</v>
      </c>
      <c r="CJ31" s="75">
        <v>-0.115528961132804</v>
      </c>
      <c r="CK31" s="75">
        <v>-9.9019208760987507E-2</v>
      </c>
      <c r="CL31" s="75">
        <v>-7.8899142772433997E-2</v>
      </c>
      <c r="CM31" s="75">
        <v>-5.6397923838276201E-2</v>
      </c>
      <c r="CN31" s="75">
        <v>-3.2888536451437099E-2</v>
      </c>
      <c r="CO31" s="75">
        <v>-9.8000379710037992E-3</v>
      </c>
      <c r="CP31" s="75">
        <v>1.14743104386161E-2</v>
      </c>
      <c r="CQ31" s="75">
        <v>2.9667116192354102E-2</v>
      </c>
      <c r="CR31" s="75">
        <v>4.3720245274330397E-2</v>
      </c>
      <c r="CS31" s="75">
        <v>5.2855433672366399E-2</v>
      </c>
      <c r="CT31" s="75">
        <v>5.6629212014954598E-2</v>
      </c>
      <c r="CU31" s="75">
        <v>5.4969156004103702E-2</v>
      </c>
      <c r="CV31" s="75">
        <v>4.8190354723956198E-2</v>
      </c>
      <c r="CW31" s="75">
        <v>3.6991622737832498E-2</v>
      </c>
      <c r="CX31" s="75">
        <v>2.2434910450128801E-2</v>
      </c>
      <c r="CY31" s="75">
        <v>5.91260899488588E-3</v>
      </c>
      <c r="CZ31" s="75">
        <v>-1.0895073249116601E-2</v>
      </c>
      <c r="DA31" s="75">
        <v>-2.6066432983575302E-2</v>
      </c>
      <c r="DB31" s="75">
        <v>-3.7499966145546702E-2</v>
      </c>
      <c r="DC31" s="75">
        <v>-4.3033051387315002E-2</v>
      </c>
      <c r="DD31" s="75">
        <v>-4.0738534107413203E-2</v>
      </c>
      <c r="DE31" s="75">
        <v>-2.9628941680484699E-2</v>
      </c>
      <c r="DF31" s="75">
        <v>-2.1836173299925501E-2</v>
      </c>
      <c r="DH31" s="73">
        <v>3900</v>
      </c>
      <c r="DI31">
        <v>9998.5305431844808</v>
      </c>
      <c r="DK31" s="74">
        <v>0</v>
      </c>
      <c r="DL31" s="74">
        <v>0</v>
      </c>
      <c r="DM31" s="74">
        <v>19</v>
      </c>
      <c r="DN31" s="74">
        <v>9998.5305431844808</v>
      </c>
    </row>
    <row r="32" spans="1:118" ht="1.1499999999999999" customHeight="1" x14ac:dyDescent="0.25">
      <c r="A32" s="71">
        <f t="shared" si="36"/>
        <v>21</v>
      </c>
      <c r="B32">
        <v>8950</v>
      </c>
      <c r="C32" s="72">
        <f t="shared" si="37"/>
        <v>2.8181081306283801E-2</v>
      </c>
      <c r="D32" s="72">
        <f t="shared" si="37"/>
        <v>-0.116091133851286</v>
      </c>
      <c r="E32" s="72">
        <f t="shared" si="37"/>
        <v>-6.8861589038920104E-2</v>
      </c>
      <c r="G32" s="72">
        <f t="shared" ref="G32:H51" si="40">INDEX($K$238:$DF$437,$A32,G$11)</f>
        <v>-0.88188203915598895</v>
      </c>
      <c r="H32" s="72">
        <f t="shared" si="40"/>
        <v>-6.6012909102362798</v>
      </c>
      <c r="I32" s="72">
        <f t="shared" si="35"/>
        <v>-4.1815024158377003</v>
      </c>
      <c r="K32" s="75">
        <v>-1.86080831263007E-2</v>
      </c>
      <c r="L32" s="75">
        <v>-2.5285955425056201E-2</v>
      </c>
      <c r="M32" s="75">
        <v>-3.4775473172371597E-2</v>
      </c>
      <c r="N32" s="75">
        <v>-3.6562356670215103E-2</v>
      </c>
      <c r="O32" s="75">
        <v>-3.1382133868692097E-2</v>
      </c>
      <c r="P32" s="75">
        <v>-2.0897972564998701E-2</v>
      </c>
      <c r="Q32" s="75">
        <v>-7.0628420718503501E-3</v>
      </c>
      <c r="R32" s="75">
        <v>8.1851970178331603E-3</v>
      </c>
      <c r="S32" s="75">
        <v>2.3059469141698999E-2</v>
      </c>
      <c r="T32" s="75">
        <v>3.5997634029335999E-2</v>
      </c>
      <c r="U32" s="75">
        <v>4.5712487657287901E-2</v>
      </c>
      <c r="V32" s="75">
        <v>5.1233300294065802E-2</v>
      </c>
      <c r="W32" s="75">
        <v>5.1936216707622399E-2</v>
      </c>
      <c r="X32" s="75">
        <v>4.75616768066447E-2</v>
      </c>
      <c r="Y32" s="75">
        <v>3.8215050667972698E-2</v>
      </c>
      <c r="Z32" s="75">
        <v>2.4348480703388301E-2</v>
      </c>
      <c r="AA32" s="75">
        <v>6.7244302458766402E-3</v>
      </c>
      <c r="AB32" s="75">
        <v>-1.3638261624064301E-2</v>
      </c>
      <c r="AC32" s="75">
        <v>-3.5533024916098797E-2</v>
      </c>
      <c r="AD32" s="75">
        <v>-5.7644622666921302E-2</v>
      </c>
      <c r="AE32" s="75">
        <v>-7.86345405739894E-2</v>
      </c>
      <c r="AF32" s="75">
        <v>-9.7227182606770796E-2</v>
      </c>
      <c r="AG32" s="75">
        <v>-0.11229153718583799</v>
      </c>
      <c r="AH32" s="75">
        <v>-0.122913612891666</v>
      </c>
      <c r="AI32" s="75">
        <v>-0.12845490826506101</v>
      </c>
      <c r="AJ32" s="75">
        <v>-0.128593264005539</v>
      </c>
      <c r="AK32" s="75">
        <v>-0.12334374045829</v>
      </c>
      <c r="AL32" s="75">
        <v>-0.113058150665083</v>
      </c>
      <c r="AM32" s="75">
        <v>-9.8403222002680202E-2</v>
      </c>
      <c r="AN32" s="75">
        <v>-8.03189360638452E-2</v>
      </c>
      <c r="AO32" s="75">
        <v>-5.9959568527728997E-2</v>
      </c>
      <c r="AP32" s="75">
        <v>-3.8621171800919001E-2</v>
      </c>
      <c r="AQ32" s="75">
        <v>-1.7660110337328599E-2</v>
      </c>
      <c r="AR32" s="75">
        <v>1.5921944461206299E-3</v>
      </c>
      <c r="AS32" s="75">
        <v>1.7913035533742901E-2</v>
      </c>
      <c r="AT32" s="75">
        <v>3.0265339193183499E-2</v>
      </c>
      <c r="AU32" s="75">
        <v>3.7862893153155698E-2</v>
      </c>
      <c r="AV32" s="75">
        <v>4.0219777489614902E-2</v>
      </c>
      <c r="AW32" s="75">
        <v>3.7180922618827002E-2</v>
      </c>
      <c r="AX32" s="75">
        <v>2.8931821648957301E-2</v>
      </c>
      <c r="AY32" s="75">
        <v>1.59868007208115E-2</v>
      </c>
      <c r="AZ32" s="75">
        <v>-8.4342312217813604E-4</v>
      </c>
      <c r="BA32" s="75">
        <v>-2.0502856457651399E-2</v>
      </c>
      <c r="BB32" s="75">
        <v>-4.1756767107362897E-2</v>
      </c>
      <c r="BC32" s="75">
        <v>-6.3269483444778396E-2</v>
      </c>
      <c r="BD32" s="75">
        <v>-8.3688535645665002E-2</v>
      </c>
      <c r="BE32" s="75">
        <v>-0.10172989683842799</v>
      </c>
      <c r="BF32" s="75">
        <v>-0.11625886242783</v>
      </c>
      <c r="BG32" s="75">
        <v>-0.12636153353531801</v>
      </c>
      <c r="BH32" s="75">
        <v>-0.13140238563614201</v>
      </c>
      <c r="BI32" s="75">
        <v>-0.13106431050053199</v>
      </c>
      <c r="BJ32" s="75">
        <v>-0.125368604441773</v>
      </c>
      <c r="BK32" s="75">
        <v>-0.11467363711775699</v>
      </c>
      <c r="BL32" s="75">
        <v>-9.9652240391528701E-2</v>
      </c>
      <c r="BM32" s="75">
        <v>-8.1249309400604902E-2</v>
      </c>
      <c r="BN32" s="75">
        <v>-6.0622332872476301E-2</v>
      </c>
      <c r="BO32" s="75">
        <v>-3.9068483568325901E-2</v>
      </c>
      <c r="BP32" s="75">
        <v>-1.79427691448108E-2</v>
      </c>
      <c r="BQ32" s="75">
        <v>1.42724290522892E-3</v>
      </c>
      <c r="BR32" s="75">
        <v>1.7824947453855201E-2</v>
      </c>
      <c r="BS32" s="75">
        <v>3.0221651479582699E-2</v>
      </c>
      <c r="BT32" s="75">
        <v>3.7841267908888698E-2</v>
      </c>
      <c r="BU32" s="75">
        <v>4.0208971203323902E-2</v>
      </c>
      <c r="BV32" s="75">
        <v>3.7181567611964901E-2</v>
      </c>
      <c r="BW32" s="75">
        <v>2.89564495101058E-2</v>
      </c>
      <c r="BX32" s="75">
        <v>1.6058996668984901E-2</v>
      </c>
      <c r="BY32" s="75">
        <v>-6.9022645419863601E-4</v>
      </c>
      <c r="BZ32" s="75">
        <v>-2.0227216217353999E-2</v>
      </c>
      <c r="CA32" s="75">
        <v>-4.1311265215513197E-2</v>
      </c>
      <c r="CB32" s="75">
        <v>-6.2603218074141195E-2</v>
      </c>
      <c r="CC32" s="75">
        <v>-8.2749654898893799E-2</v>
      </c>
      <c r="CD32" s="75">
        <v>-0.100467962571374</v>
      </c>
      <c r="CE32" s="75">
        <v>-0.114626885844013</v>
      </c>
      <c r="CF32" s="75">
        <v>-0.124317675610759</v>
      </c>
      <c r="CG32" s="75">
        <v>-0.12891109480100099</v>
      </c>
      <c r="CH32" s="75">
        <v>-0.128096693951297</v>
      </c>
      <c r="CI32" s="75">
        <v>-0.12190198511388101</v>
      </c>
      <c r="CJ32" s="75">
        <v>-0.110690212962799</v>
      </c>
      <c r="CK32" s="75">
        <v>-9.5137089532668098E-2</v>
      </c>
      <c r="CL32" s="75">
        <v>-7.6187447292377294E-2</v>
      </c>
      <c r="CM32" s="75">
        <v>-5.4994788116696301E-2</v>
      </c>
      <c r="CN32" s="75">
        <v>-3.2847460258226401E-2</v>
      </c>
      <c r="CO32" s="75">
        <v>-1.10862081244567E-2</v>
      </c>
      <c r="CP32" s="75">
        <v>8.9821481147146099E-3</v>
      </c>
      <c r="CQ32" s="75">
        <v>2.6169361099673501E-2</v>
      </c>
      <c r="CR32" s="75">
        <v>3.94842683736851E-2</v>
      </c>
      <c r="CS32" s="75">
        <v>4.8199181772297303E-2</v>
      </c>
      <c r="CT32" s="75">
        <v>5.1901557336482197E-2</v>
      </c>
      <c r="CU32" s="75">
        <v>5.0528312258515999E-2</v>
      </c>
      <c r="CV32" s="75">
        <v>4.4381302833662602E-2</v>
      </c>
      <c r="CW32" s="75">
        <v>3.4123632847322297E-2</v>
      </c>
      <c r="CX32" s="75">
        <v>2.0760052719197099E-2</v>
      </c>
      <c r="CY32" s="75">
        <v>5.6046097488797299E-3</v>
      </c>
      <c r="CZ32" s="75">
        <v>-9.763067372578E-3</v>
      </c>
      <c r="DA32" s="75">
        <v>-2.3548935766975702E-2</v>
      </c>
      <c r="DB32" s="75">
        <v>-3.3818379977296899E-2</v>
      </c>
      <c r="DC32" s="75">
        <v>-3.86325936903631E-2</v>
      </c>
      <c r="DD32" s="75">
        <v>-3.6351584707213003E-2</v>
      </c>
      <c r="DE32" s="75">
        <v>-2.62715871094951E-2</v>
      </c>
      <c r="DF32" s="75">
        <v>-1.9278906166045998E-2</v>
      </c>
      <c r="DH32" s="73">
        <v>4100</v>
      </c>
      <c r="DI32">
        <v>10024.361041722799</v>
      </c>
      <c r="DK32" s="74">
        <v>0</v>
      </c>
      <c r="DL32" s="74">
        <v>0</v>
      </c>
      <c r="DM32" s="74">
        <v>20</v>
      </c>
      <c r="DN32" s="74">
        <v>10024.361041722799</v>
      </c>
    </row>
    <row r="33" spans="1:118" ht="1.1499999999999999" customHeight="1" x14ac:dyDescent="0.25">
      <c r="A33" s="71">
        <f t="shared" si="36"/>
        <v>22</v>
      </c>
      <c r="B33">
        <v>8900</v>
      </c>
      <c r="C33" s="72">
        <f t="shared" ref="C33:E52" si="41">INDEX($K$15:$DF$214,$A33,C$11)</f>
        <v>2.5912650370332801E-2</v>
      </c>
      <c r="D33" s="72">
        <f t="shared" si="41"/>
        <v>-0.111569036464661</v>
      </c>
      <c r="E33" s="72">
        <f t="shared" si="41"/>
        <v>-6.6663974226394196E-2</v>
      </c>
      <c r="G33" s="72">
        <f t="shared" si="40"/>
        <v>-0.90779468952632203</v>
      </c>
      <c r="H33" s="72">
        <f t="shared" si="40"/>
        <v>-6.4897218737716198</v>
      </c>
      <c r="I33" s="72">
        <f t="shared" si="35"/>
        <v>-4.1148384416113002</v>
      </c>
      <c r="K33" s="75">
        <v>-1.6421852304083499E-2</v>
      </c>
      <c r="L33" s="75">
        <v>-2.2397323000209302E-2</v>
      </c>
      <c r="M33" s="75">
        <v>-3.09708590830996E-2</v>
      </c>
      <c r="N33" s="75">
        <v>-3.2730180810235598E-2</v>
      </c>
      <c r="O33" s="75">
        <v>-2.8188682391860301E-2</v>
      </c>
      <c r="P33" s="75">
        <v>-1.87605780159492E-2</v>
      </c>
      <c r="Q33" s="75">
        <v>-6.1931162749078797E-3</v>
      </c>
      <c r="R33" s="75">
        <v>7.7341652947234196E-3</v>
      </c>
      <c r="S33" s="75">
        <v>2.13573479068054E-2</v>
      </c>
      <c r="T33" s="75">
        <v>3.3210270376744101E-2</v>
      </c>
      <c r="U33" s="75">
        <v>4.20797855320506E-2</v>
      </c>
      <c r="V33" s="75">
        <v>4.7048304234026499E-2</v>
      </c>
      <c r="W33" s="75">
        <v>4.7523976903212299E-2</v>
      </c>
      <c r="X33" s="75">
        <v>4.3257728594044198E-2</v>
      </c>
      <c r="Y33" s="75">
        <v>3.4344003154296802E-2</v>
      </c>
      <c r="Z33" s="75">
        <v>2.12036852998835E-2</v>
      </c>
      <c r="AA33" s="75">
        <v>4.5498103338695696E-3</v>
      </c>
      <c r="AB33" s="75">
        <v>-1.46632481177812E-2</v>
      </c>
      <c r="AC33" s="75">
        <v>-3.5304346938073598E-2</v>
      </c>
      <c r="AD33" s="75">
        <v>-5.6139886877044701E-2</v>
      </c>
      <c r="AE33" s="75">
        <v>-7.5914114424417603E-2</v>
      </c>
      <c r="AF33" s="75">
        <v>-9.3430132057010201E-2</v>
      </c>
      <c r="AG33" s="75">
        <v>-0.10762662960743</v>
      </c>
      <c r="AH33" s="75">
        <v>-0.117645966172749</v>
      </c>
      <c r="AI33" s="75">
        <v>-0.12288911023691</v>
      </c>
      <c r="AJ33" s="75">
        <v>-0.12305403085904799</v>
      </c>
      <c r="AK33" s="75">
        <v>-0.118155330969934</v>
      </c>
      <c r="AL33" s="75">
        <v>-0.1085238179532</v>
      </c>
      <c r="AM33" s="75">
        <v>-9.4786000295998707E-2</v>
      </c>
      <c r="AN33" s="75">
        <v>-7.7824981685748695E-2</v>
      </c>
      <c r="AO33" s="75">
        <v>-5.8725092264821699E-2</v>
      </c>
      <c r="AP33" s="75">
        <v>-3.8703781480917299E-2</v>
      </c>
      <c r="AQ33" s="75">
        <v>-1.9035111523803602E-2</v>
      </c>
      <c r="AR33" s="75">
        <v>-9.6969650737264599E-4</v>
      </c>
      <c r="AS33" s="75">
        <v>1.43439717050659E-2</v>
      </c>
      <c r="AT33" s="75">
        <v>2.5931764004480998E-2</v>
      </c>
      <c r="AU33" s="75">
        <v>3.3055176934690199E-2</v>
      </c>
      <c r="AV33" s="75">
        <v>3.5257753303126201E-2</v>
      </c>
      <c r="AW33" s="75">
        <v>3.2393777587817502E-2</v>
      </c>
      <c r="AX33" s="75">
        <v>2.4637395738191101E-2</v>
      </c>
      <c r="AY33" s="75">
        <v>1.24716011894179E-2</v>
      </c>
      <c r="AZ33" s="75">
        <v>-3.3422331615247402E-3</v>
      </c>
      <c r="BA33" s="75">
        <v>-2.1812366006920401E-2</v>
      </c>
      <c r="BB33" s="75">
        <v>-4.1779182671466498E-2</v>
      </c>
      <c r="BC33" s="75">
        <v>-6.1988263433722698E-2</v>
      </c>
      <c r="BD33" s="75">
        <v>-8.1169401340998704E-2</v>
      </c>
      <c r="BE33" s="75">
        <v>-9.8116663666137305E-2</v>
      </c>
      <c r="BF33" s="75">
        <v>-0.11176435846005001</v>
      </c>
      <c r="BG33" s="75">
        <v>-0.121254172939616</v>
      </c>
      <c r="BH33" s="75">
        <v>-0.125989236311083</v>
      </c>
      <c r="BI33" s="75">
        <v>-0.125671723407317</v>
      </c>
      <c r="BJ33" s="75">
        <v>-0.120321630756452</v>
      </c>
      <c r="BK33" s="75">
        <v>-0.110275535255145</v>
      </c>
      <c r="BL33" s="75">
        <v>-9.61653546086563E-2</v>
      </c>
      <c r="BM33" s="75">
        <v>-7.8878514224193105E-2</v>
      </c>
      <c r="BN33" s="75">
        <v>-5.9502098232492202E-2</v>
      </c>
      <c r="BO33" s="75">
        <v>-3.9254389012939997E-2</v>
      </c>
      <c r="BP33" s="75">
        <v>-1.9407974450036801E-2</v>
      </c>
      <c r="BQ33" s="75">
        <v>-1.20965507318942E-3</v>
      </c>
      <c r="BR33" s="75">
        <v>1.4197958574259199E-2</v>
      </c>
      <c r="BS33" s="75">
        <v>2.5848763335593501E-2</v>
      </c>
      <c r="BT33" s="75">
        <v>3.3013943393661899E-2</v>
      </c>
      <c r="BU33" s="75">
        <v>3.5247590606600099E-2</v>
      </c>
      <c r="BV33" s="75">
        <v>3.2415262024478503E-2</v>
      </c>
      <c r="BW33" s="75">
        <v>2.4702434433788702E-2</v>
      </c>
      <c r="BX33" s="75">
        <v>1.2602635171774601E-2</v>
      </c>
      <c r="BY33" s="75">
        <v>-3.1133599345776002E-3</v>
      </c>
      <c r="BZ33" s="75">
        <v>-2.14461491592874E-2</v>
      </c>
      <c r="CA33" s="75">
        <v>-4.1230337515012198E-2</v>
      </c>
      <c r="CB33" s="75">
        <v>-6.1208035994604802E-2</v>
      </c>
      <c r="CC33" s="75">
        <v>-8.0107942972604096E-2</v>
      </c>
      <c r="CD33" s="75">
        <v>-9.6725242529805605E-2</v>
      </c>
      <c r="CE33" s="75">
        <v>-0.109997228439897</v>
      </c>
      <c r="CF33" s="75">
        <v>-0.119070116522379</v>
      </c>
      <c r="CG33" s="75">
        <v>-0.123352606011485</v>
      </c>
      <c r="CH33" s="75">
        <v>-0.1225527506263</v>
      </c>
      <c r="CI33" s="75">
        <v>-0.11669594700126699</v>
      </c>
      <c r="CJ33" s="75">
        <v>-0.106122793892477</v>
      </c>
      <c r="CK33" s="75">
        <v>-9.1467256198984603E-2</v>
      </c>
      <c r="CL33" s="75">
        <v>-7.3615944685652704E-2</v>
      </c>
      <c r="CM33" s="75">
        <v>-5.3651315490519602E-2</v>
      </c>
      <c r="CN33" s="75">
        <v>-3.2782245773551003E-2</v>
      </c>
      <c r="CO33" s="75">
        <v>-1.2266564458636799E-2</v>
      </c>
      <c r="CP33" s="75">
        <v>6.6700521322900297E-3</v>
      </c>
      <c r="CQ33" s="75">
        <v>2.2913625142728E-2</v>
      </c>
      <c r="CR33" s="75">
        <v>3.55357987284287E-2</v>
      </c>
      <c r="CS33" s="75">
        <v>4.38562158113927E-2</v>
      </c>
      <c r="CT33" s="75">
        <v>4.7491117403424099E-2</v>
      </c>
      <c r="CU33" s="75">
        <v>4.63858415492404E-2</v>
      </c>
      <c r="CV33" s="75">
        <v>4.0829166689245501E-2</v>
      </c>
      <c r="CW33" s="75">
        <v>3.1449752246421603E-2</v>
      </c>
      <c r="CX33" s="75">
        <v>1.9197208861837602E-2</v>
      </c>
      <c r="CY33" s="75">
        <v>5.3098567642928104E-3</v>
      </c>
      <c r="CZ33" s="75">
        <v>-8.7299048036265908E-3</v>
      </c>
      <c r="DA33" s="75">
        <v>-2.12512236682641E-2</v>
      </c>
      <c r="DB33" s="75">
        <v>-3.04777500290992E-2</v>
      </c>
      <c r="DC33" s="75">
        <v>-3.4675567963190497E-2</v>
      </c>
      <c r="DD33" s="75">
        <v>-3.2452096015322202E-2</v>
      </c>
      <c r="DE33" s="75">
        <v>-2.33237281840456E-2</v>
      </c>
      <c r="DF33" s="75">
        <v>-1.70524722923346E-2</v>
      </c>
      <c r="DH33" s="73">
        <v>4300</v>
      </c>
      <c r="DI33">
        <v>10061.5699759854</v>
      </c>
      <c r="DK33" s="74">
        <v>0</v>
      </c>
      <c r="DL33" s="74">
        <v>0</v>
      </c>
      <c r="DM33" s="74">
        <v>21</v>
      </c>
      <c r="DN33" s="74">
        <v>10061.5699759854</v>
      </c>
    </row>
    <row r="34" spans="1:118" ht="1.1499999999999999" customHeight="1" x14ac:dyDescent="0.25">
      <c r="A34" s="71">
        <f t="shared" si="36"/>
        <v>23</v>
      </c>
      <c r="B34">
        <v>8850</v>
      </c>
      <c r="C34" s="72">
        <f t="shared" si="41"/>
        <v>2.3792304929684101E-2</v>
      </c>
      <c r="D34" s="72">
        <f t="shared" si="41"/>
        <v>-0.107308683844216</v>
      </c>
      <c r="E34" s="72">
        <f t="shared" si="41"/>
        <v>-6.4576971252781695E-2</v>
      </c>
      <c r="G34" s="72">
        <f t="shared" si="40"/>
        <v>-0.93158699445600601</v>
      </c>
      <c r="H34" s="72">
        <f t="shared" si="40"/>
        <v>-6.3824131899273997</v>
      </c>
      <c r="I34" s="72">
        <f t="shared" si="35"/>
        <v>-4.05026147035852</v>
      </c>
      <c r="K34" s="75">
        <v>-1.45150983947587E-2</v>
      </c>
      <c r="L34" s="75">
        <v>-1.9859486547429601E-2</v>
      </c>
      <c r="M34" s="75">
        <v>-2.7592126244699099E-2</v>
      </c>
      <c r="N34" s="75">
        <v>-2.92918113806717E-2</v>
      </c>
      <c r="O34" s="75">
        <v>-2.53006408042574E-2</v>
      </c>
      <c r="P34" s="75">
        <v>-1.6819397710237299E-2</v>
      </c>
      <c r="Q34" s="75">
        <v>-5.4083754897328602E-3</v>
      </c>
      <c r="R34" s="75">
        <v>7.3021372301945997E-3</v>
      </c>
      <c r="S34" s="75">
        <v>1.9765866636121201E-2</v>
      </c>
      <c r="T34" s="75">
        <v>3.0609365826858199E-2</v>
      </c>
      <c r="U34" s="75">
        <v>3.8690899889547797E-2</v>
      </c>
      <c r="V34" s="75">
        <v>4.3144108617061597E-2</v>
      </c>
      <c r="W34" s="75">
        <v>4.3408103355918597E-2</v>
      </c>
      <c r="X34" s="75">
        <v>3.92442508017848E-2</v>
      </c>
      <c r="Y34" s="75">
        <v>3.0737116777640901E-2</v>
      </c>
      <c r="Z34" s="75">
        <v>1.8278485401638098E-2</v>
      </c>
      <c r="AA34" s="75">
        <v>2.5351402433761898E-3</v>
      </c>
      <c r="AB34" s="75">
        <v>-1.55989840909069E-2</v>
      </c>
      <c r="AC34" s="75">
        <v>-3.5063515766960297E-2</v>
      </c>
      <c r="AD34" s="75">
        <v>-5.4701482240179698E-2</v>
      </c>
      <c r="AE34" s="75">
        <v>-7.3334828470829005E-2</v>
      </c>
      <c r="AF34" s="75">
        <v>-8.9840551380052494E-2</v>
      </c>
      <c r="AG34" s="75">
        <v>-0.10322279341291</v>
      </c>
      <c r="AH34" s="75">
        <v>-0.11267683215247799</v>
      </c>
      <c r="AI34" s="75">
        <v>-0.1176407017477</v>
      </c>
      <c r="AJ34" s="75">
        <v>-0.117831273884116</v>
      </c>
      <c r="AK34" s="75">
        <v>-0.11326272279784901</v>
      </c>
      <c r="AL34" s="75">
        <v>-0.104246128856625</v>
      </c>
      <c r="AM34" s="75">
        <v>-9.1370228524624494E-2</v>
      </c>
      <c r="AN34" s="75">
        <v>-7.5464707508103801E-2</v>
      </c>
      <c r="AO34" s="75">
        <v>-5.7548205069188001E-2</v>
      </c>
      <c r="AP34" s="75">
        <v>-3.8764349804155197E-2</v>
      </c>
      <c r="AQ34" s="75">
        <v>-2.0309908890753799E-2</v>
      </c>
      <c r="AR34" s="75">
        <v>-3.35960394701942E-3</v>
      </c>
      <c r="AS34" s="75">
        <v>1.1007774857785001E-2</v>
      </c>
      <c r="AT34" s="75">
        <v>2.1877213381585499E-2</v>
      </c>
      <c r="AU34" s="75">
        <v>2.8555013366362798E-2</v>
      </c>
      <c r="AV34" s="75">
        <v>3.06123878103562E-2</v>
      </c>
      <c r="AW34" s="75">
        <v>2.7912406465220502E-2</v>
      </c>
      <c r="AX34" s="75">
        <v>2.0618557175203001E-2</v>
      </c>
      <c r="AY34" s="75">
        <v>9.1844038425506307E-3</v>
      </c>
      <c r="AZ34" s="75">
        <v>-5.67502574655463E-3</v>
      </c>
      <c r="BA34" s="75">
        <v>-2.3028335229960201E-2</v>
      </c>
      <c r="BB34" s="75">
        <v>-4.17864592829255E-2</v>
      </c>
      <c r="BC34" s="75">
        <v>-6.0771290457646503E-2</v>
      </c>
      <c r="BD34" s="75">
        <v>-7.8789884412208203E-2</v>
      </c>
      <c r="BE34" s="75">
        <v>-9.4709654472171598E-2</v>
      </c>
      <c r="BF34" s="75">
        <v>-0.107529723630696</v>
      </c>
      <c r="BG34" s="75">
        <v>-0.11644398436197601</v>
      </c>
      <c r="BH34" s="75">
        <v>-0.120891870654841</v>
      </c>
      <c r="BI34" s="75">
        <v>-0.120593669781369</v>
      </c>
      <c r="BJ34" s="75">
        <v>-0.11556815675653</v>
      </c>
      <c r="BK34" s="75">
        <v>-0.106131438667357</v>
      </c>
      <c r="BL34" s="75">
        <v>-9.2877006966828005E-2</v>
      </c>
      <c r="BM34" s="75">
        <v>-7.6638313578873699E-2</v>
      </c>
      <c r="BN34" s="75">
        <v>-5.84363191681814E-2</v>
      </c>
      <c r="BO34" s="75">
        <v>-3.9415212048274903E-2</v>
      </c>
      <c r="BP34" s="75">
        <v>-2.0770171184258199E-2</v>
      </c>
      <c r="BQ34" s="75">
        <v>-3.6721378215452201E-3</v>
      </c>
      <c r="BR34" s="75">
        <v>1.0805772132280201E-2</v>
      </c>
      <c r="BS34" s="75">
        <v>2.1756234432996201E-2</v>
      </c>
      <c r="BT34" s="75">
        <v>2.84948330819133E-2</v>
      </c>
      <c r="BU34" s="75">
        <v>3.0602826609078801E-2</v>
      </c>
      <c r="BV34" s="75">
        <v>2.7953990307018999E-2</v>
      </c>
      <c r="BW34" s="75">
        <v>2.07226059438789E-2</v>
      </c>
      <c r="BX34" s="75">
        <v>9.3722853899816903E-3</v>
      </c>
      <c r="BY34" s="75">
        <v>-5.3729511810979604E-3</v>
      </c>
      <c r="BZ34" s="75">
        <v>-2.2574372195413101E-2</v>
      </c>
      <c r="CA34" s="75">
        <v>-4.1137315883675002E-2</v>
      </c>
      <c r="CB34" s="75">
        <v>-5.9880216626311197E-2</v>
      </c>
      <c r="CC34" s="75">
        <v>-7.7608895786934196E-2</v>
      </c>
      <c r="CD34" s="75">
        <v>-9.3191602856754804E-2</v>
      </c>
      <c r="CE34" s="75">
        <v>-0.105630012213887</v>
      </c>
      <c r="CF34" s="75">
        <v>-0.114121959168137</v>
      </c>
      <c r="CG34" s="75">
        <v>-0.118111767416071</v>
      </c>
      <c r="CH34" s="75">
        <v>-0.117324865358668</v>
      </c>
      <c r="CI34" s="75">
        <v>-0.111784669461922</v>
      </c>
      <c r="CJ34" s="75">
        <v>-0.101810515549555</v>
      </c>
      <c r="CK34" s="75">
        <v>-8.7997158689945496E-2</v>
      </c>
      <c r="CL34" s="75">
        <v>-7.1176529450062795E-2</v>
      </c>
      <c r="CM34" s="75">
        <v>-5.2364369867350401E-2</v>
      </c>
      <c r="CN34" s="75">
        <v>-3.26949381137819E-2</v>
      </c>
      <c r="CO34" s="75">
        <v>-1.33482212909302E-2</v>
      </c>
      <c r="CP34" s="75">
        <v>4.5262654529142302E-3</v>
      </c>
      <c r="CQ34" s="75">
        <v>1.9884226051149201E-2</v>
      </c>
      <c r="CR34" s="75">
        <v>3.1856198284604002E-2</v>
      </c>
      <c r="CS34" s="75">
        <v>3.9806089572557497E-2</v>
      </c>
      <c r="CT34" s="75">
        <v>4.3376930110189199E-2</v>
      </c>
      <c r="CU34" s="75">
        <v>4.2521592224020403E-2</v>
      </c>
      <c r="CV34" s="75">
        <v>3.7515946149323999E-2</v>
      </c>
      <c r="CW34" s="75">
        <v>2.8955430623327599E-2</v>
      </c>
      <c r="CX34" s="75">
        <v>1.7736559662876E-2</v>
      </c>
      <c r="CY34" s="75">
        <v>5.0246086465040203E-3</v>
      </c>
      <c r="CZ34" s="75">
        <v>-7.7916340186766301E-3</v>
      </c>
      <c r="DA34" s="75">
        <v>-1.9159431126395201E-2</v>
      </c>
      <c r="DB34" s="75">
        <v>-2.74514324406754E-2</v>
      </c>
      <c r="DC34" s="75">
        <v>-3.1119848677130899E-2</v>
      </c>
      <c r="DD34" s="75">
        <v>-2.8984177545767102E-2</v>
      </c>
      <c r="DE34" s="75">
        <v>-2.0730191602401599E-2</v>
      </c>
      <c r="DF34" s="75">
        <v>-1.51078853654871E-2</v>
      </c>
      <c r="DH34" s="73">
        <v>4500</v>
      </c>
      <c r="DI34">
        <v>10108.443457049199</v>
      </c>
      <c r="DK34" s="74">
        <v>0</v>
      </c>
      <c r="DL34" s="74">
        <v>0</v>
      </c>
      <c r="DM34" s="74">
        <v>22</v>
      </c>
      <c r="DN34" s="74">
        <v>10108.443457049199</v>
      </c>
    </row>
    <row r="35" spans="1:118" ht="1.1499999999999999" customHeight="1" x14ac:dyDescent="0.25">
      <c r="A35" s="71">
        <f t="shared" si="36"/>
        <v>24</v>
      </c>
      <c r="B35">
        <v>8800</v>
      </c>
      <c r="C35" s="72">
        <f t="shared" si="41"/>
        <v>2.1809205225918001E-2</v>
      </c>
      <c r="D35" s="72">
        <f t="shared" si="41"/>
        <v>-0.103294210304843</v>
      </c>
      <c r="E35" s="72">
        <f t="shared" si="41"/>
        <v>-6.2594274751063494E-2</v>
      </c>
      <c r="G35" s="72">
        <f t="shared" si="40"/>
        <v>-0.95339619968192402</v>
      </c>
      <c r="H35" s="72">
        <f t="shared" si="40"/>
        <v>-6.2791189796225604</v>
      </c>
      <c r="I35" s="72">
        <f t="shared" si="35"/>
        <v>-3.9876671956074601</v>
      </c>
      <c r="K35" s="75">
        <v>-1.2847542654681E-2</v>
      </c>
      <c r="L35" s="75">
        <v>-1.7625975590772201E-2</v>
      </c>
      <c r="M35" s="75">
        <v>-2.45904442385881E-2</v>
      </c>
      <c r="N35" s="75">
        <v>-2.6209128939194599E-2</v>
      </c>
      <c r="O35" s="75">
        <v>-2.2693227116769701E-2</v>
      </c>
      <c r="P35" s="75">
        <v>-1.5061331021161001E-2</v>
      </c>
      <c r="Q35" s="75">
        <v>-4.7048509812975597E-3</v>
      </c>
      <c r="R35" s="75">
        <v>6.8855290692545097E-3</v>
      </c>
      <c r="S35" s="75">
        <v>1.8275650291261599E-2</v>
      </c>
      <c r="T35" s="75">
        <v>2.8181081306283801E-2</v>
      </c>
      <c r="U35" s="75">
        <v>3.5528788319147603E-2</v>
      </c>
      <c r="V35" s="75">
        <v>3.95017375841916E-2</v>
      </c>
      <c r="W35" s="75">
        <v>3.9568968892913198E-2</v>
      </c>
      <c r="X35" s="75">
        <v>3.5502231719051397E-2</v>
      </c>
      <c r="Y35" s="75">
        <v>2.7377198223753101E-2</v>
      </c>
      <c r="Z35" s="75">
        <v>1.55585804206975E-2</v>
      </c>
      <c r="AA35" s="75">
        <v>6.6989595255108705E-4</v>
      </c>
      <c r="AB35" s="75">
        <v>-1.64515718483698E-2</v>
      </c>
      <c r="AC35" s="75">
        <v>-3.4811843582974601E-2</v>
      </c>
      <c r="AD35" s="75">
        <v>-5.33258642980627E-2</v>
      </c>
      <c r="AE35" s="75">
        <v>-7.0888520643661607E-2</v>
      </c>
      <c r="AF35" s="75">
        <v>-8.6446188225927395E-2</v>
      </c>
      <c r="AG35" s="75">
        <v>-9.9064468781139101E-2</v>
      </c>
      <c r="AH35" s="75">
        <v>-0.10798833406660301</v>
      </c>
      <c r="AI35" s="75">
        <v>-0.112690624926572</v>
      </c>
      <c r="AJ35" s="75">
        <v>-0.112905962785553</v>
      </c>
      <c r="AK35" s="75">
        <v>-0.108648118705855</v>
      </c>
      <c r="AL35" s="75">
        <v>-0.100209646472658</v>
      </c>
      <c r="AM35" s="75">
        <v>-8.8143808478634997E-2</v>
      </c>
      <c r="AN35" s="75">
        <v>-7.3230121388410202E-2</v>
      </c>
      <c r="AO35" s="75">
        <v>-5.6425528649005997E-2</v>
      </c>
      <c r="AP35" s="75">
        <v>-3.88043289096867E-2</v>
      </c>
      <c r="AQ35" s="75">
        <v>-2.1490697303911399E-2</v>
      </c>
      <c r="AR35" s="75">
        <v>-5.5880789672482899E-3</v>
      </c>
      <c r="AS35" s="75">
        <v>7.8901991310612995E-3</v>
      </c>
      <c r="AT35" s="75">
        <v>1.8084641526384001E-2</v>
      </c>
      <c r="AU35" s="75">
        <v>2.4343627975344999E-2</v>
      </c>
      <c r="AV35" s="75">
        <v>2.6264357763307E-2</v>
      </c>
      <c r="AW35" s="75">
        <v>2.3718151814568902E-2</v>
      </c>
      <c r="AX35" s="75">
        <v>1.68584875732949E-2</v>
      </c>
      <c r="AY35" s="75">
        <v>6.11128713558628E-3</v>
      </c>
      <c r="AZ35" s="75">
        <v>-7.8519505125223005E-3</v>
      </c>
      <c r="BA35" s="75">
        <v>-2.4156504760635401E-2</v>
      </c>
      <c r="BB35" s="75">
        <v>-4.1779568922229303E-2</v>
      </c>
      <c r="BC35" s="75">
        <v>-5.9614707871637598E-2</v>
      </c>
      <c r="BD35" s="75">
        <v>-7.6541543641892501E-2</v>
      </c>
      <c r="BE35" s="75">
        <v>-9.1496376903155499E-2</v>
      </c>
      <c r="BF35" s="75">
        <v>-0.10353920344520701</v>
      </c>
      <c r="BG35" s="75">
        <v>-0.111912945108601</v>
      </c>
      <c r="BH35" s="75">
        <v>-0.116091133851286</v>
      </c>
      <c r="BI35" s="75">
        <v>-0.115811070297218</v>
      </c>
      <c r="BJ35" s="75">
        <v>-0.111090382389484</v>
      </c>
      <c r="BK35" s="75">
        <v>-0.10222594998340299</v>
      </c>
      <c r="BL35" s="75">
        <v>-8.9775174017204307E-2</v>
      </c>
      <c r="BM35" s="75">
        <v>-7.4520815993887393E-2</v>
      </c>
      <c r="BN35" s="75">
        <v>-5.7421734417025597E-2</v>
      </c>
      <c r="BO35" s="75">
        <v>-3.9552529219286002E-2</v>
      </c>
      <c r="BP35" s="75">
        <v>-2.2035677032708902E-2</v>
      </c>
      <c r="BQ35" s="75">
        <v>-5.9708679238519797E-3</v>
      </c>
      <c r="BR35" s="75">
        <v>7.6340519164705203E-3</v>
      </c>
      <c r="BS35" s="75">
        <v>1.79269569301823E-2</v>
      </c>
      <c r="BT35" s="75">
        <v>2.42651318425532E-2</v>
      </c>
      <c r="BU35" s="75">
        <v>2.6255357671134301E-2</v>
      </c>
      <c r="BV35" s="75">
        <v>2.3779129780932599E-2</v>
      </c>
      <c r="BW35" s="75">
        <v>1.7000212551488401E-2</v>
      </c>
      <c r="BX35" s="75">
        <v>6.3541202665919599E-3</v>
      </c>
      <c r="BY35" s="75">
        <v>-7.4790358926566103E-3</v>
      </c>
      <c r="BZ35" s="75">
        <v>-2.3617501869766699E-2</v>
      </c>
      <c r="CA35" s="75">
        <v>-4.1033047311511799E-2</v>
      </c>
      <c r="CB35" s="75">
        <v>-5.8615787111621097E-2</v>
      </c>
      <c r="CC35" s="75">
        <v>-7.5243974166064598E-2</v>
      </c>
      <c r="CD35" s="75">
        <v>-8.9854479496088893E-2</v>
      </c>
      <c r="CE35" s="75">
        <v>-0.101509445123783</v>
      </c>
      <c r="CF35" s="75">
        <v>-0.10945518598069599</v>
      </c>
      <c r="CG35" s="75">
        <v>-0.11316947834751299</v>
      </c>
      <c r="CH35" s="75">
        <v>-0.112394063982765</v>
      </c>
      <c r="CI35" s="75">
        <v>-0.10715050618510299</v>
      </c>
      <c r="CJ35" s="75">
        <v>-9.7738178139552406E-2</v>
      </c>
      <c r="CK35" s="75">
        <v>-8.4715012400320103E-2</v>
      </c>
      <c r="CL35" s="75">
        <v>-6.8861589038920104E-2</v>
      </c>
      <c r="CM35" s="75">
        <v>-5.11310043620005E-2</v>
      </c>
      <c r="CN35" s="75">
        <v>-3.2587455515595103E-2</v>
      </c>
      <c r="CO35" s="75">
        <v>-1.4337855190797199E-2</v>
      </c>
      <c r="CP35" s="75">
        <v>2.5397542710379598E-3</v>
      </c>
      <c r="CQ35" s="75">
        <v>1.7066452256071798E-2</v>
      </c>
      <c r="CR35" s="75">
        <v>2.84279884636271E-2</v>
      </c>
      <c r="CS35" s="75">
        <v>3.6029641936688603E-2</v>
      </c>
      <c r="CT35" s="75">
        <v>3.9539375818362699E-2</v>
      </c>
      <c r="CU35" s="75">
        <v>3.89167392747913E-2</v>
      </c>
      <c r="CV35" s="75">
        <v>3.4424894170406298E-2</v>
      </c>
      <c r="CW35" s="75">
        <v>2.6627248119757401E-2</v>
      </c>
      <c r="CX35" s="75">
        <v>1.63692333111293E-2</v>
      </c>
      <c r="CY35" s="75">
        <v>4.7458699300113897E-3</v>
      </c>
      <c r="CZ35" s="75">
        <v>-6.9438944077046399E-3</v>
      </c>
      <c r="DA35" s="75">
        <v>-1.7259861815787099E-2</v>
      </c>
      <c r="DB35" s="75">
        <v>-2.47141034041987E-2</v>
      </c>
      <c r="DC35" s="75">
        <v>-2.79268751684594E-2</v>
      </c>
      <c r="DD35" s="75">
        <v>-2.5898652585633501E-2</v>
      </c>
      <c r="DE35" s="75">
        <v>-1.8444308914072199E-2</v>
      </c>
      <c r="DF35" s="75">
        <v>-1.3404731594018801E-2</v>
      </c>
      <c r="DH35" s="73">
        <v>4700</v>
      </c>
      <c r="DI35">
        <v>10162.658826844199</v>
      </c>
      <c r="DK35" s="74">
        <v>0</v>
      </c>
      <c r="DL35" s="74">
        <v>0</v>
      </c>
      <c r="DM35" s="74">
        <v>23</v>
      </c>
      <c r="DN35" s="74">
        <v>10162.658826844199</v>
      </c>
    </row>
    <row r="36" spans="1:118" ht="1.1499999999999999" customHeight="1" x14ac:dyDescent="0.25">
      <c r="A36" s="71">
        <f t="shared" si="36"/>
        <v>25</v>
      </c>
      <c r="B36">
        <v>8750</v>
      </c>
      <c r="C36" s="72">
        <f t="shared" si="41"/>
        <v>1.99533718990005E-2</v>
      </c>
      <c r="D36" s="72">
        <f t="shared" si="41"/>
        <v>-9.9510716657405199E-2</v>
      </c>
      <c r="E36" s="72">
        <f t="shared" si="41"/>
        <v>-6.0709961720754102E-2</v>
      </c>
      <c r="G36" s="72">
        <f t="shared" si="40"/>
        <v>-0.97334957158092505</v>
      </c>
      <c r="H36" s="72">
        <f t="shared" si="40"/>
        <v>-6.1796082629651501</v>
      </c>
      <c r="I36" s="72">
        <f t="shared" si="35"/>
        <v>-3.9269572338867</v>
      </c>
      <c r="K36" s="75">
        <v>-1.13857115552127E-2</v>
      </c>
      <c r="L36" s="75">
        <v>-1.5657317059294601E-2</v>
      </c>
      <c r="M36" s="75">
        <v>-2.19228647080126E-2</v>
      </c>
      <c r="N36" s="75">
        <v>-2.34473696189843E-2</v>
      </c>
      <c r="O36" s="75">
        <v>-2.0343058986300001E-2</v>
      </c>
      <c r="P36" s="75">
        <v>-1.3473552745458601E-2</v>
      </c>
      <c r="Q36" s="75">
        <v>-4.0784473684197997E-3</v>
      </c>
      <c r="R36" s="75">
        <v>6.4814332633841296E-3</v>
      </c>
      <c r="S36" s="75">
        <v>1.6878229658482201E-2</v>
      </c>
      <c r="T36" s="75">
        <v>2.5912650370332801E-2</v>
      </c>
      <c r="U36" s="75">
        <v>3.2577600927656901E-2</v>
      </c>
      <c r="V36" s="75">
        <v>3.6103473406828901E-2</v>
      </c>
      <c r="W36" s="75">
        <v>3.5988207186519502E-2</v>
      </c>
      <c r="X36" s="75">
        <v>3.2013858227537599E-2</v>
      </c>
      <c r="Y36" s="75">
        <v>2.4248126563638801E-2</v>
      </c>
      <c r="Z36" s="75">
        <v>1.30305559932821E-2</v>
      </c>
      <c r="AA36" s="75">
        <v>-1.0557971478283401E-3</v>
      </c>
      <c r="AB36" s="75">
        <v>-1.7226737872001598E-2</v>
      </c>
      <c r="AC36" s="75">
        <v>-3.4550560806055702E-2</v>
      </c>
      <c r="AD36" s="75">
        <v>-5.2009703763997002E-2</v>
      </c>
      <c r="AE36" s="75">
        <v>-6.8567525848497998E-2</v>
      </c>
      <c r="AF36" s="75">
        <v>-8.3235536617298697E-2</v>
      </c>
      <c r="AG36" s="75">
        <v>-9.5137043723225304E-2</v>
      </c>
      <c r="AH36" s="75">
        <v>-0.103563683888573</v>
      </c>
      <c r="AI36" s="75">
        <v>-0.108020982363873</v>
      </c>
      <c r="AJ36" s="75">
        <v>-0.10826022606390701</v>
      </c>
      <c r="AK36" s="75">
        <v>-0.10429480536763</v>
      </c>
      <c r="AL36" s="75">
        <v>-9.6399874290250404E-2</v>
      </c>
      <c r="AM36" s="75">
        <v>-8.5095379262052101E-2</v>
      </c>
      <c r="AN36" s="75">
        <v>-7.1113718889255301E-2</v>
      </c>
      <c r="AO36" s="75">
        <v>-5.5353892121611299E-2</v>
      </c>
      <c r="AP36" s="75">
        <v>-3.8825084874324602E-2</v>
      </c>
      <c r="AQ36" s="75">
        <v>-2.2583297278429199E-2</v>
      </c>
      <c r="AR36" s="75">
        <v>-7.6650335157319198E-3</v>
      </c>
      <c r="AS36" s="75">
        <v>4.9778622309304401E-3</v>
      </c>
      <c r="AT36" s="75">
        <v>1.4538036187682299E-2</v>
      </c>
      <c r="AU36" s="75">
        <v>2.0403384884198201E-2</v>
      </c>
      <c r="AV36" s="75">
        <v>2.2195511998829701E-2</v>
      </c>
      <c r="AW36" s="75">
        <v>1.9793487876854601E-2</v>
      </c>
      <c r="AX36" s="75">
        <v>1.33413883692492E-2</v>
      </c>
      <c r="AY36" s="75">
        <v>3.2391732786800202E-3</v>
      </c>
      <c r="AZ36" s="75">
        <v>-9.8825423521566296E-3</v>
      </c>
      <c r="BA36" s="75">
        <v>-2.52022681410062E-2</v>
      </c>
      <c r="BB36" s="75">
        <v>-4.1759426176363301E-2</v>
      </c>
      <c r="BC36" s="75">
        <v>-5.8514895141906803E-2</v>
      </c>
      <c r="BD36" s="75">
        <v>-7.4416452453842694E-2</v>
      </c>
      <c r="BE36" s="75">
        <v>-8.8465099105164799E-2</v>
      </c>
      <c r="BF36" s="75">
        <v>-9.9778001860972798E-2</v>
      </c>
      <c r="BG36" s="75">
        <v>-0.107644128834385</v>
      </c>
      <c r="BH36" s="75">
        <v>-0.111569036464661</v>
      </c>
      <c r="BI36" s="75">
        <v>-0.111306006375762</v>
      </c>
      <c r="BJ36" s="75">
        <v>-0.106871590248742</v>
      </c>
      <c r="BK36" s="75">
        <v>-9.8544608299866901E-2</v>
      </c>
      <c r="BL36" s="75">
        <v>-8.6848564071046894E-2</v>
      </c>
      <c r="BM36" s="75">
        <v>-7.2518611097948396E-2</v>
      </c>
      <c r="BN36" s="75">
        <v>-5.6455282452061502E-2</v>
      </c>
      <c r="BO36" s="75">
        <v>-3.9667822430069402E-2</v>
      </c>
      <c r="BP36" s="75">
        <v>-2.3210426765144801E-2</v>
      </c>
      <c r="BQ36" s="75">
        <v>-8.1158615431513592E-3</v>
      </c>
      <c r="BR36" s="75">
        <v>4.6693306139059098E-3</v>
      </c>
      <c r="BS36" s="75">
        <v>1.43448602455964E-2</v>
      </c>
      <c r="BT36" s="75">
        <v>2.03071755982819E-2</v>
      </c>
      <c r="BU36" s="75">
        <v>2.2187034983398898E-2</v>
      </c>
      <c r="BV36" s="75">
        <v>1.9873187392749899E-2</v>
      </c>
      <c r="BW36" s="75">
        <v>1.3519517804543199E-2</v>
      </c>
      <c r="BX36" s="75">
        <v>3.5351498714635398E-3</v>
      </c>
      <c r="BY36" s="75">
        <v>-9.4410424384159305E-3</v>
      </c>
      <c r="BZ36" s="75">
        <v>-2.45808151718983E-2</v>
      </c>
      <c r="CA36" s="75">
        <v>-4.0918329000414803E-2</v>
      </c>
      <c r="CB36" s="75">
        <v>-5.7411018570046497E-2</v>
      </c>
      <c r="CC36" s="75">
        <v>-7.3005161344372002E-2</v>
      </c>
      <c r="CD36" s="75">
        <v>-8.6702075512744101E-2</v>
      </c>
      <c r="CE36" s="75">
        <v>-9.7620697607758294E-2</v>
      </c>
      <c r="CF36" s="75">
        <v>-0.105052875759561</v>
      </c>
      <c r="CG36" s="75">
        <v>-0.108507799649232</v>
      </c>
      <c r="CH36" s="75">
        <v>-0.107742527200498</v>
      </c>
      <c r="CI36" s="75">
        <v>-0.102776886505967</v>
      </c>
      <c r="CJ36" s="75">
        <v>-9.3891509344771196E-2</v>
      </c>
      <c r="CK36" s="75">
        <v>-8.1609751824253104E-2</v>
      </c>
      <c r="CL36" s="75">
        <v>-6.6663974226394196E-2</v>
      </c>
      <c r="CM36" s="75">
        <v>-4.9948449942826198E-2</v>
      </c>
      <c r="CN36" s="75">
        <v>-3.24615959816901E-2</v>
      </c>
      <c r="CO36" s="75">
        <v>-1.52417304066511E-2</v>
      </c>
      <c r="CP36" s="75">
        <v>7.0016574641613202E-4</v>
      </c>
      <c r="CQ36" s="75">
        <v>1.44465068885301E-2</v>
      </c>
      <c r="CR36" s="75">
        <v>2.52347811372419E-2</v>
      </c>
      <c r="CS36" s="75">
        <v>3.25089253934083E-2</v>
      </c>
      <c r="CT36" s="75">
        <v>3.5960097340139302E-2</v>
      </c>
      <c r="CU36" s="75">
        <v>3.5553711503580401E-2</v>
      </c>
      <c r="CV36" s="75">
        <v>3.1540440285798402E-2</v>
      </c>
      <c r="CW36" s="75">
        <v>2.4452841156676099E-2</v>
      </c>
      <c r="CX36" s="75">
        <v>1.50872329617277E-2</v>
      </c>
      <c r="CY36" s="75">
        <v>4.4712853638247899E-3</v>
      </c>
      <c r="CZ36" s="75">
        <v>-6.1820238442851401E-3</v>
      </c>
      <c r="DA36" s="75">
        <v>-1.5539143267728799E-2</v>
      </c>
      <c r="DB36" s="75">
        <v>-2.2241865390851601E-2</v>
      </c>
      <c r="DC36" s="75">
        <v>-2.5061472080569702E-2</v>
      </c>
      <c r="DD36" s="75">
        <v>-2.3152251434967099E-2</v>
      </c>
      <c r="DE36" s="75">
        <v>-1.6426413673834701E-2</v>
      </c>
      <c r="DF36" s="75">
        <v>-1.1909415614763901E-2</v>
      </c>
      <c r="DH36" s="73">
        <v>4900</v>
      </c>
      <c r="DI36">
        <v>10221.4309622274</v>
      </c>
      <c r="DK36" s="74">
        <v>0</v>
      </c>
      <c r="DL36" s="74">
        <v>0</v>
      </c>
      <c r="DM36" s="74">
        <v>24</v>
      </c>
      <c r="DN36" s="74">
        <v>10221.4309622274</v>
      </c>
    </row>
    <row r="37" spans="1:118" ht="1.1499999999999999" customHeight="1" x14ac:dyDescent="0.25">
      <c r="A37" s="71">
        <f t="shared" si="36"/>
        <v>26</v>
      </c>
      <c r="B37">
        <v>8700</v>
      </c>
      <c r="C37" s="72">
        <f t="shared" si="41"/>
        <v>1.8215619661918901E-2</v>
      </c>
      <c r="D37" s="72">
        <f t="shared" si="41"/>
        <v>-9.5944210690754497E-2</v>
      </c>
      <c r="E37" s="72">
        <f t="shared" si="41"/>
        <v>-5.8918467438256801E-2</v>
      </c>
      <c r="G37" s="72">
        <f t="shared" si="40"/>
        <v>-0.99156519124284404</v>
      </c>
      <c r="H37" s="72">
        <f t="shared" si="40"/>
        <v>-6.0836640522743997</v>
      </c>
      <c r="I37" s="72">
        <f t="shared" si="35"/>
        <v>-3.8680387664484499</v>
      </c>
      <c r="K37" s="75">
        <v>-1.01015928309061E-2</v>
      </c>
      <c r="L37" s="75">
        <v>-1.39198332502564E-2</v>
      </c>
      <c r="M37" s="75">
        <v>-1.9551592859311299E-2</v>
      </c>
      <c r="N37" s="75">
        <v>-2.0974922964910499E-2</v>
      </c>
      <c r="O37" s="75">
        <v>-1.8228207837951201E-2</v>
      </c>
      <c r="P37" s="75">
        <v>-1.20436282028549E-2</v>
      </c>
      <c r="Q37" s="75">
        <v>-3.5248475700200201E-3</v>
      </c>
      <c r="R37" s="75">
        <v>6.0875282950564697E-3</v>
      </c>
      <c r="S37" s="75">
        <v>1.55659608661289E-2</v>
      </c>
      <c r="T37" s="75">
        <v>2.3792304929684101E-2</v>
      </c>
      <c r="U37" s="75">
        <v>2.9822606124889701E-2</v>
      </c>
      <c r="V37" s="75">
        <v>3.2932780019732398E-2</v>
      </c>
      <c r="W37" s="75">
        <v>3.2648637851521001E-2</v>
      </c>
      <c r="X37" s="75">
        <v>2.8762446149003099E-2</v>
      </c>
      <c r="Y37" s="75">
        <v>2.1334790778778302E-2</v>
      </c>
      <c r="Z37" s="75">
        <v>1.06818318939076E-2</v>
      </c>
      <c r="AA37" s="75">
        <v>-2.6512019075653299E-3</v>
      </c>
      <c r="AB37" s="75">
        <v>-1.7929853786226801E-2</v>
      </c>
      <c r="AC37" s="75">
        <v>-3.4280819827954397E-2</v>
      </c>
      <c r="AD37" s="75">
        <v>-5.0749872795336097E-2</v>
      </c>
      <c r="AE37" s="75">
        <v>-6.6364645166336195E-2</v>
      </c>
      <c r="AF37" s="75">
        <v>-8.0197791022892401E-2</v>
      </c>
      <c r="AG37" s="75">
        <v>-9.1426796242303598E-2</v>
      </c>
      <c r="AH37" s="75">
        <v>-9.9387116209877599E-2</v>
      </c>
      <c r="AI37" s="75">
        <v>-0.103614966627164</v>
      </c>
      <c r="AJ37" s="75">
        <v>-0.103877280558026</v>
      </c>
      <c r="AK37" s="75">
        <v>-0.100187087516715</v>
      </c>
      <c r="AL37" s="75">
        <v>-9.2803199131744799E-2</v>
      </c>
      <c r="AM37" s="75">
        <v>-8.2214272497476398E-2</v>
      </c>
      <c r="AN37" s="75">
        <v>-6.9108453486464896E-2</v>
      </c>
      <c r="AO37" s="75">
        <v>-5.4330319154255402E-2</v>
      </c>
      <c r="AP37" s="75">
        <v>-3.8827902657121702E-2</v>
      </c>
      <c r="AQ37" s="75">
        <v>-2.3593177373504599E-2</v>
      </c>
      <c r="AR37" s="75">
        <v>-9.5997787401347501E-3</v>
      </c>
      <c r="AS37" s="75">
        <v>2.2581935647531201E-3</v>
      </c>
      <c r="AT37" s="75">
        <v>1.1222356491234599E-2</v>
      </c>
      <c r="AU37" s="75">
        <v>1.6717718229010602E-2</v>
      </c>
      <c r="AV37" s="75">
        <v>1.8388800823249701E-2</v>
      </c>
      <c r="AW37" s="75">
        <v>1.6121952444245798E-2</v>
      </c>
      <c r="AX37" s="75">
        <v>1.0052419474864099E-2</v>
      </c>
      <c r="AY37" s="75">
        <v>5.5577746329163295E-4</v>
      </c>
      <c r="AZ37" s="75">
        <v>-1.1775758431936E-2</v>
      </c>
      <c r="BA37" s="75">
        <v>-2.61706926595161E-2</v>
      </c>
      <c r="BB37" s="75">
        <v>-4.17268915005388E-2</v>
      </c>
      <c r="BC37" s="75">
        <v>-5.7468453371384301E-2</v>
      </c>
      <c r="BD37" s="75">
        <v>-7.2407167723085794E-2</v>
      </c>
      <c r="BE37" s="75">
        <v>-8.56048037650953E-2</v>
      </c>
      <c r="BF37" s="75">
        <v>-9.6232223300530606E-2</v>
      </c>
      <c r="BG37" s="75">
        <v>-0.103621639100606</v>
      </c>
      <c r="BH37" s="75">
        <v>-0.107308683844216</v>
      </c>
      <c r="BI37" s="75">
        <v>-0.107061650027044</v>
      </c>
      <c r="BJ37" s="75">
        <v>-0.102896080203772</v>
      </c>
      <c r="BK37" s="75">
        <v>-9.50738324811254E-2</v>
      </c>
      <c r="BL37" s="75">
        <v>-8.4086572663150005E-2</v>
      </c>
      <c r="BM37" s="75">
        <v>-7.0624740266684902E-2</v>
      </c>
      <c r="BN37" s="75">
        <v>-5.55340893725315E-2</v>
      </c>
      <c r="BO37" s="75">
        <v>-3.9762484702678097E-2</v>
      </c>
      <c r="BP37" s="75">
        <v>-2.4299995150086001E-2</v>
      </c>
      <c r="BQ37" s="75">
        <v>-1.01165269597186E-2</v>
      </c>
      <c r="BR37" s="75">
        <v>1.89895775790773E-3</v>
      </c>
      <c r="BS37" s="75">
        <v>1.0994848456252799E-2</v>
      </c>
      <c r="BT37" s="75">
        <v>1.6604372251244899E-2</v>
      </c>
      <c r="BU37" s="75">
        <v>1.8380811753313499E-2</v>
      </c>
      <c r="BV37" s="75">
        <v>1.62197320708946E-2</v>
      </c>
      <c r="BW37" s="75">
        <v>1.02657396307404E-2</v>
      </c>
      <c r="BX37" s="75">
        <v>9.0317100483844001E-4</v>
      </c>
      <c r="BY37" s="75">
        <v>-1.1267828851046E-2</v>
      </c>
      <c r="BZ37" s="75">
        <v>-2.54692702831152E-2</v>
      </c>
      <c r="CA37" s="75">
        <v>-4.0793911061305102E-2</v>
      </c>
      <c r="CB37" s="75">
        <v>-5.6262410484455301E-2</v>
      </c>
      <c r="CC37" s="75">
        <v>-7.0884930504148499E-2</v>
      </c>
      <c r="CD37" s="75">
        <v>-8.3723314582989594E-2</v>
      </c>
      <c r="CE37" s="75">
        <v>-9.3949845048173303E-2</v>
      </c>
      <c r="CF37" s="75">
        <v>-0.10089913804586099</v>
      </c>
      <c r="CG37" s="75">
        <v>-0.104109883393589</v>
      </c>
      <c r="CH37" s="75">
        <v>-0.103353519566294</v>
      </c>
      <c r="CI37" s="75">
        <v>-9.8648248482741105E-2</v>
      </c>
      <c r="CJ37" s="75">
        <v>-9.0257106875938006E-2</v>
      </c>
      <c r="CK37" s="75">
        <v>-7.8670986450479097E-2</v>
      </c>
      <c r="CL37" s="75">
        <v>-6.4576971252781695E-2</v>
      </c>
      <c r="CM37" s="75">
        <v>-4.8814105140245298E-2</v>
      </c>
      <c r="CN37" s="75">
        <v>-3.2319044231285197E-2</v>
      </c>
      <c r="CO37" s="75">
        <v>-1.60657242157549E-2</v>
      </c>
      <c r="CP37" s="75">
        <v>-1.0022120582971099E-3</v>
      </c>
      <c r="CQ37" s="75">
        <v>1.2011452529623001E-2</v>
      </c>
      <c r="CR37" s="75">
        <v>2.22612133030861E-2</v>
      </c>
      <c r="CS37" s="75">
        <v>2.9227134459033501E-2</v>
      </c>
      <c r="CT37" s="75">
        <v>3.2621923413717002E-2</v>
      </c>
      <c r="CU37" s="75">
        <v>3.2416115280302603E-2</v>
      </c>
      <c r="CV37" s="75">
        <v>2.88481177338962E-2</v>
      </c>
      <c r="CW37" s="75">
        <v>2.2420821084215201E-2</v>
      </c>
      <c r="CX37" s="75">
        <v>1.3883366193745099E-2</v>
      </c>
      <c r="CY37" s="75">
        <v>4.1990417195665901E-3</v>
      </c>
      <c r="CZ37" s="75">
        <v>-5.5011644352816799E-3</v>
      </c>
      <c r="DA37" s="75">
        <v>-1.39843317776967E-2</v>
      </c>
      <c r="DB37" s="75">
        <v>-2.0012310409674602E-2</v>
      </c>
      <c r="DC37" s="75">
        <v>-2.2491634883840501E-2</v>
      </c>
      <c r="DD37" s="75">
        <v>-2.0706882538725001E-2</v>
      </c>
      <c r="DE37" s="75">
        <v>-1.46426413090284E-2</v>
      </c>
      <c r="DF37" s="75">
        <v>-1.05938105158293E-2</v>
      </c>
      <c r="DH37" s="73">
        <v>5100</v>
      </c>
      <c r="DI37">
        <v>10281.6877097005</v>
      </c>
      <c r="DK37" s="74">
        <v>0</v>
      </c>
      <c r="DL37" s="74">
        <v>0</v>
      </c>
      <c r="DM37" s="74">
        <v>25</v>
      </c>
      <c r="DN37" s="74">
        <v>10281.6877097005</v>
      </c>
    </row>
    <row r="38" spans="1:118" ht="1.1499999999999999" customHeight="1" x14ac:dyDescent="0.25">
      <c r="A38" s="71">
        <f t="shared" si="36"/>
        <v>27</v>
      </c>
      <c r="B38">
        <v>8650</v>
      </c>
      <c r="C38" s="72">
        <f t="shared" si="41"/>
        <v>1.6587494050649999E-2</v>
      </c>
      <c r="D38" s="72">
        <f t="shared" si="41"/>
        <v>-9.2581551248285904E-2</v>
      </c>
      <c r="E38" s="72">
        <f t="shared" si="41"/>
        <v>-5.7214563507909502E-2</v>
      </c>
      <c r="G38" s="72">
        <f t="shared" si="40"/>
        <v>-1.0081526852934899</v>
      </c>
      <c r="H38" s="72">
        <f t="shared" si="40"/>
        <v>-5.99108250102611</v>
      </c>
      <c r="I38" s="72">
        <f t="shared" si="35"/>
        <v>-3.8108242029405401</v>
      </c>
      <c r="K38" s="75">
        <v>-8.97159788663884E-3</v>
      </c>
      <c r="L38" s="75">
        <v>-1.23846722980852E-2</v>
      </c>
      <c r="M38" s="75">
        <v>-1.74433415049134E-2</v>
      </c>
      <c r="N38" s="75">
        <v>-1.8763113631634899E-2</v>
      </c>
      <c r="O38" s="75">
        <v>-1.6328214190211798E-2</v>
      </c>
      <c r="P38" s="75">
        <v>-1.0759597848064E-2</v>
      </c>
      <c r="Q38" s="75">
        <v>-3.0396026755170101E-3</v>
      </c>
      <c r="R38" s="75">
        <v>5.70199531533035E-3</v>
      </c>
      <c r="S38" s="75">
        <v>1.4331950253754199E-2</v>
      </c>
      <c r="T38" s="75">
        <v>2.1809205225918001E-2</v>
      </c>
      <c r="U38" s="75">
        <v>2.7250119974037201E-2</v>
      </c>
      <c r="V38" s="75">
        <v>2.99742309372504E-2</v>
      </c>
      <c r="W38" s="75">
        <v>2.95341963822374E-2</v>
      </c>
      <c r="X38" s="75">
        <v>2.5732374989925099E-2</v>
      </c>
      <c r="Y38" s="75">
        <v>1.8623031332872401E-2</v>
      </c>
      <c r="Z38" s="75">
        <v>8.50061357777121E-3</v>
      </c>
      <c r="AA38" s="75">
        <v>-4.1250044621437996E-3</v>
      </c>
      <c r="AB38" s="75">
        <v>-1.8565955941198801E-2</v>
      </c>
      <c r="AC38" s="75">
        <v>-3.40036984178686E-2</v>
      </c>
      <c r="AD38" s="75">
        <v>-4.9543432072587101E-2</v>
      </c>
      <c r="AE38" s="75">
        <v>-6.4273117143252401E-2</v>
      </c>
      <c r="AF38" s="75">
        <v>-7.7322803604656598E-2</v>
      </c>
      <c r="AG38" s="75">
        <v>-8.7920840403185097E-2</v>
      </c>
      <c r="AH38" s="75">
        <v>-9.5443826580694793E-2</v>
      </c>
      <c r="AI38" s="75">
        <v>-9.9456794617130903E-2</v>
      </c>
      <c r="AJ38" s="75">
        <v>-9.9741365848662999E-2</v>
      </c>
      <c r="AK38" s="75">
        <v>-9.6310226577465893E-2</v>
      </c>
      <c r="AL38" s="75">
        <v>-8.9406837942565195E-2</v>
      </c>
      <c r="AM38" s="75">
        <v>-7.9490470574460195E-2</v>
      </c>
      <c r="AN38" s="75">
        <v>-6.72077087998013E-2</v>
      </c>
      <c r="AO38" s="75">
        <v>-5.3352015906671102E-2</v>
      </c>
      <c r="AP38" s="75">
        <v>-3.8813990575163097E-2</v>
      </c>
      <c r="AQ38" s="75">
        <v>-2.4525474928550402E-2</v>
      </c>
      <c r="AR38" s="75">
        <v>-1.14010605914154E-2</v>
      </c>
      <c r="AS38" s="75">
        <v>-2.8061391602022899E-4</v>
      </c>
      <c r="AT38" s="75">
        <v>8.1234752336103999E-3</v>
      </c>
      <c r="AU38" s="75">
        <v>1.32710684865423E-2</v>
      </c>
      <c r="AV38" s="75">
        <v>1.48282104180134E-2</v>
      </c>
      <c r="AW38" s="75">
        <v>1.2688083574680599E-2</v>
      </c>
      <c r="AX38" s="75">
        <v>6.9776423266785003E-3</v>
      </c>
      <c r="AY38" s="75">
        <v>-1.95043922633885E-3</v>
      </c>
      <c r="AZ38" s="75">
        <v>-1.35400125008891E-2</v>
      </c>
      <c r="BA38" s="75">
        <v>-2.7066538647345598E-2</v>
      </c>
      <c r="BB38" s="75">
        <v>-4.1682774166861197E-2</v>
      </c>
      <c r="BC38" s="75">
        <v>-5.6472191707507502E-2</v>
      </c>
      <c r="BD38" s="75">
        <v>-7.0506700606979306E-2</v>
      </c>
      <c r="BE38" s="75">
        <v>-8.2905145242161707E-2</v>
      </c>
      <c r="BF38" s="75">
        <v>-9.2888818652913804E-2</v>
      </c>
      <c r="BG38" s="75">
        <v>-9.9830547497490402E-2</v>
      </c>
      <c r="BH38" s="75">
        <v>-0.103294210304843</v>
      </c>
      <c r="BI38" s="75">
        <v>-0.103062198411412</v>
      </c>
      <c r="BJ38" s="75">
        <v>-9.9149108496135299E-2</v>
      </c>
      <c r="BK38" s="75">
        <v>-9.1800868404256997E-2</v>
      </c>
      <c r="BL38" s="75">
        <v>-8.1479241068504904E-2</v>
      </c>
      <c r="BM38" s="75">
        <v>-6.8832669139801503E-2</v>
      </c>
      <c r="BN38" s="75">
        <v>-5.4655457429444103E-2</v>
      </c>
      <c r="BO38" s="75">
        <v>-3.9837825452359497E-2</v>
      </c>
      <c r="BP38" s="75">
        <v>-2.53096183240086E-2</v>
      </c>
      <c r="BQ38" s="75">
        <v>-1.19817004187052E-2</v>
      </c>
      <c r="BR38" s="75">
        <v>-6.8894848018771901E-4</v>
      </c>
      <c r="BS38" s="75">
        <v>7.86274236756071E-3</v>
      </c>
      <c r="BT38" s="75">
        <v>1.3141137551069699E-2</v>
      </c>
      <c r="BU38" s="75">
        <v>1.4820677306738601E-2</v>
      </c>
      <c r="BV38" s="75">
        <v>1.2803331689046901E-2</v>
      </c>
      <c r="BW38" s="75">
        <v>7.22499407409941E-3</v>
      </c>
      <c r="BX38" s="75">
        <v>-1.55327925524943E-3</v>
      </c>
      <c r="BY38" s="75">
        <v>-1.2967716867497E-2</v>
      </c>
      <c r="BZ38" s="75">
        <v>-2.6287525902635001E-2</v>
      </c>
      <c r="CA38" s="75">
        <v>-4.0660499371770097E-2</v>
      </c>
      <c r="CB38" s="75">
        <v>-5.5166676380708803E-2</v>
      </c>
      <c r="CC38" s="75">
        <v>-6.8876214308734196E-2</v>
      </c>
      <c r="CD38" s="75">
        <v>-8.0907797037821097E-2</v>
      </c>
      <c r="CE38" s="75">
        <v>-9.04838135536329E-2</v>
      </c>
      <c r="CF38" s="75">
        <v>-9.6979052007341096E-2</v>
      </c>
      <c r="CG38" s="75">
        <v>-9.9959908144001006E-2</v>
      </c>
      <c r="CH38" s="75">
        <v>-9.9211324201923995E-2</v>
      </c>
      <c r="CI38" s="75">
        <v>-9.47499770913873E-2</v>
      </c>
      <c r="CJ38" s="75">
        <v>-8.6822384602000896E-2</v>
      </c>
      <c r="CK38" s="75">
        <v>-7.5888958525060807E-2</v>
      </c>
      <c r="CL38" s="75">
        <v>-6.2594274751063494E-2</v>
      </c>
      <c r="CM38" s="75">
        <v>-4.7725525070140898E-2</v>
      </c>
      <c r="CN38" s="75">
        <v>-3.2161377635675302E-2</v>
      </c>
      <c r="CO38" s="75">
        <v>-1.6815350233614398E-2</v>
      </c>
      <c r="CP38" s="75">
        <v>-2.5764871828687298E-3</v>
      </c>
      <c r="CQ38" s="75">
        <v>9.7491577586788399E-3</v>
      </c>
      <c r="CR38" s="75">
        <v>1.9492886400776101E-2</v>
      </c>
      <c r="CS38" s="75">
        <v>2.6168533748773301E-2</v>
      </c>
      <c r="CT38" s="75">
        <v>2.9508796733789401E-2</v>
      </c>
      <c r="CU38" s="75">
        <v>2.94886562886085E-2</v>
      </c>
      <c r="CV38" s="75">
        <v>2.6334492571209001E-2</v>
      </c>
      <c r="CW38" s="75">
        <v>2.0520696002154101E-2</v>
      </c>
      <c r="CX38" s="75">
        <v>1.2751170666138E-2</v>
      </c>
      <c r="CY38" s="75">
        <v>3.9277894334145396E-3</v>
      </c>
      <c r="CZ38" s="75">
        <v>-4.8963625096621402E-3</v>
      </c>
      <c r="DA38" s="75">
        <v>-1.2582982716576201E-2</v>
      </c>
      <c r="DB38" s="75">
        <v>-1.8004536392081699E-2</v>
      </c>
      <c r="DC38" s="75">
        <v>-2.0188309301943201E-2</v>
      </c>
      <c r="DD38" s="75">
        <v>-1.85289813858798E-2</v>
      </c>
      <c r="DE38" s="75">
        <v>-1.3063962409550999E-2</v>
      </c>
      <c r="DF38" s="75">
        <v>-9.4342152883291393E-3</v>
      </c>
      <c r="DH38" s="73">
        <v>5300</v>
      </c>
      <c r="DI38">
        <v>10340.263400150599</v>
      </c>
      <c r="DK38" s="74">
        <v>0</v>
      </c>
      <c r="DL38" s="74">
        <v>0</v>
      </c>
      <c r="DM38" s="74">
        <v>26</v>
      </c>
      <c r="DN38" s="74">
        <v>10340.263400150599</v>
      </c>
    </row>
    <row r="39" spans="1:118" ht="1.1499999999999999" customHeight="1" x14ac:dyDescent="0.25">
      <c r="A39" s="71">
        <f t="shared" si="36"/>
        <v>28</v>
      </c>
      <c r="B39">
        <v>8600</v>
      </c>
      <c r="C39" s="72">
        <f t="shared" si="41"/>
        <v>1.5061212943401099E-2</v>
      </c>
      <c r="D39" s="72">
        <f t="shared" si="41"/>
        <v>-8.9410396447269697E-2</v>
      </c>
      <c r="E39" s="72">
        <f t="shared" si="41"/>
        <v>-5.5593337253212603E-2</v>
      </c>
      <c r="G39" s="72">
        <f t="shared" si="40"/>
        <v>-1.0232138982368899</v>
      </c>
      <c r="H39" s="72">
        <f t="shared" si="40"/>
        <v>-5.9016721045788403</v>
      </c>
      <c r="I39" s="72">
        <f t="shared" si="35"/>
        <v>-3.7552308656873201</v>
      </c>
      <c r="K39" s="75">
        <v>-7.9757491619693605E-3</v>
      </c>
      <c r="L39" s="75">
        <v>-1.1027019107746099E-2</v>
      </c>
      <c r="M39" s="75">
        <v>-1.55687638263771E-2</v>
      </c>
      <c r="N39" s="75">
        <v>-1.67859785725522E-2</v>
      </c>
      <c r="O39" s="75">
        <v>-1.4624070888417001E-2</v>
      </c>
      <c r="P39" s="75">
        <v>-9.6100368548923103E-3</v>
      </c>
      <c r="Q39" s="75">
        <v>-2.6182097744549501E-3</v>
      </c>
      <c r="R39" s="75">
        <v>5.3234421302340703E-3</v>
      </c>
      <c r="S39" s="75">
        <v>1.31699844241347E-2</v>
      </c>
      <c r="T39" s="75">
        <v>1.99533718990005E-2</v>
      </c>
      <c r="U39" s="75">
        <v>2.4847437195458E-2</v>
      </c>
      <c r="V39" s="75">
        <v>2.7213440209593501E-2</v>
      </c>
      <c r="W39" s="75">
        <v>2.66298670385549E-2</v>
      </c>
      <c r="X39" s="75">
        <v>2.2909024800464899E-2</v>
      </c>
      <c r="Y39" s="75">
        <v>1.6099583931913901E-2</v>
      </c>
      <c r="Z39" s="75">
        <v>6.4758459911035899E-3</v>
      </c>
      <c r="AA39" s="75">
        <v>-5.4853478356881097E-3</v>
      </c>
      <c r="AB39" s="75">
        <v>-1.9139764521296398E-2</v>
      </c>
      <c r="AC39" s="75">
        <v>-3.3720203192565301E-2</v>
      </c>
      <c r="AD39" s="75">
        <v>-4.8387618535111802E-2</v>
      </c>
      <c r="AE39" s="75">
        <v>-6.2286590639846498E-2</v>
      </c>
      <c r="AF39" s="75">
        <v>-7.4601043811007905E-2</v>
      </c>
      <c r="AG39" s="75">
        <v>-8.4607075175017504E-2</v>
      </c>
      <c r="AH39" s="75">
        <v>-9.1719912921953403E-2</v>
      </c>
      <c r="AI39" s="75">
        <v>-9.5531645281462199E-2</v>
      </c>
      <c r="AJ39" s="75">
        <v>-9.5837682095802804E-2</v>
      </c>
      <c r="AK39" s="75">
        <v>-9.2650382480633203E-2</v>
      </c>
      <c r="AL39" s="75">
        <v>-8.6198787331995805E-2</v>
      </c>
      <c r="AM39" s="75">
        <v>-7.6914567152039107E-2</v>
      </c>
      <c r="AN39" s="75">
        <v>-6.5405272462803601E-2</v>
      </c>
      <c r="AO39" s="75">
        <v>-5.2416359833268797E-2</v>
      </c>
      <c r="AP39" s="75">
        <v>-3.8784484798616098E-2</v>
      </c>
      <c r="AQ39" s="75">
        <v>-2.53850160485262E-2</v>
      </c>
      <c r="AR39" s="75">
        <v>-1.30770939964759E-2</v>
      </c>
      <c r="AS39" s="75">
        <v>-2.6496498249298302E-3</v>
      </c>
      <c r="AT39" s="75">
        <v>5.2281237350189202E-3</v>
      </c>
      <c r="AU39" s="75">
        <v>1.0048821672016799E-2</v>
      </c>
      <c r="AV39" s="75">
        <v>1.14987001927011E-2</v>
      </c>
      <c r="AW39" s="75">
        <v>9.4773591350030897E-3</v>
      </c>
      <c r="AX39" s="75">
        <v>4.1039654911037299E-3</v>
      </c>
      <c r="AY39" s="75">
        <v>-4.2903147764718598E-3</v>
      </c>
      <c r="AZ39" s="75">
        <v>-1.51832076801883E-2</v>
      </c>
      <c r="BA39" s="75">
        <v>-2.7894278009598501E-2</v>
      </c>
      <c r="BB39" s="75">
        <v>-4.1627835254866997E-2</v>
      </c>
      <c r="BC39" s="75">
        <v>-5.5523114556690401E-2</v>
      </c>
      <c r="BD39" s="75">
        <v>-6.8708488888350905E-2</v>
      </c>
      <c r="BE39" s="75">
        <v>-8.0356408888355796E-2</v>
      </c>
      <c r="BF39" s="75">
        <v>-8.9735534074829898E-2</v>
      </c>
      <c r="BG39" s="75">
        <v>-9.6256834981340897E-2</v>
      </c>
      <c r="BH39" s="75">
        <v>-9.9510716657405199E-2</v>
      </c>
      <c r="BI39" s="75">
        <v>-9.92928116766916E-2</v>
      </c>
      <c r="BJ39" s="75">
        <v>-9.5616829946116005E-2</v>
      </c>
      <c r="BK39" s="75">
        <v>-8.8713739042432294E-2</v>
      </c>
      <c r="BL39" s="75">
        <v>-7.9017217150749205E-2</v>
      </c>
      <c r="BM39" s="75">
        <v>-6.7136261693713006E-2</v>
      </c>
      <c r="BN39" s="75">
        <v>-5.38168542337416E-2</v>
      </c>
      <c r="BO39" s="75">
        <v>-3.98950757017974E-2</v>
      </c>
      <c r="BP39" s="75">
        <v>-2.62442145026398E-2</v>
      </c>
      <c r="BQ39" s="75">
        <v>-1.3719680675503601E-2</v>
      </c>
      <c r="BR39" s="75">
        <v>-3.10554742226486E-3</v>
      </c>
      <c r="BS39" s="75">
        <v>4.9352243321709403E-3</v>
      </c>
      <c r="BT39" s="75">
        <v>9.90283397942676E-3</v>
      </c>
      <c r="BU39" s="75">
        <v>1.1491594054546099E-2</v>
      </c>
      <c r="BV39" s="75">
        <v>9.6094925920397097E-3</v>
      </c>
      <c r="BW39" s="75">
        <v>4.3842414031314498E-3</v>
      </c>
      <c r="BX39" s="75">
        <v>-3.8449677468997798E-3</v>
      </c>
      <c r="BY39" s="75">
        <v>-1.4548524110437E-2</v>
      </c>
      <c r="BZ39" s="75">
        <v>-2.7039959650314801E-2</v>
      </c>
      <c r="CA39" s="75">
        <v>-4.0518758721082099E-2</v>
      </c>
      <c r="CB39" s="75">
        <v>-5.4120730826098203E-2</v>
      </c>
      <c r="CC39" s="75">
        <v>-6.6972376332132599E-2</v>
      </c>
      <c r="CD39" s="75">
        <v>-7.8245757891395401E-2</v>
      </c>
      <c r="CE39" s="75">
        <v>-8.7210327796919895E-2</v>
      </c>
      <c r="CF39" s="75">
        <v>-9.3278607942656799E-2</v>
      </c>
      <c r="CG39" s="75">
        <v>-9.6043017607721604E-2</v>
      </c>
      <c r="CH39" s="75">
        <v>-9.5301181565528095E-2</v>
      </c>
      <c r="CI39" s="75">
        <v>-9.10683466740147E-2</v>
      </c>
      <c r="CJ39" s="75">
        <v>-8.3575522049136403E-2</v>
      </c>
      <c r="CK39" s="75">
        <v>-7.3254503122402601E-2</v>
      </c>
      <c r="CL39" s="75">
        <v>-6.0709961720754102E-2</v>
      </c>
      <c r="CM39" s="75">
        <v>-4.66804099062346E-2</v>
      </c>
      <c r="CN39" s="75">
        <v>-3.1990071342561301E-2</v>
      </c>
      <c r="CO39" s="75">
        <v>-1.7495778729412399E-2</v>
      </c>
      <c r="CP39" s="75">
        <v>-4.0311979964235403E-3</v>
      </c>
      <c r="CQ39" s="75">
        <v>7.6482479240621596E-3</v>
      </c>
      <c r="CR39" s="75">
        <v>1.6916310442688799E-2</v>
      </c>
      <c r="CS39" s="75">
        <v>2.3318390184213E-2</v>
      </c>
      <c r="CT39" s="75">
        <v>2.6605706982782001E-2</v>
      </c>
      <c r="CU39" s="75">
        <v>2.6757067179951199E-2</v>
      </c>
      <c r="CV39" s="75">
        <v>2.3987094266139999E-2</v>
      </c>
      <c r="CW39" s="75">
        <v>1.8742804639041401E-2</v>
      </c>
      <c r="CX39" s="75">
        <v>1.16848392315296E-2</v>
      </c>
      <c r="CY39" s="75">
        <v>3.6565795271417301E-3</v>
      </c>
      <c r="CZ39" s="75">
        <v>-4.3626510001331499E-3</v>
      </c>
      <c r="DA39" s="75">
        <v>-1.1323205739827201E-2</v>
      </c>
      <c r="DB39" s="75">
        <v>-1.6199122945672498E-2</v>
      </c>
      <c r="DC39" s="75">
        <v>-1.81251735918567E-2</v>
      </c>
      <c r="DD39" s="75">
        <v>-1.6588939323819399E-2</v>
      </c>
      <c r="DE39" s="75">
        <v>-1.16653954522371E-2</v>
      </c>
      <c r="DF39" s="75">
        <v>-8.4105416015427103E-3</v>
      </c>
      <c r="DH39" s="73">
        <v>5500</v>
      </c>
      <c r="DI39">
        <v>10394.098254132399</v>
      </c>
      <c r="DK39" s="74">
        <v>0</v>
      </c>
      <c r="DL39" s="74">
        <v>0</v>
      </c>
      <c r="DM39" s="74">
        <v>27</v>
      </c>
      <c r="DN39" s="74">
        <v>10394.098254132399</v>
      </c>
    </row>
    <row r="40" spans="1:118" ht="1.1499999999999999" customHeight="1" x14ac:dyDescent="0.25">
      <c r="A40" s="71">
        <f t="shared" si="36"/>
        <v>29</v>
      </c>
      <c r="B40">
        <v>8550</v>
      </c>
      <c r="C40" s="72">
        <f t="shared" si="41"/>
        <v>1.36296132142751E-2</v>
      </c>
      <c r="D40" s="72">
        <f t="shared" si="41"/>
        <v>-8.64191557141748E-2</v>
      </c>
      <c r="E40" s="72">
        <f t="shared" si="41"/>
        <v>-5.4050171570001998E-2</v>
      </c>
      <c r="G40" s="72">
        <f t="shared" si="40"/>
        <v>-1.03684351145117</v>
      </c>
      <c r="H40" s="72">
        <f t="shared" si="40"/>
        <v>-5.8152529488646696</v>
      </c>
      <c r="I40" s="72">
        <f t="shared" si="35"/>
        <v>-3.70118069411732</v>
      </c>
      <c r="K40" s="75">
        <v>-7.0970343884346199E-3</v>
      </c>
      <c r="L40" s="75">
        <v>-9.8254494427828798E-3</v>
      </c>
      <c r="M40" s="75">
        <v>-1.39019593584498E-2</v>
      </c>
      <c r="N40" s="75">
        <v>-1.50200460394125E-2</v>
      </c>
      <c r="O40" s="75">
        <v>-1.3098181806594699E-2</v>
      </c>
      <c r="P40" s="75">
        <v>-8.5840953954038901E-3</v>
      </c>
      <c r="Q40" s="75">
        <v>-2.25617886293093E-3</v>
      </c>
      <c r="R40" s="75">
        <v>4.9508352047632799E-3</v>
      </c>
      <c r="S40" s="75">
        <v>1.2074465087157401E-2</v>
      </c>
      <c r="T40" s="75">
        <v>1.8215619661918901E-2</v>
      </c>
      <c r="U40" s="75">
        <v>2.2602763888917202E-2</v>
      </c>
      <c r="V40" s="75">
        <v>2.4636996280209999E-2</v>
      </c>
      <c r="W40" s="75">
        <v>2.39216182557083E-2</v>
      </c>
      <c r="X40" s="75">
        <v>2.0278714851197002E-2</v>
      </c>
      <c r="Y40" s="75">
        <v>1.37520252944341E-2</v>
      </c>
      <c r="Z40" s="75">
        <v>4.5971694896752499E-3</v>
      </c>
      <c r="AA40" s="75">
        <v>-6.7398641529325598E-3</v>
      </c>
      <c r="AB40" s="75">
        <v>-1.96557021037733E-2</v>
      </c>
      <c r="AC40" s="75">
        <v>-3.34312730108604E-2</v>
      </c>
      <c r="AD40" s="75">
        <v>-4.7279833539509999E-2</v>
      </c>
      <c r="AE40" s="75">
        <v>-6.0399098881193797E-2</v>
      </c>
      <c r="AF40" s="75">
        <v>-7.2023559901476797E-2</v>
      </c>
      <c r="AG40" s="75">
        <v>-8.1474135633588907E-2</v>
      </c>
      <c r="AH40" s="75">
        <v>-8.8202319573610993E-2</v>
      </c>
      <c r="AI40" s="75">
        <v>-9.1825600230995397E-2</v>
      </c>
      <c r="AJ40" s="75">
        <v>-9.2152330902563306E-2</v>
      </c>
      <c r="AK40" s="75">
        <v>-8.9194558351004996E-2</v>
      </c>
      <c r="AL40" s="75">
        <v>-8.3167775630163296E-2</v>
      </c>
      <c r="AM40" s="75">
        <v>-7.4477729751811203E-2</v>
      </c>
      <c r="AN40" s="75">
        <v>-6.3695311577939701E-2</v>
      </c>
      <c r="AO40" s="75">
        <v>-5.1520889422413299E-2</v>
      </c>
      <c r="AP40" s="75">
        <v>-3.8740454044513997E-2</v>
      </c>
      <c r="AQ40" s="75">
        <v>-2.6176335087798101E-2</v>
      </c>
      <c r="AR40" s="75">
        <v>-1.46355959191168E-2</v>
      </c>
      <c r="AS40" s="75">
        <v>-4.85933078952257E-3</v>
      </c>
      <c r="AT40" s="75">
        <v>2.5238388288744301E-3</v>
      </c>
      <c r="AU40" s="75">
        <v>7.0372510007928202E-3</v>
      </c>
      <c r="AV40" s="75">
        <v>8.3861427193960402E-3</v>
      </c>
      <c r="AW40" s="75">
        <v>6.4761388505166903E-3</v>
      </c>
      <c r="AX40" s="75">
        <v>1.41909256181406E-3</v>
      </c>
      <c r="AY40" s="75">
        <v>-6.47402925231745E-3</v>
      </c>
      <c r="AZ40" s="75">
        <v>-1.67127677838107E-2</v>
      </c>
      <c r="BA40" s="75">
        <v>-2.8658111923750701E-2</v>
      </c>
      <c r="BB40" s="75">
        <v>-4.15627905244218E-2</v>
      </c>
      <c r="BC40" s="75">
        <v>-5.4618409369577403E-2</v>
      </c>
      <c r="BD40" s="75">
        <v>-6.7006370507492599E-2</v>
      </c>
      <c r="BE40" s="75">
        <v>-7.79494721433866E-2</v>
      </c>
      <c r="BF40" s="75">
        <v>-8.6760862127321106E-2</v>
      </c>
      <c r="BG40" s="75">
        <v>-9.2887335979198696E-2</v>
      </c>
      <c r="BH40" s="75">
        <v>-9.5944210690754497E-2</v>
      </c>
      <c r="BI40" s="75">
        <v>-9.5739553698276705E-2</v>
      </c>
      <c r="BJ40" s="75">
        <v>-9.2286242908239696E-2</v>
      </c>
      <c r="BK40" s="75">
        <v>-8.5801197097030102E-2</v>
      </c>
      <c r="BL40" s="75">
        <v>-7.6691718409274398E-2</v>
      </c>
      <c r="BM40" s="75">
        <v>-6.5529755896573005E-2</v>
      </c>
      <c r="BN40" s="75">
        <v>-5.3015902748879802E-2</v>
      </c>
      <c r="BO40" s="75">
        <v>-3.99353933501925E-2</v>
      </c>
      <c r="BP40" s="75">
        <v>-2.7108404213072299E-2</v>
      </c>
      <c r="BQ40" s="75">
        <v>-1.5338262575251E-2</v>
      </c>
      <c r="BR40" s="75">
        <v>-5.3613204289149497E-3</v>
      </c>
      <c r="BS40" s="75">
        <v>2.1997853197444702E-3</v>
      </c>
      <c r="BT40" s="75">
        <v>6.8757123041677899E-3</v>
      </c>
      <c r="BU40" s="75">
        <v>8.3794371100248104E-3</v>
      </c>
      <c r="BV40" s="75">
        <v>6.6246014335683799E-3</v>
      </c>
      <c r="BW40" s="75">
        <v>1.7312342176364799E-3</v>
      </c>
      <c r="BX40" s="75">
        <v>-5.9820075301922704E-3</v>
      </c>
      <c r="BY40" s="75">
        <v>-1.6017594545196499E-2</v>
      </c>
      <c r="BZ40" s="75">
        <v>-2.7730685300662101E-2</v>
      </c>
      <c r="CA40" s="75">
        <v>-4.0369315753687199E-2</v>
      </c>
      <c r="CB40" s="75">
        <v>-5.3121677368308098E-2</v>
      </c>
      <c r="CC40" s="75">
        <v>-6.5167184292167807E-2</v>
      </c>
      <c r="CD40" s="75">
        <v>-7.5728026896463199E-2</v>
      </c>
      <c r="CE40" s="75">
        <v>-8.4117860802089106E-2</v>
      </c>
      <c r="CF40" s="75">
        <v>-8.9784650806846E-2</v>
      </c>
      <c r="CG40" s="75">
        <v>-9.2345261601271794E-2</v>
      </c>
      <c r="CH40" s="75">
        <v>-9.1609231242982703E-2</v>
      </c>
      <c r="CI40" s="75">
        <v>-8.7590466936958294E-2</v>
      </c>
      <c r="CJ40" s="75">
        <v>-8.0505417252184006E-2</v>
      </c>
      <c r="CK40" s="75">
        <v>-7.0759011347508893E-2</v>
      </c>
      <c r="CL40" s="75">
        <v>-5.8918467438256801E-2</v>
      </c>
      <c r="CM40" s="75">
        <v>-4.5676594306837598E-2</v>
      </c>
      <c r="CN40" s="75">
        <v>-3.18065037329461E-2</v>
      </c>
      <c r="CO40" s="75">
        <v>-1.8111854750818501E-2</v>
      </c>
      <c r="CP40" s="75">
        <v>-5.3743460461964697E-3</v>
      </c>
      <c r="CQ40" s="75">
        <v>5.6980613175710397E-3</v>
      </c>
      <c r="CR40" s="75">
        <v>1.4518851487077799E-2</v>
      </c>
      <c r="CS40" s="75">
        <v>2.0662912972329601E-2</v>
      </c>
      <c r="CT40" s="75">
        <v>2.3898627709259001E-2</v>
      </c>
      <c r="CU40" s="75">
        <v>2.42080451687979E-2</v>
      </c>
      <c r="CV40" s="75">
        <v>2.1794348766129502E-2</v>
      </c>
      <c r="CW40" s="75">
        <v>1.7078259713521199E-2</v>
      </c>
      <c r="CX40" s="75">
        <v>1.06791516047178E-2</v>
      </c>
      <c r="CY40" s="75">
        <v>3.3848033064668901E-3</v>
      </c>
      <c r="CZ40" s="75">
        <v>-3.8951096103846698E-3</v>
      </c>
      <c r="DA40" s="75">
        <v>-1.0193711507477001E-2</v>
      </c>
      <c r="DB40" s="75">
        <v>-1.4578082471821199E-2</v>
      </c>
      <c r="DC40" s="75">
        <v>-1.62784215319061E-2</v>
      </c>
      <c r="DD40" s="75">
        <v>-1.4860608534886501E-2</v>
      </c>
      <c r="DE40" s="75">
        <v>-1.04253612452794E-2</v>
      </c>
      <c r="DF40" s="75">
        <v>-7.5056703912741796E-3</v>
      </c>
      <c r="DH40" s="73">
        <v>5700</v>
      </c>
      <c r="DI40">
        <v>10440.4311171681</v>
      </c>
      <c r="DK40" s="74">
        <v>0</v>
      </c>
      <c r="DL40" s="74">
        <v>0</v>
      </c>
      <c r="DM40" s="74">
        <v>28</v>
      </c>
      <c r="DN40" s="74">
        <v>10440.4311171681</v>
      </c>
    </row>
    <row r="41" spans="1:118" ht="1.1499999999999999" customHeight="1" x14ac:dyDescent="0.25">
      <c r="A41" s="71">
        <f t="shared" si="36"/>
        <v>30</v>
      </c>
      <c r="B41">
        <v>8500</v>
      </c>
      <c r="C41" s="72">
        <f t="shared" si="41"/>
        <v>1.2286101584136301E-2</v>
      </c>
      <c r="D41" s="72">
        <f t="shared" si="41"/>
        <v>-8.3596944725650199E-2</v>
      </c>
      <c r="E41" s="72">
        <f t="shared" si="41"/>
        <v>-5.2580725286656999E-2</v>
      </c>
      <c r="G41" s="72">
        <f t="shared" si="40"/>
        <v>-1.0491296130353001</v>
      </c>
      <c r="H41" s="72">
        <f t="shared" si="40"/>
        <v>-5.7316560041390101</v>
      </c>
      <c r="I41" s="72">
        <f t="shared" si="35"/>
        <v>-3.6485999688306601</v>
      </c>
      <c r="K41" s="75">
        <v>-6.3208905322517201E-3</v>
      </c>
      <c r="L41" s="75">
        <v>-8.7614006988996993E-3</v>
      </c>
      <c r="M41" s="75">
        <v>-1.2420044947625599E-2</v>
      </c>
      <c r="N41" s="75">
        <v>-1.3444120335148E-2</v>
      </c>
      <c r="O41" s="75">
        <v>-1.17343044271228E-2</v>
      </c>
      <c r="P41" s="75">
        <v>-7.6715237413600302E-3</v>
      </c>
      <c r="Q41" s="75">
        <v>-1.9490880589773901E-3</v>
      </c>
      <c r="R41" s="75">
        <v>4.5834401413503596E-3</v>
      </c>
      <c r="S41" s="75">
        <v>1.1040348654955699E-2</v>
      </c>
      <c r="T41" s="75">
        <v>1.6587494050649999E-2</v>
      </c>
      <c r="U41" s="75">
        <v>2.0505153759922901E-2</v>
      </c>
      <c r="V41" s="75">
        <v>2.2232399632725899E-2</v>
      </c>
      <c r="W41" s="75">
        <v>2.1396341457243499E-2</v>
      </c>
      <c r="X41" s="75">
        <v>1.7828645435911301E-2</v>
      </c>
      <c r="Y41" s="75">
        <v>1.15687219620622E-2</v>
      </c>
      <c r="Z41" s="75">
        <v>2.85487842865222E-3</v>
      </c>
      <c r="AA41" s="75">
        <v>-7.8957049453538194E-3</v>
      </c>
      <c r="AB41" s="75">
        <v>-2.0117911195461601E-2</v>
      </c>
      <c r="AC41" s="75">
        <v>-3.31377821565456E-2</v>
      </c>
      <c r="AD41" s="75">
        <v>-4.6217631608728799E-2</v>
      </c>
      <c r="AE41" s="75">
        <v>-5.8605034970678302E-2</v>
      </c>
      <c r="AF41" s="75">
        <v>-6.9581942764107202E-2</v>
      </c>
      <c r="AG41" s="75">
        <v>-7.8511347067405896E-2</v>
      </c>
      <c r="AH41" s="75">
        <v>-8.4878784624283901E-2</v>
      </c>
      <c r="AI41" s="75">
        <v>-8.8325587863801E-2</v>
      </c>
      <c r="AJ41" s="75">
        <v>-8.8672259746626805E-2</v>
      </c>
      <c r="AK41" s="75">
        <v>-8.59305485562845E-2</v>
      </c>
      <c r="AL41" s="75">
        <v>-8.0303217831801693E-2</v>
      </c>
      <c r="AM41" s="75">
        <v>-7.2171664607721994E-2</v>
      </c>
      <c r="AN41" s="75">
        <v>-6.2072349709232998E-2</v>
      </c>
      <c r="AO41" s="75">
        <v>-5.0663294638607102E-2</v>
      </c>
      <c r="AP41" s="75">
        <v>-3.8682904038605498E-2</v>
      </c>
      <c r="AQ41" s="75">
        <v>-2.6903692983928501E-2</v>
      </c>
      <c r="AR41" s="75">
        <v>-1.6083816473778802E-2</v>
      </c>
      <c r="AS41" s="75">
        <v>-6.9194422856298796E-3</v>
      </c>
      <c r="AT41" s="75">
        <v>-1.08698471649407E-6</v>
      </c>
      <c r="AU41" s="75">
        <v>4.2234620882436501E-3</v>
      </c>
      <c r="AV41" s="75">
        <v>5.4772673252818996E-3</v>
      </c>
      <c r="AW41" s="75">
        <v>3.6716098690567299E-3</v>
      </c>
      <c r="AX41" s="75">
        <v>-1.0885267762569099E-3</v>
      </c>
      <c r="AY41" s="75">
        <v>-8.5111451412967602E-3</v>
      </c>
      <c r="AZ41" s="75">
        <v>-1.8135666632556401E-2</v>
      </c>
      <c r="BA41" s="75">
        <v>-2.9361987357851799E-2</v>
      </c>
      <c r="BB41" s="75">
        <v>-4.1488313043141697E-2</v>
      </c>
      <c r="BC41" s="75">
        <v>-5.37554350983145E-2</v>
      </c>
      <c r="BD41" s="75">
        <v>-6.5394558577327094E-2</v>
      </c>
      <c r="BE41" s="75">
        <v>-7.5675767827565299E-2</v>
      </c>
      <c r="BF41" s="75">
        <v>-8.3953995757301503E-2</v>
      </c>
      <c r="BG41" s="75">
        <v>-8.9709685849925294E-2</v>
      </c>
      <c r="BH41" s="75">
        <v>-9.2581551248285904E-2</v>
      </c>
      <c r="BI41" s="75">
        <v>-9.2389336329779304E-2</v>
      </c>
      <c r="BJ41" s="75">
        <v>-8.9145137441410005E-2</v>
      </c>
      <c r="BK41" s="75">
        <v>-8.3052680465552794E-2</v>
      </c>
      <c r="BL41" s="75">
        <v>-7.4494497371992999E-2</v>
      </c>
      <c r="BM41" s="75">
        <v>-6.4007740965766904E-2</v>
      </c>
      <c r="BN41" s="75">
        <v>-5.2250371886611899E-2</v>
      </c>
      <c r="BO41" s="75">
        <v>-3.9959868027058199E-2</v>
      </c>
      <c r="BP41" s="75">
        <v>-2.7906529304123E-2</v>
      </c>
      <c r="BQ41" s="75">
        <v>-1.6844768787859701E-2</v>
      </c>
      <c r="BR41" s="75">
        <v>-7.4661129715468599E-3</v>
      </c>
      <c r="BS41" s="75">
        <v>-3.5532484634131801E-4</v>
      </c>
      <c r="BT41" s="75">
        <v>4.0468568584947203E-3</v>
      </c>
      <c r="BU41" s="75">
        <v>5.47093775242956E-3</v>
      </c>
      <c r="BV41" s="75">
        <v>3.83587047569562E-3</v>
      </c>
      <c r="BW41" s="75">
        <v>-7.45531566044519E-4</v>
      </c>
      <c r="BX41" s="75">
        <v>-7.9738977773331499E-3</v>
      </c>
      <c r="BY41" s="75">
        <v>-1.73818268981949E-2</v>
      </c>
      <c r="BZ41" s="75">
        <v>-2.8363568508939299E-2</v>
      </c>
      <c r="CA41" s="75">
        <v>-4.0212761315228801E-2</v>
      </c>
      <c r="CB41" s="75">
        <v>-5.21667972073055E-2</v>
      </c>
      <c r="CC41" s="75">
        <v>-6.3454785306771497E-2</v>
      </c>
      <c r="CD41" s="75">
        <v>-7.3345991366268196E-2</v>
      </c>
      <c r="CE41" s="75">
        <v>-8.1195586753033205E-2</v>
      </c>
      <c r="CF41" s="75">
        <v>-8.6484826637292803E-2</v>
      </c>
      <c r="CG41" s="75">
        <v>-8.8853539755291394E-2</v>
      </c>
      <c r="CH41" s="75">
        <v>-8.8122456783376005E-2</v>
      </c>
      <c r="CI41" s="75">
        <v>-8.4304232136992105E-2</v>
      </c>
      <c r="CJ41" s="75">
        <v>-7.7601642826361894E-2</v>
      </c>
      <c r="CK41" s="75">
        <v>-6.8394396796265897E-2</v>
      </c>
      <c r="CL41" s="75">
        <v>-5.7214563507909502E-2</v>
      </c>
      <c r="CM41" s="75">
        <v>-4.4712038880061297E-2</v>
      </c>
      <c r="CN41" s="75">
        <v>-3.1611962650240397E-2</v>
      </c>
      <c r="CO41" s="75">
        <v>-1.8668115672435301E-2</v>
      </c>
      <c r="CP41" s="75">
        <v>-6.6134285924817904E-3</v>
      </c>
      <c r="CQ41" s="75">
        <v>3.8886094361441702E-3</v>
      </c>
      <c r="CR41" s="75">
        <v>1.22886805831649E-2</v>
      </c>
      <c r="CS41" s="75">
        <v>1.8189200248116301E-2</v>
      </c>
      <c r="CT41" s="75">
        <v>2.1374455582399601E-2</v>
      </c>
      <c r="CU41" s="75">
        <v>2.1829195927616601E-2</v>
      </c>
      <c r="CV41" s="75">
        <v>1.9745515663330399E-2</v>
      </c>
      <c r="CW41" s="75">
        <v>1.55188921923127E-2</v>
      </c>
      <c r="CX41" s="75">
        <v>9.7294159791454105E-3</v>
      </c>
      <c r="CY41" s="75">
        <v>3.11212976412662E-3</v>
      </c>
      <c r="CZ41" s="75">
        <v>-3.4889088328509299E-3</v>
      </c>
      <c r="DA41" s="75">
        <v>-9.1838438633749294E-3</v>
      </c>
      <c r="DB41" s="75">
        <v>-1.31248012010837E-2</v>
      </c>
      <c r="DC41" s="75">
        <v>-1.4626545806931899E-2</v>
      </c>
      <c r="DD41" s="75">
        <v>-1.33208727677811E-2</v>
      </c>
      <c r="DE41" s="75">
        <v>-9.3251529590497699E-3</v>
      </c>
      <c r="DF41" s="75">
        <v>-6.7049376096747397E-3</v>
      </c>
      <c r="DH41" s="73">
        <v>5900</v>
      </c>
      <c r="DI41">
        <v>10476.973384680599</v>
      </c>
      <c r="DK41" s="74">
        <v>0</v>
      </c>
      <c r="DL41" s="74">
        <v>0</v>
      </c>
      <c r="DM41" s="74">
        <v>29</v>
      </c>
      <c r="DN41" s="74">
        <v>10476.973384680599</v>
      </c>
    </row>
    <row r="42" spans="1:118" ht="1.1499999999999999" customHeight="1" x14ac:dyDescent="0.25">
      <c r="A42" s="71">
        <f t="shared" si="36"/>
        <v>31</v>
      </c>
      <c r="B42">
        <v>8450</v>
      </c>
      <c r="C42" s="72">
        <f t="shared" si="41"/>
        <v>1.10246085432709E-2</v>
      </c>
      <c r="D42" s="72">
        <f t="shared" si="41"/>
        <v>-8.0933542567499905E-2</v>
      </c>
      <c r="E42" s="72">
        <f t="shared" si="41"/>
        <v>-5.1180914978681297E-2</v>
      </c>
      <c r="G42" s="72">
        <f t="shared" si="40"/>
        <v>-1.06015422157857</v>
      </c>
      <c r="H42" s="72">
        <f t="shared" si="40"/>
        <v>-5.6507224615715099</v>
      </c>
      <c r="I42" s="72">
        <f t="shared" si="35"/>
        <v>-3.5974190538519801</v>
      </c>
      <c r="K42" s="75">
        <v>-5.6347922006625504E-3</v>
      </c>
      <c r="L42" s="75">
        <v>-7.8187380384178995E-3</v>
      </c>
      <c r="M42" s="75">
        <v>-1.1102781004979001E-2</v>
      </c>
      <c r="N42" s="75">
        <v>-1.2039075864827199E-2</v>
      </c>
      <c r="O42" s="75">
        <v>-1.0517483605453799E-2</v>
      </c>
      <c r="P42" s="75">
        <v>-6.8626843921720101E-3</v>
      </c>
      <c r="Q42" s="75">
        <v>-1.69262636830808E-3</v>
      </c>
      <c r="R42" s="75">
        <v>4.2207701932284103E-3</v>
      </c>
      <c r="S42" s="75">
        <v>1.00630905542675E-2</v>
      </c>
      <c r="T42" s="75">
        <v>1.5061212943401099E-2</v>
      </c>
      <c r="U42" s="75">
        <v>1.8544449319106201E-2</v>
      </c>
      <c r="V42" s="75">
        <v>1.9988004662018201E-2</v>
      </c>
      <c r="W42" s="75">
        <v>1.9041793882415701E-2</v>
      </c>
      <c r="X42" s="75">
        <v>1.55468438534489E-2</v>
      </c>
      <c r="Y42" s="75">
        <v>9.5387828015918701E-3</v>
      </c>
      <c r="Z42" s="75">
        <v>1.2398825530499299E-3</v>
      </c>
      <c r="AA42" s="75">
        <v>-8.9595694255604E-3</v>
      </c>
      <c r="AB42" s="75">
        <v>-2.0530270596395801E-2</v>
      </c>
      <c r="AC42" s="75">
        <v>-3.28405434635669E-2</v>
      </c>
      <c r="AD42" s="75">
        <v>-4.5198710212694101E-2</v>
      </c>
      <c r="AE42" s="75">
        <v>-5.6899129340672497E-2</v>
      </c>
      <c r="AF42" s="75">
        <v>-6.7268292496096296E-2</v>
      </c>
      <c r="AG42" s="75">
        <v>-7.5708682565491403E-2</v>
      </c>
      <c r="AH42" s="75">
        <v>-8.1737791159266604E-2</v>
      </c>
      <c r="AI42" s="75">
        <v>-8.5019331540165693E-2</v>
      </c>
      <c r="AJ42" s="75">
        <v>-8.5385210386893895E-2</v>
      </c>
      <c r="AK42" s="75">
        <v>-8.2846890432379E-2</v>
      </c>
      <c r="AL42" s="75">
        <v>-7.7595173621812105E-2</v>
      </c>
      <c r="AM42" s="75">
        <v>-6.9988583768131302E-2</v>
      </c>
      <c r="AN42" s="75">
        <v>-6.0531245197721503E-2</v>
      </c>
      <c r="AO42" s="75">
        <v>-4.9841407694070701E-2</v>
      </c>
      <c r="AP42" s="75">
        <v>-3.8612781234037302E-2</v>
      </c>
      <c r="AQ42" s="75">
        <v>-2.7571093779115399E-2</v>
      </c>
      <c r="AR42" s="75">
        <v>-1.7428567302686101E-2</v>
      </c>
      <c r="AS42" s="75">
        <v>-8.8391770113048496E-3</v>
      </c>
      <c r="AT42" s="75">
        <v>-2.3576513788566402E-3</v>
      </c>
      <c r="AU42" s="75">
        <v>1.59534250508386E-3</v>
      </c>
      <c r="AV42" s="75">
        <v>2.7596081109732E-3</v>
      </c>
      <c r="AW42" s="75">
        <v>1.05173650361848E-3</v>
      </c>
      <c r="AX42" s="75">
        <v>-3.42974201071228E-3</v>
      </c>
      <c r="AY42" s="75">
        <v>-1.0410644705184401E-2</v>
      </c>
      <c r="AZ42" s="75">
        <v>-1.94584552059495E-2</v>
      </c>
      <c r="BA42" s="75">
        <v>-3.0009612413923598E-2</v>
      </c>
      <c r="BB42" s="75">
        <v>-4.1405035741104199E-2</v>
      </c>
      <c r="BC42" s="75">
        <v>-5.2931711671039897E-2</v>
      </c>
      <c r="BD42" s="75">
        <v>-6.38676183677898E-2</v>
      </c>
      <c r="BE42" s="75">
        <v>-7.3527250188139895E-2</v>
      </c>
      <c r="BF42" s="75">
        <v>-8.1304785687057096E-2</v>
      </c>
      <c r="BG42" s="75">
        <v>-8.6712272257109299E-2</v>
      </c>
      <c r="BH42" s="75">
        <v>-8.9410396447269697E-2</v>
      </c>
      <c r="BI42" s="75">
        <v>-8.9229867652170405E-2</v>
      </c>
      <c r="BJ42" s="75">
        <v>-8.61820470217117E-2</v>
      </c>
      <c r="BK42" s="75">
        <v>-8.0458270660674305E-2</v>
      </c>
      <c r="BL42" s="75">
        <v>-7.2417809273924799E-2</v>
      </c>
      <c r="BM42" s="75">
        <v>-6.2565136054508905E-2</v>
      </c>
      <c r="BN42" s="75">
        <v>-5.1518167408949003E-2</v>
      </c>
      <c r="BO42" s="75">
        <v>-3.9969525029064201E-2</v>
      </c>
      <c r="BP42" s="75">
        <v>-2.8642669994524101E-2</v>
      </c>
      <c r="BQ42" s="75">
        <v>-1.82460788262051E-2</v>
      </c>
      <c r="BR42" s="75">
        <v>-9.4291733980071506E-3</v>
      </c>
      <c r="BS42" s="75">
        <v>-2.7411433500537799E-3</v>
      </c>
      <c r="BT42" s="75">
        <v>1.4041352726053399E-3</v>
      </c>
      <c r="BU42" s="75">
        <v>2.7536315402812701E-3</v>
      </c>
      <c r="BV42" s="75">
        <v>1.23128716806604E-3</v>
      </c>
      <c r="BW42" s="75">
        <v>-3.05686222049189E-3</v>
      </c>
      <c r="BX42" s="75">
        <v>-9.8295609963861292E-3</v>
      </c>
      <c r="BY42" s="75">
        <v>-1.86477011321858E-2</v>
      </c>
      <c r="BZ42" s="75">
        <v>-2.89422412138583E-2</v>
      </c>
      <c r="CA42" s="75">
        <v>-4.0049652292977897E-2</v>
      </c>
      <c r="CB42" s="75">
        <v>-5.1253538627347502E-2</v>
      </c>
      <c r="CC42" s="75">
        <v>-6.1829683321420803E-2</v>
      </c>
      <c r="CD42" s="75">
        <v>-7.1091562324190796E-2</v>
      </c>
      <c r="CE42" s="75">
        <v>-7.84333378170185E-2</v>
      </c>
      <c r="CF42" s="75">
        <v>-8.3367532940201203E-2</v>
      </c>
      <c r="CG42" s="75">
        <v>-8.5555548838556206E-2</v>
      </c>
      <c r="CH42" s="75">
        <v>-8.4828633932470393E-2</v>
      </c>
      <c r="CI42" s="75">
        <v>-8.1198273138415905E-2</v>
      </c>
      <c r="CJ42" s="75">
        <v>-7.4854404788143203E-2</v>
      </c>
      <c r="CK42" s="75">
        <v>-6.6153064354798494E-2</v>
      </c>
      <c r="CL42" s="75">
        <v>-5.5593337253212603E-2</v>
      </c>
      <c r="CM42" s="75">
        <v>-4.3784823327668997E-2</v>
      </c>
      <c r="CN42" s="75">
        <v>-3.14076514920043E-2</v>
      </c>
      <c r="CO42" s="75">
        <v>-1.91688092040476E-2</v>
      </c>
      <c r="CP42" s="75">
        <v>-7.7554703769874304E-3</v>
      </c>
      <c r="CQ42" s="75">
        <v>2.21053872364791E-3</v>
      </c>
      <c r="CR42" s="75">
        <v>1.0214723840063E-2</v>
      </c>
      <c r="CS42" s="75">
        <v>1.5885188143693E-2</v>
      </c>
      <c r="CT42" s="75">
        <v>1.9020951931383898E-2</v>
      </c>
      <c r="CU42" s="75">
        <v>1.9608977778066201E-2</v>
      </c>
      <c r="CV42" s="75">
        <v>1.7830630370599398E-2</v>
      </c>
      <c r="CW42" s="75">
        <v>1.40571925817448E-2</v>
      </c>
      <c r="CX42" s="75">
        <v>8.8314181320765794E-3</v>
      </c>
      <c r="CY42" s="75">
        <v>2.8384466695024401E-3</v>
      </c>
      <c r="CZ42" s="75">
        <v>-3.13934686329503E-3</v>
      </c>
      <c r="DA42" s="75">
        <v>-8.2835910941548695E-3</v>
      </c>
      <c r="DB42" s="75">
        <v>-1.18239758459458E-2</v>
      </c>
      <c r="DC42" s="75">
        <v>-1.31501278987798E-2</v>
      </c>
      <c r="DD42" s="75">
        <v>-1.1949272201900301E-2</v>
      </c>
      <c r="DE42" s="75">
        <v>-8.3485009291598498E-3</v>
      </c>
      <c r="DF42" s="75">
        <v>-5.99572242071189E-3</v>
      </c>
      <c r="DH42" s="73">
        <v>6100</v>
      </c>
      <c r="DI42">
        <v>10502.0531610403</v>
      </c>
      <c r="DK42" s="74">
        <v>0</v>
      </c>
      <c r="DL42" s="74">
        <v>0</v>
      </c>
      <c r="DM42" s="74">
        <v>30</v>
      </c>
      <c r="DN42" s="74">
        <v>10502.0531610403</v>
      </c>
    </row>
    <row r="43" spans="1:118" ht="1.1499999999999999" customHeight="1" x14ac:dyDescent="0.25">
      <c r="A43" s="71">
        <f t="shared" si="36"/>
        <v>32</v>
      </c>
      <c r="B43">
        <v>8400</v>
      </c>
      <c r="C43" s="72">
        <f t="shared" si="41"/>
        <v>9.8395449186500592E-3</v>
      </c>
      <c r="D43" s="72">
        <f t="shared" si="41"/>
        <v>-7.8419351059678705E-2</v>
      </c>
      <c r="E43" s="72">
        <f t="shared" si="41"/>
        <v>-4.9846899110020701E-2</v>
      </c>
      <c r="G43" s="72">
        <f t="shared" si="40"/>
        <v>-1.0699937664972199</v>
      </c>
      <c r="H43" s="72">
        <f t="shared" si="40"/>
        <v>-5.5723031105118404</v>
      </c>
      <c r="I43" s="72">
        <f t="shared" si="35"/>
        <v>-3.5475721547419599</v>
      </c>
      <c r="K43" s="75">
        <v>-5.0279230046908199E-3</v>
      </c>
      <c r="L43" s="75">
        <v>-6.9833966135820404E-3</v>
      </c>
      <c r="M43" s="75">
        <v>-9.9322445841335105E-3</v>
      </c>
      <c r="N43" s="75">
        <v>-1.0787663907167301E-2</v>
      </c>
      <c r="O43" s="75">
        <v>-9.4339811386180295E-3</v>
      </c>
      <c r="P43" s="75">
        <v>-6.1485526228125297E-3</v>
      </c>
      <c r="Q43" s="75">
        <v>-1.4826249835414201E-3</v>
      </c>
      <c r="R43" s="75">
        <v>3.8625413867976002E-3</v>
      </c>
      <c r="S43" s="75">
        <v>9.13859388932905E-3</v>
      </c>
      <c r="T43" s="75">
        <v>1.36296132142751E-2</v>
      </c>
      <c r="U43" s="75">
        <v>1.6711227828118298E-2</v>
      </c>
      <c r="V43" s="75">
        <v>1.7892965028031501E-2</v>
      </c>
      <c r="W43" s="75">
        <v>1.6846544939508001E-2</v>
      </c>
      <c r="X43" s="75">
        <v>1.34221143172862E-2</v>
      </c>
      <c r="Y43" s="75">
        <v>7.6520147518976903E-3</v>
      </c>
      <c r="Z43" s="75">
        <v>-2.5632941057665402E-4</v>
      </c>
      <c r="AA43" s="75">
        <v>-9.9377311504895201E-3</v>
      </c>
      <c r="AB43" s="75">
        <v>-2.0896410797472498E-2</v>
      </c>
      <c r="AC43" s="75">
        <v>-3.2540311567417997E-2</v>
      </c>
      <c r="AD43" s="75">
        <v>-4.4220900755685702E-2</v>
      </c>
      <c r="AE43" s="75">
        <v>-5.5276429159825897E-2</v>
      </c>
      <c r="AF43" s="75">
        <v>-6.5075187591178293E-2</v>
      </c>
      <c r="AG43" s="75">
        <v>-7.3056723870149595E-2</v>
      </c>
      <c r="AH43" s="75">
        <v>-7.8768522194109195E-2</v>
      </c>
      <c r="AI43" s="75">
        <v>-8.1895301505564899E-2</v>
      </c>
      <c r="AJ43" s="75">
        <v>-8.2279670872853705E-2</v>
      </c>
      <c r="AK43" s="75">
        <v>-7.9932819328523697E-2</v>
      </c>
      <c r="AL43" s="75">
        <v>-7.5034308193057703E-2</v>
      </c>
      <c r="AM43" s="75">
        <v>-6.7921174207040094E-2</v>
      </c>
      <c r="AN43" s="75">
        <v>-5.90671706016246E-2</v>
      </c>
      <c r="AO43" s="75">
        <v>-4.9053194051161798E-2</v>
      </c>
      <c r="AP43" s="75">
        <v>-3.8530975821431598E-2</v>
      </c>
      <c r="AQ43" s="75">
        <v>-2.81822994717595E-2</v>
      </c>
      <c r="AR43" s="75">
        <v>-1.8676247440944201E-2</v>
      </c>
      <c r="AS43" s="75">
        <v>-1.0627170120164901E-2</v>
      </c>
      <c r="AT43" s="75">
        <v>-4.5561844574285703E-3</v>
      </c>
      <c r="AU43" s="75">
        <v>-8.5848480642198395E-4</v>
      </c>
      <c r="AV43" s="75">
        <v>2.2145587963677801E-4</v>
      </c>
      <c r="AW43" s="75">
        <v>-1.39478635767318E-3</v>
      </c>
      <c r="AX43" s="75">
        <v>-5.6147438970356204E-3</v>
      </c>
      <c r="AY43" s="75">
        <v>-1.2180964819754E-2</v>
      </c>
      <c r="AZ43" s="75">
        <v>-2.0687287044020099E-2</v>
      </c>
      <c r="BA43" s="75">
        <v>-3.0604470802268201E-2</v>
      </c>
      <c r="BB43" s="75">
        <v>-4.1313554084204E-2</v>
      </c>
      <c r="BC43" s="75">
        <v>-5.21449105806732E-2</v>
      </c>
      <c r="BD43" s="75">
        <v>-6.2420446273881602E-2</v>
      </c>
      <c r="BE43" s="75">
        <v>-7.1496363610767694E-2</v>
      </c>
      <c r="BF43" s="75">
        <v>-7.8803700998864704E-2</v>
      </c>
      <c r="BG43" s="75">
        <v>-8.3884190147755305E-2</v>
      </c>
      <c r="BH43" s="75">
        <v>-8.64191557141748E-2</v>
      </c>
      <c r="BI43" s="75">
        <v>-8.6249603916271497E-2</v>
      </c>
      <c r="BJ43" s="75">
        <v>-8.33862034928506E-2</v>
      </c>
      <c r="BK43" s="75">
        <v>-7.8008653847541604E-2</v>
      </c>
      <c r="BL43" s="75">
        <v>-7.0454381707868302E-2</v>
      </c>
      <c r="BM43" s="75">
        <v>-6.11971701764423E-2</v>
      </c>
      <c r="BN43" s="75">
        <v>-5.0817323119376798E-2</v>
      </c>
      <c r="BO43" s="75">
        <v>-3.9965328434259297E-2</v>
      </c>
      <c r="BP43" s="75">
        <v>-2.9320660068897199E-2</v>
      </c>
      <c r="BQ43" s="75">
        <v>-1.95486554828266E-2</v>
      </c>
      <c r="BR43" s="75">
        <v>-1.1259188668691401E-2</v>
      </c>
      <c r="BS43" s="75">
        <v>-4.9680368294548298E-3</v>
      </c>
      <c r="BT43" s="75">
        <v>-1.06384795847134E-3</v>
      </c>
      <c r="BU43" s="75">
        <v>2.1581050368240501E-4</v>
      </c>
      <c r="BV43" s="75">
        <v>-1.2004324005511001E-3</v>
      </c>
      <c r="BW43" s="75">
        <v>-5.2129085152546398E-3</v>
      </c>
      <c r="BX43" s="75">
        <v>-1.15573779973283E-2</v>
      </c>
      <c r="BY43" s="75">
        <v>-1.98213035429625E-2</v>
      </c>
      <c r="BZ43" s="75">
        <v>-2.94701152757261E-2</v>
      </c>
      <c r="CA43" s="75">
        <v>-3.9880513280213498E-2</v>
      </c>
      <c r="CB43" s="75">
        <v>-5.0379507119841897E-2</v>
      </c>
      <c r="CC43" s="75">
        <v>-6.0286718307643199E-2</v>
      </c>
      <c r="CD43" s="75">
        <v>-6.8957143610450605E-2</v>
      </c>
      <c r="CE43" s="75">
        <v>-7.5821564835086896E-2</v>
      </c>
      <c r="CF43" s="75">
        <v>-8.0421873115392298E-2</v>
      </c>
      <c r="CG43" s="75">
        <v>-8.2439733977234905E-2</v>
      </c>
      <c r="CH43" s="75">
        <v>-8.1716282273346194E-2</v>
      </c>
      <c r="CI43" s="75">
        <v>-7.82619120226445E-2</v>
      </c>
      <c r="CJ43" s="75">
        <v>-7.2254503627195807E-2</v>
      </c>
      <c r="CK43" s="75">
        <v>-6.4027880152375399E-2</v>
      </c>
      <c r="CL43" s="75">
        <v>-5.4050171570001998E-2</v>
      </c>
      <c r="CM43" s="75">
        <v>-4.28931399752173E-2</v>
      </c>
      <c r="CN43" s="75">
        <v>-3.1194693854927201E-2</v>
      </c>
      <c r="CO43" s="75">
        <v>-1.9617911669533802E-2</v>
      </c>
      <c r="CP43" s="75">
        <v>-8.8070530501135995E-3</v>
      </c>
      <c r="CQ43" s="75">
        <v>6.5509215525253199E-4</v>
      </c>
      <c r="CR43" s="75">
        <v>8.2866150901372698E-3</v>
      </c>
      <c r="CS43" s="75">
        <v>1.37395993190966E-2</v>
      </c>
      <c r="CT43" s="75">
        <v>1.6826687779739499E-2</v>
      </c>
      <c r="CU43" s="75">
        <v>1.75366443167695E-2</v>
      </c>
      <c r="CV43" s="75">
        <v>1.6040450780401401E-2</v>
      </c>
      <c r="CW43" s="75">
        <v>1.26862532016502E-2</v>
      </c>
      <c r="CX43" s="75">
        <v>7.9813734232538902E-3</v>
      </c>
      <c r="CY43" s="75">
        <v>2.5638135883173101E-3</v>
      </c>
      <c r="CZ43" s="75">
        <v>-2.8418833316300098E-3</v>
      </c>
      <c r="DA43" s="75">
        <v>-7.4835785823734102E-3</v>
      </c>
      <c r="DB43" s="75">
        <v>-1.0661544758459001E-2</v>
      </c>
      <c r="DC43" s="75">
        <v>-1.1831642469232901E-2</v>
      </c>
      <c r="DD43" s="75">
        <v>-1.0727674497188601E-2</v>
      </c>
      <c r="DE43" s="75">
        <v>-7.4812134528110599E-3</v>
      </c>
      <c r="DF43" s="75">
        <v>-5.36711770190777E-3</v>
      </c>
      <c r="DH43" s="73">
        <v>6300</v>
      </c>
      <c r="DI43">
        <v>10514.720572157699</v>
      </c>
      <c r="DK43" s="74">
        <v>0</v>
      </c>
      <c r="DL43" s="74">
        <v>0</v>
      </c>
      <c r="DM43" s="74">
        <v>31</v>
      </c>
      <c r="DN43" s="74">
        <v>10514.720572157699</v>
      </c>
    </row>
    <row r="44" spans="1:118" ht="1.1499999999999999" customHeight="1" x14ac:dyDescent="0.25">
      <c r="A44" s="71">
        <f t="shared" si="36"/>
        <v>33</v>
      </c>
      <c r="B44">
        <v>8350</v>
      </c>
      <c r="C44" s="72">
        <f t="shared" si="41"/>
        <v>8.72576132495851E-3</v>
      </c>
      <c r="D44" s="72">
        <f t="shared" si="41"/>
        <v>-7.6045356567296898E-2</v>
      </c>
      <c r="E44" s="72">
        <f t="shared" si="41"/>
        <v>-4.8575064375440798E-2</v>
      </c>
      <c r="G44" s="72">
        <f t="shared" si="40"/>
        <v>-1.0787195278221799</v>
      </c>
      <c r="H44" s="72">
        <f t="shared" si="40"/>
        <v>-5.4962577539445396</v>
      </c>
      <c r="I44" s="72">
        <f t="shared" ref="I44:I75" si="42">INDEX($K$238:$DF$437,$A44,I$11)</f>
        <v>-3.4989970903665202</v>
      </c>
      <c r="K44" s="75">
        <v>-4.4909097024719803E-3</v>
      </c>
      <c r="L44" s="75">
        <v>-6.2430831867550298E-3</v>
      </c>
      <c r="M44" s="75">
        <v>-8.8925435529426892E-3</v>
      </c>
      <c r="N44" s="75">
        <v>-9.67433451639408E-3</v>
      </c>
      <c r="O44" s="75">
        <v>-8.4712031022900099E-3</v>
      </c>
      <c r="P44" s="75">
        <v>-5.5207072476696302E-3</v>
      </c>
      <c r="Q44" s="75">
        <v>-1.31507983682695E-3</v>
      </c>
      <c r="R44" s="75">
        <v>3.5086326707914799E-3</v>
      </c>
      <c r="S44" s="75">
        <v>8.2631620310894497E-3</v>
      </c>
      <c r="T44" s="75">
        <v>1.2286101584136301E-2</v>
      </c>
      <c r="U44" s="75">
        <v>1.49967505480981E-2</v>
      </c>
      <c r="V44" s="75">
        <v>1.5937181326285001E-2</v>
      </c>
      <c r="W44" s="75">
        <v>1.4799925114193599E-2</v>
      </c>
      <c r="X44" s="75">
        <v>1.1443990750763E-2</v>
      </c>
      <c r="Y44" s="75">
        <v>5.8988808711819699E-3</v>
      </c>
      <c r="Z44" s="75">
        <v>-1.6417246379933201E-3</v>
      </c>
      <c r="AA44" s="75">
        <v>-1.08360635014332E-2</v>
      </c>
      <c r="AB44" s="75">
        <v>-2.12197285918682E-2</v>
      </c>
      <c r="AC44" s="75">
        <v>-3.2237786190767101E-2</v>
      </c>
      <c r="AD44" s="75">
        <v>-4.3282160440698998E-2</v>
      </c>
      <c r="AE44" s="75">
        <v>-5.3732279161085902E-2</v>
      </c>
      <c r="AF44" s="75">
        <v>-6.2995656001962705E-2</v>
      </c>
      <c r="AG44" s="75">
        <v>-7.0546624632547697E-2</v>
      </c>
      <c r="AH44" s="75">
        <v>-7.5960818401895197E-2</v>
      </c>
      <c r="AI44" s="75">
        <v>-7.8942669691941705E-2</v>
      </c>
      <c r="AJ44" s="75">
        <v>-7.9344830339537098E-2</v>
      </c>
      <c r="AK44" s="75">
        <v>-7.7178226285768606E-2</v>
      </c>
      <c r="AL44" s="75">
        <v>-7.2611855386185198E-2</v>
      </c>
      <c r="AM44" s="75">
        <v>-6.5962568714698994E-2</v>
      </c>
      <c r="AN44" s="75">
        <v>-5.7675593267272202E-2</v>
      </c>
      <c r="AO44" s="75">
        <v>-4.8296743920409398E-2</v>
      </c>
      <c r="AP44" s="75">
        <v>-3.8438324577027699E-2</v>
      </c>
      <c r="AQ44" s="75">
        <v>-2.8740843992850301E-2</v>
      </c>
      <c r="AR44" s="75">
        <v>-1.9832867643935902E-2</v>
      </c>
      <c r="AS44" s="75">
        <v>-1.2291532422077501E-2</v>
      </c>
      <c r="AT44" s="75">
        <v>-6.6063886400252103E-3</v>
      </c>
      <c r="AU44" s="75">
        <v>-3.1487055029037901E-3</v>
      </c>
      <c r="AV44" s="75">
        <v>-2.1481872153208299E-3</v>
      </c>
      <c r="AW44" s="75">
        <v>-3.67857723628276E-3</v>
      </c>
      <c r="AX44" s="75">
        <v>-7.65310427977056E-3</v>
      </c>
      <c r="AY44" s="75">
        <v>-1.38300300008177E-2</v>
      </c>
      <c r="AZ44" s="75">
        <v>-2.1827942359946E-2</v>
      </c>
      <c r="BA44" s="75">
        <v>-3.11498356270931E-2</v>
      </c>
      <c r="BB44" s="75">
        <v>-4.1214428758789799E-2</v>
      </c>
      <c r="BC44" s="75">
        <v>-5.1392846233816201E-2</v>
      </c>
      <c r="BD44" s="75">
        <v>-6.1048250223234297E-2</v>
      </c>
      <c r="BE44" s="75">
        <v>-6.9576013293149094E-2</v>
      </c>
      <c r="BF44" s="75">
        <v>-7.6441792069463194E-2</v>
      </c>
      <c r="BG44" s="75">
        <v>-8.1215199403459296E-2</v>
      </c>
      <c r="BH44" s="75">
        <v>-8.3596944725650199E-2</v>
      </c>
      <c r="BI44" s="75">
        <v>-8.3437704398716006E-2</v>
      </c>
      <c r="BJ44" s="75">
        <v>-8.0747494639435896E-2</v>
      </c>
      <c r="BK44" s="75">
        <v>-7.5695084034673496E-2</v>
      </c>
      <c r="BL44" s="75">
        <v>-6.8597385954340104E-2</v>
      </c>
      <c r="BM44" s="75">
        <v>-5.9899363341387402E-2</v>
      </c>
      <c r="BN44" s="75">
        <v>-5.0145992667135E-2</v>
      </c>
      <c r="BO44" s="75">
        <v>-3.9948184031190902E-2</v>
      </c>
      <c r="BP44" s="75">
        <v>-2.9944101036944601E-2</v>
      </c>
      <c r="BQ44" s="75">
        <v>-2.0758569590357101E-2</v>
      </c>
      <c r="BR44" s="75">
        <v>-1.2964318087342599E-2</v>
      </c>
      <c r="BS44" s="75">
        <v>-7.0457416131784996E-3</v>
      </c>
      <c r="BT44" s="75">
        <v>-3.3677954218865099E-3</v>
      </c>
      <c r="BU44" s="75">
        <v>-2.1535218991994001E-3</v>
      </c>
      <c r="BV44" s="75">
        <v>-3.4698872279750499E-3</v>
      </c>
      <c r="BW44" s="75">
        <v>-7.2232055461381598E-3</v>
      </c>
      <c r="BX44" s="75">
        <v>-1.3165221119625099E-2</v>
      </c>
      <c r="BY44" s="75">
        <v>-2.0908350925719701E-2</v>
      </c>
      <c r="BZ44" s="75">
        <v>-2.99503957338038E-2</v>
      </c>
      <c r="CA44" s="75">
        <v>-3.9705838241024999E-2</v>
      </c>
      <c r="CB44" s="75">
        <v>-4.9542455903924698E-2</v>
      </c>
      <c r="CC44" s="75">
        <v>-5.8821046421680803E-2</v>
      </c>
      <c r="CD44" s="75">
        <v>-6.6935602861281002E-2</v>
      </c>
      <c r="CE44" s="75">
        <v>-7.3351300733265803E-2</v>
      </c>
      <c r="CF44" s="75">
        <v>-7.7637614038817401E-2</v>
      </c>
      <c r="CG44" s="75">
        <v>-7.9495243310307107E-2</v>
      </c>
      <c r="CH44" s="75">
        <v>-7.8774619913669894E-2</v>
      </c>
      <c r="CI44" s="75">
        <v>-7.5485119180352694E-2</v>
      </c>
      <c r="CJ44" s="75">
        <v>-6.9793297543023894E-2</v>
      </c>
      <c r="CK44" s="75">
        <v>-6.2012142236594597E-2</v>
      </c>
      <c r="CL44" s="75">
        <v>-5.2580725286656999E-2</v>
      </c>
      <c r="CM44" s="75">
        <v>-4.2035286673735697E-2</v>
      </c>
      <c r="CN44" s="75">
        <v>-3.09741364209867E-2</v>
      </c>
      <c r="CO44" s="75">
        <v>-2.0019145516239401E-2</v>
      </c>
      <c r="CP44" s="75">
        <v>-9.7743411339570197E-3</v>
      </c>
      <c r="CQ44" s="75">
        <v>-7.8592885774469295E-4</v>
      </c>
      <c r="CR44" s="75">
        <v>6.49465277367653E-3</v>
      </c>
      <c r="CS44" s="75">
        <v>1.1741891583069399E-2</v>
      </c>
      <c r="CT44" s="75">
        <v>1.4780993288272801E-2</v>
      </c>
      <c r="CU44" s="75">
        <v>1.5602188514249E-2</v>
      </c>
      <c r="CV44" s="75">
        <v>1.4366406986637201E-2</v>
      </c>
      <c r="CW44" s="75">
        <v>1.1399717370045401E-2</v>
      </c>
      <c r="CX44" s="75">
        <v>7.1758796036465299E-3</v>
      </c>
      <c r="CY44" s="75">
        <v>2.2884281643018702E-3</v>
      </c>
      <c r="CZ44" s="75">
        <v>-2.5921675450126698E-3</v>
      </c>
      <c r="DA44" s="75">
        <v>-6.7750520323352197E-3</v>
      </c>
      <c r="DB44" s="75">
        <v>-9.6246123043420007E-3</v>
      </c>
      <c r="DC44" s="75">
        <v>-1.0655279966313101E-2</v>
      </c>
      <c r="DD44" s="75">
        <v>-9.6399880690751106E-3</v>
      </c>
      <c r="DE44" s="75">
        <v>-6.7108772387746204E-3</v>
      </c>
      <c r="DF44" s="75">
        <v>-4.8096646213525596E-3</v>
      </c>
      <c r="DH44" s="73">
        <v>6500</v>
      </c>
      <c r="DI44">
        <v>10514.807597987499</v>
      </c>
      <c r="DK44" s="74">
        <v>0</v>
      </c>
      <c r="DL44" s="74">
        <v>0</v>
      </c>
      <c r="DM44" s="74">
        <v>32</v>
      </c>
      <c r="DN44" s="74">
        <v>10514.807597987499</v>
      </c>
    </row>
    <row r="45" spans="1:118" ht="1.1499999999999999" customHeight="1" x14ac:dyDescent="0.25">
      <c r="A45" s="71">
        <f t="shared" si="36"/>
        <v>34</v>
      </c>
      <c r="B45">
        <v>8300</v>
      </c>
      <c r="C45" s="72">
        <f t="shared" si="41"/>
        <v>7.6785108133299203E-3</v>
      </c>
      <c r="D45" s="72">
        <f t="shared" si="41"/>
        <v>-7.3803094459635704E-2</v>
      </c>
      <c r="E45" s="72">
        <f t="shared" si="41"/>
        <v>-4.7362013103866001E-2</v>
      </c>
      <c r="G45" s="72">
        <f t="shared" si="40"/>
        <v>-1.0863980386355101</v>
      </c>
      <c r="H45" s="72">
        <f t="shared" si="40"/>
        <v>-5.4224546594848997</v>
      </c>
      <c r="I45" s="72">
        <f t="shared" si="42"/>
        <v>-3.4516350772626501</v>
      </c>
      <c r="K45" s="75">
        <v>-4.0156026021941202E-3</v>
      </c>
      <c r="L45" s="75">
        <v>-5.5870247253096703E-3</v>
      </c>
      <c r="M45" s="75">
        <v>-7.9695681681778204E-3</v>
      </c>
      <c r="N45" s="75">
        <v>-8.6850741274702107E-3</v>
      </c>
      <c r="O45" s="75">
        <v>-7.6176255859399999E-3</v>
      </c>
      <c r="P45" s="75">
        <v>-4.9713140870426198E-3</v>
      </c>
      <c r="Q45" s="75">
        <v>-1.1861683807001099E-3</v>
      </c>
      <c r="R45" s="75">
        <v>3.1590503568804701E-3</v>
      </c>
      <c r="S45" s="75">
        <v>7.4334551385163601E-3</v>
      </c>
      <c r="T45" s="75">
        <v>1.10246085432709E-2</v>
      </c>
      <c r="U45" s="75">
        <v>1.33929140821055E-2</v>
      </c>
      <c r="V45" s="75">
        <v>1.41112506610124E-2</v>
      </c>
      <c r="W45" s="75">
        <v>1.28919770281663E-2</v>
      </c>
      <c r="X45" s="75">
        <v>9.6026917118933793E-3</v>
      </c>
      <c r="Y45" s="75">
        <v>4.2704601610057498E-3</v>
      </c>
      <c r="Z45" s="75">
        <v>-2.9237596666007401E-3</v>
      </c>
      <c r="AA45" s="75">
        <v>-1.16600639867374E-2</v>
      </c>
      <c r="AB45" s="75">
        <v>-2.1503400860051401E-2</v>
      </c>
      <c r="AC45" s="75">
        <v>-3.19336151736615E-2</v>
      </c>
      <c r="AD45" s="75">
        <v>-4.2380564490808799E-2</v>
      </c>
      <c r="AE45" s="75">
        <v>-5.2262303300435603E-2</v>
      </c>
      <c r="AF45" s="75">
        <v>-6.1023147438281702E-2</v>
      </c>
      <c r="AG45" s="75">
        <v>-6.8170075349785295E-2</v>
      </c>
      <c r="AH45" s="75">
        <v>-7.3305137904249001E-2</v>
      </c>
      <c r="AI45" s="75">
        <v>-7.6151266754059102E-2</v>
      </c>
      <c r="AJ45" s="75">
        <v>-7.6570536046679002E-2</v>
      </c>
      <c r="AK45" s="75">
        <v>-7.4573617917267201E-2</v>
      </c>
      <c r="AL45" s="75">
        <v>-7.0319582889023804E-2</v>
      </c>
      <c r="AM45" s="75">
        <v>-6.4106318511203395E-2</v>
      </c>
      <c r="AN45" s="75">
        <v>-5.6352257157464003E-2</v>
      </c>
      <c r="AO45" s="75">
        <v>-4.7570264548485203E-2</v>
      </c>
      <c r="AP45" s="75">
        <v>-3.8335614022626002E-2</v>
      </c>
      <c r="AQ45" s="75">
        <v>-2.9250046942674999E-2</v>
      </c>
      <c r="AR45" s="75">
        <v>-2.0904073911310599E-2</v>
      </c>
      <c r="AS45" s="75">
        <v>-1.3839882329721101E-2</v>
      </c>
      <c r="AT45" s="75">
        <v>-8.5173769739731106E-3</v>
      </c>
      <c r="AU45" s="75">
        <v>-5.28535598578855E-3</v>
      </c>
      <c r="AV45" s="75">
        <v>-4.3596510167708399E-3</v>
      </c>
      <c r="AW45" s="75">
        <v>-5.8096100167222102E-3</v>
      </c>
      <c r="AX45" s="75">
        <v>-9.5538140511780504E-3</v>
      </c>
      <c r="AY45" s="75">
        <v>-1.5365283866781199E-2</v>
      </c>
      <c r="AZ45" s="75">
        <v>-2.28858509422343E-2</v>
      </c>
      <c r="BA45" s="75">
        <v>-3.1648782365646097E-2</v>
      </c>
      <c r="BB45" s="75">
        <v>-4.1108188045604899E-2</v>
      </c>
      <c r="BC45" s="75">
        <v>-5.0673467570950301E-2</v>
      </c>
      <c r="BD45" s="75">
        <v>-5.9746530932525202E-2</v>
      </c>
      <c r="BE45" s="75">
        <v>-6.7759537232755004E-2</v>
      </c>
      <c r="BF45" s="75">
        <v>-7.4210655156325606E-2</v>
      </c>
      <c r="BG45" s="75">
        <v>-7.8695684434474E-2</v>
      </c>
      <c r="BH45" s="75">
        <v>-8.0933542567499905E-2</v>
      </c>
      <c r="BI45" s="75">
        <v>-8.0783988622397301E-2</v>
      </c>
      <c r="BJ45" s="75">
        <v>-7.8256424019159498E-2</v>
      </c>
      <c r="BK45" s="75">
        <v>-7.3509348206248395E-2</v>
      </c>
      <c r="BL45" s="75">
        <v>-6.68404098923292E-2</v>
      </c>
      <c r="BM45" s="75">
        <v>-5.8667508962521403E-2</v>
      </c>
      <c r="BN45" s="75">
        <v>-4.9502442271514097E-2</v>
      </c>
      <c r="BO45" s="75">
        <v>-3.9918942622166401E-2</v>
      </c>
      <c r="BP45" s="75">
        <v>-3.0516375953989101E-2</v>
      </c>
      <c r="BQ45" s="75">
        <v>-2.1881523813194598E-2</v>
      </c>
      <c r="BR45" s="75">
        <v>-1.4552225709821801E-2</v>
      </c>
      <c r="BS45" s="75">
        <v>-8.9834024746005495E-3</v>
      </c>
      <c r="BT45" s="75">
        <v>-5.5177590813400403E-3</v>
      </c>
      <c r="BU45" s="75">
        <v>-4.3646939128302604E-3</v>
      </c>
      <c r="BV45" s="75">
        <v>-5.58703296047497E-3</v>
      </c>
      <c r="BW45" s="75">
        <v>-9.0967104182027407E-3</v>
      </c>
      <c r="BX45" s="75">
        <v>-1.46604857694455E-2</v>
      </c>
      <c r="BY45" s="75">
        <v>-2.1914213723407499E-2</v>
      </c>
      <c r="BZ45" s="75">
        <v>-3.0386093626739202E-2</v>
      </c>
      <c r="CA45" s="75">
        <v>-3.95260921408771E-2</v>
      </c>
      <c r="CB45" s="75">
        <v>-4.8740276598673499E-2</v>
      </c>
      <c r="CC45" s="75">
        <v>-5.7428120544186598E-2</v>
      </c>
      <c r="CD45" s="75">
        <v>-6.5020243457706794E-2</v>
      </c>
      <c r="CE45" s="75">
        <v>-7.10141255079315E-2</v>
      </c>
      <c r="CF45" s="75">
        <v>-7.5005145829072695E-2</v>
      </c>
      <c r="CG45" s="75">
        <v>-7.6711885419090298E-2</v>
      </c>
      <c r="CH45" s="75">
        <v>-7.5993520823612895E-2</v>
      </c>
      <c r="CI45" s="75">
        <v>-7.2858473138257898E-2</v>
      </c>
      <c r="CJ45" s="75">
        <v>-6.7462668134944503E-2</v>
      </c>
      <c r="CK45" s="75">
        <v>-6.00995525418829E-2</v>
      </c>
      <c r="CL45" s="75">
        <v>-5.1180914978681297E-2</v>
      </c>
      <c r="CM45" s="75">
        <v>-4.1209659041892298E-2</v>
      </c>
      <c r="CN45" s="75">
        <v>-3.0746951181095002E-2</v>
      </c>
      <c r="CO45" s="75">
        <v>-2.0375995040517399E-2</v>
      </c>
      <c r="CP45" s="75">
        <v>-1.0663105025787401E-2</v>
      </c>
      <c r="CQ45" s="75">
        <v>-2.1202004260612701E-3</v>
      </c>
      <c r="CR45" s="75">
        <v>4.8297610491135796E-3</v>
      </c>
      <c r="CS45" s="75">
        <v>9.8822093818262107E-3</v>
      </c>
      <c r="CT45" s="75">
        <v>1.28739110829701E-2</v>
      </c>
      <c r="CU45" s="75">
        <v>1.37962919783649E-2</v>
      </c>
      <c r="CV45" s="75">
        <v>1.28005530497239E-2</v>
      </c>
      <c r="CW45" s="75">
        <v>1.0191736799743001E-2</v>
      </c>
      <c r="CX45" s="75">
        <v>6.4118721101885899E-3</v>
      </c>
      <c r="CY45" s="75">
        <v>2.0125995867920198E-3</v>
      </c>
      <c r="CZ45" s="75">
        <v>-2.3860574395757699E-3</v>
      </c>
      <c r="DA45" s="75">
        <v>-6.1498593580972703E-3</v>
      </c>
      <c r="DB45" s="75">
        <v>-8.7013689860304996E-3</v>
      </c>
      <c r="DC45" s="75">
        <v>-9.6067855473165702E-3</v>
      </c>
      <c r="DD45" s="75">
        <v>-8.6719146275663593E-3</v>
      </c>
      <c r="DE45" s="75">
        <v>-6.0266052070346602E-3</v>
      </c>
      <c r="DF45" s="75">
        <v>-4.31513483944399E-3</v>
      </c>
      <c r="DH45" s="73">
        <v>6700</v>
      </c>
      <c r="DI45">
        <v>10502.938656099899</v>
      </c>
      <c r="DK45" s="74">
        <v>0</v>
      </c>
      <c r="DL45" s="74">
        <v>0</v>
      </c>
      <c r="DM45" s="74">
        <v>33</v>
      </c>
      <c r="DN45" s="74">
        <v>10502.938656099899</v>
      </c>
    </row>
    <row r="46" spans="1:118" ht="1.1499999999999999" customHeight="1" x14ac:dyDescent="0.25">
      <c r="A46" s="71">
        <f t="shared" si="36"/>
        <v>35</v>
      </c>
      <c r="B46">
        <v>8250</v>
      </c>
      <c r="C46" s="72">
        <f t="shared" si="41"/>
        <v>6.6934146801258896E-3</v>
      </c>
      <c r="D46" s="72">
        <f t="shared" si="41"/>
        <v>-7.1684615971498694E-2</v>
      </c>
      <c r="E46" s="72">
        <f t="shared" si="41"/>
        <v>-4.6204550432498701E-2</v>
      </c>
      <c r="G46" s="72">
        <f t="shared" si="40"/>
        <v>-1.0930914533156399</v>
      </c>
      <c r="H46" s="72">
        <f t="shared" si="40"/>
        <v>-5.3507700435133998</v>
      </c>
      <c r="I46" s="72">
        <f t="shared" si="42"/>
        <v>-3.4054305268301599</v>
      </c>
      <c r="K46" s="75">
        <v>-3.5948916433699101E-3</v>
      </c>
      <c r="L46" s="75">
        <v>-5.0057559886636203E-3</v>
      </c>
      <c r="M46" s="75">
        <v>-7.15077653561365E-3</v>
      </c>
      <c r="N46" s="75">
        <v>-7.8072577301008996E-3</v>
      </c>
      <c r="O46" s="75">
        <v>-6.8627195747876599E-3</v>
      </c>
      <c r="P46" s="75">
        <v>-4.4931047364616403E-3</v>
      </c>
      <c r="Q46" s="75">
        <v>-1.0922623497208401E-3</v>
      </c>
      <c r="R46" s="75">
        <v>2.81389717242746E-3</v>
      </c>
      <c r="S46" s="75">
        <v>6.6464510425839696E-3</v>
      </c>
      <c r="T46" s="75">
        <v>9.8395449186500592E-3</v>
      </c>
      <c r="U46" s="75">
        <v>1.18922037229685E-2</v>
      </c>
      <c r="V46" s="75">
        <v>1.2406418758591799E-2</v>
      </c>
      <c r="W46" s="75">
        <v>1.1113409078679901E-2</v>
      </c>
      <c r="X46" s="75">
        <v>7.8890774342016794E-3</v>
      </c>
      <c r="Y46" s="75">
        <v>2.7584093220047999E-3</v>
      </c>
      <c r="Z46" s="75">
        <v>-4.1094119958506696E-3</v>
      </c>
      <c r="AA46" s="75">
        <v>-1.2414877071510001E-2</v>
      </c>
      <c r="AB46" s="75">
        <v>-2.1750397435243901E-2</v>
      </c>
      <c r="AC46" s="75">
        <v>-3.1628397088670601E-2</v>
      </c>
      <c r="AD46" s="75">
        <v>-4.1514298479119097E-2</v>
      </c>
      <c r="AE46" s="75">
        <v>-5.0862387095898999E-2</v>
      </c>
      <c r="AF46" s="75">
        <v>-5.9151506859716298E-2</v>
      </c>
      <c r="AG46" s="75">
        <v>-6.5919269924988796E-2</v>
      </c>
      <c r="AH46" s="75">
        <v>-7.0792518049693096E-2</v>
      </c>
      <c r="AI46" s="75">
        <v>-7.3511541326943097E-2</v>
      </c>
      <c r="AJ46" s="75">
        <v>-7.3947252696052596E-2</v>
      </c>
      <c r="AK46" s="75">
        <v>-7.21100785068301E-2</v>
      </c>
      <c r="AL46" s="75">
        <v>-6.8149759498860402E-2</v>
      </c>
      <c r="AM46" s="75">
        <v>-6.2346367607724398E-2</v>
      </c>
      <c r="AN46" s="75">
        <v>-5.5093165960361103E-2</v>
      </c>
      <c r="AO46" s="75">
        <v>-4.6872073276526802E-2</v>
      </c>
      <c r="AP46" s="75">
        <v>-3.8223583847293401E-2</v>
      </c>
      <c r="AQ46" s="75">
        <v>-2.9713027031771099E-2</v>
      </c>
      <c r="AR46" s="75">
        <v>-2.1895170125398999E-2</v>
      </c>
      <c r="AS46" s="75">
        <v>-1.52793764147872E-2</v>
      </c>
      <c r="AT46" s="75">
        <v>-1.02977096989434E-2</v>
      </c>
      <c r="AU46" s="75">
        <v>-7.2778635409804296E-3</v>
      </c>
      <c r="AV46" s="75">
        <v>-6.4226385133178999E-3</v>
      </c>
      <c r="AW46" s="75">
        <v>-7.7972536461083999E-3</v>
      </c>
      <c r="AX46" s="75">
        <v>-1.1325318997369299E-2</v>
      </c>
      <c r="AY46" s="75">
        <v>-1.67937187948973E-2</v>
      </c>
      <c r="AZ46" s="75">
        <v>-2.3866113634471699E-2</v>
      </c>
      <c r="BA46" s="75">
        <v>-3.2104200848143499E-2</v>
      </c>
      <c r="BB46" s="75">
        <v>-4.0995329689621898E-2</v>
      </c>
      <c r="BC46" s="75">
        <v>-4.9984849772913502E-2</v>
      </c>
      <c r="BD46" s="75">
        <v>-5.8511063871915202E-2</v>
      </c>
      <c r="BE46" s="75">
        <v>-6.60406794519212E-2</v>
      </c>
      <c r="BF46" s="75">
        <v>-7.2102398598194603E-2</v>
      </c>
      <c r="BG46" s="75">
        <v>-7.6316615674259E-2</v>
      </c>
      <c r="BH46" s="75">
        <v>-7.8419351059678705E-2</v>
      </c>
      <c r="BI46" s="75">
        <v>-7.8278895928924605E-2</v>
      </c>
      <c r="BJ46" s="75">
        <v>-7.5904073110887094E-2</v>
      </c>
      <c r="BK46" s="75">
        <v>-7.1443733473597601E-2</v>
      </c>
      <c r="BL46" s="75">
        <v>-6.5177432506838995E-2</v>
      </c>
      <c r="BM46" s="75">
        <v>-5.7497657476223998E-2</v>
      </c>
      <c r="BN46" s="75">
        <v>-4.8885044308344699E-2</v>
      </c>
      <c r="BO46" s="75">
        <v>-3.9878403704164997E-2</v>
      </c>
      <c r="BP46" s="75">
        <v>-3.1040662928035E-2</v>
      </c>
      <c r="BQ46" s="75">
        <v>-2.2922875410449701E-2</v>
      </c>
      <c r="BR46" s="75">
        <v>-1.60301112240222E-2</v>
      </c>
      <c r="BS46" s="75">
        <v>-1.07896096202193E-2</v>
      </c>
      <c r="BT46" s="75">
        <v>-7.5231807072896097E-3</v>
      </c>
      <c r="BU46" s="75">
        <v>-6.4274066095413203E-3</v>
      </c>
      <c r="BV46" s="75">
        <v>-7.5612212103487696E-3</v>
      </c>
      <c r="BW46" s="75">
        <v>-1.08418375833025E-2</v>
      </c>
      <c r="BX46" s="75">
        <v>-1.6050119894061899E-2</v>
      </c>
      <c r="BY46" s="75">
        <v>-2.2843937708321299E-2</v>
      </c>
      <c r="BZ46" s="75">
        <v>-3.0780038083921601E-2</v>
      </c>
      <c r="CA46" s="75">
        <v>-3.9341712501832202E-2</v>
      </c>
      <c r="CB46" s="75">
        <v>-4.7970990142657599E-2</v>
      </c>
      <c r="CC46" s="75">
        <v>-5.6103671317978297E-2</v>
      </c>
      <c r="CD46" s="75">
        <v>-6.3204777362866393E-2</v>
      </c>
      <c r="CE46" s="75">
        <v>-6.8802132429013896E-2</v>
      </c>
      <c r="CF46" s="75">
        <v>-7.2515443445772598E-2</v>
      </c>
      <c r="CG46" s="75">
        <v>-7.4080089125354798E-2</v>
      </c>
      <c r="CH46" s="75">
        <v>-7.3363474594425396E-2</v>
      </c>
      <c r="CI46" s="75">
        <v>-7.0373123382137207E-2</v>
      </c>
      <c r="CJ46" s="75">
        <v>-6.5254988702840799E-2</v>
      </c>
      <c r="CK46" s="75">
        <v>-5.8284191070579201E-2</v>
      </c>
      <c r="CL46" s="75">
        <v>-4.9846899110020701E-2</v>
      </c>
      <c r="CM46" s="75">
        <v>-4.0414742782872902E-2</v>
      </c>
      <c r="CN46" s="75">
        <v>-3.0514038589635601E-2</v>
      </c>
      <c r="CO46" s="75">
        <v>-2.0691720014315199E-2</v>
      </c>
      <c r="CP46" s="75">
        <v>-1.1478742846225E-2</v>
      </c>
      <c r="CQ46" s="75">
        <v>-3.3549085422691798E-3</v>
      </c>
      <c r="CR46" s="75">
        <v>3.2834534179209999E-3</v>
      </c>
      <c r="CS46" s="75">
        <v>8.1513401046731798E-3</v>
      </c>
      <c r="CT46" s="75">
        <v>1.10961519916008E-2</v>
      </c>
      <c r="CU46" s="75">
        <v>1.2110279904058999E-2</v>
      </c>
      <c r="CV46" s="75">
        <v>1.1335521003406899E-2</v>
      </c>
      <c r="CW46" s="75">
        <v>9.0569332438781205E-3</v>
      </c>
      <c r="CX46" s="75">
        <v>5.6865848950110303E-3</v>
      </c>
      <c r="CY46" s="75">
        <v>1.73672233698653E-3</v>
      </c>
      <c r="CZ46" s="75">
        <v>-2.2196286511962102E-3</v>
      </c>
      <c r="DA46" s="75">
        <v>-5.6004329871711797E-3</v>
      </c>
      <c r="DB46" s="75">
        <v>-7.8810124837127606E-3</v>
      </c>
      <c r="DC46" s="75">
        <v>-8.6733102303060104E-3</v>
      </c>
      <c r="DD46" s="75">
        <v>-7.8107363898152404E-3</v>
      </c>
      <c r="DE46" s="75">
        <v>-5.4188236077379699E-3</v>
      </c>
      <c r="DF46" s="75">
        <v>-3.8763478794498901E-3</v>
      </c>
      <c r="DH46" s="73">
        <v>6900</v>
      </c>
      <c r="DI46">
        <v>10480.491269660601</v>
      </c>
      <c r="DK46" s="74">
        <v>0</v>
      </c>
      <c r="DL46" s="74">
        <v>0</v>
      </c>
      <c r="DM46" s="74">
        <v>34</v>
      </c>
      <c r="DN46" s="74">
        <v>10480.491269660601</v>
      </c>
    </row>
    <row r="47" spans="1:118" ht="1.1499999999999999" customHeight="1" x14ac:dyDescent="0.25">
      <c r="A47" s="71">
        <f t="shared" si="36"/>
        <v>36</v>
      </c>
      <c r="B47">
        <v>8200</v>
      </c>
      <c r="C47" s="72">
        <f t="shared" si="41"/>
        <v>5.7664311114831402E-3</v>
      </c>
      <c r="D47" s="72">
        <f t="shared" si="41"/>
        <v>-6.9682456994209996E-2</v>
      </c>
      <c r="E47" s="72">
        <f t="shared" si="41"/>
        <v>-4.5099670783934002E-2</v>
      </c>
      <c r="G47" s="72">
        <f t="shared" si="40"/>
        <v>-1.09885788442712</v>
      </c>
      <c r="H47" s="72">
        <f t="shared" si="40"/>
        <v>-5.28108758651919</v>
      </c>
      <c r="I47" s="72">
        <f t="shared" si="42"/>
        <v>-3.3603308560462199</v>
      </c>
      <c r="K47" s="75">
        <v>-3.2225527317496002E-3</v>
      </c>
      <c r="L47" s="75">
        <v>-4.49094080049235E-3</v>
      </c>
      <c r="M47" s="75">
        <v>-6.4250094175122199E-3</v>
      </c>
      <c r="N47" s="75">
        <v>-7.0295137949642596E-3</v>
      </c>
      <c r="O47" s="75">
        <v>-6.1968765079745899E-3</v>
      </c>
      <c r="P47" s="75">
        <v>-4.0793526277957404E-3</v>
      </c>
      <c r="Q47" s="75">
        <v>-1.029936728155E-3</v>
      </c>
      <c r="R47" s="75">
        <v>2.4733465584540599E-3</v>
      </c>
      <c r="S47" s="75">
        <v>5.8994107783701096E-3</v>
      </c>
      <c r="T47" s="75">
        <v>8.72576132495851E-3</v>
      </c>
      <c r="U47" s="75">
        <v>1.04876495380494E-2</v>
      </c>
      <c r="V47" s="75">
        <v>1.08145355567194E-2</v>
      </c>
      <c r="W47" s="75">
        <v>9.4555522844075295E-3</v>
      </c>
      <c r="X47" s="75">
        <v>6.2946093311802504E-3</v>
      </c>
      <c r="Y47" s="75">
        <v>1.35492682854874E-3</v>
      </c>
      <c r="Z47" s="75">
        <v>-5.2052094142163597E-3</v>
      </c>
      <c r="AA47" s="75">
        <v>-1.31053153527273E-2</v>
      </c>
      <c r="AB47" s="75">
        <v>-2.19634931291511E-2</v>
      </c>
      <c r="AC47" s="75">
        <v>-3.1322683584444302E-2</v>
      </c>
      <c r="AD47" s="75">
        <v>-4.0681650923520399E-2</v>
      </c>
      <c r="AE47" s="75">
        <v>-4.9528660934652101E-2</v>
      </c>
      <c r="AF47" s="75">
        <v>-5.73749495829406E-2</v>
      </c>
      <c r="AG47" s="75">
        <v>-6.3786874266443194E-2</v>
      </c>
      <c r="AH47" s="75">
        <v>-6.8414539535069693E-2</v>
      </c>
      <c r="AI47" s="75">
        <v>-7.1014521846873305E-2</v>
      </c>
      <c r="AJ47" s="75">
        <v>-7.1466024339879294E-2</v>
      </c>
      <c r="AK47" s="75">
        <v>-6.9779234520697106E-2</v>
      </c>
      <c r="AL47" s="75">
        <v>-6.6095124498983707E-2</v>
      </c>
      <c r="AM47" s="75">
        <v>-6.0677028859090501E-2</v>
      </c>
      <c r="AN47" s="75">
        <v>-5.3894567310226099E-2</v>
      </c>
      <c r="AO47" s="75">
        <v>-4.6200591052293002E-2</v>
      </c>
      <c r="AP47" s="75">
        <v>-3.8102930140539601E-2</v>
      </c>
      <c r="AQ47" s="75">
        <v>-3.0132714696669598E-2</v>
      </c>
      <c r="AR47" s="75">
        <v>-2.28111392181745E-2</v>
      </c>
      <c r="AS47" s="75">
        <v>-1.6616737928275099E-2</v>
      </c>
      <c r="AT47" s="75">
        <v>-1.19554283907109E-2</v>
      </c>
      <c r="AU47" s="75">
        <v>-9.13508383654516E-3</v>
      </c>
      <c r="AV47" s="75">
        <v>-8.3462642321092007E-3</v>
      </c>
      <c r="AW47" s="75">
        <v>-9.6503090947453497E-3</v>
      </c>
      <c r="AX47" s="75">
        <v>-1.29755531295313E-2</v>
      </c>
      <c r="AY47" s="75">
        <v>-1.8121903489400199E-2</v>
      </c>
      <c r="AZ47" s="75">
        <v>-2.4773522264372301E-2</v>
      </c>
      <c r="BA47" s="75">
        <v>-3.2518806256821298E-2</v>
      </c>
      <c r="BB47" s="75">
        <v>-4.0876322392596198E-2</v>
      </c>
      <c r="BC47" s="75">
        <v>-4.9325186262126397E-2</v>
      </c>
      <c r="BD47" s="75">
        <v>-5.7337882230731302E-2</v>
      </c>
      <c r="BE47" s="75">
        <v>-6.4413564842402599E-2</v>
      </c>
      <c r="BF47" s="75">
        <v>-7.01096110623666E-2</v>
      </c>
      <c r="BG47" s="75">
        <v>-7.4069513379117699E-2</v>
      </c>
      <c r="BH47" s="75">
        <v>-7.6045356567296898E-2</v>
      </c>
      <c r="BI47" s="75">
        <v>-7.5913447646498697E-2</v>
      </c>
      <c r="BJ47" s="75">
        <v>-7.3682065979087302E-2</v>
      </c>
      <c r="BK47" s="75">
        <v>-6.9490996375752706E-2</v>
      </c>
      <c r="BL47" s="75">
        <v>-6.3602799964269194E-2</v>
      </c>
      <c r="BM47" s="75">
        <v>-5.6386100938739199E-2</v>
      </c>
      <c r="BN47" s="75">
        <v>-4.8292271369036799E-2</v>
      </c>
      <c r="BO47" s="75">
        <v>-3.9827319083419702E-2</v>
      </c>
      <c r="BP47" s="75">
        <v>-3.1519947858505398E-2</v>
      </c>
      <c r="BQ47" s="75">
        <v>-2.38876574491723E-2</v>
      </c>
      <c r="BR47" s="75">
        <v>-1.7404738635373101E-2</v>
      </c>
      <c r="BS47" s="75">
        <v>-1.2472433138555001E-2</v>
      </c>
      <c r="BT47" s="75">
        <v>-9.3929297184240507E-3</v>
      </c>
      <c r="BU47" s="75">
        <v>-8.3507724660239497E-3</v>
      </c>
      <c r="BV47" s="75">
        <v>-9.4012362816556505E-3</v>
      </c>
      <c r="BW47" s="75">
        <v>-1.2466491584918899E-2</v>
      </c>
      <c r="BX47" s="75">
        <v>-1.73406511059465E-2</v>
      </c>
      <c r="BY47" s="75">
        <v>-2.3702263869476999E-2</v>
      </c>
      <c r="BZ47" s="75">
        <v>-3.1134887502939801E-2</v>
      </c>
      <c r="CA47" s="75">
        <v>-3.9153110959509803E-2</v>
      </c>
      <c r="CB47" s="75">
        <v>-4.7232738338529999E-2</v>
      </c>
      <c r="CC47" s="75">
        <v>-5.48436893185726E-2</v>
      </c>
      <c r="CD47" s="75">
        <v>-6.1483299429842098E-2</v>
      </c>
      <c r="CE47" s="75">
        <v>-6.6707895872909803E-2</v>
      </c>
      <c r="CF47" s="75">
        <v>-7.0160030393458306E-2</v>
      </c>
      <c r="CG47" s="75">
        <v>-7.1590865537627904E-2</v>
      </c>
      <c r="CH47" s="75">
        <v>-7.0875548506410202E-2</v>
      </c>
      <c r="CI47" s="75">
        <v>-6.8020756047858399E-2</v>
      </c>
      <c r="CJ47" s="75">
        <v>-6.3163094777487397E-2</v>
      </c>
      <c r="CK47" s="75">
        <v>-5.6560492711996598E-2</v>
      </c>
      <c r="CL47" s="75">
        <v>-4.8575064375440798E-2</v>
      </c>
      <c r="CM47" s="75">
        <v>-3.9649106877282E-2</v>
      </c>
      <c r="CN47" s="75">
        <v>-3.0276232394771799E-2</v>
      </c>
      <c r="CO47" s="75">
        <v>-2.0969367692191501E-2</v>
      </c>
      <c r="CP47" s="75">
        <v>-1.22263027501276E-2</v>
      </c>
      <c r="CQ47" s="75">
        <v>-4.4967778158161303E-3</v>
      </c>
      <c r="CR47" s="75">
        <v>1.84779697325666E-3</v>
      </c>
      <c r="CS47" s="75">
        <v>6.5406748358554897E-3</v>
      </c>
      <c r="CT47" s="75">
        <v>9.4390521391005608E-3</v>
      </c>
      <c r="CU47" s="75">
        <v>1.0536079215771601E-2</v>
      </c>
      <c r="CV47" s="75">
        <v>9.9644781213100893E-3</v>
      </c>
      <c r="CW47" s="75">
        <v>7.9903597774591602E-3</v>
      </c>
      <c r="CX47" s="75">
        <v>4.99751808206383E-3</v>
      </c>
      <c r="CY47" s="75">
        <v>1.4612484448707601E-3</v>
      </c>
      <c r="CZ47" s="75">
        <v>-2.08917701369045E-3</v>
      </c>
      <c r="DA47" s="75">
        <v>-5.1197693536278099E-3</v>
      </c>
      <c r="DB47" s="75">
        <v>-7.1536737016776797E-3</v>
      </c>
      <c r="DC47" s="75">
        <v>-7.8432721179569793E-3</v>
      </c>
      <c r="DD47" s="75">
        <v>-7.0451316704611602E-3</v>
      </c>
      <c r="DE47" s="75">
        <v>-4.8790931044095402E-3</v>
      </c>
      <c r="DF47" s="75">
        <v>-3.4870164321273399E-3</v>
      </c>
      <c r="DH47" s="73">
        <v>7100</v>
      </c>
      <c r="DI47">
        <v>10449.5092973394</v>
      </c>
      <c r="DK47" s="74">
        <v>0</v>
      </c>
      <c r="DL47" s="74">
        <v>0</v>
      </c>
      <c r="DM47" s="74">
        <v>35</v>
      </c>
      <c r="DN47" s="74">
        <v>10449.5092973394</v>
      </c>
    </row>
    <row r="48" spans="1:118" ht="1.1499999999999999" customHeight="1" x14ac:dyDescent="0.25">
      <c r="A48" s="71">
        <f t="shared" si="36"/>
        <v>37</v>
      </c>
      <c r="B48">
        <v>8150</v>
      </c>
      <c r="C48" s="72">
        <f t="shared" si="41"/>
        <v>4.8938263739864802E-3</v>
      </c>
      <c r="D48" s="72">
        <f t="shared" si="41"/>
        <v>-6.7789608449979805E-2</v>
      </c>
      <c r="E48" s="72">
        <f t="shared" si="41"/>
        <v>-4.40445443051658E-2</v>
      </c>
      <c r="G48" s="72">
        <f t="shared" si="40"/>
        <v>-1.1037517108011099</v>
      </c>
      <c r="H48" s="72">
        <f t="shared" si="40"/>
        <v>-5.2132979780692104</v>
      </c>
      <c r="I48" s="72">
        <f t="shared" si="42"/>
        <v>-3.3162863117410599</v>
      </c>
      <c r="K48" s="75">
        <v>-2.89312096327194E-3</v>
      </c>
      <c r="L48" s="75">
        <v>-4.0352222152796402E-3</v>
      </c>
      <c r="M48" s="75">
        <v>-5.7823291769500398E-3</v>
      </c>
      <c r="N48" s="75">
        <v>-6.34160058182715E-3</v>
      </c>
      <c r="O48" s="75">
        <v>-5.6113365013197797E-3</v>
      </c>
      <c r="P48" s="75">
        <v>-3.7238474787409299E-3</v>
      </c>
      <c r="Q48" s="75">
        <v>-9.9597445636390993E-4</v>
      </c>
      <c r="R48" s="75">
        <v>2.1376221963418998E-3</v>
      </c>
      <c r="S48" s="75">
        <v>5.1898483641161803E-3</v>
      </c>
      <c r="T48" s="75">
        <v>7.6785108133299203E-3</v>
      </c>
      <c r="U48" s="75">
        <v>9.1727858450485599E-3</v>
      </c>
      <c r="V48" s="75">
        <v>9.3280145521111996E-3</v>
      </c>
      <c r="W48" s="75">
        <v>7.9103203994100105E-3</v>
      </c>
      <c r="X48" s="75">
        <v>4.8113120880861901E-3</v>
      </c>
      <c r="Y48" s="75">
        <v>5.2719414698003701E-5</v>
      </c>
      <c r="Z48" s="75">
        <v>-6.2172571034307096E-3</v>
      </c>
      <c r="AA48" s="75">
        <v>-1.37358792453324E-2</v>
      </c>
      <c r="AB48" s="75">
        <v>-2.2145279162932598E-2</v>
      </c>
      <c r="AC48" s="75">
        <v>-3.1016981749389699E-2</v>
      </c>
      <c r="AD48" s="75">
        <v>-3.9881006446862502E-2</v>
      </c>
      <c r="AE48" s="75">
        <v>-4.8257484668242798E-2</v>
      </c>
      <c r="AF48" s="75">
        <v>-5.5688038353268798E-2</v>
      </c>
      <c r="AG48" s="75">
        <v>-6.1765997241764098E-2</v>
      </c>
      <c r="AH48" s="75">
        <v>-6.6163293099430101E-2</v>
      </c>
      <c r="AI48" s="75">
        <v>-6.86517811022304E-2</v>
      </c>
      <c r="AJ48" s="75">
        <v>-6.9118438997802498E-2</v>
      </c>
      <c r="AK48" s="75">
        <v>-6.7573221555730895E-2</v>
      </c>
      <c r="AL48" s="75">
        <v>-6.4148859054612303E-2</v>
      </c>
      <c r="AM48" s="75">
        <v>-5.9092961534802202E-2</v>
      </c>
      <c r="AN48" s="75">
        <v>-5.2752937894174401E-2</v>
      </c>
      <c r="AO48" s="75">
        <v>-4.5554336095947202E-2</v>
      </c>
      <c r="AP48" s="75">
        <v>-3.7974308068992199E-2</v>
      </c>
      <c r="AQ48" s="75">
        <v>-3.0511863509050201E-2</v>
      </c>
      <c r="AR48" s="75">
        <v>-2.3656662505950402E-2</v>
      </c>
      <c r="AS48" s="75">
        <v>-1.7858282934816901E-2</v>
      </c>
      <c r="AT48" s="75">
        <v>-1.34980873519134E-2</v>
      </c>
      <c r="AU48" s="75">
        <v>-1.0865335510966301E-2</v>
      </c>
      <c r="AV48" s="75">
        <v>-1.01390897069313E-2</v>
      </c>
      <c r="AW48" s="75">
        <v>-1.13770434978323E-2</v>
      </c>
      <c r="AX48" s="75">
        <v>-1.45119694858567E-2</v>
      </c>
      <c r="AY48" s="75">
        <v>-1.93560085231183E-2</v>
      </c>
      <c r="AZ48" s="75">
        <v>-2.5612578183563502E-2</v>
      </c>
      <c r="BA48" s="75">
        <v>-3.2895149397704701E-2</v>
      </c>
      <c r="BB48" s="75">
        <v>-4.07516072320959E-2</v>
      </c>
      <c r="BC48" s="75">
        <v>-4.8692781310901399E-2</v>
      </c>
      <c r="BD48" s="75">
        <v>-5.6223261195927902E-2</v>
      </c>
      <c r="BE48" s="75">
        <v>-6.2872675953167298E-2</v>
      </c>
      <c r="BF48" s="75">
        <v>-6.8225332166116398E-2</v>
      </c>
      <c r="BG48" s="75">
        <v>-7.1946414008489196E-2</v>
      </c>
      <c r="BH48" s="75">
        <v>-7.3803094459635704E-2</v>
      </c>
      <c r="BI48" s="75">
        <v>-7.3679211904363898E-2</v>
      </c>
      <c r="BJ48" s="75">
        <v>-7.1582536451669496E-2</v>
      </c>
      <c r="BK48" s="75">
        <v>-6.7644334295896405E-2</v>
      </c>
      <c r="BL48" s="75">
        <v>-6.2111203142285298E-2</v>
      </c>
      <c r="BM48" s="75">
        <v>-5.5329358345893503E-2</v>
      </c>
      <c r="BN48" s="75">
        <v>-4.7722690413429497E-2</v>
      </c>
      <c r="BO48" s="75">
        <v>-3.9766396018921998E-2</v>
      </c>
      <c r="BP48" s="75">
        <v>-3.1957036071230502E-2</v>
      </c>
      <c r="BQ48" s="75">
        <v>-2.4780598190563899E-2</v>
      </c>
      <c r="BR48" s="75">
        <v>-1.8682462444239701E-2</v>
      </c>
      <c r="BS48" s="75">
        <v>-1.40394545229764E-2</v>
      </c>
      <c r="BT48" s="75">
        <v>-1.1135338057174499E-2</v>
      </c>
      <c r="BU48" s="75">
        <v>-1.01433511519962E-2</v>
      </c>
      <c r="BV48" s="75">
        <v>-1.1115329292679201E-2</v>
      </c>
      <c r="BW48" s="75">
        <v>-1.3978097380581801E-2</v>
      </c>
      <c r="BX48" s="75">
        <v>-1.8538211630175199E-2</v>
      </c>
      <c r="BY48" s="75">
        <v>-2.4493646590653902E-2</v>
      </c>
      <c r="BZ48" s="75">
        <v>-3.14531398639201E-2</v>
      </c>
      <c r="CA48" s="75">
        <v>-3.8960674913350798E-2</v>
      </c>
      <c r="CB48" s="75">
        <v>-4.6523776318340399E-2</v>
      </c>
      <c r="CC48" s="75">
        <v>-5.3644408901232003E-2</v>
      </c>
      <c r="CD48" s="75">
        <v>-5.9850263743369297E-2</v>
      </c>
      <c r="CE48" s="75">
        <v>-6.4724441357489004E-2</v>
      </c>
      <c r="CF48" s="75">
        <v>-6.7930944930903903E-2</v>
      </c>
      <c r="CG48" s="75">
        <v>-6.92357722971019E-2</v>
      </c>
      <c r="CH48" s="75">
        <v>-6.8521351822587298E-2</v>
      </c>
      <c r="CI48" s="75">
        <v>-6.5793561896825795E-2</v>
      </c>
      <c r="CJ48" s="75">
        <v>-6.1180256113320799E-2</v>
      </c>
      <c r="CK48" s="75">
        <v>-5.4923226326113697E-2</v>
      </c>
      <c r="CL48" s="75">
        <v>-4.7362013103866001E-2</v>
      </c>
      <c r="CM48" s="75">
        <v>-3.8911398006416603E-2</v>
      </c>
      <c r="CN48" s="75">
        <v>-3.0034305439844498E-2</v>
      </c>
      <c r="CO48" s="75">
        <v>-2.1211784085348798E-2</v>
      </c>
      <c r="CP48" s="75">
        <v>-1.29105058522327E-2</v>
      </c>
      <c r="CQ48" s="75">
        <v>-5.5520977672676901E-3</v>
      </c>
      <c r="CR48" s="75">
        <v>5.1537676453790402E-4</v>
      </c>
      <c r="CS48" s="75">
        <v>5.0421717447079496E-3</v>
      </c>
      <c r="CT48" s="75">
        <v>7.8945315453893203E-3</v>
      </c>
      <c r="CU48" s="75">
        <v>9.06617740750334E-3</v>
      </c>
      <c r="CV48" s="75">
        <v>8.6810881146538992E-3</v>
      </c>
      <c r="CW48" s="75">
        <v>6.9874608600230198E-3</v>
      </c>
      <c r="CX48" s="75">
        <v>4.3424109104853396E-3</v>
      </c>
      <c r="CY48" s="75">
        <v>1.1866618345129599E-3</v>
      </c>
      <c r="CZ48" s="75">
        <v>-1.9912188483294799E-3</v>
      </c>
      <c r="DA48" s="75">
        <v>-4.7014024652207798E-3</v>
      </c>
      <c r="DB48" s="75">
        <v>-6.5103485034796902E-3</v>
      </c>
      <c r="DC48" s="75">
        <v>-7.1062286617052401E-3</v>
      </c>
      <c r="DD48" s="75">
        <v>-6.3650127433675097E-3</v>
      </c>
      <c r="DE48" s="75">
        <v>-4.3999590519433699E-3</v>
      </c>
      <c r="DF48" s="75">
        <v>-3.14161634149058E-3</v>
      </c>
      <c r="DH48" s="73">
        <v>7300</v>
      </c>
      <c r="DI48">
        <v>10412.574190792</v>
      </c>
      <c r="DK48" s="74">
        <v>0</v>
      </c>
      <c r="DL48" s="74">
        <v>0</v>
      </c>
      <c r="DM48" s="74">
        <v>36</v>
      </c>
      <c r="DN48" s="74">
        <v>10412.574190792</v>
      </c>
    </row>
    <row r="49" spans="1:118" ht="1.1499999999999999" customHeight="1" x14ac:dyDescent="0.25">
      <c r="A49" s="71">
        <f t="shared" si="36"/>
        <v>38</v>
      </c>
      <c r="B49">
        <v>8100</v>
      </c>
      <c r="C49" s="72">
        <f t="shared" si="41"/>
        <v>4.0721484688219702E-3</v>
      </c>
      <c r="D49" s="72">
        <f t="shared" si="41"/>
        <v>-6.5999488216102603E-2</v>
      </c>
      <c r="E49" s="72">
        <f t="shared" si="41"/>
        <v>-4.3036504512201597E-2</v>
      </c>
      <c r="G49" s="72">
        <f t="shared" si="40"/>
        <v>-1.1078238592699301</v>
      </c>
      <c r="H49" s="72">
        <f t="shared" si="40"/>
        <v>-5.1472984898531102</v>
      </c>
      <c r="I49" s="72">
        <f t="shared" si="42"/>
        <v>-3.2732498072288498</v>
      </c>
      <c r="K49" s="75">
        <v>-2.6017867366954299E-3</v>
      </c>
      <c r="L49" s="75">
        <v>-3.6320963569187298E-3</v>
      </c>
      <c r="M49" s="75">
        <v>-5.2138782547399296E-3</v>
      </c>
      <c r="N49" s="75">
        <v>-5.7342933490963297E-3</v>
      </c>
      <c r="O49" s="75">
        <v>-5.0981208560506204E-3</v>
      </c>
      <c r="P49" s="75">
        <v>-3.4208685604516999E-3</v>
      </c>
      <c r="Q49" s="75">
        <v>-9.8736678658042291E-4</v>
      </c>
      <c r="R49" s="75">
        <v>1.80698176856367E-3</v>
      </c>
      <c r="S49" s="75">
        <v>4.5155038018992802E-3</v>
      </c>
      <c r="T49" s="75">
        <v>6.6934146801258896E-3</v>
      </c>
      <c r="U49" s="75">
        <v>7.9416140772673293E-3</v>
      </c>
      <c r="V49" s="75">
        <v>7.93979526984003E-3</v>
      </c>
      <c r="W49" s="75">
        <v>6.4701726555040197E-3</v>
      </c>
      <c r="X49" s="75">
        <v>3.4317380647235001E-3</v>
      </c>
      <c r="Y49" s="75">
        <v>-1.15502933193056E-3</v>
      </c>
      <c r="Z49" s="75">
        <v>-7.1512630002189296E-3</v>
      </c>
      <c r="AA49" s="75">
        <v>-1.4310775562957999E-2</v>
      </c>
      <c r="AB49" s="75">
        <v>-2.2298174205734499E-2</v>
      </c>
      <c r="AC49" s="75">
        <v>-3.0711756652431099E-2</v>
      </c>
      <c r="AD49" s="75">
        <v>-3.9110839622135199E-2</v>
      </c>
      <c r="AE49" s="75">
        <v>-4.7045433498010401E-2</v>
      </c>
      <c r="AF49" s="75">
        <v>-5.4085662281927398E-2</v>
      </c>
      <c r="AG49" s="75">
        <v>-5.9850163838250398E-2</v>
      </c>
      <c r="AH49" s="75">
        <v>-6.4031348583321199E-2</v>
      </c>
      <c r="AI49" s="75">
        <v>-6.6415403254795793E-2</v>
      </c>
      <c r="AJ49" s="75">
        <v>-6.6896595718430901E-2</v>
      </c>
      <c r="AK49" s="75">
        <v>-6.54846534742409E-2</v>
      </c>
      <c r="AL49" s="75">
        <v>-6.2304559391873203E-2</v>
      </c>
      <c r="AM49" s="75">
        <v>-5.7589150218304803E-2</v>
      </c>
      <c r="AN49" s="75">
        <v>-5.1664969339512902E-2</v>
      </c>
      <c r="AO49" s="75">
        <v>-4.4931917694757399E-2</v>
      </c>
      <c r="AP49" s="75">
        <v>-3.7838334039479303E-2</v>
      </c>
      <c r="AQ49" s="75">
        <v>-3.0853060512663399E-2</v>
      </c>
      <c r="AR49" s="75">
        <v>-2.4436137436036901E-2</v>
      </c>
      <c r="AS49" s="75">
        <v>-1.90099443854569E-2</v>
      </c>
      <c r="AT49" s="75">
        <v>-1.4932782615474E-2</v>
      </c>
      <c r="AU49" s="75">
        <v>-1.2476432259736599E-2</v>
      </c>
      <c r="AV49" s="75">
        <v>-1.1809156479048301E-2</v>
      </c>
      <c r="AW49" s="75">
        <v>-1.2985221951835201E-2</v>
      </c>
      <c r="AX49" s="75">
        <v>-1.59415688414856E-2</v>
      </c>
      <c r="AY49" s="75">
        <v>-2.0501830229509299E-2</v>
      </c>
      <c r="AZ49" s="75">
        <v>-2.6387509743603901E-2</v>
      </c>
      <c r="BA49" s="75">
        <v>-3.32356265214684E-2</v>
      </c>
      <c r="BB49" s="75">
        <v>-4.0621599206492602E-2</v>
      </c>
      <c r="BC49" s="75">
        <v>-4.8086043344410398E-2</v>
      </c>
      <c r="BD49" s="75">
        <v>-5.5163703515545399E-2</v>
      </c>
      <c r="BE49" s="75">
        <v>-6.1412831617599202E-2</v>
      </c>
      <c r="BF49" s="75">
        <v>-6.6443025334197006E-2</v>
      </c>
      <c r="BG49" s="75">
        <v>-6.9939839009794003E-2</v>
      </c>
      <c r="BH49" s="75">
        <v>-7.1684615971498694E-2</v>
      </c>
      <c r="BI49" s="75">
        <v>-7.1568270787033705E-2</v>
      </c>
      <c r="BJ49" s="75">
        <v>-6.9598097516977694E-2</v>
      </c>
      <c r="BK49" s="75">
        <v>-6.5897358787251503E-2</v>
      </c>
      <c r="BL49" s="75">
        <v>-6.0697656497954999E-2</v>
      </c>
      <c r="BM49" s="75">
        <v>-5.4324161592039601E-2</v>
      </c>
      <c r="BN49" s="75">
        <v>-4.71749569338226E-2</v>
      </c>
      <c r="BO49" s="75">
        <v>-3.96962998732351E-2</v>
      </c>
      <c r="BP49" s="75">
        <v>-3.2354562988821202E-2</v>
      </c>
      <c r="BQ49" s="75">
        <v>-2.5606138965313201E-2</v>
      </c>
      <c r="BR49" s="75">
        <v>-1.9869251714753702E-2</v>
      </c>
      <c r="BS49" s="75">
        <v>-1.5497795645815099E-2</v>
      </c>
      <c r="BT49" s="75">
        <v>-1.27582324203149E-2</v>
      </c>
      <c r="BU49" s="75">
        <v>-1.1813182857640599E-2</v>
      </c>
      <c r="BV49" s="75">
        <v>-1.2711250141933301E-2</v>
      </c>
      <c r="BW49" s="75">
        <v>-1.53836288129377E-2</v>
      </c>
      <c r="BX49" s="75">
        <v>-1.9648561621052E-2</v>
      </c>
      <c r="BY49" s="75">
        <v>-2.52222705155054E-2</v>
      </c>
      <c r="BZ49" s="75">
        <v>-3.1737142348551899E-2</v>
      </c>
      <c r="CA49" s="75">
        <v>-3.87647692109339E-2</v>
      </c>
      <c r="CB49" s="75">
        <v>-4.5842465854629998E-2</v>
      </c>
      <c r="CC49" s="75">
        <v>-5.2502293711850098E-2</v>
      </c>
      <c r="CD49" s="75">
        <v>-5.8300462003662602E-2</v>
      </c>
      <c r="CE49" s="75">
        <v>-6.2845217963285904E-2</v>
      </c>
      <c r="CF49" s="75">
        <v>-6.5820708860328495E-2</v>
      </c>
      <c r="CG49" s="75">
        <v>-6.7006879915943507E-2</v>
      </c>
      <c r="CH49" s="75">
        <v>-6.62930022642194E-2</v>
      </c>
      <c r="CI49" s="75">
        <v>-6.3684205874328603E-2</v>
      </c>
      <c r="CJ49" s="75">
        <v>-5.9300149577675203E-2</v>
      </c>
      <c r="CK49" s="75">
        <v>-5.3367475274321799E-2</v>
      </c>
      <c r="CL49" s="75">
        <v>-4.6204550432498701E-2</v>
      </c>
      <c r="CM49" s="75">
        <v>-3.82003360653334E-2</v>
      </c>
      <c r="CN49" s="75">
        <v>-2.9788974860916799E-2</v>
      </c>
      <c r="CO49" s="75">
        <v>-2.14216252741289E-2</v>
      </c>
      <c r="CP49" s="75">
        <v>-1.35357684443442E-2</v>
      </c>
      <c r="CQ49" s="75">
        <v>-6.5267480509100997E-3</v>
      </c>
      <c r="CR49" s="75">
        <v>-7.2073864893354705E-4</v>
      </c>
      <c r="CS49" s="75">
        <v>3.6483207155106299E-3</v>
      </c>
      <c r="CT49" s="75">
        <v>6.4550550887315702E-3</v>
      </c>
      <c r="CU49" s="75">
        <v>7.6935819842765298E-3</v>
      </c>
      <c r="CV49" s="75">
        <v>7.4794757812378498E-3</v>
      </c>
      <c r="CW49" s="75">
        <v>6.04403430087586E-3</v>
      </c>
      <c r="CX49" s="75">
        <v>3.71921703077077E-3</v>
      </c>
      <c r="CY49" s="75">
        <v>9.1345926922258502E-4</v>
      </c>
      <c r="CZ49" s="75">
        <v>-1.92249130651362E-3</v>
      </c>
      <c r="DA49" s="75">
        <v>-4.3393721569691401E-3</v>
      </c>
      <c r="DB49" s="75">
        <v>-5.9428331267281399E-3</v>
      </c>
      <c r="DC49" s="75">
        <v>-6.4527621313345603E-3</v>
      </c>
      <c r="DD49" s="75">
        <v>-5.7613818921936396E-3</v>
      </c>
      <c r="DE49" s="75">
        <v>-3.9748257203109398E-3</v>
      </c>
      <c r="DF49" s="75">
        <v>-2.8352792808436699E-3</v>
      </c>
      <c r="DH49" s="73">
        <v>7500</v>
      </c>
      <c r="DI49">
        <v>10372.6423891949</v>
      </c>
      <c r="DK49" s="74">
        <v>0</v>
      </c>
      <c r="DL49" s="74">
        <v>0</v>
      </c>
      <c r="DM49" s="74">
        <v>37</v>
      </c>
      <c r="DN49" s="74">
        <v>10372.6423891949</v>
      </c>
    </row>
    <row r="50" spans="1:118" ht="1.1499999999999999" customHeight="1" x14ac:dyDescent="0.25">
      <c r="A50" s="71">
        <f t="shared" si="36"/>
        <v>39</v>
      </c>
      <c r="B50">
        <v>8050</v>
      </c>
      <c r="C50" s="72">
        <f t="shared" si="41"/>
        <v>3.2982032537211101E-3</v>
      </c>
      <c r="D50" s="72">
        <f t="shared" si="41"/>
        <v>-6.4305914774981807E-2</v>
      </c>
      <c r="E50" s="72">
        <f t="shared" si="41"/>
        <v>-4.2073038051080397E-2</v>
      </c>
      <c r="G50" s="72">
        <f t="shared" si="40"/>
        <v>-1.11112206252365</v>
      </c>
      <c r="H50" s="72">
        <f t="shared" si="40"/>
        <v>-5.08299257507813</v>
      </c>
      <c r="I50" s="72">
        <f t="shared" si="42"/>
        <v>-3.23117676917777</v>
      </c>
      <c r="K50" s="75">
        <v>-2.3443096187384001E-3</v>
      </c>
      <c r="L50" s="75">
        <v>-3.2758047928609802E-3</v>
      </c>
      <c r="M50" s="75">
        <v>-4.7117541358011198E-3</v>
      </c>
      <c r="N50" s="75">
        <v>-5.1992824825583704E-3</v>
      </c>
      <c r="O50" s="75">
        <v>-4.64996947070176E-3</v>
      </c>
      <c r="P50" s="75">
        <v>-3.1651569860150601E-3</v>
      </c>
      <c r="Q50" s="75">
        <v>-1.00131004375725E-3</v>
      </c>
      <c r="R50" s="75">
        <v>1.4817034931184001E-3</v>
      </c>
      <c r="S50" s="75">
        <v>3.8743182755251798E-3</v>
      </c>
      <c r="T50" s="75">
        <v>5.7664311114831402E-3</v>
      </c>
      <c r="U50" s="75">
        <v>6.7885684948350896E-3</v>
      </c>
      <c r="V50" s="75">
        <v>6.6433078282898302E-3</v>
      </c>
      <c r="W50" s="75">
        <v>5.12807830683414E-3</v>
      </c>
      <c r="X50" s="75">
        <v>2.14893361244776E-3</v>
      </c>
      <c r="Y50" s="75">
        <v>-2.2746886770710199E-3</v>
      </c>
      <c r="Z50" s="75">
        <v>-8.0125619480622794E-3</v>
      </c>
      <c r="AA50" s="75">
        <v>-1.4833935303772699E-2</v>
      </c>
      <c r="AB50" s="75">
        <v>-2.2424435014049698E-2</v>
      </c>
      <c r="AC50" s="75">
        <v>-3.0407433960949599E-2</v>
      </c>
      <c r="AD50" s="75">
        <v>-3.8369709364437697E-2</v>
      </c>
      <c r="AE50" s="75">
        <v>-4.5889284843601601E-2</v>
      </c>
      <c r="AF50" s="75">
        <v>-5.2563017184043E-2</v>
      </c>
      <c r="AG50" s="75">
        <v>-5.8033290035368702E-2</v>
      </c>
      <c r="AH50" s="75">
        <v>-6.2011725867532702E-2</v>
      </c>
      <c r="AI50" s="75">
        <v>-6.4297952834094702E-2</v>
      </c>
      <c r="AJ50" s="75">
        <v>-6.4793073624295996E-2</v>
      </c>
      <c r="AK50" s="75">
        <v>-6.3506593369238501E-2</v>
      </c>
      <c r="AL50" s="75">
        <v>-6.0556211521443401E-2</v>
      </c>
      <c r="AM50" s="75">
        <v>-5.6160884922796799E-2</v>
      </c>
      <c r="AN50" s="75">
        <v>-5.0627554929355903E-2</v>
      </c>
      <c r="AO50" s="75">
        <v>-4.4332030338791802E-2</v>
      </c>
      <c r="AP50" s="75">
        <v>-3.7695587698531097E-2</v>
      </c>
      <c r="AQ50" s="75">
        <v>-3.1158735965341199E-2</v>
      </c>
      <c r="AR50" s="75">
        <v>-2.51536943510564E-2</v>
      </c>
      <c r="AS50" s="75">
        <v>-2.0077294825305202E-2</v>
      </c>
      <c r="AT50" s="75">
        <v>-1.6266179283916202E-2</v>
      </c>
      <c r="AU50" s="75">
        <v>-1.39757131337455E-2</v>
      </c>
      <c r="AV50" s="75">
        <v>-1.3364017326598501E-2</v>
      </c>
      <c r="AW50" s="75">
        <v>-1.4482137611876099E-2</v>
      </c>
      <c r="AX50" s="75">
        <v>-1.72709268606604E-2</v>
      </c>
      <c r="AY50" s="75">
        <v>-2.1564813326176501E-2</v>
      </c>
      <c r="AZ50" s="75">
        <v>-2.71022889386449E-2</v>
      </c>
      <c r="BA50" s="75">
        <v>-3.3542488790180798E-2</v>
      </c>
      <c r="BB50" s="75">
        <v>-4.0486688866753801E-2</v>
      </c>
      <c r="BC50" s="75">
        <v>-4.7503478744351901E-2</v>
      </c>
      <c r="BD50" s="75">
        <v>-5.4155925999384603E-2</v>
      </c>
      <c r="BE50" s="75">
        <v>-6.0029166967524299E-2</v>
      </c>
      <c r="BF50" s="75">
        <v>-6.4756552408771303E-2</v>
      </c>
      <c r="BG50" s="75">
        <v>-6.8042765533937205E-2</v>
      </c>
      <c r="BH50" s="75">
        <v>-6.9682456994209996E-2</v>
      </c>
      <c r="BI50" s="75">
        <v>-6.9573189358084098E-2</v>
      </c>
      <c r="BJ50" s="75">
        <v>-6.7721812534973599E-2</v>
      </c>
      <c r="BK50" s="75">
        <v>-6.4244070560771402E-2</v>
      </c>
      <c r="BL50" s="75">
        <v>-5.93574782267614E-2</v>
      </c>
      <c r="BM50" s="75">
        <v>-5.3367442176981902E-2</v>
      </c>
      <c r="BN50" s="75">
        <v>-4.66478093234945E-2</v>
      </c>
      <c r="BO50" s="75">
        <v>-3.96176565492578E-2</v>
      </c>
      <c r="BP50" s="75">
        <v>-3.2715004275655699E-2</v>
      </c>
      <c r="BQ50" s="75">
        <v>-2.63684511773635E-2</v>
      </c>
      <c r="BR50" s="75">
        <v>-2.09707128134414E-2</v>
      </c>
      <c r="BS50" s="75">
        <v>-1.6854145976285501E-2</v>
      </c>
      <c r="BT50" s="75">
        <v>-1.42689645294512E-2</v>
      </c>
      <c r="BU50" s="75">
        <v>-1.33678197211565E-2</v>
      </c>
      <c r="BV50" s="75">
        <v>-1.41962778560582E-2</v>
      </c>
      <c r="BW50" s="75">
        <v>-1.6689635791021801E-2</v>
      </c>
      <c r="BX50" s="75">
        <v>-2.0677111375221099E-2</v>
      </c>
      <c r="BY50" s="75">
        <v>-2.58920665061259E-2</v>
      </c>
      <c r="BZ50" s="75">
        <v>-3.1989100389582699E-2</v>
      </c>
      <c r="CA50" s="75">
        <v>-3.8565737655298998E-2</v>
      </c>
      <c r="CB50" s="75">
        <v>-4.5187269132893497E-2</v>
      </c>
      <c r="CC50" s="75">
        <v>-5.1414023334382303E-2</v>
      </c>
      <c r="CD50" s="75">
        <v>-5.6829003424941203E-2</v>
      </c>
      <c r="CE50" s="75">
        <v>-6.1064072847320801E-2</v>
      </c>
      <c r="CF50" s="75">
        <v>-6.3822298565419197E-2</v>
      </c>
      <c r="CG50" s="75">
        <v>-6.4896740093145097E-2</v>
      </c>
      <c r="CH50" s="75">
        <v>-6.4183094710683702E-2</v>
      </c>
      <c r="CI50" s="75">
        <v>-6.1685797861391597E-2</v>
      </c>
      <c r="CJ50" s="75">
        <v>-5.7516833039121501E-2</v>
      </c>
      <c r="CK50" s="75">
        <v>-5.1888618713196499E-2</v>
      </c>
      <c r="CL50" s="75">
        <v>-4.5099670783934002E-2</v>
      </c>
      <c r="CM50" s="75">
        <v>-3.75147103796553E-2</v>
      </c>
      <c r="CN50" s="75">
        <v>-2.9540905449384799E-2</v>
      </c>
      <c r="CO50" s="75">
        <v>-2.16013690739555E-2</v>
      </c>
      <c r="CP50" s="75">
        <v>-1.41062218638717E-2</v>
      </c>
      <c r="CQ50" s="75">
        <v>-7.42622329179539E-3</v>
      </c>
      <c r="CR50" s="75">
        <v>-1.8670289426427099E-3</v>
      </c>
      <c r="CS50" s="75">
        <v>2.3521091958309602E-3</v>
      </c>
      <c r="CT50" s="75">
        <v>5.11359637822352E-3</v>
      </c>
      <c r="CU50" s="75">
        <v>6.4117825134826396E-3</v>
      </c>
      <c r="CV50" s="75">
        <v>6.3541937558738897E-3</v>
      </c>
      <c r="CW50" s="75">
        <v>5.15619888245055E-3</v>
      </c>
      <c r="CX50" s="75">
        <v>3.1260801529651799E-3</v>
      </c>
      <c r="CY50" s="75">
        <v>6.4213906005079399E-4</v>
      </c>
      <c r="CZ50" s="75">
        <v>-1.8799520500897399E-3</v>
      </c>
      <c r="DA50" s="75">
        <v>-4.0281909120221801E-3</v>
      </c>
      <c r="DB50" s="75">
        <v>-5.4436610821494398E-3</v>
      </c>
      <c r="DC50" s="75">
        <v>-5.8743789888148898E-3</v>
      </c>
      <c r="DD50" s="75">
        <v>-5.2262039132983697E-3</v>
      </c>
      <c r="DE50" s="75">
        <v>-3.59784911427595E-3</v>
      </c>
      <c r="DF50" s="75">
        <v>-2.56370520639393E-3</v>
      </c>
      <c r="DH50" s="73">
        <v>7700</v>
      </c>
      <c r="DI50">
        <v>10332.8590933424</v>
      </c>
      <c r="DK50" s="74">
        <v>0</v>
      </c>
      <c r="DL50" s="74">
        <v>0</v>
      </c>
      <c r="DM50" s="74">
        <v>38</v>
      </c>
      <c r="DN50" s="74">
        <v>10332.8590933424</v>
      </c>
    </row>
    <row r="51" spans="1:118" ht="1.1499999999999999" customHeight="1" x14ac:dyDescent="0.25">
      <c r="A51" s="71">
        <f t="shared" si="36"/>
        <v>40</v>
      </c>
      <c r="B51">
        <v>8000</v>
      </c>
      <c r="C51" s="72">
        <f t="shared" si="41"/>
        <v>2.5690328859945999E-3</v>
      </c>
      <c r="D51" s="72">
        <f t="shared" si="41"/>
        <v>-6.2703082728307796E-2</v>
      </c>
      <c r="E51" s="72">
        <f t="shared" si="41"/>
        <v>-4.1151776540496003E-2</v>
      </c>
      <c r="G51" s="72">
        <f t="shared" si="40"/>
        <v>-1.11369109540964</v>
      </c>
      <c r="H51" s="72">
        <f t="shared" si="40"/>
        <v>-5.0202894923498196</v>
      </c>
      <c r="I51" s="72">
        <f t="shared" si="42"/>
        <v>-3.1900249926372801</v>
      </c>
      <c r="K51" s="75">
        <v>-2.1169450052730002E-3</v>
      </c>
      <c r="L51" s="75">
        <v>-2.9612414338407601E-3</v>
      </c>
      <c r="M51" s="75">
        <v>-4.26889923130602E-3</v>
      </c>
      <c r="N51" s="75">
        <v>-4.7290823173807396E-3</v>
      </c>
      <c r="O51" s="75">
        <v>-4.2602827526570701E-3</v>
      </c>
      <c r="P51" s="75">
        <v>-2.95188733042778E-3</v>
      </c>
      <c r="Q51" s="75">
        <v>-1.03520008663053E-3</v>
      </c>
      <c r="R51" s="75">
        <v>1.16207434390616E-3</v>
      </c>
      <c r="S51" s="75">
        <v>3.2644111518266E-3</v>
      </c>
      <c r="T51" s="75">
        <v>4.8938263739864802E-3</v>
      </c>
      <c r="U51" s="75">
        <v>5.7084841536971E-3</v>
      </c>
      <c r="V51" s="75">
        <v>5.4324389391967997E-3</v>
      </c>
      <c r="W51" s="75">
        <v>3.8774825757854998E-3</v>
      </c>
      <c r="X51" s="75">
        <v>9.5640713395823604E-4</v>
      </c>
      <c r="Y51" s="75">
        <v>-3.3122089480821099E-3</v>
      </c>
      <c r="Z51" s="75">
        <v>-8.8061388922869802E-3</v>
      </c>
      <c r="AA51" s="75">
        <v>-1.53090307109596E-2</v>
      </c>
      <c r="AB51" s="75">
        <v>-2.2526166496600102E-2</v>
      </c>
      <c r="AC51" s="75">
        <v>-3.0104402405086099E-2</v>
      </c>
      <c r="AD51" s="75">
        <v>-3.76562536528217E-2</v>
      </c>
      <c r="AE51" s="75">
        <v>-4.4786005869423197E-2</v>
      </c>
      <c r="AF51" s="75">
        <v>-5.1115586865730603E-2</v>
      </c>
      <c r="AG51" s="75">
        <v>-5.6309658943650899E-2</v>
      </c>
      <c r="AH51" s="75">
        <v>-6.0097867304143598E-2</v>
      </c>
      <c r="AI51" s="75">
        <v>-6.2292445330153899E-2</v>
      </c>
      <c r="AJ51" s="75">
        <v>-6.28009025938399E-2</v>
      </c>
      <c r="AK51" s="75">
        <v>-6.1632526112070901E-2</v>
      </c>
      <c r="AL51" s="75">
        <v>-5.8898167375600601E-2</v>
      </c>
      <c r="AM51" s="75">
        <v>-5.4803742388739897E-2</v>
      </c>
      <c r="AN51" s="75">
        <v>-4.9637777220313997E-2</v>
      </c>
      <c r="AO51" s="75">
        <v>-4.3753448395550502E-2</v>
      </c>
      <c r="AP51" s="75">
        <v>-3.7546614063548901E-2</v>
      </c>
      <c r="AQ51" s="75">
        <v>-3.1431172851266599E-2</v>
      </c>
      <c r="AR51" s="75">
        <v>-2.58132127058434E-2</v>
      </c>
      <c r="AS51" s="75">
        <v>-2.1065568224048498E-2</v>
      </c>
      <c r="AT51" s="75">
        <v>-1.7504537691474899E-2</v>
      </c>
      <c r="AU51" s="75">
        <v>-1.53700714955357E-2</v>
      </c>
      <c r="AV51" s="75">
        <v>-1.4810766125001399E-2</v>
      </c>
      <c r="AW51" s="75">
        <v>-1.58746404435532E-2</v>
      </c>
      <c r="AX51" s="75">
        <v>-1.8506219956839199E-2</v>
      </c>
      <c r="AY51" s="75">
        <v>-2.2550072406679601E-2</v>
      </c>
      <c r="AZ51" s="75">
        <v>-2.77606472228899E-2</v>
      </c>
      <c r="BA51" s="75">
        <v>-3.3817851300163897E-2</v>
      </c>
      <c r="BB51" s="75">
        <v>-4.0347243865194199E-2</v>
      </c>
      <c r="BC51" s="75">
        <v>-4.6943685891837901E-2</v>
      </c>
      <c r="BD51" s="75">
        <v>-5.3196846593627903E-2</v>
      </c>
      <c r="BE51" s="75">
        <v>-5.8717114399278202E-2</v>
      </c>
      <c r="BF51" s="75">
        <v>-6.3160149573282004E-2</v>
      </c>
      <c r="BG51" s="75">
        <v>-6.6248598690262894E-2</v>
      </c>
      <c r="BH51" s="75">
        <v>-6.7789608449979805E-2</v>
      </c>
      <c r="BI51" s="75">
        <v>-6.7686986228122803E-2</v>
      </c>
      <c r="BJ51" s="75">
        <v>-6.5947167974554702E-2</v>
      </c>
      <c r="BK51" s="75">
        <v>-6.2678835957672097E-2</v>
      </c>
      <c r="BL51" s="75">
        <v>-5.8086271711485997E-2</v>
      </c>
      <c r="BM51" s="75">
        <v>-5.2456318812842198E-2</v>
      </c>
      <c r="BN51" s="75">
        <v>-4.6140063667603502E-2</v>
      </c>
      <c r="BO51" s="75">
        <v>-3.9531054953385998E-2</v>
      </c>
      <c r="BP51" s="75">
        <v>-3.3040685758355698E-2</v>
      </c>
      <c r="BQ51" s="75">
        <v>-2.7071452854065599E-2</v>
      </c>
      <c r="BR51" s="75">
        <v>-2.1992111361437298E-2</v>
      </c>
      <c r="BS51" s="75">
        <v>-1.8114788628226901E-2</v>
      </c>
      <c r="BT51" s="75">
        <v>-1.56744399252556E-2</v>
      </c>
      <c r="BU51" s="75">
        <v>-1.4814355676044199E-2</v>
      </c>
      <c r="BV51" s="75">
        <v>-1.55772495377505E-2</v>
      </c>
      <c r="BW51" s="75">
        <v>-1.7902270365125299E-2</v>
      </c>
      <c r="BX51" s="75">
        <v>-2.16289426409139E-2</v>
      </c>
      <c r="BY51" s="75">
        <v>-2.65067268989423E-2</v>
      </c>
      <c r="BZ51" s="75">
        <v>-3.2211086191359699E-2</v>
      </c>
      <c r="CA51" s="75">
        <v>-3.8363904151892697E-2</v>
      </c>
      <c r="CB51" s="75">
        <v>-4.4556742625832098E-2</v>
      </c>
      <c r="CC51" s="75">
        <v>-5.03764804669663E-2</v>
      </c>
      <c r="CD51" s="75">
        <v>-5.5431295531252499E-2</v>
      </c>
      <c r="CE51" s="75">
        <v>-5.9375227369314401E-2</v>
      </c>
      <c r="CF51" s="75">
        <v>-6.1929117790732499E-2</v>
      </c>
      <c r="CG51" s="75">
        <v>-6.2898355979896195E-2</v>
      </c>
      <c r="CH51" s="75">
        <v>-6.2184672188786802E-2</v>
      </c>
      <c r="CI51" s="75">
        <v>-5.9791864701810402E-2</v>
      </c>
      <c r="CJ51" s="75">
        <v>-5.5824720938448903E-2</v>
      </c>
      <c r="CK51" s="75">
        <v>-5.0482313417733099E-2</v>
      </c>
      <c r="CL51" s="75">
        <v>-4.40445443051658E-2</v>
      </c>
      <c r="CM51" s="75">
        <v>-3.6853376235444497E-2</v>
      </c>
      <c r="CN51" s="75">
        <v>-2.92907111677232E-2</v>
      </c>
      <c r="CO51" s="75">
        <v>-2.1753326867155899E-2</v>
      </c>
      <c r="CP51" s="75">
        <v>-1.46257293491044E-2</v>
      </c>
      <c r="CQ51" s="75">
        <v>-8.2556573933606995E-3</v>
      </c>
      <c r="CR51" s="75">
        <v>-2.92955043142683E-3</v>
      </c>
      <c r="CS51" s="75">
        <v>1.1469901200052801E-3</v>
      </c>
      <c r="CT51" s="75">
        <v>3.8636042323514602E-3</v>
      </c>
      <c r="CU51" s="75">
        <v>5.2147171962997098E-3</v>
      </c>
      <c r="CV51" s="75">
        <v>5.3001902083405997E-3</v>
      </c>
      <c r="CW51" s="75">
        <v>4.3203686640390501E-3</v>
      </c>
      <c r="CX51" s="75">
        <v>2.5613102121906099E-3</v>
      </c>
      <c r="CY51" s="75">
        <v>3.7319467528959598E-4</v>
      </c>
      <c r="CZ51" s="75">
        <v>-1.8607761332214E-3</v>
      </c>
      <c r="DA51" s="75">
        <v>-3.7628132261625E-3</v>
      </c>
      <c r="DB51" s="75">
        <v>-5.0060411511913096E-3</v>
      </c>
      <c r="DC51" s="75">
        <v>-5.3634213431450898E-3</v>
      </c>
      <c r="DD51" s="75">
        <v>-4.7522945480386602E-3</v>
      </c>
      <c r="DE51" s="75">
        <v>-3.2638440121900199E-3</v>
      </c>
      <c r="DF51" s="75">
        <v>-2.32309033150158E-3</v>
      </c>
      <c r="DH51" s="73">
        <v>7900</v>
      </c>
      <c r="DI51">
        <v>10296.3601496621</v>
      </c>
      <c r="DK51" s="74">
        <v>0</v>
      </c>
      <c r="DL51" s="74">
        <v>0</v>
      </c>
      <c r="DM51" s="74">
        <v>39</v>
      </c>
      <c r="DN51" s="74">
        <v>10296.3601496621</v>
      </c>
    </row>
    <row r="52" spans="1:118" ht="1.1499999999999999" customHeight="1" x14ac:dyDescent="0.25">
      <c r="A52" s="71">
        <f t="shared" si="36"/>
        <v>41</v>
      </c>
      <c r="B52">
        <v>7950</v>
      </c>
      <c r="C52" s="72">
        <f t="shared" si="41"/>
        <v>1.88189620717821E-3</v>
      </c>
      <c r="D52" s="72">
        <f t="shared" si="41"/>
        <v>-6.1185540103315297E-2</v>
      </c>
      <c r="E52" s="72">
        <f t="shared" si="41"/>
        <v>-4.0270489580461699E-2</v>
      </c>
      <c r="G52" s="72">
        <f t="shared" ref="G52:H71" si="43">INDEX($K$238:$DF$437,$A52,G$11)</f>
        <v>-1.11557299161682</v>
      </c>
      <c r="H52" s="72">
        <f t="shared" si="43"/>
        <v>-4.9591039522465099</v>
      </c>
      <c r="I52" s="72">
        <f t="shared" si="42"/>
        <v>-3.1497545030568199</v>
      </c>
      <c r="K52" s="75">
        <v>-1.9163802719685901E-3</v>
      </c>
      <c r="L52" s="75">
        <v>-2.6838715500161901E-3</v>
      </c>
      <c r="M52" s="75">
        <v>-3.8790046800068001E-3</v>
      </c>
      <c r="N52" s="75">
        <v>-4.3169497431199402E-3</v>
      </c>
      <c r="O52" s="75">
        <v>-3.9230671585892196E-3</v>
      </c>
      <c r="P52" s="75">
        <v>-2.7766391046952698E-3</v>
      </c>
      <c r="Q52" s="75">
        <v>-1.08662565680333E-3</v>
      </c>
      <c r="R52" s="75">
        <v>8.48379711828783E-4</v>
      </c>
      <c r="S52" s="75">
        <v>2.6840591212885499E-3</v>
      </c>
      <c r="T52" s="75">
        <v>4.0721484688219702E-3</v>
      </c>
      <c r="U52" s="75">
        <v>4.6965668585062298E-3</v>
      </c>
      <c r="V52" s="75">
        <v>4.3014993917631699E-3</v>
      </c>
      <c r="W52" s="75">
        <v>2.7122742144956601E-3</v>
      </c>
      <c r="X52" s="75">
        <v>-1.5190099733445E-4</v>
      </c>
      <c r="Y52" s="75">
        <v>-4.2731481878172401E-3</v>
      </c>
      <c r="Z52" s="75">
        <v>-9.5366510437361295E-3</v>
      </c>
      <c r="AA52" s="75">
        <v>-1.5739491492372502E-2</v>
      </c>
      <c r="AB52" s="75">
        <v>-2.2605331045315299E-2</v>
      </c>
      <c r="AC52" s="75">
        <v>-2.9803015946576999E-2</v>
      </c>
      <c r="AD52" s="75">
        <v>-3.69691845004399E-2</v>
      </c>
      <c r="AE52" s="75">
        <v>-4.3732741580015499E-2</v>
      </c>
      <c r="AF52" s="75">
        <v>-4.9739125220412399E-2</v>
      </c>
      <c r="AG52" s="75">
        <v>-5.4673898088099103E-2</v>
      </c>
      <c r="AH52" s="75">
        <v>-5.8283611577558E-2</v>
      </c>
      <c r="AI52" s="75">
        <v>-6.0392319325587702E-2</v>
      </c>
      <c r="AJ52" s="75">
        <v>-6.0913535496997601E-2</v>
      </c>
      <c r="AK52" s="75">
        <v>-5.9856332420504199E-2</v>
      </c>
      <c r="AL52" s="75">
        <v>-5.7325122331021702E-2</v>
      </c>
      <c r="AM52" s="75">
        <v>-5.3513568534585797E-2</v>
      </c>
      <c r="AN52" s="75">
        <v>-4.8692896527395502E-2</v>
      </c>
      <c r="AO52" s="75">
        <v>-4.3195021304636601E-2</v>
      </c>
      <c r="AP52" s="75">
        <v>-3.7391925773936199E-2</v>
      </c>
      <c r="AQ52" s="75">
        <v>-3.1672516135040497E-2</v>
      </c>
      <c r="AR52" s="75">
        <v>-2.6418336701935899E-2</v>
      </c>
      <c r="AS52" s="75">
        <v>-2.1979680905506001E-2</v>
      </c>
      <c r="AT52" s="75">
        <v>-1.8653738357857001E-2</v>
      </c>
      <c r="AU52" s="75">
        <v>-1.6665982568742899E-2</v>
      </c>
      <c r="AV52" s="75">
        <v>-1.6156066255266499E-2</v>
      </c>
      <c r="AW52" s="75">
        <v>-1.7169164555975801E-2</v>
      </c>
      <c r="AX52" s="75">
        <v>-1.9653249790203501E-2</v>
      </c>
      <c r="AY52" s="75">
        <v>-2.3462412203825798E-2</v>
      </c>
      <c r="AZ52" s="75">
        <v>-2.83660903749796E-2</v>
      </c>
      <c r="BA52" s="75">
        <v>-3.4063701531090299E-2</v>
      </c>
      <c r="BB52" s="75">
        <v>-4.02036103158388E-2</v>
      </c>
      <c r="BC52" s="75">
        <v>-4.6405349359410999E-2</v>
      </c>
      <c r="BD52" s="75">
        <v>-5.22835719221438E-2</v>
      </c>
      <c r="BE52" s="75">
        <v>-5.7472385359478698E-2</v>
      </c>
      <c r="BF52" s="75">
        <v>-6.16484044662911E-2</v>
      </c>
      <c r="BG52" s="75">
        <v>-6.45511452646087E-2</v>
      </c>
      <c r="BH52" s="75">
        <v>-6.5999488216102603E-2</v>
      </c>
      <c r="BI52" s="75">
        <v>-6.5903105624788599E-2</v>
      </c>
      <c r="BJ52" s="75">
        <v>-6.4268047591608493E-2</v>
      </c>
      <c r="BK52" s="75">
        <v>-6.1196364812963103E-2</v>
      </c>
      <c r="BL52" s="75">
        <v>-5.6879908226082902E-2</v>
      </c>
      <c r="BM52" s="75">
        <v>-5.1588085963708098E-2</v>
      </c>
      <c r="BN52" s="75">
        <v>-4.5650608988712503E-2</v>
      </c>
      <c r="BO52" s="75">
        <v>-3.9437049451339502E-2</v>
      </c>
      <c r="BP52" s="75">
        <v>-3.3333793025371899E-2</v>
      </c>
      <c r="BQ52" s="75">
        <v>-2.7718824649464201E-2</v>
      </c>
      <c r="BR52" s="75">
        <v>-2.2938393385888899E-2</v>
      </c>
      <c r="BS52" s="75">
        <v>-1.9285625294814899E-2</v>
      </c>
      <c r="BT52" s="75">
        <v>-1.6981145309282498E-2</v>
      </c>
      <c r="BU52" s="75">
        <v>-1.61594546371998E-2</v>
      </c>
      <c r="BV52" s="75">
        <v>-1.6860587736532501E-2</v>
      </c>
      <c r="BW52" s="75">
        <v>-1.9027311474760601E-2</v>
      </c>
      <c r="BX52" s="75">
        <v>-2.2508828887080199E-2</v>
      </c>
      <c r="BY52" s="75">
        <v>-2.7069720057365802E-2</v>
      </c>
      <c r="BZ52" s="75">
        <v>-3.2405046743660897E-2</v>
      </c>
      <c r="CA52" s="75">
        <v>-3.8159573522070701E-2</v>
      </c>
      <c r="CB52" s="75">
        <v>-4.3949531020793901E-2</v>
      </c>
      <c r="CC52" s="75">
        <v>-4.9386738353373399E-2</v>
      </c>
      <c r="CD52" s="75">
        <v>-5.4103025581184697E-2</v>
      </c>
      <c r="CE52" s="75">
        <v>-5.7773254489998101E-2</v>
      </c>
      <c r="CF52" s="75">
        <v>-6.0134971753445801E-2</v>
      </c>
      <c r="CG52" s="75">
        <v>-6.1005154442104803E-2</v>
      </c>
      <c r="CH52" s="75">
        <v>-6.0291199063435601E-2</v>
      </c>
      <c r="CI52" s="75">
        <v>-5.7996323863526399E-2</v>
      </c>
      <c r="CJ52" s="75">
        <v>-5.4218562230948897E-2</v>
      </c>
      <c r="CK52" s="75">
        <v>-4.9144476265942101E-2</v>
      </c>
      <c r="CL52" s="75">
        <v>-4.3036504512201597E-2</v>
      </c>
      <c r="CM52" s="75">
        <v>-3.6215251412395399E-2</v>
      </c>
      <c r="CN52" s="75">
        <v>-2.9038955958535499E-2</v>
      </c>
      <c r="CO52" s="75">
        <v>-2.1879655096781699E-2</v>
      </c>
      <c r="CP52" s="75">
        <v>-1.50979006138868E-2</v>
      </c>
      <c r="CQ52" s="75">
        <v>-9.0198467854133903E-3</v>
      </c>
      <c r="CR52" s="75">
        <v>-3.9139617576347497E-3</v>
      </c>
      <c r="CS52" s="75">
        <v>2.6852483774746299E-5</v>
      </c>
      <c r="CT52" s="75">
        <v>2.6989709920781E-3</v>
      </c>
      <c r="CU52" s="75">
        <v>4.0967439320593203E-3</v>
      </c>
      <c r="CV52" s="75">
        <v>4.3127774256572597E-3</v>
      </c>
      <c r="CW52" s="75">
        <v>3.5332316520816599E-3</v>
      </c>
      <c r="CX52" s="75">
        <v>2.0233617831490799E-3</v>
      </c>
      <c r="CY52" s="75">
        <v>1.07109035852772E-4</v>
      </c>
      <c r="CZ52" s="75">
        <v>-1.86234880352458E-3</v>
      </c>
      <c r="DA52" s="75">
        <v>-3.5386088486757199E-3</v>
      </c>
      <c r="DB52" s="75">
        <v>-4.6237980511705202E-3</v>
      </c>
      <c r="DC52" s="75">
        <v>-4.9129872143384998E-3</v>
      </c>
      <c r="DD52" s="75">
        <v>-4.3332240536483298E-3</v>
      </c>
      <c r="DE52" s="75">
        <v>-2.96820252989618E-3</v>
      </c>
      <c r="DF52" s="75">
        <v>-2.1100661083801198E-3</v>
      </c>
      <c r="DH52" s="73">
        <v>8100</v>
      </c>
      <c r="DI52">
        <v>10266.0745234612</v>
      </c>
      <c r="DK52" s="74">
        <v>0</v>
      </c>
      <c r="DL52" s="74">
        <v>0</v>
      </c>
      <c r="DM52" s="74">
        <v>40</v>
      </c>
      <c r="DN52" s="74">
        <v>10266.0745234612</v>
      </c>
    </row>
    <row r="53" spans="1:118" ht="1.1499999999999999" customHeight="1" x14ac:dyDescent="0.25">
      <c r="A53" s="71">
        <f t="shared" si="36"/>
        <v>42</v>
      </c>
      <c r="B53">
        <v>7900</v>
      </c>
      <c r="C53" s="72">
        <f t="shared" ref="C53:E72" si="44">INDEX($K$15:$DF$214,$A53,C$11)</f>
        <v>1.2342506135109899E-3</v>
      </c>
      <c r="D53" s="72">
        <f t="shared" si="44"/>
        <v>-5.9748167185703097E-2</v>
      </c>
      <c r="E53" s="72">
        <f t="shared" si="44"/>
        <v>-3.9427077748991901E-2</v>
      </c>
      <c r="G53" s="72">
        <f t="shared" si="43"/>
        <v>-1.1168072422303299</v>
      </c>
      <c r="H53" s="72">
        <f t="shared" si="43"/>
        <v>-4.8993557850608003</v>
      </c>
      <c r="I53" s="72">
        <f t="shared" si="42"/>
        <v>-3.1103274253078199</v>
      </c>
      <c r="K53" s="75">
        <v>-1.73967907633596E-3</v>
      </c>
      <c r="L53" s="75">
        <v>-2.4396616643116401E-3</v>
      </c>
      <c r="M53" s="75">
        <v>-3.5364267618979198E-3</v>
      </c>
      <c r="N53" s="75">
        <v>-3.9568111556627598E-3</v>
      </c>
      <c r="O53" s="75">
        <v>-3.6328837278278999E-3</v>
      </c>
      <c r="P53" s="75">
        <v>-2.6353687305072501E-3</v>
      </c>
      <c r="Q53" s="75">
        <v>-1.15336124917121E-3</v>
      </c>
      <c r="R53" s="75">
        <v>5.4089490891328696E-4</v>
      </c>
      <c r="S53" s="75">
        <v>2.13167806965884E-3</v>
      </c>
      <c r="T53" s="75">
        <v>3.2982032537211101E-3</v>
      </c>
      <c r="U53" s="75">
        <v>3.7483651219372398E-3</v>
      </c>
      <c r="V53" s="75">
        <v>3.24519353495361E-3</v>
      </c>
      <c r="W53" s="75">
        <v>1.6267551950386401E-3</v>
      </c>
      <c r="X53" s="75">
        <v>-1.18164648150468E-3</v>
      </c>
      <c r="Y53" s="75">
        <v>-5.1626971327641503E-3</v>
      </c>
      <c r="Z53" s="75">
        <v>-1.02084487978981E-2</v>
      </c>
      <c r="AA53" s="75">
        <v>-1.6128520068778001E-2</v>
      </c>
      <c r="AB53" s="75">
        <v>-2.2663757137320301E-2</v>
      </c>
      <c r="AC53" s="75">
        <v>-2.95035957025447E-2</v>
      </c>
      <c r="AD53" s="75">
        <v>-3.6307283264563901E-2</v>
      </c>
      <c r="AE53" s="75">
        <v>-4.27268036339137E-2</v>
      </c>
      <c r="AF53" s="75">
        <v>-4.8429639295804898E-2</v>
      </c>
      <c r="AG53" s="75">
        <v>-5.3120957994933597E-2</v>
      </c>
      <c r="AH53" s="75">
        <v>-5.6563169170335603E-2</v>
      </c>
      <c r="AI53" s="75">
        <v>-5.8591410324752298E-2</v>
      </c>
      <c r="AJ53" s="75">
        <v>-5.9124822078715597E-2</v>
      </c>
      <c r="AK53" s="75">
        <v>-5.8172264486793197E-2</v>
      </c>
      <c r="AL53" s="75">
        <v>-5.5832094115703501E-2</v>
      </c>
      <c r="AM53" s="75">
        <v>-5.2286461989979202E-2</v>
      </c>
      <c r="AN53" s="75">
        <v>-4.7790340123169697E-2</v>
      </c>
      <c r="AO53" s="75">
        <v>-4.2655669082373601E-2</v>
      </c>
      <c r="AP53" s="75">
        <v>-3.7232005205073603E-2</v>
      </c>
      <c r="AQ53" s="75">
        <v>-3.1884781441299297E-2</v>
      </c>
      <c r="AR53" s="75">
        <v>-2.6972489980798799E-2</v>
      </c>
      <c r="AS53" s="75">
        <v>-2.28242512168799E-2</v>
      </c>
      <c r="AT53" s="75">
        <v>-1.9719305385742701E-2</v>
      </c>
      <c r="AU53" s="75">
        <v>-1.7869529231370501E-2</v>
      </c>
      <c r="AV53" s="75">
        <v>-1.74061772258301E-2</v>
      </c>
      <c r="AW53" s="75">
        <v>-1.8371753842930001E-2</v>
      </c>
      <c r="AX53" s="75">
        <v>-2.07174662109036E-2</v>
      </c>
      <c r="AY53" s="75">
        <v>-2.43063464910983E-2</v>
      </c>
      <c r="AZ53" s="75">
        <v>-2.8921912316418399E-2</v>
      </c>
      <c r="BA53" s="75">
        <v>-3.42819071877647E-2</v>
      </c>
      <c r="BB53" s="75">
        <v>-4.0056114017766001E-2</v>
      </c>
      <c r="BC53" s="75">
        <v>-4.5887234379397297E-2</v>
      </c>
      <c r="BD53" s="75">
        <v>-5.14133854543979E-2</v>
      </c>
      <c r="BE53" s="75">
        <v>-5.6290953103134603E-2</v>
      </c>
      <c r="BF53" s="75">
        <v>-6.0216234628633097E-2</v>
      </c>
      <c r="BG53" s="75">
        <v>-6.2944589059606995E-2</v>
      </c>
      <c r="BH53" s="75">
        <v>-6.4305914774981807E-2</v>
      </c>
      <c r="BI53" s="75">
        <v>-6.4215391105062705E-2</v>
      </c>
      <c r="BJ53" s="75">
        <v>-6.2678708086004897E-2</v>
      </c>
      <c r="BK53" s="75">
        <v>-5.9791689642679502E-2</v>
      </c>
      <c r="BL53" s="75">
        <v>-5.5734510783163299E-2</v>
      </c>
      <c r="BM53" s="75">
        <v>-5.0760203202648797E-2</v>
      </c>
      <c r="BN53" s="75">
        <v>-4.51784027991197E-2</v>
      </c>
      <c r="BO53" s="75">
        <v>-3.9336162077574899E-2</v>
      </c>
      <c r="BP53" s="75">
        <v>-3.3596380344556503E-2</v>
      </c>
      <c r="BQ53" s="75">
        <v>-2.8314024866640398E-2</v>
      </c>
      <c r="BR53" s="75">
        <v>-2.38142052742614E-2</v>
      </c>
      <c r="BS53" s="75">
        <v>-2.03721997668662E-2</v>
      </c>
      <c r="BT53" s="75">
        <v>-1.8195174182742399E-2</v>
      </c>
      <c r="BU53" s="75">
        <v>-1.7409376774016799E-2</v>
      </c>
      <c r="BV53" s="75">
        <v>-1.8052325940893701E-2</v>
      </c>
      <c r="BW53" s="75">
        <v>-2.0070188028889699E-2</v>
      </c>
      <c r="BX53" s="75">
        <v>-2.33212542890078E-2</v>
      </c>
      <c r="BY53" s="75">
        <v>-2.7584304138349499E-2</v>
      </c>
      <c r="BZ53" s="75">
        <v>-3.2572811381592098E-2</v>
      </c>
      <c r="CA53" s="75">
        <v>-3.7953032223936103E-2</v>
      </c>
      <c r="CB53" s="75">
        <v>-4.3364361462558898E-2</v>
      </c>
      <c r="CC53" s="75">
        <v>-4.8442048622341603E-2</v>
      </c>
      <c r="CD53" s="75">
        <v>-5.2840142804948302E-2</v>
      </c>
      <c r="CE53" s="75">
        <v>-5.6253057347917003E-2</v>
      </c>
      <c r="CF53" s="75">
        <v>-5.8434042410126397E-2</v>
      </c>
      <c r="CG53" s="75">
        <v>-5.92109603243079E-2</v>
      </c>
      <c r="CH53" s="75">
        <v>-5.84965360658498E-2</v>
      </c>
      <c r="CI53" s="75">
        <v>-5.6293459032485699E-2</v>
      </c>
      <c r="CJ53" s="75">
        <v>-5.2693420796545001E-2</v>
      </c>
      <c r="CK53" s="75">
        <v>-4.7871267606124E-2</v>
      </c>
      <c r="CL53" s="75">
        <v>-4.2073038051080397E-2</v>
      </c>
      <c r="CM53" s="75">
        <v>-3.55993124910855E-2</v>
      </c>
      <c r="CN53" s="75">
        <v>-2.8786155282623401E-2</v>
      </c>
      <c r="CO53" s="75">
        <v>-2.1982365877274701E-2</v>
      </c>
      <c r="CP53" s="75">
        <v>-1.55261056275139E-2</v>
      </c>
      <c r="CQ53" s="75">
        <v>-9.7232722216813207E-3</v>
      </c>
      <c r="CR53" s="75">
        <v>-4.8255480777561303E-3</v>
      </c>
      <c r="CS53" s="75">
        <v>-1.0140057964963399E-3</v>
      </c>
      <c r="CT53" s="75">
        <v>1.61400220931227E-3</v>
      </c>
      <c r="CU53" s="75">
        <v>3.0526139418952801E-3</v>
      </c>
      <c r="CV53" s="75">
        <v>3.38760228515184E-3</v>
      </c>
      <c r="CW53" s="75">
        <v>2.7917293099017099E-3</v>
      </c>
      <c r="CX53" s="75">
        <v>1.51081638073264E-3</v>
      </c>
      <c r="CY53" s="75">
        <v>-1.55652852290586E-4</v>
      </c>
      <c r="CZ53" s="75">
        <v>-1.88225495521692E-3</v>
      </c>
      <c r="DA53" s="75">
        <v>-3.3513383269791999E-3</v>
      </c>
      <c r="DB53" s="75">
        <v>-4.2913179230708899E-3</v>
      </c>
      <c r="DC53" s="75">
        <v>-4.5168568615144896E-3</v>
      </c>
      <c r="DD53" s="75">
        <v>-3.96323409821889E-3</v>
      </c>
      <c r="DE53" s="75">
        <v>-2.7068230059012401E-3</v>
      </c>
      <c r="DF53" s="75">
        <v>-1.9216458438040701E-3</v>
      </c>
      <c r="DH53" s="73">
        <v>8300</v>
      </c>
      <c r="DI53">
        <v>10244.539803600201</v>
      </c>
      <c r="DK53" s="74">
        <v>0</v>
      </c>
      <c r="DL53" s="74">
        <v>0</v>
      </c>
      <c r="DM53" s="74">
        <v>41</v>
      </c>
      <c r="DN53" s="74">
        <v>10244.539803600201</v>
      </c>
    </row>
    <row r="54" spans="1:118" ht="1.1499999999999999" customHeight="1" x14ac:dyDescent="0.25">
      <c r="A54" s="71">
        <f t="shared" si="36"/>
        <v>43</v>
      </c>
      <c r="B54">
        <v>7850</v>
      </c>
      <c r="C54" s="72">
        <f t="shared" si="44"/>
        <v>6.2373513540478595E-4</v>
      </c>
      <c r="D54" s="72">
        <f t="shared" si="44"/>
        <v>-5.8386156573619702E-2</v>
      </c>
      <c r="E54" s="72">
        <f t="shared" si="44"/>
        <v>-3.86195648510511E-2</v>
      </c>
      <c r="G54" s="72">
        <f t="shared" si="43"/>
        <v>-1.11743097736574</v>
      </c>
      <c r="H54" s="72">
        <f t="shared" si="43"/>
        <v>-4.8409696284871799</v>
      </c>
      <c r="I54" s="72">
        <f t="shared" si="42"/>
        <v>-3.0717078604567698</v>
      </c>
      <c r="K54" s="75">
        <v>-1.5842335521301699E-3</v>
      </c>
      <c r="L54" s="75">
        <v>-2.2250193780791899E-3</v>
      </c>
      <c r="M54" s="75">
        <v>-3.2361140485590999E-3</v>
      </c>
      <c r="N54" s="75">
        <v>-3.64319634259572E-3</v>
      </c>
      <c r="O54" s="75">
        <v>-3.3847995958558299E-3</v>
      </c>
      <c r="P54" s="75">
        <v>-2.5243826118094099E-3</v>
      </c>
      <c r="Q54" s="75">
        <v>-1.23335957347535E-3</v>
      </c>
      <c r="R54" s="75">
        <v>2.39878957818291E-4</v>
      </c>
      <c r="S54" s="75">
        <v>1.6058078973401201E-3</v>
      </c>
      <c r="T54" s="75">
        <v>2.5690328859945999E-3</v>
      </c>
      <c r="U54" s="75">
        <v>2.85974419844023E-3</v>
      </c>
      <c r="V54" s="75">
        <v>2.2585912124304698E-3</v>
      </c>
      <c r="W54" s="75">
        <v>6.1561285382595002E-4</v>
      </c>
      <c r="X54" s="75">
        <v>-2.1381071265159299E-3</v>
      </c>
      <c r="Y54" s="75">
        <v>-5.9857025351311597E-3</v>
      </c>
      <c r="Z54" s="75">
        <v>-1.0825595274686701E-2</v>
      </c>
      <c r="AA54" s="75">
        <v>-1.6479105823596001E-2</v>
      </c>
      <c r="AB54" s="75">
        <v>-2.27031473690158E-2</v>
      </c>
      <c r="AC54" s="75">
        <v>-2.9206431789734699E-2</v>
      </c>
      <c r="AD54" s="75">
        <v>-3.5669396421071697E-2</v>
      </c>
      <c r="AE54" s="75">
        <v>-4.1765660054420499E-2</v>
      </c>
      <c r="AF54" s="75">
        <v>-4.7183373549050799E-2</v>
      </c>
      <c r="AG54" s="75">
        <v>-5.1646092261776098E-2</v>
      </c>
      <c r="AH54" s="75">
        <v>-5.4931099579375697E-2</v>
      </c>
      <c r="AI54" s="75">
        <v>-5.6883926407904198E-2</v>
      </c>
      <c r="AJ54" s="75">
        <v>-5.7428984568387E-2</v>
      </c>
      <c r="AK54" s="75">
        <v>-5.6574923176440202E-2</v>
      </c>
      <c r="AL54" s="75">
        <v>-5.4414403059026797E-2</v>
      </c>
      <c r="AM54" s="75">
        <v>-5.1118758616507803E-2</v>
      </c>
      <c r="AN54" s="75">
        <v>-4.6927691991327201E-2</v>
      </c>
      <c r="AO54" s="75">
        <v>-4.2134377930283302E-2</v>
      </c>
      <c r="AP54" s="75">
        <v>-3.70673062120431E-2</v>
      </c>
      <c r="AQ54" s="75">
        <v>-3.2069862893026699E-2</v>
      </c>
      <c r="AR54" s="75">
        <v>-2.7478889083968099E-2</v>
      </c>
      <c r="AS54" s="75">
        <v>-2.3603617660305599E-2</v>
      </c>
      <c r="AT54" s="75">
        <v>-2.07064280604436E-2</v>
      </c>
      <c r="AU54" s="75">
        <v>-1.8986425832404102E-2</v>
      </c>
      <c r="AV54" s="75">
        <v>-1.8566979307602101E-2</v>
      </c>
      <c r="AW54" s="75">
        <v>-1.9488085789148499E-2</v>
      </c>
      <c r="AX54" s="75">
        <v>-2.1703988588897102E-2</v>
      </c>
      <c r="AY54" s="75">
        <v>-2.5086115628378099E-2</v>
      </c>
      <c r="AZ54" s="75">
        <v>-2.9431207924058001E-2</v>
      </c>
      <c r="BA54" s="75">
        <v>-3.44742235082003E-2</v>
      </c>
      <c r="BB54" s="75">
        <v>-3.99050616721024E-2</v>
      </c>
      <c r="BC54" s="75">
        <v>-4.5388181779567202E-2</v>
      </c>
      <c r="BD54" s="75">
        <v>-5.0583736515950398E-2</v>
      </c>
      <c r="BE54" s="75">
        <v>-5.5169036617989997E-2</v>
      </c>
      <c r="BF54" s="75">
        <v>-5.8858867436415399E-2</v>
      </c>
      <c r="BG54" s="75">
        <v>-6.1423467990034598E-2</v>
      </c>
      <c r="BH54" s="75">
        <v>-6.2703082728307796E-2</v>
      </c>
      <c r="BI54" s="75">
        <v>-6.2618061027105695E-2</v>
      </c>
      <c r="BJ54" s="75">
        <v>-6.1173756267521598E-2</v>
      </c>
      <c r="BK54" s="75">
        <v>-5.8460146070897202E-2</v>
      </c>
      <c r="BL54" s="75">
        <v>-5.4646438971812997E-2</v>
      </c>
      <c r="BM54" s="75">
        <v>-4.9970285224953802E-2</v>
      </c>
      <c r="BN54" s="75">
        <v>-4.47224668083663E-2</v>
      </c>
      <c r="BO54" s="75">
        <v>-3.9228884314938997E-2</v>
      </c>
      <c r="BP54" s="75">
        <v>-3.3830378625170798E-2</v>
      </c>
      <c r="BQ54" s="75">
        <v>-2.8860303144456301E-2</v>
      </c>
      <c r="BR54" s="75">
        <v>-2.4623912188098899E-2</v>
      </c>
      <c r="BS54" s="75">
        <v>-2.1379719777773899E-2</v>
      </c>
      <c r="BT54" s="75">
        <v>-1.9322250630116201E-2</v>
      </c>
      <c r="BU54" s="75">
        <v>-1.8570002796841401E-2</v>
      </c>
      <c r="BV54" s="75">
        <v>-1.91581321002013E-2</v>
      </c>
      <c r="BW54" s="75">
        <v>-2.1036000170843099E-2</v>
      </c>
      <c r="BX54" s="75">
        <v>-2.4070431316504201E-2</v>
      </c>
      <c r="BY54" s="75">
        <v>-2.80535400158714E-2</v>
      </c>
      <c r="BZ54" s="75">
        <v>-3.27160989474896E-2</v>
      </c>
      <c r="CA54" s="75">
        <v>-3.7744549254375599E-2</v>
      </c>
      <c r="CB54" s="75">
        <v>-4.2800038424425098E-2</v>
      </c>
      <c r="CC54" s="75">
        <v>-4.7539829879424303E-2</v>
      </c>
      <c r="CD54" s="75">
        <v>-5.1638841850749399E-2</v>
      </c>
      <c r="CE54" s="75">
        <v>-5.4809849054022301E-2</v>
      </c>
      <c r="CF54" s="75">
        <v>-5.6820864911705897E-2</v>
      </c>
      <c r="CG54" s="75">
        <v>-5.7509972569155202E-2</v>
      </c>
      <c r="CH54" s="75">
        <v>-5.67949166020889E-2</v>
      </c>
      <c r="CI54" s="75">
        <v>-5.4677897667975199E-2</v>
      </c>
      <c r="CJ54" s="75">
        <v>-5.1244657663132701E-2</v>
      </c>
      <c r="CK54" s="75">
        <v>-4.66590756363802E-2</v>
      </c>
      <c r="CL54" s="75">
        <v>-4.1151776540496003E-2</v>
      </c>
      <c r="CM54" s="75">
        <v>-3.5004590816815798E-2</v>
      </c>
      <c r="CN54" s="75">
        <v>-2.8532779156575899E-2</v>
      </c>
      <c r="CO54" s="75">
        <v>-2.2063336374894701E-2</v>
      </c>
      <c r="CP54" s="75">
        <v>-1.59134887550317E-2</v>
      </c>
      <c r="CQ54" s="75">
        <v>-1.03701190888386E-2</v>
      </c>
      <c r="CR54" s="75">
        <v>-5.6692445635007898E-3</v>
      </c>
      <c r="CS54" s="75">
        <v>-1.98090374243747E-3</v>
      </c>
      <c r="CT54" s="75">
        <v>6.0338796178712004E-4</v>
      </c>
      <c r="CU54" s="75">
        <v>2.07744569377155E-3</v>
      </c>
      <c r="CV54" s="75">
        <v>2.52061982727354E-3</v>
      </c>
      <c r="CW54" s="75">
        <v>2.0930348608635498E-3</v>
      </c>
      <c r="CX54" s="75">
        <v>1.0223688560336E-3</v>
      </c>
      <c r="CY54" s="75">
        <v>-4.1465221342150399E-4</v>
      </c>
      <c r="CZ54" s="75">
        <v>-1.9182674327112099E-3</v>
      </c>
      <c r="DA54" s="75">
        <v>-3.1971282665926898E-3</v>
      </c>
      <c r="DB54" s="75">
        <v>-4.00349981678573E-3</v>
      </c>
      <c r="DC54" s="75">
        <v>-4.16942422242755E-3</v>
      </c>
      <c r="DD54" s="75">
        <v>-3.6371654163303898E-3</v>
      </c>
      <c r="DE54" s="75">
        <v>-2.4760486420927902E-3</v>
      </c>
      <c r="DF54" s="75">
        <v>-1.7551773377817801E-3</v>
      </c>
      <c r="DH54" s="73">
        <v>8500</v>
      </c>
      <c r="DI54">
        <v>10233.742359943401</v>
      </c>
      <c r="DK54" s="74">
        <v>0</v>
      </c>
      <c r="DL54" s="74">
        <v>0</v>
      </c>
      <c r="DM54" s="74">
        <v>42</v>
      </c>
      <c r="DN54" s="74">
        <v>10233.742359943401</v>
      </c>
    </row>
    <row r="55" spans="1:118" ht="1.1499999999999999" customHeight="1" x14ac:dyDescent="0.25">
      <c r="A55" s="71">
        <f t="shared" si="36"/>
        <v>44</v>
      </c>
      <c r="B55">
        <v>7800</v>
      </c>
      <c r="C55" s="72">
        <f t="shared" si="44"/>
        <v>4.8154754290408101E-5</v>
      </c>
      <c r="D55" s="72">
        <f t="shared" si="44"/>
        <v>-5.7094994257968198E-2</v>
      </c>
      <c r="E55" s="72">
        <f t="shared" si="44"/>
        <v>-3.7846089472927801E-2</v>
      </c>
      <c r="G55" s="72">
        <f t="shared" si="43"/>
        <v>-1.1174791321200299</v>
      </c>
      <c r="H55" s="72">
        <f t="shared" si="43"/>
        <v>-4.7838746342292202</v>
      </c>
      <c r="I55" s="72">
        <f t="shared" si="42"/>
        <v>-3.03386177098385</v>
      </c>
      <c r="K55" s="75">
        <v>-1.4477240095129599E-3</v>
      </c>
      <c r="L55" s="75">
        <v>-2.0367418553041698E-3</v>
      </c>
      <c r="M55" s="75">
        <v>-2.9735432345569198E-3</v>
      </c>
      <c r="N55" s="75">
        <v>-3.3711783889066199E-3</v>
      </c>
      <c r="O55" s="75">
        <v>-3.1743429752441399E-3</v>
      </c>
      <c r="P55" s="75">
        <v>-2.44031168863784E-3</v>
      </c>
      <c r="Q55" s="75">
        <v>-1.3247434204140499E-3</v>
      </c>
      <c r="R55" s="75">
        <v>-5.4429364818133802E-5</v>
      </c>
      <c r="S55" s="75">
        <v>1.10509983511747E-3</v>
      </c>
      <c r="T55" s="75">
        <v>1.88189620717821E-3</v>
      </c>
      <c r="U55" s="75">
        <v>2.0268621127752301E-3</v>
      </c>
      <c r="V55" s="75">
        <v>1.33710217645784E-3</v>
      </c>
      <c r="W55" s="75">
        <v>-3.2610563974230799E-4</v>
      </c>
      <c r="X55" s="75">
        <v>-3.0262071633615001E-3</v>
      </c>
      <c r="Y55" s="75">
        <v>-6.7466890289870204E-3</v>
      </c>
      <c r="Z55" s="75">
        <v>-1.13918845075022E-2</v>
      </c>
      <c r="AA55" s="75">
        <v>-1.6794038426305599E-2</v>
      </c>
      <c r="AB55" s="75">
        <v>-2.2725086112982299E-2</v>
      </c>
      <c r="AC55" s="75">
        <v>-2.8911785212235301E-2</v>
      </c>
      <c r="AD55" s="75">
        <v>-3.5054431798116598E-2</v>
      </c>
      <c r="AE55" s="75">
        <v>-4.0846925838723097E-2</v>
      </c>
      <c r="AF55" s="75">
        <v>-4.5996795328692303E-2</v>
      </c>
      <c r="AG55" s="75">
        <v>-5.0244839093525097E-2</v>
      </c>
      <c r="AH55" s="75">
        <v>-5.33822902020347E-2</v>
      </c>
      <c r="AI55" s="75">
        <v>-5.52644256348548E-2</v>
      </c>
      <c r="AJ55" s="75">
        <v>-5.5820594950046099E-2</v>
      </c>
      <c r="AK55" s="75">
        <v>-5.5059236713964302E-2</v>
      </c>
      <c r="AL55" s="75">
        <v>-5.3067653596326599E-2</v>
      </c>
      <c r="AM55" s="75">
        <v>-5.0007016946396997E-2</v>
      </c>
      <c r="AN55" s="75">
        <v>-4.6102683083395199E-2</v>
      </c>
      <c r="AO55" s="75">
        <v>-4.1630195917677998E-2</v>
      </c>
      <c r="AP55" s="75">
        <v>-3.6898255507048797E-2</v>
      </c>
      <c r="AQ55" s="75">
        <v>-3.2229540139587697E-2</v>
      </c>
      <c r="AR55" s="75">
        <v>-2.7940555727377601E-2</v>
      </c>
      <c r="AS55" s="75">
        <v>-2.4321855566499798E-2</v>
      </c>
      <c r="AT55" s="75">
        <v>-2.1619980776608799E-2</v>
      </c>
      <c r="AU55" s="75">
        <v>-2.00220401753495E-2</v>
      </c>
      <c r="AV55" s="75">
        <v>-1.9643996315803599E-2</v>
      </c>
      <c r="AW55" s="75">
        <v>-2.0523493577165899E-2</v>
      </c>
      <c r="AX55" s="75">
        <v>-2.2617625690691E-2</v>
      </c>
      <c r="AY55" s="75">
        <v>-2.58057029207657E-2</v>
      </c>
      <c r="AZ55" s="75">
        <v>-2.9896884973577401E-2</v>
      </c>
      <c r="BA55" s="75">
        <v>-3.4642300129821703E-2</v>
      </c>
      <c r="BB55" s="75">
        <v>-3.9750742160695102E-2</v>
      </c>
      <c r="BC55" s="75">
        <v>-4.49071034517965E-2</v>
      </c>
      <c r="BD55" s="75">
        <v>-4.9792230196894702E-2</v>
      </c>
      <c r="BE55" s="75">
        <v>-5.4103085727210697E-2</v>
      </c>
      <c r="BF55" s="75">
        <v>-5.7571821468591203E-2</v>
      </c>
      <c r="BG55" s="75">
        <v>-5.9982652845210399E-2</v>
      </c>
      <c r="BH55" s="75">
        <v>-6.1185540103315297E-2</v>
      </c>
      <c r="BI55" s="75">
        <v>-6.1105685740007999E-2</v>
      </c>
      <c r="BJ55" s="75">
        <v>-5.9748127679504201E-2</v>
      </c>
      <c r="BK55" s="75">
        <v>-5.7197354399440799E-2</v>
      </c>
      <c r="BL55" s="75">
        <v>-5.3612274662596E-2</v>
      </c>
      <c r="BM55" s="75">
        <v>-4.9216092430028703E-2</v>
      </c>
      <c r="BN55" s="75">
        <v>-4.4281882784457501E-2</v>
      </c>
      <c r="BO55" s="75">
        <v>-3.9115678512657702E-2</v>
      </c>
      <c r="BP55" s="75">
        <v>-3.4037602487387603E-2</v>
      </c>
      <c r="BQ55" s="75">
        <v>-2.9360712829570701E-2</v>
      </c>
      <c r="BR55" s="75">
        <v>-2.5371614949162902E-2</v>
      </c>
      <c r="BS55" s="75">
        <v>-2.2313077232920399E-2</v>
      </c>
      <c r="BT55" s="75">
        <v>-2.0367751403250599E-2</v>
      </c>
      <c r="BU55" s="75">
        <v>-1.9646856507256401E-2</v>
      </c>
      <c r="BV55" s="75">
        <v>-2.01833304131969E-2</v>
      </c>
      <c r="BW55" s="75">
        <v>-2.1929538890935799E-2</v>
      </c>
      <c r="BX55" s="75">
        <v>-2.47603170229149E-2</v>
      </c>
      <c r="BY55" s="75">
        <v>-2.84803033524758E-2</v>
      </c>
      <c r="BZ55" s="75">
        <v>-3.2836524549356899E-2</v>
      </c>
      <c r="CA55" s="75">
        <v>-3.7534377332340198E-2</v>
      </c>
      <c r="CB55" s="75">
        <v>-4.2255439286586802E-2</v>
      </c>
      <c r="CC55" s="75">
        <v>-4.6677657275640702E-2</v>
      </c>
      <c r="CD55" s="75">
        <v>-5.04955477088469E-2</v>
      </c>
      <c r="CE55" s="75">
        <v>-5.3439133708457098E-2</v>
      </c>
      <c r="CF55" s="75">
        <v>-5.5290305395888001E-2</v>
      </c>
      <c r="CG55" s="75">
        <v>-5.5896741904084501E-2</v>
      </c>
      <c r="CH55" s="75">
        <v>-5.5180923870861903E-2</v>
      </c>
      <c r="CI55" s="75">
        <v>-5.3144590307533601E-2</v>
      </c>
      <c r="CJ55" s="75">
        <v>-4.9867914016040203E-2</v>
      </c>
      <c r="CK55" s="75">
        <v>-4.5504501846330599E-2</v>
      </c>
      <c r="CL55" s="75">
        <v>-4.0270489580461699E-2</v>
      </c>
      <c r="CM55" s="75">
        <v>-3.4430168199955903E-2</v>
      </c>
      <c r="CN55" s="75">
        <v>-2.8279256388045699E-2</v>
      </c>
      <c r="CO55" s="75">
        <v>-2.2124316931190099E-2</v>
      </c>
      <c r="CP55" s="75">
        <v>-1.6262983403194001E-2</v>
      </c>
      <c r="CQ55" s="75">
        <v>-1.0964296411839301E-2</v>
      </c>
      <c r="CR55" s="75">
        <v>-6.4496591617944398E-3</v>
      </c>
      <c r="CS55" s="75">
        <v>-2.8788026807614999E-3</v>
      </c>
      <c r="CT55" s="75">
        <v>-3.3782355693801899E-4</v>
      </c>
      <c r="CU55" s="75">
        <v>1.1666981937105401E-3</v>
      </c>
      <c r="CV55" s="75">
        <v>1.7080703562032699E-3</v>
      </c>
      <c r="CW55" s="75">
        <v>1.4345309486452601E-3</v>
      </c>
      <c r="CX55" s="75">
        <v>5.5681656406704797E-4</v>
      </c>
      <c r="CY55" s="75">
        <v>-6.6948325998055197E-4</v>
      </c>
      <c r="CZ55" s="75">
        <v>-1.9683363330932398E-3</v>
      </c>
      <c r="DA55" s="75">
        <v>-3.0724449185709E-3</v>
      </c>
      <c r="DB55" s="75">
        <v>-3.7557127315858401E-3</v>
      </c>
      <c r="DC55" s="75">
        <v>-3.8656341138494001E-3</v>
      </c>
      <c r="DD55" s="75">
        <v>-3.3503937585737699E-3</v>
      </c>
      <c r="DE55" s="75">
        <v>-2.2726151180404398E-3</v>
      </c>
      <c r="DF55" s="75">
        <v>-1.6083012677063299E-3</v>
      </c>
      <c r="DH55" s="73">
        <v>8700</v>
      </c>
      <c r="DI55">
        <v>10234.9922220555</v>
      </c>
      <c r="DK55" s="74">
        <v>0</v>
      </c>
      <c r="DL55" s="74">
        <v>0</v>
      </c>
      <c r="DM55" s="74">
        <v>43</v>
      </c>
      <c r="DN55" s="74">
        <v>10234.9922220555</v>
      </c>
    </row>
    <row r="56" spans="1:118" ht="1.1499999999999999" customHeight="1" x14ac:dyDescent="0.25">
      <c r="A56" s="71">
        <f t="shared" si="36"/>
        <v>45</v>
      </c>
      <c r="B56">
        <v>7750</v>
      </c>
      <c r="C56" s="72">
        <f t="shared" si="44"/>
        <v>-4.9453381394869199E-4</v>
      </c>
      <c r="D56" s="72">
        <f t="shared" si="44"/>
        <v>-5.5870441690990397E-2</v>
      </c>
      <c r="E56" s="72">
        <f t="shared" si="44"/>
        <v>-3.7104896523942402E-2</v>
      </c>
      <c r="G56" s="72">
        <f t="shared" si="43"/>
        <v>-1.11698459830608</v>
      </c>
      <c r="H56" s="72">
        <f t="shared" si="43"/>
        <v>-4.7280041925382301</v>
      </c>
      <c r="I56" s="72">
        <f t="shared" si="42"/>
        <v>-2.9967568744599</v>
      </c>
      <c r="K56" s="75">
        <v>-1.3280850169849099E-3</v>
      </c>
      <c r="L56" s="75">
        <v>-1.8719713432301401E-3</v>
      </c>
      <c r="M56" s="75">
        <v>-2.7446620020282302E-3</v>
      </c>
      <c r="N56" s="75">
        <v>-3.1363192658090998E-3</v>
      </c>
      <c r="O56" s="75">
        <v>-2.9974621216751901E-3</v>
      </c>
      <c r="P56" s="75">
        <v>-2.38008757004081E-3</v>
      </c>
      <c r="Q56" s="75">
        <v>-1.4257968231640901E-3</v>
      </c>
      <c r="R56" s="75">
        <v>-3.41813812715372E-4</v>
      </c>
      <c r="S56" s="75">
        <v>6.2830535623106701E-4</v>
      </c>
      <c r="T56" s="75">
        <v>1.2342506135109899E-3</v>
      </c>
      <c r="U56" s="75">
        <v>1.24614747418945E-3</v>
      </c>
      <c r="V56" s="75">
        <v>4.7645258782722498E-4</v>
      </c>
      <c r="W56" s="75">
        <v>-1.2030169779154601E-3</v>
      </c>
      <c r="X56" s="75">
        <v>-3.85054022634449E-3</v>
      </c>
      <c r="Y56" s="75">
        <v>-7.4498797911110104E-3</v>
      </c>
      <c r="Z56" s="75">
        <v>-1.19108584219247E-2</v>
      </c>
      <c r="AA56" s="75">
        <v>-1.70759203307898E-2</v>
      </c>
      <c r="AB56" s="75">
        <v>-2.2731046893395598E-2</v>
      </c>
      <c r="AC56" s="75">
        <v>-2.8619889780406901E-2</v>
      </c>
      <c r="AD56" s="75">
        <v>-3.4461355100347597E-2</v>
      </c>
      <c r="AE56" s="75">
        <v>-3.9968354257466601E-2</v>
      </c>
      <c r="AF56" s="75">
        <v>-4.4866581400679E-2</v>
      </c>
      <c r="AG56" s="75">
        <v>-4.8913004074156503E-2</v>
      </c>
      <c r="AH56" s="75">
        <v>-5.1911936601286401E-2</v>
      </c>
      <c r="AI56" s="75">
        <v>-5.3727794937080901E-2</v>
      </c>
      <c r="AJ56" s="75">
        <v>-5.4294553702357001E-2</v>
      </c>
      <c r="AK56" s="75">
        <v>-5.3620440704048603E-2</v>
      </c>
      <c r="AL56" s="75">
        <v>-5.1787716921476198E-2</v>
      </c>
      <c r="AM56" s="75">
        <v>-4.8948004517164898E-2</v>
      </c>
      <c r="AN56" s="75">
        <v>-4.5313182148042801E-2</v>
      </c>
      <c r="AO56" s="75">
        <v>-4.1142228887292701E-2</v>
      </c>
      <c r="AP56" s="75">
        <v>-3.6725253899307898E-2</v>
      </c>
      <c r="AQ56" s="75">
        <v>-3.2365484873353098E-2</v>
      </c>
      <c r="AR56" s="75">
        <v>-2.8360328232679401E-2</v>
      </c>
      <c r="AS56" s="75">
        <v>-2.49827926877151E-2</v>
      </c>
      <c r="AT56" s="75">
        <v>-2.24645417042484E-2</v>
      </c>
      <c r="AU56" s="75">
        <v>-2.0981414085158499E-2</v>
      </c>
      <c r="AV56" s="75">
        <v>-2.0642416910759399E-2</v>
      </c>
      <c r="AW56" s="75">
        <v>-2.1482986808455201E-2</v>
      </c>
      <c r="AX56" s="75">
        <v>-2.3462894374438201E-2</v>
      </c>
      <c r="AY56" s="75">
        <v>-2.6468850013666199E-2</v>
      </c>
      <c r="AZ56" s="75">
        <v>-3.0321675351619799E-2</v>
      </c>
      <c r="BA56" s="75">
        <v>-3.4787687542070601E-2</v>
      </c>
      <c r="BB56" s="75">
        <v>-3.9593427822533098E-2</v>
      </c>
      <c r="BC56" s="75">
        <v>-4.4442978234151199E-2</v>
      </c>
      <c r="BD56" s="75">
        <v>-4.9036618003697102E-2</v>
      </c>
      <c r="BE56" s="75">
        <v>-5.3089767171823003E-2</v>
      </c>
      <c r="BF56" s="75">
        <v>-5.6350889050686401E-2</v>
      </c>
      <c r="BG56" s="75">
        <v>-5.8617327423926301E-2</v>
      </c>
      <c r="BH56" s="75">
        <v>-5.9748167185703097E-2</v>
      </c>
      <c r="BI56" s="75">
        <v>-5.96731663045693E-2</v>
      </c>
      <c r="BJ56" s="75">
        <v>-5.8397066564257298E-2</v>
      </c>
      <c r="BK56" s="75">
        <v>-5.5999202239463503E-2</v>
      </c>
      <c r="BL56" s="75">
        <v>-5.2628808523581899E-2</v>
      </c>
      <c r="BM56" s="75">
        <v>-4.8495522083667301E-2</v>
      </c>
      <c r="BN56" s="75">
        <v>-4.3855788712844498E-2</v>
      </c>
      <c r="BO56" s="75">
        <v>-3.89969792251076E-2</v>
      </c>
      <c r="BP56" s="75">
        <v>-3.4219756793313502E-2</v>
      </c>
      <c r="BQ56" s="75">
        <v>-2.9818122394221901E-2</v>
      </c>
      <c r="BR56" s="75">
        <v>-2.6061165735245501E-2</v>
      </c>
      <c r="BS56" s="75">
        <v>-2.31768671443933E-2</v>
      </c>
      <c r="BT56" s="75">
        <v>-2.1336726675185599E-2</v>
      </c>
      <c r="BU56" s="75">
        <v>-2.0645126049171202E-2</v>
      </c>
      <c r="BV56" s="75">
        <v>-2.1132921800408402E-2</v>
      </c>
      <c r="BW56" s="75">
        <v>-2.2755304340680599E-2</v>
      </c>
      <c r="BX56" s="75">
        <v>-2.5394628266067198E-2</v>
      </c>
      <c r="BY56" s="75">
        <v>-2.8867295834424999E-2</v>
      </c>
      <c r="BZ56" s="75">
        <v>-3.2935605838183599E-2</v>
      </c>
      <c r="CA56" s="75">
        <v>-3.7322754223287097E-2</v>
      </c>
      <c r="CB56" s="75">
        <v>-4.1729510382938297E-2</v>
      </c>
      <c r="CC56" s="75">
        <v>-4.5853253006480299E-2</v>
      </c>
      <c r="CD56" s="75">
        <v>-4.9406902058594798E-2</v>
      </c>
      <c r="CE56" s="75">
        <v>-5.2136688542373098E-2</v>
      </c>
      <c r="CF56" s="75">
        <v>-5.3837540289018701E-2</v>
      </c>
      <c r="CG56" s="75">
        <v>-5.4366149771576597E-2</v>
      </c>
      <c r="CH56" s="75">
        <v>-5.3649468681578501E-2</v>
      </c>
      <c r="CI56" s="75">
        <v>-5.1688791336414297E-2</v>
      </c>
      <c r="CJ56" s="75">
        <v>-4.8559094215938702E-2</v>
      </c>
      <c r="CK56" s="75">
        <v>-4.44043475918579E-2</v>
      </c>
      <c r="CL56" s="75">
        <v>-3.9427077748991901E-2</v>
      </c>
      <c r="CM56" s="75">
        <v>-3.38751726714372E-2</v>
      </c>
      <c r="CN56" s="75">
        <v>-2.80259789647971E-2</v>
      </c>
      <c r="CO56" s="75">
        <v>-2.21669382039772E-2</v>
      </c>
      <c r="CP56" s="75">
        <v>-1.6577326434721699E-2</v>
      </c>
      <c r="CQ56" s="75">
        <v>-1.15094547143871E-2</v>
      </c>
      <c r="CR56" s="75">
        <v>-7.1710939960075801E-3</v>
      </c>
      <c r="CS56" s="75">
        <v>-3.71233109404784E-3</v>
      </c>
      <c r="CT56" s="75">
        <v>-1.2142498021830699E-3</v>
      </c>
      <c r="CU56" s="75">
        <v>3.1614448433629099E-4</v>
      </c>
      <c r="CV56" s="75">
        <v>9.4645936620054198E-4</v>
      </c>
      <c r="CW56" s="75">
        <v>8.1378887636219502E-4</v>
      </c>
      <c r="CX56" s="75">
        <v>1.13049430169667E-4</v>
      </c>
      <c r="CY56" s="75">
        <v>-9.1977640246568597E-4</v>
      </c>
      <c r="CZ56" s="75">
        <v>-2.0305801550421099E-3</v>
      </c>
      <c r="DA56" s="75">
        <v>-2.9740667978285199E-3</v>
      </c>
      <c r="DB56" s="75">
        <v>-3.5437566697692001E-3</v>
      </c>
      <c r="DC56" s="75">
        <v>-3.6009262451443601E-3</v>
      </c>
      <c r="DD56" s="75">
        <v>-3.0987724706119401E-3</v>
      </c>
      <c r="DE56" s="75">
        <v>-2.0936058418556001E-3</v>
      </c>
      <c r="DF56" s="75">
        <v>-1.4789153918627501E-3</v>
      </c>
      <c r="DH56" s="73">
        <v>8900</v>
      </c>
      <c r="DI56">
        <v>10248.840560528201</v>
      </c>
      <c r="DK56" s="74">
        <v>0</v>
      </c>
      <c r="DL56" s="74">
        <v>0</v>
      </c>
      <c r="DM56" s="74">
        <v>44</v>
      </c>
      <c r="DN56" s="74">
        <v>10248.840560528201</v>
      </c>
    </row>
    <row r="57" spans="1:118" ht="1.1499999999999999" customHeight="1" x14ac:dyDescent="0.25">
      <c r="A57" s="71">
        <f t="shared" si="36"/>
        <v>46</v>
      </c>
      <c r="B57">
        <v>7700</v>
      </c>
      <c r="C57" s="72">
        <f t="shared" si="44"/>
        <v>-1.00623468989851E-3</v>
      </c>
      <c r="D57" s="72">
        <f t="shared" si="44"/>
        <v>-5.4708518896127302E-2</v>
      </c>
      <c r="E57" s="72">
        <f t="shared" si="44"/>
        <v>-3.63943295864783E-2</v>
      </c>
      <c r="G57" s="72">
        <f t="shared" si="43"/>
        <v>-1.11597836361618</v>
      </c>
      <c r="H57" s="72">
        <f t="shared" si="43"/>
        <v>-4.6732956736420999</v>
      </c>
      <c r="I57" s="72">
        <f t="shared" si="42"/>
        <v>-2.9603625448734201</v>
      </c>
      <c r="K57" s="75">
        <v>-1.2234762506250199E-3</v>
      </c>
      <c r="L57" s="75">
        <v>-1.72815617311243E-3</v>
      </c>
      <c r="M57" s="75">
        <v>-2.5458379778092398E-3</v>
      </c>
      <c r="N57" s="75">
        <v>-2.9346210326821102E-3</v>
      </c>
      <c r="O57" s="75">
        <v>-2.8504883768982799E-3</v>
      </c>
      <c r="P57" s="75">
        <v>-2.3409200909327399E-3</v>
      </c>
      <c r="Q57" s="75">
        <v>-1.5349556416685999E-3</v>
      </c>
      <c r="R57" s="75">
        <v>-6.2208208664287596E-4</v>
      </c>
      <c r="S57" s="75">
        <v>1.7426585876819401E-4</v>
      </c>
      <c r="T57" s="75">
        <v>6.2373513540478595E-4</v>
      </c>
      <c r="U57" s="75">
        <v>5.1427888725356702E-4</v>
      </c>
      <c r="V57" s="75">
        <v>-3.2733692563397199E-4</v>
      </c>
      <c r="W57" s="75">
        <v>-2.0194240976570601E-3</v>
      </c>
      <c r="X57" s="75">
        <v>-4.6153912418230901E-3</v>
      </c>
      <c r="Y57" s="75">
        <v>-8.0992161401172696E-3</v>
      </c>
      <c r="Z57" s="75">
        <v>-1.2385822755868499E-2</v>
      </c>
      <c r="AA57" s="75">
        <v>-1.7327178522063998E-2</v>
      </c>
      <c r="AB57" s="75">
        <v>-2.2722399455396902E-2</v>
      </c>
      <c r="AC57" s="75">
        <v>-2.8330953951294702E-2</v>
      </c>
      <c r="AD57" s="75">
        <v>-3.3889186510309602E-2</v>
      </c>
      <c r="AE57" s="75">
        <v>-3.9127828574737497E-2</v>
      </c>
      <c r="AF57" s="75">
        <v>-4.3789605256010798E-2</v>
      </c>
      <c r="AG57" s="75">
        <v>-4.7646643892644502E-2</v>
      </c>
      <c r="AH57" s="75">
        <v>-5.0515523826788901E-2</v>
      </c>
      <c r="AI57" s="75">
        <v>-5.22692302039377E-2</v>
      </c>
      <c r="AJ57" s="75">
        <v>-5.2846069799324998E-2</v>
      </c>
      <c r="AK57" s="75">
        <v>-5.2254059341798803E-2</v>
      </c>
      <c r="AL57" s="75">
        <v>-5.05707146912436E-2</v>
      </c>
      <c r="AM57" s="75">
        <v>-4.7938685093745298E-2</v>
      </c>
      <c r="AN57" s="75">
        <v>-4.4557187229179299E-2</v>
      </c>
      <c r="AO57" s="75">
        <v>-4.0669636764910103E-2</v>
      </c>
      <c r="AP57" s="75">
        <v>-3.6548677653122398E-2</v>
      </c>
      <c r="AQ57" s="75">
        <v>-3.2479267159346799E-2</v>
      </c>
      <c r="AR57" s="75">
        <v>-2.8740872482553598E-2</v>
      </c>
      <c r="AS57" s="75">
        <v>-2.55900240976779E-2</v>
      </c>
      <c r="AT57" s="75">
        <v>-2.3244410599618199E-2</v>
      </c>
      <c r="AU57" s="75">
        <v>-2.1869282962693401E-2</v>
      </c>
      <c r="AV57" s="75">
        <v>-2.1567114772583398E-2</v>
      </c>
      <c r="AW57" s="75">
        <v>-2.2371271116507999E-2</v>
      </c>
      <c r="AX57" s="75">
        <v>-2.4244037315461299E-2</v>
      </c>
      <c r="AY57" s="75">
        <v>-2.7079071479561199E-2</v>
      </c>
      <c r="AZ57" s="75">
        <v>-3.07081456109017E-2</v>
      </c>
      <c r="BA57" s="75">
        <v>-3.4911843090144397E-2</v>
      </c>
      <c r="BB57" s="75">
        <v>-3.9433375588582703E-2</v>
      </c>
      <c r="BC57" s="75">
        <v>-4.39948480014027E-2</v>
      </c>
      <c r="BD57" s="75">
        <v>-4.8314789021264903E-2</v>
      </c>
      <c r="BE57" s="75">
        <v>-5.2125951416642197E-2</v>
      </c>
      <c r="BF57" s="75">
        <v>-5.5192119679445498E-2</v>
      </c>
      <c r="BG57" s="75">
        <v>-5.7322969714923601E-2</v>
      </c>
      <c r="BH57" s="75">
        <v>-5.8386156573619702E-2</v>
      </c>
      <c r="BI57" s="75">
        <v>-5.83157145221503E-2</v>
      </c>
      <c r="BJ57" s="75">
        <v>-5.7116107049532697E-2</v>
      </c>
      <c r="BK57" s="75">
        <v>-5.4861828156804203E-2</v>
      </c>
      <c r="BL57" s="75">
        <v>-5.1693027335058997E-2</v>
      </c>
      <c r="BM57" s="75">
        <v>-4.78066000968237E-2</v>
      </c>
      <c r="BN57" s="75">
        <v>-4.3443375397496299E-2</v>
      </c>
      <c r="BO57" s="75">
        <v>-3.8873194751731698E-2</v>
      </c>
      <c r="BP57" s="75">
        <v>-3.4378443020791502E-2</v>
      </c>
      <c r="BQ57" s="75">
        <v>-3.0235226320910399E-2</v>
      </c>
      <c r="BR57" s="75">
        <v>-2.6696182973928399E-2</v>
      </c>
      <c r="BS57" s="75">
        <v>-2.3975405598380298E-2</v>
      </c>
      <c r="BT57" s="75">
        <v>-2.2233919788459299E-2</v>
      </c>
      <c r="BU57" s="75">
        <v>-2.15696842062197E-2</v>
      </c>
      <c r="BV57" s="75">
        <v>-2.2011603396722399E-2</v>
      </c>
      <c r="BW57" s="75">
        <v>-2.3517523181276302E-2</v>
      </c>
      <c r="BX57" s="75">
        <v>-2.59768560897282E-2</v>
      </c>
      <c r="BY57" s="75">
        <v>-2.9217055598178301E-2</v>
      </c>
      <c r="BZ57" s="75">
        <v>-3.3014768727152803E-2</v>
      </c>
      <c r="CA57" s="75">
        <v>-3.7109903941322901E-2</v>
      </c>
      <c r="CB57" s="75">
        <v>-4.1221263120560202E-2</v>
      </c>
      <c r="CC57" s="75">
        <v>-4.5064477504411102E-2</v>
      </c>
      <c r="CD57" s="75">
        <v>-4.8369750703172898E-2</v>
      </c>
      <c r="CE57" s="75">
        <v>-5.08985470422385E-2</v>
      </c>
      <c r="CF57" s="75">
        <v>-5.2458037232840898E-2</v>
      </c>
      <c r="CG57" s="75">
        <v>-5.2913388267702401E-2</v>
      </c>
      <c r="CH57" s="75">
        <v>-5.2195768291558101E-2</v>
      </c>
      <c r="CI57" s="75">
        <v>-5.0306040992418199E-2</v>
      </c>
      <c r="CJ57" s="75">
        <v>-4.7314348725203598E-2</v>
      </c>
      <c r="CK57" s="75">
        <v>-4.3355601911771298E-2</v>
      </c>
      <c r="CL57" s="75">
        <v>-3.86195648510511E-2</v>
      </c>
      <c r="CM57" s="75">
        <v>-3.3338774753742598E-2</v>
      </c>
      <c r="CN57" s="75">
        <v>-2.7773305555306198E-2</v>
      </c>
      <c r="CO57" s="75">
        <v>-2.2192717762986799E-2</v>
      </c>
      <c r="CP57" s="75">
        <v>-1.6859071429225801E-2</v>
      </c>
      <c r="CQ57" s="75">
        <v>-1.2009002741920001E-2</v>
      </c>
      <c r="CR57" s="75">
        <v>-7.8375649190138494E-3</v>
      </c>
      <c r="CS57" s="75">
        <v>-4.48580819831477E-3</v>
      </c>
      <c r="CT57" s="75">
        <v>-2.0301953360240001E-3</v>
      </c>
      <c r="CU57" s="75">
        <v>-4.7815291235565302E-4</v>
      </c>
      <c r="CV57" s="75">
        <v>2.32538948521323E-4</v>
      </c>
      <c r="CW57" s="75">
        <v>2.2855135992358501E-4</v>
      </c>
      <c r="CX57" s="75">
        <v>-3.0996028260687998E-4</v>
      </c>
      <c r="CY57" s="75">
        <v>-1.1651979094540301E-3</v>
      </c>
      <c r="CZ57" s="75">
        <v>-2.1032781452413399E-3</v>
      </c>
      <c r="DA57" s="75">
        <v>-2.8990583623999498E-3</v>
      </c>
      <c r="DB57" s="75">
        <v>-3.3638261455598601E-3</v>
      </c>
      <c r="DC57" s="75">
        <v>-3.37118631306111E-3</v>
      </c>
      <c r="DD57" s="75">
        <v>-2.8785809733153601E-3</v>
      </c>
      <c r="DE57" s="75">
        <v>-1.9364131927477499E-3</v>
      </c>
      <c r="DF57" s="75">
        <v>-1.36514419828927E-3</v>
      </c>
      <c r="DH57" s="73">
        <v>9100</v>
      </c>
      <c r="DI57">
        <v>10275.0449687823</v>
      </c>
      <c r="DK57" s="74">
        <v>0</v>
      </c>
      <c r="DL57" s="74">
        <v>0</v>
      </c>
      <c r="DM57" s="74">
        <v>45</v>
      </c>
      <c r="DN57" s="74">
        <v>10275.0449687823</v>
      </c>
    </row>
    <row r="58" spans="1:118" ht="1.1499999999999999" customHeight="1" x14ac:dyDescent="0.25">
      <c r="A58" s="71">
        <f t="shared" si="36"/>
        <v>47</v>
      </c>
      <c r="B58">
        <v>7650</v>
      </c>
      <c r="C58" s="72">
        <f t="shared" si="44"/>
        <v>-1.4887238334586001E-3</v>
      </c>
      <c r="D58" s="72">
        <f t="shared" si="44"/>
        <v>-5.3605488658740798E-2</v>
      </c>
      <c r="E58" s="72">
        <f t="shared" si="44"/>
        <v>-3.57128245533294E-2</v>
      </c>
      <c r="G58" s="72">
        <f t="shared" si="43"/>
        <v>-1.11448963978272</v>
      </c>
      <c r="H58" s="72">
        <f t="shared" si="43"/>
        <v>-4.6196901849833596</v>
      </c>
      <c r="I58" s="72">
        <f t="shared" si="42"/>
        <v>-2.9246497203201001</v>
      </c>
      <c r="K58" s="75">
        <v>-1.1322566909075201E-3</v>
      </c>
      <c r="L58" s="75">
        <v>-1.6030161692287899E-3</v>
      </c>
      <c r="M58" s="75">
        <v>-2.3738133935239602E-3</v>
      </c>
      <c r="N58" s="75">
        <v>-2.76248243413647E-3</v>
      </c>
      <c r="O58" s="75">
        <v>-2.7301028183501302E-3</v>
      </c>
      <c r="P58" s="75">
        <v>-2.3202760275762499E-3</v>
      </c>
      <c r="Q58" s="75">
        <v>-1.65079788887396E-3</v>
      </c>
      <c r="R58" s="75">
        <v>-8.9506697710930896E-4</v>
      </c>
      <c r="S58" s="75">
        <v>-2.5809721142195399E-4</v>
      </c>
      <c r="T58" s="75">
        <v>4.8154754290408101E-5</v>
      </c>
      <c r="U58" s="75">
        <v>-1.7183409775043399E-4</v>
      </c>
      <c r="V58" s="75">
        <v>-1.0779720123991799E-3</v>
      </c>
      <c r="W58" s="75">
        <v>-2.7793375372721098E-3</v>
      </c>
      <c r="X58" s="75">
        <v>-5.32475721573518E-3</v>
      </c>
      <c r="Y58" s="75">
        <v>-8.6983760535349498E-3</v>
      </c>
      <c r="Z58" s="75">
        <v>-1.2819862033284101E-2</v>
      </c>
      <c r="AA58" s="75">
        <v>-1.7550075560620802E-2</v>
      </c>
      <c r="AB58" s="75">
        <v>-2.27004164495247E-2</v>
      </c>
      <c r="AC58" s="75">
        <v>-2.80451624938905E-2</v>
      </c>
      <c r="AD58" s="75">
        <v>-3.3336997263249901E-2</v>
      </c>
      <c r="AE58" s="75">
        <v>-3.8323354039844097E-2</v>
      </c>
      <c r="AF58" s="75">
        <v>-4.2762925040478801E-2</v>
      </c>
      <c r="AG58" s="75">
        <v>-4.6442050868508798E-2</v>
      </c>
      <c r="AH58" s="75">
        <v>-4.9188808614394397E-2</v>
      </c>
      <c r="AI58" s="75">
        <v>-5.0884217385587301E-2</v>
      </c>
      <c r="AJ58" s="75">
        <v>-5.1470641841383398E-2</v>
      </c>
      <c r="AK58" s="75">
        <v>-5.0955887718828301E-2</v>
      </c>
      <c r="AL58" s="75">
        <v>-4.94130037024069E-2</v>
      </c>
      <c r="AM58" s="75">
        <v>-4.6976206733074802E-2</v>
      </c>
      <c r="AN58" s="75">
        <v>-4.3832817842903701E-2</v>
      </c>
      <c r="AO58" s="75">
        <v>-4.0211630325302297E-2</v>
      </c>
      <c r="AP58" s="75">
        <v>-3.6368880047661999E-2</v>
      </c>
      <c r="AQ58" s="75">
        <v>-3.2572361696152199E-2</v>
      </c>
      <c r="AR58" s="75">
        <v>-2.9084692540050101E-2</v>
      </c>
      <c r="AS58" s="75">
        <v>-2.6146926541682599E-2</v>
      </c>
      <c r="AT58" s="75">
        <v>-2.39636259133067E-2</v>
      </c>
      <c r="AU58" s="75">
        <v>-2.2690094490972101E-2</v>
      </c>
      <c r="AV58" s="75">
        <v>-2.2422667795667602E-2</v>
      </c>
      <c r="AW58" s="75">
        <v>-2.3192766770189301E-2</v>
      </c>
      <c r="AX58" s="75">
        <v>-2.4965039823141501E-2</v>
      </c>
      <c r="AY58" s="75">
        <v>-2.76396686423004E-2</v>
      </c>
      <c r="AZ58" s="75">
        <v>-3.1058706891399099E-2</v>
      </c>
      <c r="BA58" s="75">
        <v>-3.5016136499862099E-2</v>
      </c>
      <c r="BB58" s="75">
        <v>-3.92708278801501E-2</v>
      </c>
      <c r="BC58" s="75">
        <v>-4.3561813828982797E-2</v>
      </c>
      <c r="BD58" s="75">
        <v>-4.7624761446108999E-2</v>
      </c>
      <c r="BE58" s="75">
        <v>-5.1208700047482097E-2</v>
      </c>
      <c r="BF58" s="75">
        <v>-5.4091804180534303E-2</v>
      </c>
      <c r="BG58" s="75">
        <v>-5.6095333941361701E-2</v>
      </c>
      <c r="BH58" s="75">
        <v>-5.7094994257968198E-2</v>
      </c>
      <c r="BI58" s="75">
        <v>-5.7028834114375898E-2</v>
      </c>
      <c r="BJ58" s="75">
        <v>-5.5901055473009303E-2</v>
      </c>
      <c r="BK58" s="75">
        <v>-5.3781606303891699E-2</v>
      </c>
      <c r="BL58" s="75">
        <v>-5.0802102079278398E-2</v>
      </c>
      <c r="BM58" s="75">
        <v>-4.71474733876266E-2</v>
      </c>
      <c r="BN58" s="75">
        <v>-4.3043883503155397E-2</v>
      </c>
      <c r="BO58" s="75">
        <v>-3.8744708949589E-2</v>
      </c>
      <c r="BP58" s="75">
        <v>-3.4515165633269999E-2</v>
      </c>
      <c r="BQ58" s="75">
        <v>-3.0614555661963999E-2</v>
      </c>
      <c r="BR58" s="75">
        <v>-2.7280065619243E-2</v>
      </c>
      <c r="BS58" s="75">
        <v>-2.4712746871682598E-2</v>
      </c>
      <c r="BT58" s="75">
        <v>-2.30637860851402E-2</v>
      </c>
      <c r="BU58" s="75">
        <v>-2.2425107821913998E-2</v>
      </c>
      <c r="BV58" s="75">
        <v>-2.28237871578858E-2</v>
      </c>
      <c r="BW58" s="75">
        <v>-2.42201651311688E-2</v>
      </c>
      <c r="BX58" s="75">
        <v>-2.6510279401300001E-2</v>
      </c>
      <c r="BY58" s="75">
        <v>-2.9531966907889E-2</v>
      </c>
      <c r="BZ58" s="75">
        <v>-3.3075352579285199E-2</v>
      </c>
      <c r="CA58" s="75">
        <v>-3.6896037634078303E-2</v>
      </c>
      <c r="CB58" s="75">
        <v>-4.0729769885851898E-2</v>
      </c>
      <c r="CC58" s="75">
        <v>-4.4309321096252401E-2</v>
      </c>
      <c r="CD58" s="75">
        <v>-4.73811316724186E-2</v>
      </c>
      <c r="CE58" s="75">
        <v>-4.9720982971684799E-2</v>
      </c>
      <c r="CF58" s="75">
        <v>-5.1147537622236998E-2</v>
      </c>
      <c r="CG58" s="75">
        <v>-5.1533940990966497E-2</v>
      </c>
      <c r="CH58" s="75">
        <v>-5.0815326797765001E-2</v>
      </c>
      <c r="CI58" s="75">
        <v>-4.8992148440474899E-2</v>
      </c>
      <c r="CJ58" s="75">
        <v>-4.6130057501200097E-2</v>
      </c>
      <c r="CK58" s="75">
        <v>-4.2355430623219899E-2</v>
      </c>
      <c r="CL58" s="75">
        <v>-3.7846089472927801E-2</v>
      </c>
      <c r="CM58" s="75">
        <v>-3.28201846231468E-2</v>
      </c>
      <c r="CN58" s="75">
        <v>-2.7521563699819999E-2</v>
      </c>
      <c r="CO58" s="75">
        <v>-2.2203066543665901E-2</v>
      </c>
      <c r="CP58" s="75">
        <v>-1.7110600366422601E-2</v>
      </c>
      <c r="CQ58" s="75">
        <v>-1.2466122964337901E-2</v>
      </c>
      <c r="CR58" s="75">
        <v>-8.4528193220830793E-3</v>
      </c>
      <c r="CS58" s="75">
        <v>-5.2032653824517104E-3</v>
      </c>
      <c r="CT58" s="75">
        <v>-2.7896718607917101E-3</v>
      </c>
      <c r="CU58" s="75">
        <v>-1.2198633395200801E-3</v>
      </c>
      <c r="CV58" s="75">
        <v>-4.3671041531069901E-4</v>
      </c>
      <c r="CW58" s="75">
        <v>-3.2328093407158999E-4</v>
      </c>
      <c r="CX58" s="75">
        <v>-7.1316842936994295E-4</v>
      </c>
      <c r="CY58" s="75">
        <v>-1.4054477972740599E-3</v>
      </c>
      <c r="CZ58" s="75">
        <v>-2.1848624749691201E-3</v>
      </c>
      <c r="DA58" s="75">
        <v>-2.8447465618046401E-3</v>
      </c>
      <c r="DB58" s="75">
        <v>-3.21247541397497E-3</v>
      </c>
      <c r="DC58" s="75">
        <v>-3.1727032749586199E-3</v>
      </c>
      <c r="DD58" s="75">
        <v>-2.6864789584305901E-3</v>
      </c>
      <c r="DE58" s="75">
        <v>-1.7987043154425899E-3</v>
      </c>
      <c r="DF58" s="75">
        <v>-1.2653130072521801E-3</v>
      </c>
      <c r="DH58" s="73">
        <v>9300</v>
      </c>
      <c r="DI58">
        <v>10312.584732241499</v>
      </c>
      <c r="DK58" s="74">
        <v>0</v>
      </c>
      <c r="DL58" s="74">
        <v>0</v>
      </c>
      <c r="DM58" s="74">
        <v>46</v>
      </c>
      <c r="DN58" s="74">
        <v>10312.584732241499</v>
      </c>
    </row>
    <row r="59" spans="1:118" ht="1.1499999999999999" customHeight="1" x14ac:dyDescent="0.25">
      <c r="A59" s="71">
        <f t="shared" si="36"/>
        <v>48</v>
      </c>
      <c r="B59">
        <v>7600</v>
      </c>
      <c r="C59" s="72">
        <f t="shared" si="44"/>
        <v>-1.9436588321104799E-3</v>
      </c>
      <c r="D59" s="72">
        <f t="shared" si="44"/>
        <v>-5.2557841759185001E-2</v>
      </c>
      <c r="E59" s="72">
        <f t="shared" si="44"/>
        <v>-3.50589044829712E-2</v>
      </c>
      <c r="G59" s="72">
        <f t="shared" si="43"/>
        <v>-1.11254598095061</v>
      </c>
      <c r="H59" s="72">
        <f t="shared" si="43"/>
        <v>-4.5671323432241699</v>
      </c>
      <c r="I59" s="72">
        <f t="shared" si="42"/>
        <v>-2.8895908158371202</v>
      </c>
      <c r="K59" s="75">
        <v>-1.0529614467395701E-3</v>
      </c>
      <c r="L59" s="75">
        <v>-1.4945119706544501E-3</v>
      </c>
      <c r="M59" s="75">
        <v>-2.2256651880343198E-3</v>
      </c>
      <c r="N59" s="75">
        <v>-2.6166603183128199E-3</v>
      </c>
      <c r="O59" s="75">
        <v>-2.6333057163628799E-3</v>
      </c>
      <c r="P59" s="75">
        <v>-2.3158587716989101E-3</v>
      </c>
      <c r="Q59" s="75">
        <v>-1.77203416579686E-3</v>
      </c>
      <c r="R59" s="75">
        <v>-1.1606273840925399E-3</v>
      </c>
      <c r="S59" s="75">
        <v>-6.6979157322748499E-4</v>
      </c>
      <c r="T59" s="75">
        <v>-4.9453381394869199E-4</v>
      </c>
      <c r="U59" s="75">
        <v>-8.1506845723651998E-4</v>
      </c>
      <c r="V59" s="75">
        <v>-1.7789042211279499E-3</v>
      </c>
      <c r="W59" s="75">
        <v>-3.4864957432318901E-3</v>
      </c>
      <c r="X59" s="75">
        <v>-5.9823667373711904E-3</v>
      </c>
      <c r="Y59" s="75">
        <v>-9.2507914978568802E-3</v>
      </c>
      <c r="Z59" s="75">
        <v>-1.32158536673614E-2</v>
      </c>
      <c r="AA59" s="75">
        <v>-1.7746719980386801E-2</v>
      </c>
      <c r="AB59" s="75">
        <v>-2.26662796855134E-2</v>
      </c>
      <c r="AC59" s="75">
        <v>-2.77626779783577E-2</v>
      </c>
      <c r="AD59" s="75">
        <v>-3.2803906271933497E-2</v>
      </c>
      <c r="AE59" s="75">
        <v>-3.7553050199107901E-2</v>
      </c>
      <c r="AF59" s="75">
        <v>-4.1783772118301303E-2</v>
      </c>
      <c r="AG59" s="75">
        <v>-4.5295738305167102E-2</v>
      </c>
      <c r="AH59" s="75">
        <v>-4.79278024860968E-2</v>
      </c>
      <c r="AI59" s="75">
        <v>-4.9568514594648103E-2</v>
      </c>
      <c r="AJ59" s="75">
        <v>-5.0164040283543702E-2</v>
      </c>
      <c r="AK59" s="75">
        <v>-4.9721975187212497E-2</v>
      </c>
      <c r="AL59" s="75">
        <v>-4.8311161471879097E-2</v>
      </c>
      <c r="AM59" s="75">
        <v>-4.6057890589559003E-2</v>
      </c>
      <c r="AN59" s="75">
        <v>-4.3138307721851503E-2</v>
      </c>
      <c r="AO59" s="75">
        <v>-3.9767468293434798E-2</v>
      </c>
      <c r="AP59" s="75">
        <v>-3.6186193003572897E-2</v>
      </c>
      <c r="AQ59" s="75">
        <v>-3.2646153872110499E-2</v>
      </c>
      <c r="AR59" s="75">
        <v>-2.9394140799104199E-2</v>
      </c>
      <c r="AS59" s="75">
        <v>-2.6656672100398199E-2</v>
      </c>
      <c r="AT59" s="75">
        <v>-2.4625981068479599E-2</v>
      </c>
      <c r="AU59" s="75">
        <v>-2.3448026400269498E-2</v>
      </c>
      <c r="AV59" s="75">
        <v>-2.32133762381454E-2</v>
      </c>
      <c r="AW59" s="75">
        <v>-2.3951626204707199E-2</v>
      </c>
      <c r="AX59" s="75">
        <v>-2.5629645692479198E-2</v>
      </c>
      <c r="AY59" s="75">
        <v>-2.81537426194199E-2</v>
      </c>
      <c r="AZ59" s="75">
        <v>-3.1375624232805398E-2</v>
      </c>
      <c r="BA59" s="75">
        <v>-3.5101854964218498E-2</v>
      </c>
      <c r="BB59" s="75">
        <v>-3.9106013297373399E-2</v>
      </c>
      <c r="BC59" s="75">
        <v>-4.3143032245907299E-2</v>
      </c>
      <c r="BD59" s="75">
        <v>-4.6964674521136597E-2</v>
      </c>
      <c r="BE59" s="75">
        <v>-5.0335253814300797E-2</v>
      </c>
      <c r="BF59" s="75">
        <v>-5.3046459653473897E-2</v>
      </c>
      <c r="BG59" s="75">
        <v>-5.4930433484646497E-2</v>
      </c>
      <c r="BH59" s="75">
        <v>-5.5870441690990397E-2</v>
      </c>
      <c r="BI59" s="75">
        <v>-5.5808302989944401E-2</v>
      </c>
      <c r="BJ59" s="75">
        <v>-5.4747973797538999E-2</v>
      </c>
      <c r="BK59" s="75">
        <v>-5.2755132007600798E-2</v>
      </c>
      <c r="BL59" s="75">
        <v>-4.9953376742782898E-2</v>
      </c>
      <c r="BM59" s="75">
        <v>-4.6516402700822197E-2</v>
      </c>
      <c r="BN59" s="75">
        <v>-4.2656600867257997E-2</v>
      </c>
      <c r="BO59" s="75">
        <v>-3.86118831409294E-2</v>
      </c>
      <c r="BP59" s="75">
        <v>-3.4631338313015403E-2</v>
      </c>
      <c r="BQ59" s="75">
        <v>-3.0958488199716999E-2</v>
      </c>
      <c r="BR59" s="75">
        <v>-2.7816006736538799E-2</v>
      </c>
      <c r="BS59" s="75">
        <v>-2.5392699588460299E-2</v>
      </c>
      <c r="BT59" s="75">
        <v>-2.3830510687448601E-2</v>
      </c>
      <c r="BU59" s="75">
        <v>-2.3215696180545801E-2</v>
      </c>
      <c r="BV59" s="75">
        <v>-2.3573617458227999E-2</v>
      </c>
      <c r="BW59" s="75">
        <v>-2.4866958706675098E-2</v>
      </c>
      <c r="BX59" s="75">
        <v>-2.6997977979781301E-2</v>
      </c>
      <c r="BY59" s="75">
        <v>-2.9814269193925599E-2</v>
      </c>
      <c r="BZ59" s="75">
        <v>-3.3118615030475598E-2</v>
      </c>
      <c r="CA59" s="75">
        <v>-3.6681354148045103E-2</v>
      </c>
      <c r="CB59" s="75">
        <v>-4.0254159739752098E-2</v>
      </c>
      <c r="CC59" s="75">
        <v>-4.3585896047725302E-2</v>
      </c>
      <c r="CD59" s="75">
        <v>-4.6438263688592003E-2</v>
      </c>
      <c r="CE59" s="75">
        <v>-4.86004953143492E-2</v>
      </c>
      <c r="CF59" s="75">
        <v>-4.9902040566535098E-2</v>
      </c>
      <c r="CG59" s="75">
        <v>-5.0223564812326899E-2</v>
      </c>
      <c r="CH59" s="75">
        <v>-4.9503917475699301E-2</v>
      </c>
      <c r="CI59" s="75">
        <v>-4.7743175746390899E-2</v>
      </c>
      <c r="CJ59" s="75">
        <v>-4.5002814663675901E-2</v>
      </c>
      <c r="CK59" s="75">
        <v>-4.1401166515884102E-2</v>
      </c>
      <c r="CL59" s="75">
        <v>-3.7104896523942402E-2</v>
      </c>
      <c r="CM59" s="75">
        <v>-3.2318650231541103E-2</v>
      </c>
      <c r="CN59" s="75">
        <v>-2.72710510289925E-2</v>
      </c>
      <c r="CO59" s="75">
        <v>-2.2199295368641202E-2</v>
      </c>
      <c r="CP59" s="75">
        <v>-1.7334134010920901E-2</v>
      </c>
      <c r="CQ59" s="75">
        <v>-1.28837858369615E-2</v>
      </c>
      <c r="CR59" s="75">
        <v>-9.0203528113715903E-3</v>
      </c>
      <c r="CS59" s="75">
        <v>-5.8684651746943898E-3</v>
      </c>
      <c r="CT59" s="75">
        <v>-3.4964176673611199E-3</v>
      </c>
      <c r="CU59" s="75">
        <v>-1.91240616370578E-3</v>
      </c>
      <c r="CV59" s="75">
        <v>-1.0640978800301999E-3</v>
      </c>
      <c r="CW59" s="75">
        <v>-8.4366043929094301E-4</v>
      </c>
      <c r="CX59" s="75">
        <v>-1.0974686317285799E-3</v>
      </c>
      <c r="CY59" s="75">
        <v>-1.6402581108104601E-3</v>
      </c>
      <c r="CZ59" s="75">
        <v>-2.2739092282472399E-3</v>
      </c>
      <c r="DA59" s="75">
        <v>-2.8087007210569901E-3</v>
      </c>
      <c r="DB59" s="75">
        <v>-3.0865856402351702E-3</v>
      </c>
      <c r="DC59" s="75">
        <v>-3.0021312155486101E-3</v>
      </c>
      <c r="DD59" s="75">
        <v>-2.51946610569575E-3</v>
      </c>
      <c r="DE59" s="75">
        <v>-1.6783905951433501E-3</v>
      </c>
      <c r="DF59" s="75">
        <v>-1.1779253052191E-3</v>
      </c>
      <c r="DH59" s="73">
        <v>9500</v>
      </c>
      <c r="DI59">
        <v>10359.7251230742</v>
      </c>
      <c r="DK59" s="74">
        <v>0</v>
      </c>
      <c r="DL59" s="74">
        <v>0</v>
      </c>
      <c r="DM59" s="74">
        <v>47</v>
      </c>
      <c r="DN59" s="74">
        <v>10359.7251230742</v>
      </c>
    </row>
    <row r="60" spans="1:118" ht="1.1499999999999999" customHeight="1" x14ac:dyDescent="0.25">
      <c r="A60" s="71">
        <f t="shared" si="36"/>
        <v>49</v>
      </c>
      <c r="B60">
        <v>7550</v>
      </c>
      <c r="C60" s="72">
        <f t="shared" si="44"/>
        <v>-2.372587931618E-3</v>
      </c>
      <c r="D60" s="72">
        <f t="shared" si="44"/>
        <v>-5.1562283138900898E-2</v>
      </c>
      <c r="E60" s="72">
        <f t="shared" si="44"/>
        <v>-3.4431175184372401E-2</v>
      </c>
      <c r="G60" s="72">
        <f t="shared" si="43"/>
        <v>-1.1101733930189901</v>
      </c>
      <c r="H60" s="72">
        <f t="shared" si="43"/>
        <v>-4.5155700600852704</v>
      </c>
      <c r="I60" s="72">
        <f t="shared" si="42"/>
        <v>-2.85515964065275</v>
      </c>
      <c r="K60" s="75">
        <v>-9.8428116242757794E-4</v>
      </c>
      <c r="L60" s="75">
        <v>-1.40081810025094E-3</v>
      </c>
      <c r="M60" s="75">
        <v>-2.09877006857368E-3</v>
      </c>
      <c r="N60" s="75">
        <v>-2.49423504573314E-3</v>
      </c>
      <c r="O60" s="75">
        <v>-2.5573880878073298E-3</v>
      </c>
      <c r="P60" s="75">
        <v>-2.3255889515803501E-3</v>
      </c>
      <c r="Q60" s="75">
        <v>-1.8974984883107001E-3</v>
      </c>
      <c r="R60" s="75">
        <v>-1.41864900187101E-3</v>
      </c>
      <c r="S60" s="75">
        <v>-1.06176217480424E-3</v>
      </c>
      <c r="T60" s="75">
        <v>-1.00623468989851E-3</v>
      </c>
      <c r="U60" s="75">
        <v>-1.4181035920455499E-3</v>
      </c>
      <c r="V60" s="75">
        <v>-2.43334939305896E-3</v>
      </c>
      <c r="W60" s="75">
        <v>-4.1443841318596197E-3</v>
      </c>
      <c r="X60" s="75">
        <v>-6.5916980301881202E-3</v>
      </c>
      <c r="Y60" s="75">
        <v>-9.7596645116027492E-3</v>
      </c>
      <c r="Z60" s="75">
        <v>-1.3576481263603399E-2</v>
      </c>
      <c r="AA60" s="75">
        <v>-1.79190761174777E-2</v>
      </c>
      <c r="AB60" s="75">
        <v>-2.2621085978439599E-2</v>
      </c>
      <c r="AC60" s="75">
        <v>-2.7483642175129702E-2</v>
      </c>
      <c r="AD60" s="75">
        <v>-3.2289076989363799E-2</v>
      </c>
      <c r="AE60" s="75">
        <v>-3.6815143698727203E-2</v>
      </c>
      <c r="AF60" s="75">
        <v>-4.0849540382937401E-2</v>
      </c>
      <c r="AG60" s="75">
        <v>-4.4204426795236E-2</v>
      </c>
      <c r="AH60" s="75">
        <v>-4.67287558803582E-2</v>
      </c>
      <c r="AI60" s="75">
        <v>-4.83181352772908E-2</v>
      </c>
      <c r="AJ60" s="75">
        <v>-4.8922290770883503E-2</v>
      </c>
      <c r="AK60" s="75">
        <v>-4.8548609762651698E-2</v>
      </c>
      <c r="AL60" s="75">
        <v>-4.7261972659139201E-2</v>
      </c>
      <c r="AM60" s="75">
        <v>-4.5181220337717598E-2</v>
      </c>
      <c r="AN60" s="75">
        <v>-4.2471997955712999E-2</v>
      </c>
      <c r="AO60" s="75">
        <v>-3.9336454579511099E-2</v>
      </c>
      <c r="AP60" s="75">
        <v>-3.6000928548005497E-2</v>
      </c>
      <c r="AQ60" s="75">
        <v>-3.2701945373510101E-2</v>
      </c>
      <c r="AR60" s="75">
        <v>-2.9671427421717401E-2</v>
      </c>
      <c r="AS60" s="75">
        <v>-2.7122240922258199E-2</v>
      </c>
      <c r="AT60" s="75">
        <v>-2.5235039677513602E-2</v>
      </c>
      <c r="AU60" s="75">
        <v>-2.4147003106254401E-2</v>
      </c>
      <c r="AV60" s="75">
        <v>-2.39432796967321E-2</v>
      </c>
      <c r="AW60" s="75">
        <v>-2.46517503853101E-2</v>
      </c>
      <c r="AX60" s="75">
        <v>-2.6241372022850502E-2</v>
      </c>
      <c r="AY60" s="75">
        <v>-2.86242065687656E-2</v>
      </c>
      <c r="AZ60" s="75">
        <v>-3.1661025338485103E-2</v>
      </c>
      <c r="BA60" s="75">
        <v>-3.5170207904193299E-2</v>
      </c>
      <c r="BB60" s="75">
        <v>-3.8939147222877099E-2</v>
      </c>
      <c r="BC60" s="75">
        <v>-4.2737711699714902E-2</v>
      </c>
      <c r="BD60" s="75">
        <v>-4.63327810054215E-2</v>
      </c>
      <c r="BE60" s="75">
        <v>-4.95030214752432E-2</v>
      </c>
      <c r="BF60" s="75">
        <v>-5.2052815365586799E-2</v>
      </c>
      <c r="BG60" s="75">
        <v>-5.3824524814208401E-2</v>
      </c>
      <c r="BH60" s="75">
        <v>-5.4708518896127302E-2</v>
      </c>
      <c r="BI60" s="75">
        <v>-5.4650156583470499E-2</v>
      </c>
      <c r="BJ60" s="75">
        <v>-5.3653164077368198E-2</v>
      </c>
      <c r="BK60" s="75">
        <v>-5.1779208266543697E-2</v>
      </c>
      <c r="BL60" s="75">
        <v>-4.9144357748414198E-2</v>
      </c>
      <c r="BM60" s="75">
        <v>-4.5911755732681699E-2</v>
      </c>
      <c r="BN60" s="75">
        <v>-4.2280859850738997E-2</v>
      </c>
      <c r="BO60" s="75">
        <v>-3.8475057831210503E-2</v>
      </c>
      <c r="BP60" s="75">
        <v>-3.4728289785893998E-2</v>
      </c>
      <c r="BQ60" s="75">
        <v>-3.1269257990816098E-2</v>
      </c>
      <c r="BR60" s="75">
        <v>-2.8307006209870401E-2</v>
      </c>
      <c r="BS60" s="75">
        <v>-2.6018841747818398E-2</v>
      </c>
      <c r="BT60" s="75">
        <v>-2.4538025055789999E-2</v>
      </c>
      <c r="BU60" s="75">
        <v>-2.3945488135182099E-2</v>
      </c>
      <c r="BV60" s="75">
        <v>-2.42649875061079E-2</v>
      </c>
      <c r="BW60" s="75">
        <v>-2.5461406073122798E-2</v>
      </c>
      <c r="BX60" s="75">
        <v>-2.7442844783608901E-2</v>
      </c>
      <c r="BY60" s="75">
        <v>-3.00660655949468E-2</v>
      </c>
      <c r="BZ60" s="75">
        <v>-3.31457366874474E-2</v>
      </c>
      <c r="CA60" s="75">
        <v>-3.6466040438776798E-2</v>
      </c>
      <c r="CB60" s="75">
        <v>-3.9793614173327101E-2</v>
      </c>
      <c r="CC60" s="75">
        <v>-4.2892429068165198E-2</v>
      </c>
      <c r="CD60" s="75">
        <v>-4.55385348995287E-2</v>
      </c>
      <c r="CE60" s="75">
        <v>-4.75337942339501E-2</v>
      </c>
      <c r="CF60" s="75">
        <v>-4.8717787929785997E-2</v>
      </c>
      <c r="CG60" s="75">
        <v>-4.8978272626068201E-2</v>
      </c>
      <c r="CH60" s="75">
        <v>-4.8257567042951401E-2</v>
      </c>
      <c r="CI60" s="75">
        <v>-4.6555422541518898E-2</v>
      </c>
      <c r="CJ60" s="75">
        <v>-4.3929414985464002E-2</v>
      </c>
      <c r="CK60" s="75">
        <v>-4.0490300225073897E-2</v>
      </c>
      <c r="CL60" s="75">
        <v>-3.63943295864783E-2</v>
      </c>
      <c r="CM60" s="75">
        <v>-3.1833456079739302E-2</v>
      </c>
      <c r="CN60" s="75">
        <v>-2.7022036262574101E-2</v>
      </c>
      <c r="CO60" s="75">
        <v>-2.2182621496062802E-2</v>
      </c>
      <c r="CP60" s="75">
        <v>-1.7531741669276901E-2</v>
      </c>
      <c r="CQ60" s="75">
        <v>-1.32647629547227E-2</v>
      </c>
      <c r="CR60" s="75">
        <v>-9.5434253931853102E-3</v>
      </c>
      <c r="CS60" s="75">
        <v>-6.4849181410136202E-3</v>
      </c>
      <c r="CT60" s="75">
        <v>-4.1539167607424999E-3</v>
      </c>
      <c r="CU60" s="75">
        <v>-2.5589668947168299E-3</v>
      </c>
      <c r="CV60" s="75">
        <v>-1.65223942858574E-3</v>
      </c>
      <c r="CW60" s="75">
        <v>-1.33440322053047E-3</v>
      </c>
      <c r="CX60" s="75">
        <v>-1.4637000164248E-3</v>
      </c>
      <c r="CY60" s="75">
        <v>-1.86939272994095E-3</v>
      </c>
      <c r="CZ60" s="75">
        <v>-2.36912816079893E-3</v>
      </c>
      <c r="DA60" s="75">
        <v>-2.7887148450690801E-3</v>
      </c>
      <c r="DB60" s="75">
        <v>-2.9833346994473601E-3</v>
      </c>
      <c r="DC60" s="75">
        <v>-2.85645439759719E-3</v>
      </c>
      <c r="DD60" s="75">
        <v>-2.3748467837367499E-3</v>
      </c>
      <c r="DE60" s="75">
        <v>-1.5736005092185201E-3</v>
      </c>
      <c r="DF60" s="75">
        <v>-1.1016424029821701E-3</v>
      </c>
      <c r="DH60" s="73">
        <v>9700</v>
      </c>
      <c r="DI60">
        <v>10414.1266705822</v>
      </c>
      <c r="DK60" s="74">
        <v>0</v>
      </c>
      <c r="DL60" s="74">
        <v>0</v>
      </c>
      <c r="DM60" s="74">
        <v>48</v>
      </c>
      <c r="DN60" s="74">
        <v>10414.1266705822</v>
      </c>
    </row>
    <row r="61" spans="1:118" ht="1.1499999999999999" customHeight="1" x14ac:dyDescent="0.25">
      <c r="A61" s="71">
        <f t="shared" si="36"/>
        <v>50</v>
      </c>
      <c r="B61">
        <v>7500</v>
      </c>
      <c r="C61" s="72">
        <f t="shared" si="44"/>
        <v>-2.7769586377826201E-3</v>
      </c>
      <c r="D61" s="72">
        <f t="shared" si="44"/>
        <v>-5.0615718876861102E-2</v>
      </c>
      <c r="E61" s="72">
        <f t="shared" si="44"/>
        <v>-3.38283209483142E-2</v>
      </c>
      <c r="G61" s="72">
        <f t="shared" si="43"/>
        <v>-1.1073964343812099</v>
      </c>
      <c r="H61" s="72">
        <f t="shared" si="43"/>
        <v>-4.4649543412084096</v>
      </c>
      <c r="I61" s="72">
        <f t="shared" si="42"/>
        <v>-2.8213313197044401</v>
      </c>
      <c r="K61" s="75">
        <v>-9.2504420455952598E-4</v>
      </c>
      <c r="L61" s="75">
        <v>-1.3202995873552901E-3</v>
      </c>
      <c r="M61" s="75">
        <v>-1.9907737582570899E-3</v>
      </c>
      <c r="N61" s="75">
        <v>-2.39257909582192E-3</v>
      </c>
      <c r="O61" s="75">
        <v>-2.49990503477874E-3</v>
      </c>
      <c r="P61" s="75">
        <v>-2.3475861753468E-3</v>
      </c>
      <c r="Q61" s="75">
        <v>-2.0261396447449399E-3</v>
      </c>
      <c r="R61" s="75">
        <v>-1.66904436853201E-3</v>
      </c>
      <c r="S61" s="75">
        <v>-1.43489777412924E-3</v>
      </c>
      <c r="T61" s="75">
        <v>-1.4887238334586001E-3</v>
      </c>
      <c r="U61" s="75">
        <v>-1.9834358039361099E-3</v>
      </c>
      <c r="V61" s="75">
        <v>-3.04430469838735E-3</v>
      </c>
      <c r="W61" s="75">
        <v>-4.7562527380250602E-3</v>
      </c>
      <c r="X61" s="75">
        <v>-7.1559955489647097E-3</v>
      </c>
      <c r="Y61" s="75">
        <v>-1.02279821099409E-2</v>
      </c>
      <c r="Z61" s="75">
        <v>-1.39042471929178E-2</v>
      </c>
      <c r="AA61" s="75">
        <v>-1.8068973442982399E-2</v>
      </c>
      <c r="AB61" s="75">
        <v>-2.2565852648526698E-2</v>
      </c>
      <c r="AC61" s="75">
        <v>-2.72081774593016E-2</v>
      </c>
      <c r="AD61" s="75">
        <v>-3.1791714668829602E-2</v>
      </c>
      <c r="AE61" s="75">
        <v>-3.6107961719139797E-2</v>
      </c>
      <c r="AF61" s="75">
        <v>-3.9957776390024201E-2</v>
      </c>
      <c r="AG61" s="75">
        <v>-4.3165031553480698E-2</v>
      </c>
      <c r="AH61" s="75">
        <v>-4.5588143410573101E-2</v>
      </c>
      <c r="AI61" s="75">
        <v>-4.7129332504105101E-2</v>
      </c>
      <c r="AJ61" s="75">
        <v>-4.7741658566073902E-2</v>
      </c>
      <c r="AK61" s="75">
        <v>-4.7432303533882898E-2</v>
      </c>
      <c r="AL61" s="75">
        <v>-4.6262416286608599E-2</v>
      </c>
      <c r="AM61" s="75">
        <v>-4.4343832126119198E-2</v>
      </c>
      <c r="AN61" s="75">
        <v>-4.1832330403799398E-2</v>
      </c>
      <c r="AO61" s="75">
        <v>-3.8917935509357397E-2</v>
      </c>
      <c r="AP61" s="75">
        <v>-3.5813379973283099E-2</v>
      </c>
      <c r="AQ61" s="75">
        <v>-3.2740959199104497E-2</v>
      </c>
      <c r="AR61" s="75">
        <v>-2.99186289236286E-2</v>
      </c>
      <c r="AS61" s="75">
        <v>-2.75464328923089E-2</v>
      </c>
      <c r="AT61" s="75">
        <v>-2.5794149575267499E-2</v>
      </c>
      <c r="AU61" s="75">
        <v>-2.4790711135219599E-2</v>
      </c>
      <c r="AV61" s="75">
        <v>-2.4616172871992598E-2</v>
      </c>
      <c r="AW61" s="75">
        <v>-2.5296803999667598E-2</v>
      </c>
      <c r="AX61" s="75">
        <v>-2.6803523009411901E-2</v>
      </c>
      <c r="AY61" s="75">
        <v>-2.9053797170131401E-2</v>
      </c>
      <c r="AZ61" s="75">
        <v>-3.1916908872553898E-2</v>
      </c>
      <c r="BA61" s="75">
        <v>-3.5222331527329502E-2</v>
      </c>
      <c r="BB61" s="75">
        <v>-3.8770432470123503E-2</v>
      </c>
      <c r="BC61" s="75">
        <v>-4.2345109344350901E-2</v>
      </c>
      <c r="BD61" s="75">
        <v>-4.5727440276896202E-2</v>
      </c>
      <c r="BE61" s="75">
        <v>-4.8709569545035199E-2</v>
      </c>
      <c r="BF61" s="75">
        <v>-5.1107799708511203E-2</v>
      </c>
      <c r="BG61" s="75">
        <v>-5.2774092521372003E-2</v>
      </c>
      <c r="BH61" s="75">
        <v>-5.3605488658740798E-2</v>
      </c>
      <c r="BI61" s="75">
        <v>-5.3550672237906799E-2</v>
      </c>
      <c r="BJ61" s="75">
        <v>-5.2613153916258801E-2</v>
      </c>
      <c r="BK61" s="75">
        <v>-5.0850833101253497E-2</v>
      </c>
      <c r="BL61" s="75">
        <v>-4.8372703960917501E-2</v>
      </c>
      <c r="BM61" s="75">
        <v>-4.5332000481389502E-2</v>
      </c>
      <c r="BN61" s="75">
        <v>-4.1916034591358703E-2</v>
      </c>
      <c r="BO61" s="75">
        <v>-3.8334554044231403E-2</v>
      </c>
      <c r="BP61" s="75">
        <v>-3.4807269046073001E-2</v>
      </c>
      <c r="BQ61" s="75">
        <v>-3.1548964146677398E-2</v>
      </c>
      <c r="BR61" s="75">
        <v>-2.8755882471077701E-2</v>
      </c>
      <c r="BS61" s="75">
        <v>-2.6594534581658901E-2</v>
      </c>
      <c r="BT61" s="75">
        <v>-2.5190022295114401E-2</v>
      </c>
      <c r="BU61" s="75">
        <v>-2.4618277906688399E-2</v>
      </c>
      <c r="BV61" s="75">
        <v>-2.49015545156362E-2</v>
      </c>
      <c r="BW61" s="75">
        <v>-2.6006796951578499E-2</v>
      </c>
      <c r="BX61" s="75">
        <v>-2.78475975090395E-2</v>
      </c>
      <c r="BY61" s="75">
        <v>-3.02893311250227E-2</v>
      </c>
      <c r="BZ61" s="75">
        <v>-3.3157825875009601E-2</v>
      </c>
      <c r="CA61" s="75">
        <v>-3.6250272021061299E-2</v>
      </c>
      <c r="CB61" s="75">
        <v>-3.9347363285523899E-2</v>
      </c>
      <c r="CC61" s="75">
        <v>-4.2227254379613402E-2</v>
      </c>
      <c r="CD61" s="75">
        <v>-4.4679491970041403E-2</v>
      </c>
      <c r="CE61" s="75">
        <v>-4.6517788134087801E-2</v>
      </c>
      <c r="CF61" s="75">
        <v>-4.7591250049549602E-2</v>
      </c>
      <c r="CG61" s="75">
        <v>-4.7794317150237402E-2</v>
      </c>
      <c r="CH61" s="75">
        <v>-4.7072541384977698E-2</v>
      </c>
      <c r="CI61" s="75">
        <v>-4.5425411199767E-2</v>
      </c>
      <c r="CJ61" s="75">
        <v>-4.29068422012642E-2</v>
      </c>
      <c r="CK61" s="75">
        <v>-3.9620471277989899E-2</v>
      </c>
      <c r="CL61" s="75">
        <v>-3.57128245533294E-2</v>
      </c>
      <c r="CM61" s="75">
        <v>-3.1363922104828801E-2</v>
      </c>
      <c r="CN61" s="75">
        <v>-2.67747606353941E-2</v>
      </c>
      <c r="CO61" s="75">
        <v>-2.21541749757398E-2</v>
      </c>
      <c r="CP61" s="75">
        <v>-1.77053508632934E-2</v>
      </c>
      <c r="CQ61" s="75">
        <v>-1.36116393584279E-2</v>
      </c>
      <c r="CR61" s="75">
        <v>-1.00250773855304E-2</v>
      </c>
      <c r="CS61" s="75">
        <v>-7.0558985589923304E-3</v>
      </c>
      <c r="CT61" s="75">
        <v>-4.7654172597867703E-3</v>
      </c>
      <c r="CU61" s="75">
        <v>-3.1625126605104E-3</v>
      </c>
      <c r="CV61" s="75">
        <v>-2.2035733102393298E-3</v>
      </c>
      <c r="CW61" s="75">
        <v>-1.79720012390134E-3</v>
      </c>
      <c r="CX61" s="75">
        <v>-1.81265266117407E-3</v>
      </c>
      <c r="CY61" s="75">
        <v>-2.0926483261791799E-3</v>
      </c>
      <c r="CZ61" s="75">
        <v>-2.4693520645541799E-3</v>
      </c>
      <c r="DA61" s="75">
        <v>-2.7827908945164299E-3</v>
      </c>
      <c r="DB61" s="75">
        <v>-2.90017010412157E-3</v>
      </c>
      <c r="DC61" s="75">
        <v>-2.7329548561056002E-3</v>
      </c>
      <c r="DD61" s="75">
        <v>-2.25019888143833E-3</v>
      </c>
      <c r="DE61" s="75">
        <v>-1.4826558158938399E-3</v>
      </c>
      <c r="DF61" s="75">
        <v>-1.0352651138145999E-3</v>
      </c>
      <c r="DH61" s="73">
        <v>9900</v>
      </c>
      <c r="DI61">
        <v>10472.992524301</v>
      </c>
      <c r="DK61" s="74">
        <v>0</v>
      </c>
      <c r="DL61" s="74">
        <v>0</v>
      </c>
      <c r="DM61" s="74">
        <v>49</v>
      </c>
      <c r="DN61" s="74">
        <v>10472.992524301</v>
      </c>
    </row>
    <row r="62" spans="1:118" ht="1.1499999999999999" customHeight="1" x14ac:dyDescent="0.25">
      <c r="A62" s="71">
        <f t="shared" si="36"/>
        <v>51</v>
      </c>
      <c r="B62">
        <v>7450</v>
      </c>
      <c r="C62" s="72">
        <f t="shared" si="44"/>
        <v>-3.1581259474523899E-3</v>
      </c>
      <c r="D62" s="72">
        <f t="shared" si="44"/>
        <v>-4.9715243896112003E-2</v>
      </c>
      <c r="E62" s="72">
        <f t="shared" si="44"/>
        <v>-3.3249100057459999E-2</v>
      </c>
      <c r="G62" s="72">
        <f t="shared" si="43"/>
        <v>-1.1042383084337599</v>
      </c>
      <c r="H62" s="72">
        <f t="shared" si="43"/>
        <v>-4.4152390973123001</v>
      </c>
      <c r="I62" s="72">
        <f t="shared" si="42"/>
        <v>-2.7880822196469799</v>
      </c>
      <c r="K62" s="75">
        <v>-8.7420159171415403E-4</v>
      </c>
      <c r="L62" s="75">
        <v>-1.25149171118209E-3</v>
      </c>
      <c r="M62" s="75">
        <v>-1.89956356826314E-3</v>
      </c>
      <c r="N62" s="75">
        <v>-2.3093283720709199E-3</v>
      </c>
      <c r="O62" s="75">
        <v>-2.45865099073853E-3</v>
      </c>
      <c r="P62" s="75">
        <v>-2.3801521384530099E-3</v>
      </c>
      <c r="Q62" s="75">
        <v>-2.1570130876261799E-3</v>
      </c>
      <c r="R62" s="75">
        <v>-1.9117521524322E-3</v>
      </c>
      <c r="S62" s="75">
        <v>-1.79003609387109E-3</v>
      </c>
      <c r="T62" s="75">
        <v>-1.9436588321104799E-3</v>
      </c>
      <c r="U62" s="75">
        <v>-2.5133916393815501E-3</v>
      </c>
      <c r="V62" s="75">
        <v>-3.6145643037116299E-3</v>
      </c>
      <c r="W62" s="75">
        <v>-5.3251324377424601E-3</v>
      </c>
      <c r="X62" s="75">
        <v>-7.6782853129498101E-3</v>
      </c>
      <c r="Y62" s="75">
        <v>-1.06585301906852E-2</v>
      </c>
      <c r="Z62" s="75">
        <v>-1.42014844839968E-2</v>
      </c>
      <c r="AA62" s="75">
        <v>-1.8198115430177401E-2</v>
      </c>
      <c r="AB62" s="75">
        <v>-2.25015227224548E-2</v>
      </c>
      <c r="AC62" s="75">
        <v>-2.69363882482321E-2</v>
      </c>
      <c r="AD62" s="75">
        <v>-3.1311064040964898E-2</v>
      </c>
      <c r="AE62" s="75">
        <v>-3.54299260394145E-2</v>
      </c>
      <c r="AF62" s="75">
        <v>-3.9106170259551598E-2</v>
      </c>
      <c r="AG62" s="75">
        <v>-4.2174650716551597E-2</v>
      </c>
      <c r="AH62" s="75">
        <v>-4.4502650222584601E-2</v>
      </c>
      <c r="AI62" s="75">
        <v>-4.59985843416734E-2</v>
      </c>
      <c r="AJ62" s="75">
        <v>-4.6618633994398799E-2</v>
      </c>
      <c r="AK62" s="75">
        <v>-4.6369779016763403E-2</v>
      </c>
      <c r="AL62" s="75">
        <v>-4.5309653737631302E-2</v>
      </c>
      <c r="AM62" s="75">
        <v>-4.35435050525802E-2</v>
      </c>
      <c r="AN62" s="75">
        <v>-4.1217841366255899E-2</v>
      </c>
      <c r="AO62" s="75">
        <v>-3.85112970577665E-2</v>
      </c>
      <c r="AP62" s="75">
        <v>-3.5623822727693502E-2</v>
      </c>
      <c r="AQ62" s="75">
        <v>-3.2764344140691702E-2</v>
      </c>
      <c r="AR62" s="75">
        <v>-3.0137695986741101E-2</v>
      </c>
      <c r="AS62" s="75">
        <v>-2.79318783272447E-2</v>
      </c>
      <c r="AT62" s="75">
        <v>-2.63064557574989E-2</v>
      </c>
      <c r="AU62" s="75">
        <v>-2.5382613432138799E-2</v>
      </c>
      <c r="AV62" s="75">
        <v>-2.5235620241637599E-2</v>
      </c>
      <c r="AW62" s="75">
        <v>-2.5890229599399298E-2</v>
      </c>
      <c r="AX62" s="75">
        <v>-2.7319202797557399E-2</v>
      </c>
      <c r="AY62" s="75">
        <v>-2.9445085402880902E-2</v>
      </c>
      <c r="AZ62" s="75">
        <v>-3.2145152349203197E-2</v>
      </c>
      <c r="BA62" s="75">
        <v>-3.5259293248427602E-2</v>
      </c>
      <c r="BB62" s="75">
        <v>-3.8600060021612898E-2</v>
      </c>
      <c r="BC62" s="75">
        <v>-4.1964528155844998E-2</v>
      </c>
      <c r="BD62" s="75">
        <v>-4.5147112034269403E-2</v>
      </c>
      <c r="BE62" s="75">
        <v>-4.7952612899352903E-2</v>
      </c>
      <c r="BF62" s="75">
        <v>-5.0208528182979502E-2</v>
      </c>
      <c r="BG62" s="75">
        <v>-5.1775835436437698E-2</v>
      </c>
      <c r="BH62" s="75">
        <v>-5.2557841759185001E-2</v>
      </c>
      <c r="BI62" s="75">
        <v>-5.2506354557217402E-2</v>
      </c>
      <c r="BJ62" s="75">
        <v>-5.1624682834708398E-2</v>
      </c>
      <c r="BK62" s="75">
        <v>-4.9967187703864498E-2</v>
      </c>
      <c r="BL62" s="75">
        <v>-4.7636217264252899E-2</v>
      </c>
      <c r="BM62" s="75">
        <v>-4.4775698863913901E-2</v>
      </c>
      <c r="BN62" s="75">
        <v>-4.15615381988527E-2</v>
      </c>
      <c r="BO62" s="75">
        <v>-3.8190674288061902E-2</v>
      </c>
      <c r="BP62" s="75">
        <v>-3.4869449996408501E-2</v>
      </c>
      <c r="BQ62" s="75">
        <v>-3.1799578888167097E-2</v>
      </c>
      <c r="BR62" s="75">
        <v>-2.9165283332986201E-2</v>
      </c>
      <c r="BS62" s="75">
        <v>-2.7122935400116101E-2</v>
      </c>
      <c r="BT62" s="75">
        <v>-2.57899713780852E-2</v>
      </c>
      <c r="BU62" s="75">
        <v>-2.5237629680846099E-2</v>
      </c>
      <c r="BV62" s="75">
        <v>-2.5486753748646101E-2</v>
      </c>
      <c r="BW62" s="75">
        <v>-2.65062215999569E-2</v>
      </c>
      <c r="BX62" s="75">
        <v>-2.8214789357484699E-2</v>
      </c>
      <c r="BY62" s="75">
        <v>-3.04859205122784E-2</v>
      </c>
      <c r="BZ62" s="75">
        <v>-3.31559234316137E-2</v>
      </c>
      <c r="CA62" s="75">
        <v>-3.60342135499786E-2</v>
      </c>
      <c r="CB62" s="75">
        <v>-3.891468262344E-2</v>
      </c>
      <c r="CC62" s="75">
        <v>-4.1588807359066698E-2</v>
      </c>
      <c r="CD62" s="75">
        <v>-4.3858829719106297E-2</v>
      </c>
      <c r="CE62" s="75">
        <v>-4.5549571807173297E-2</v>
      </c>
      <c r="CF62" s="75">
        <v>-4.6519111829688799E-2</v>
      </c>
      <c r="CG62" s="75">
        <v>-4.6668175847203203E-2</v>
      </c>
      <c r="CH62" s="75">
        <v>-4.5945332067772099E-2</v>
      </c>
      <c r="CI62" s="75">
        <v>-4.4349872495617997E-2</v>
      </c>
      <c r="CJ62" s="75">
        <v>-4.1932258624037697E-2</v>
      </c>
      <c r="CK62" s="75">
        <v>-3.8789458976898401E-2</v>
      </c>
      <c r="CL62" s="75">
        <v>-3.50589044829712E-2</v>
      </c>
      <c r="CM62" s="75">
        <v>-3.0909402196270998E-2</v>
      </c>
      <c r="CN62" s="75">
        <v>-2.6529439936211902E-2</v>
      </c>
      <c r="CO62" s="75">
        <v>-2.2115004565839601E-2</v>
      </c>
      <c r="CP62" s="75">
        <v>-1.78567570025643E-2</v>
      </c>
      <c r="CQ62" s="75">
        <v>-1.39268252517922E-2</v>
      </c>
      <c r="CR62" s="75">
        <v>-1.0468144756528E-2</v>
      </c>
      <c r="CS62" s="75">
        <v>-7.5844596134311297E-3</v>
      </c>
      <c r="CT62" s="75">
        <v>-5.3339483838317301E-3</v>
      </c>
      <c r="CU62" s="75">
        <v>-3.7258077930209699E-3</v>
      </c>
      <c r="CV62" s="75">
        <v>-2.72037324157736E-3</v>
      </c>
      <c r="CW62" s="75">
        <v>-2.2336283806544E-3</v>
      </c>
      <c r="CX62" s="75">
        <v>-2.1450713020340099E-3</v>
      </c>
      <c r="CY62" s="75">
        <v>-2.3098551550037802E-3</v>
      </c>
      <c r="CZ62" s="75">
        <v>-2.5735268182552301E-3</v>
      </c>
      <c r="DA62" s="75">
        <v>-2.7891220608262301E-3</v>
      </c>
      <c r="DB62" s="75">
        <v>-2.8347849742385699E-3</v>
      </c>
      <c r="DC62" s="75">
        <v>-2.6291826735086901E-3</v>
      </c>
      <c r="DD62" s="75">
        <v>-2.1433458835554099E-3</v>
      </c>
      <c r="DE62" s="75">
        <v>-1.40405094335619E-3</v>
      </c>
      <c r="DF62" s="75">
        <v>-9.7771763165837894E-4</v>
      </c>
      <c r="DH62" s="73">
        <v>10100</v>
      </c>
      <c r="DI62">
        <v>10533.244627420599</v>
      </c>
      <c r="DK62" s="74">
        <v>0</v>
      </c>
      <c r="DL62" s="74">
        <v>0</v>
      </c>
      <c r="DM62" s="74">
        <v>50</v>
      </c>
      <c r="DN62" s="74">
        <v>10533.244627420599</v>
      </c>
    </row>
    <row r="63" spans="1:118" ht="1.1499999999999999" customHeight="1" x14ac:dyDescent="0.25">
      <c r="A63" s="71">
        <f t="shared" si="36"/>
        <v>52</v>
      </c>
      <c r="B63">
        <v>7400</v>
      </c>
      <c r="C63" s="72">
        <f t="shared" si="44"/>
        <v>-3.5173600269627001E-3</v>
      </c>
      <c r="D63" s="72">
        <f t="shared" si="44"/>
        <v>-4.8858130379740003E-2</v>
      </c>
      <c r="E63" s="72">
        <f t="shared" si="44"/>
        <v>-3.2692340054477402E-2</v>
      </c>
      <c r="G63" s="72">
        <f t="shared" si="43"/>
        <v>-1.1007209484067999</v>
      </c>
      <c r="H63" s="72">
        <f t="shared" si="43"/>
        <v>-4.3663809669325602</v>
      </c>
      <c r="I63" s="72">
        <f t="shared" si="42"/>
        <v>-2.7553898795924998</v>
      </c>
      <c r="K63" s="75">
        <v>-8.3081421017595805E-4</v>
      </c>
      <c r="L63" s="75">
        <v>-1.19308223580446E-3</v>
      </c>
      <c r="M63" s="75">
        <v>-1.82324361947848E-3</v>
      </c>
      <c r="N63" s="75">
        <v>-2.2423560549395898E-3</v>
      </c>
      <c r="O63" s="75">
        <v>-2.4316371974100501E-3</v>
      </c>
      <c r="P63" s="75">
        <v>-2.4217552413892899E-3</v>
      </c>
      <c r="Q63" s="75">
        <v>-2.2892732707214202E-3</v>
      </c>
      <c r="R63" s="75">
        <v>-2.1467358122163201E-3</v>
      </c>
      <c r="S63" s="75">
        <v>-2.1279679712597498E-3</v>
      </c>
      <c r="T63" s="75">
        <v>-2.372587931618E-3</v>
      </c>
      <c r="U63" s="75">
        <v>-3.01014039590427E-3</v>
      </c>
      <c r="V63" s="75">
        <v>-4.1467337796984704E-3</v>
      </c>
      <c r="W63" s="75">
        <v>-5.8538498865573201E-3</v>
      </c>
      <c r="X63" s="75">
        <v>-8.1613892568611797E-3</v>
      </c>
      <c r="Y63" s="75">
        <v>-1.10539066430965E-2</v>
      </c>
      <c r="Z63" s="75">
        <v>-1.4470368040315399E-2</v>
      </c>
      <c r="AA63" s="75">
        <v>-1.8308087925961399E-2</v>
      </c>
      <c r="AB63" s="75">
        <v>-2.2428969840379901E-2</v>
      </c>
      <c r="AC63" s="75">
        <v>-2.6668362418108701E-2</v>
      </c>
      <c r="AD63" s="75">
        <v>-3.0846407282024299E-2</v>
      </c>
      <c r="AE63" s="75">
        <v>-3.4779547586831501E-2</v>
      </c>
      <c r="AF63" s="75">
        <v>-3.8292547181663299E-2</v>
      </c>
      <c r="AG63" s="75">
        <v>-4.1230554431645E-2</v>
      </c>
      <c r="AH63" s="75">
        <v>-4.34691593055185E-2</v>
      </c>
      <c r="AI63" s="75">
        <v>-4.4922580185388999E-2</v>
      </c>
      <c r="AJ63" s="75">
        <v>-4.5549918788187801E-2</v>
      </c>
      <c r="AK63" s="75">
        <v>-4.5357956372249597E-2</v>
      </c>
      <c r="AL63" s="75">
        <v>-4.4401017527789001E-2</v>
      </c>
      <c r="AM63" s="75">
        <v>-4.2778152211371802E-2</v>
      </c>
      <c r="AN63" s="75">
        <v>-4.0627155594779599E-2</v>
      </c>
      <c r="AO63" s="75">
        <v>-3.8115962209171801E-2</v>
      </c>
      <c r="AP63" s="75">
        <v>-3.5432515215766201E-2</v>
      </c>
      <c r="AQ63" s="75">
        <v>-3.2773178946285897E-2</v>
      </c>
      <c r="AR63" s="75">
        <v>-3.0330460737841299E-2</v>
      </c>
      <c r="AS63" s="75">
        <v>-2.8281047944533299E-2</v>
      </c>
      <c r="AT63" s="75">
        <v>-2.6774912460973601E-2</v>
      </c>
      <c r="AU63" s="75">
        <v>-2.5925962768951601E-2</v>
      </c>
      <c r="AV63" s="75">
        <v>-2.58049698478225E-2</v>
      </c>
      <c r="AW63" s="75">
        <v>-2.6435260874427501E-2</v>
      </c>
      <c r="AX63" s="75">
        <v>-2.7791327526142499E-2</v>
      </c>
      <c r="AY63" s="75">
        <v>-2.9800486673229799E-2</v>
      </c>
      <c r="AZ63" s="75">
        <v>-3.2347519619506701E-2</v>
      </c>
      <c r="BA63" s="75">
        <v>-3.5282095950956299E-2</v>
      </c>
      <c r="BB63" s="75">
        <v>-3.84282098026687E-2</v>
      </c>
      <c r="BC63" s="75">
        <v>-4.15953142704256E-2</v>
      </c>
      <c r="BD63" s="75">
        <v>-4.4590350439884699E-2</v>
      </c>
      <c r="BE63" s="75">
        <v>-4.7230006049730898E-2</v>
      </c>
      <c r="BF63" s="75">
        <v>-4.93522922413967E-2</v>
      </c>
      <c r="BG63" s="75">
        <v>-5.0826653696417402E-2</v>
      </c>
      <c r="BH63" s="75">
        <v>-5.1562283138900898E-2</v>
      </c>
      <c r="BI63" s="75">
        <v>-5.1513921625478298E-2</v>
      </c>
      <c r="BJ63" s="75">
        <v>-5.0684689456011199E-2</v>
      </c>
      <c r="BK63" s="75">
        <v>-4.9125625340534398E-2</v>
      </c>
      <c r="BL63" s="75">
        <v>-4.6932833746582199E-2</v>
      </c>
      <c r="BM63" s="75">
        <v>-4.4241500725470298E-2</v>
      </c>
      <c r="BN63" s="75">
        <v>-4.1216820064641897E-2</v>
      </c>
      <c r="BO63" s="75">
        <v>-3.8043703336716098E-2</v>
      </c>
      <c r="BP63" s="75">
        <v>-3.4915935695516903E-2</v>
      </c>
      <c r="BQ63" s="75">
        <v>-3.2022955058814598E-2</v>
      </c>
      <c r="BR63" s="75">
        <v>-2.9537696134971099E-2</v>
      </c>
      <c r="BS63" s="75">
        <v>-2.76070096946614E-2</v>
      </c>
      <c r="BT63" s="75">
        <v>-2.6341130557493601E-2</v>
      </c>
      <c r="BU63" s="75">
        <v>-2.5806891257629999E-2</v>
      </c>
      <c r="BV63" s="75">
        <v>-2.60238116569689E-2</v>
      </c>
      <c r="BW63" s="75">
        <v>-2.6962582944420301E-2</v>
      </c>
      <c r="BX63" s="75">
        <v>-2.8546818995823699E-2</v>
      </c>
      <c r="BY63" s="75">
        <v>-3.0657575672425899E-2</v>
      </c>
      <c r="BZ63" s="75">
        <v>-3.3141007368726598E-2</v>
      </c>
      <c r="CA63" s="75">
        <v>-3.5818019475959702E-2</v>
      </c>
      <c r="CB63" s="75">
        <v>-3.8494890687766098E-2</v>
      </c>
      <c r="CC63" s="75">
        <v>-4.0975618622728603E-2</v>
      </c>
      <c r="CD63" s="75">
        <v>-4.3074381490328002E-2</v>
      </c>
      <c r="CE63" s="75">
        <v>-4.4626415542629701E-2</v>
      </c>
      <c r="CF63" s="75">
        <v>-4.54982591252883E-2</v>
      </c>
      <c r="CG63" s="75">
        <v>-4.5596537027558899E-2</v>
      </c>
      <c r="CH63" s="75">
        <v>-4.4872643079811397E-2</v>
      </c>
      <c r="CI63" s="75">
        <v>-4.3325731926711297E-2</v>
      </c>
      <c r="CJ63" s="75">
        <v>-4.10029953633511E-2</v>
      </c>
      <c r="CK63" s="75">
        <v>-3.79951731420669E-2</v>
      </c>
      <c r="CL63" s="75">
        <v>-3.4431175184372401E-2</v>
      </c>
      <c r="CM63" s="75">
        <v>-3.04692821557591E-2</v>
      </c>
      <c r="CN63" s="75">
        <v>-2.6286266871734298E-2</v>
      </c>
      <c r="CO63" s="75">
        <v>-2.20660830789393E-2</v>
      </c>
      <c r="CP63" s="75">
        <v>-1.7987632712424699E-2</v>
      </c>
      <c r="CQ63" s="75">
        <v>-1.4212567268032199E-2</v>
      </c>
      <c r="CR63" s="75">
        <v>-1.0875273361957601E-2</v>
      </c>
      <c r="CS63" s="75">
        <v>-8.0734483669448309E-3</v>
      </c>
      <c r="CT63" s="75">
        <v>-5.8623355946474404E-3</v>
      </c>
      <c r="CU63" s="75">
        <v>-4.2514293176100096E-3</v>
      </c>
      <c r="CV63" s="75">
        <v>-3.2047596598613298E-3</v>
      </c>
      <c r="CW63" s="75">
        <v>-2.64516257091145E-3</v>
      </c>
      <c r="CX63" s="75">
        <v>-2.4616583928809598E-3</v>
      </c>
      <c r="CY63" s="75">
        <v>-2.5208764854824E-3</v>
      </c>
      <c r="CZ63" s="75">
        <v>-2.6807027826271199E-3</v>
      </c>
      <c r="DA63" s="75">
        <v>-2.8060760519292602E-3</v>
      </c>
      <c r="DB63" s="75">
        <v>-2.7850964411436502E-3</v>
      </c>
      <c r="DC63" s="75">
        <v>-2.5429293830757098E-3</v>
      </c>
      <c r="DD63" s="75">
        <v>-2.0523315685386399E-3</v>
      </c>
      <c r="DE63" s="75">
        <v>-1.3364351576547E-3</v>
      </c>
      <c r="DF63" s="75">
        <v>-9.2803387557978498E-4</v>
      </c>
      <c r="DH63" s="73">
        <v>10300</v>
      </c>
      <c r="DI63">
        <v>10591.7176033756</v>
      </c>
      <c r="DK63" s="74">
        <v>0</v>
      </c>
      <c r="DL63" s="74">
        <v>0</v>
      </c>
      <c r="DM63" s="74">
        <v>51</v>
      </c>
      <c r="DN63" s="74">
        <v>10591.7176033756</v>
      </c>
    </row>
    <row r="64" spans="1:118" ht="1.1499999999999999" customHeight="1" x14ac:dyDescent="0.25">
      <c r="A64" s="71">
        <f t="shared" si="36"/>
        <v>53</v>
      </c>
      <c r="B64">
        <v>7350</v>
      </c>
      <c r="C64" s="72">
        <f t="shared" si="44"/>
        <v>-3.8558530818227099E-3</v>
      </c>
      <c r="D64" s="72">
        <f t="shared" si="44"/>
        <v>-4.8041816909362697E-2</v>
      </c>
      <c r="E64" s="72">
        <f t="shared" si="44"/>
        <v>-3.2156933023934402E-2</v>
      </c>
      <c r="G64" s="72">
        <f t="shared" si="43"/>
        <v>-1.0968650953249699</v>
      </c>
      <c r="H64" s="72">
        <f t="shared" si="43"/>
        <v>-4.3183391500231902</v>
      </c>
      <c r="I64" s="72">
        <f t="shared" si="42"/>
        <v>-2.7232329465685599</v>
      </c>
      <c r="K64" s="75">
        <v>-7.9404160699596098E-4</v>
      </c>
      <c r="L64" s="75">
        <v>-1.14389552330521E-3</v>
      </c>
      <c r="M64" s="75">
        <v>-1.7601123725899E-3</v>
      </c>
      <c r="N64" s="75">
        <v>-2.1897490467063102E-3</v>
      </c>
      <c r="O64" s="75">
        <v>-2.4170716174421601E-3</v>
      </c>
      <c r="P64" s="75">
        <v>-2.4710166589147699E-3</v>
      </c>
      <c r="Q64" s="75">
        <v>-2.4221663077833001E-3</v>
      </c>
      <c r="R64" s="75">
        <v>-2.3739819413822198E-3</v>
      </c>
      <c r="S64" s="75">
        <v>-2.4494410408215099E-3</v>
      </c>
      <c r="T64" s="75">
        <v>-2.7769586377826201E-3</v>
      </c>
      <c r="U64" s="75">
        <v>-3.4757059484763798E-3</v>
      </c>
      <c r="V64" s="75">
        <v>-4.6432434076359597E-3</v>
      </c>
      <c r="W64" s="75">
        <v>-6.3450413805230697E-3</v>
      </c>
      <c r="X64" s="75">
        <v>-8.6079388325606392E-3</v>
      </c>
      <c r="Y64" s="75">
        <v>-1.1416533790602401E-2</v>
      </c>
      <c r="Z64" s="75">
        <v>-1.4712925147437E-2</v>
      </c>
      <c r="AA64" s="75">
        <v>-1.8400366964015102E-2</v>
      </c>
      <c r="AB64" s="75">
        <v>-2.2349002847731701E-2</v>
      </c>
      <c r="AC64" s="75">
        <v>-2.6404172612442298E-2</v>
      </c>
      <c r="AD64" s="75">
        <v>-3.0397062088513799E-2</v>
      </c>
      <c r="AE64" s="75">
        <v>-3.4155421277146103E-2</v>
      </c>
      <c r="AF64" s="75">
        <v>-3.7514859344673801E-2</v>
      </c>
      <c r="AG64" s="75">
        <v>-4.0330174537943998E-2</v>
      </c>
      <c r="AH64" s="75">
        <v>-4.2484739573492303E-2</v>
      </c>
      <c r="AI64" s="75">
        <v>-4.3898207913334701E-2</v>
      </c>
      <c r="AJ64" s="75">
        <v>-4.4532413214997103E-2</v>
      </c>
      <c r="AK64" s="75">
        <v>-4.43939414060378E-2</v>
      </c>
      <c r="AL64" s="75">
        <v>-4.3534000839049403E-2</v>
      </c>
      <c r="AM64" s="75">
        <v>-4.2045812369342399E-2</v>
      </c>
      <c r="AN64" s="75">
        <v>-4.0058980736589499E-2</v>
      </c>
      <c r="AO64" s="75">
        <v>-3.7731388578717898E-2</v>
      </c>
      <c r="AP64" s="75">
        <v>-3.5239699693197499E-2</v>
      </c>
      <c r="AQ64" s="75">
        <v>-3.27684763874867E-2</v>
      </c>
      <c r="AR64" s="75">
        <v>-3.0498643734194902E-2</v>
      </c>
      <c r="AS64" s="75">
        <v>-2.8596262353430501E-2</v>
      </c>
      <c r="AT64" s="75">
        <v>-2.72022946176275E-2</v>
      </c>
      <c r="AU64" s="75">
        <v>-2.6423814454974399E-2</v>
      </c>
      <c r="AV64" s="75">
        <v>-2.6327366377472499E-2</v>
      </c>
      <c r="AW64" s="75">
        <v>-2.6934935214944701E-2</v>
      </c>
      <c r="AX64" s="75">
        <v>-2.8222636660261698E-2</v>
      </c>
      <c r="AY64" s="75">
        <v>-3.0122270315268901E-2</v>
      </c>
      <c r="AZ64" s="75">
        <v>-3.2525667917170702E-2</v>
      </c>
      <c r="BA64" s="75">
        <v>-3.5291682015240397E-2</v>
      </c>
      <c r="BB64" s="75">
        <v>-3.8255051390096897E-2</v>
      </c>
      <c r="BC64" s="75">
        <v>-4.1236854407161398E-2</v>
      </c>
      <c r="BD64" s="75">
        <v>-4.4055798518474999E-2</v>
      </c>
      <c r="BE64" s="75">
        <v>-4.6539734871703299E-2</v>
      </c>
      <c r="BF64" s="75">
        <v>-4.8536548779038603E-2</v>
      </c>
      <c r="BG64" s="75">
        <v>-4.9923636596126898E-2</v>
      </c>
      <c r="BH64" s="75">
        <v>-5.0615718876861102E-2</v>
      </c>
      <c r="BI64" s="75">
        <v>-5.0570291997537403E-2</v>
      </c>
      <c r="BJ64" s="75">
        <v>-4.9790299431865602E-2</v>
      </c>
      <c r="BK64" s="75">
        <v>-4.8323660957744298E-2</v>
      </c>
      <c r="BL64" s="75">
        <v>-4.6260615516839597E-2</v>
      </c>
      <c r="BM64" s="75">
        <v>-4.3728138357678199E-2</v>
      </c>
      <c r="BN64" s="75">
        <v>-4.0881363466532997E-2</v>
      </c>
      <c r="BO64" s="75">
        <v>-3.7893909045701502E-2</v>
      </c>
      <c r="BP64" s="75">
        <v>-3.4947762436367998E-2</v>
      </c>
      <c r="BQ64" s="75">
        <v>-3.2220833289315999E-2</v>
      </c>
      <c r="BR64" s="75">
        <v>-2.98754573941005E-2</v>
      </c>
      <c r="BS64" s="75">
        <v>-2.80495427240566E-2</v>
      </c>
      <c r="BT64" s="75">
        <v>-2.6846560183867E-2</v>
      </c>
      <c r="BU64" s="75">
        <v>-2.6329206990926599E-2</v>
      </c>
      <c r="BV64" s="75">
        <v>-2.6515758356113101E-2</v>
      </c>
      <c r="BW64" s="75">
        <v>-2.73786079480078E-2</v>
      </c>
      <c r="BX64" s="75">
        <v>-2.8845939737020598E-2</v>
      </c>
      <c r="BY64" s="75">
        <v>-3.0805932739458499E-2</v>
      </c>
      <c r="BZ64" s="75">
        <v>-3.3113997127011303E-2</v>
      </c>
      <c r="CA64" s="75">
        <v>-3.56018346378459E-2</v>
      </c>
      <c r="CB64" s="75">
        <v>-3.8087346892034399E-2</v>
      </c>
      <c r="CC64" s="75">
        <v>-4.03863083441365E-2</v>
      </c>
      <c r="CD64" s="75">
        <v>-4.2324110377644497E-2</v>
      </c>
      <c r="CE64" s="75">
        <v>-4.37457549750115E-2</v>
      </c>
      <c r="CF64" s="75">
        <v>-4.4525765586854497E-2</v>
      </c>
      <c r="CG64" s="75">
        <v>-4.4576287159575199E-2</v>
      </c>
      <c r="CH64" s="75">
        <v>-4.3851377604564701E-2</v>
      </c>
      <c r="CI64" s="75">
        <v>-4.23500970319673E-2</v>
      </c>
      <c r="CJ64" s="75">
        <v>-4.0116542606365303E-2</v>
      </c>
      <c r="CK64" s="75">
        <v>-3.7235645089212899E-2</v>
      </c>
      <c r="CL64" s="75">
        <v>-3.38283209483142E-2</v>
      </c>
      <c r="CM64" s="75">
        <v>-3.0042977289226599E-2</v>
      </c>
      <c r="CN64" s="75">
        <v>-2.60454132620179E-2</v>
      </c>
      <c r="CO64" s="75">
        <v>-2.2008312202324298E-2</v>
      </c>
      <c r="CP64" s="75">
        <v>-1.8099536360969001E-2</v>
      </c>
      <c r="CQ64" s="75">
        <v>-1.44709592658773E-2</v>
      </c>
      <c r="CR64" s="75">
        <v>-1.1248931741279101E-2</v>
      </c>
      <c r="CS64" s="75">
        <v>-8.5255202328244194E-3</v>
      </c>
      <c r="CT64" s="75">
        <v>-6.3532140329198199E-3</v>
      </c>
      <c r="CU64" s="75">
        <v>-4.7417815095832302E-3</v>
      </c>
      <c r="CV64" s="75">
        <v>-3.6587098903510099E-3</v>
      </c>
      <c r="CW64" s="75">
        <v>-3.0331838228266801E-3</v>
      </c>
      <c r="CX64" s="75">
        <v>-2.7630774656745398E-3</v>
      </c>
      <c r="CY64" s="75">
        <v>-2.7256063681124899E-3</v>
      </c>
      <c r="CZ64" s="75">
        <v>-2.7900274774356102E-3</v>
      </c>
      <c r="DA64" s="75">
        <v>-2.83217917021374E-3</v>
      </c>
      <c r="DB64" s="75">
        <v>-2.74922573001276E-3</v>
      </c>
      <c r="DC64" s="75">
        <v>-2.4722046994429502E-3</v>
      </c>
      <c r="DD64" s="75">
        <v>-1.9753970879810298E-3</v>
      </c>
      <c r="DE64" s="75">
        <v>-1.27859686790088E-3</v>
      </c>
      <c r="DF64" s="75">
        <v>-8.8534626851469503E-4</v>
      </c>
      <c r="DH64" s="73">
        <v>10500</v>
      </c>
      <c r="DI64">
        <v>10645.358142699801</v>
      </c>
      <c r="DK64" s="74">
        <v>0</v>
      </c>
      <c r="DL64" s="74">
        <v>0</v>
      </c>
      <c r="DM64" s="74">
        <v>52</v>
      </c>
      <c r="DN64" s="74">
        <v>10645.358142699801</v>
      </c>
    </row>
    <row r="65" spans="1:118" ht="1.1499999999999999" customHeight="1" x14ac:dyDescent="0.25">
      <c r="A65" s="71">
        <f t="shared" si="36"/>
        <v>54</v>
      </c>
      <c r="B65">
        <v>7300</v>
      </c>
      <c r="C65" s="72">
        <f t="shared" si="44"/>
        <v>-4.1747252758659601E-3</v>
      </c>
      <c r="D65" s="72">
        <f t="shared" si="44"/>
        <v>-4.7263898328938E-2</v>
      </c>
      <c r="E65" s="72">
        <f t="shared" si="44"/>
        <v>-3.1641831225733698E-2</v>
      </c>
      <c r="G65" s="72">
        <f t="shared" si="43"/>
        <v>-1.09269037004911</v>
      </c>
      <c r="H65" s="72">
        <f t="shared" si="43"/>
        <v>-4.2710752516942598</v>
      </c>
      <c r="I65" s="72">
        <f t="shared" si="42"/>
        <v>-2.6915911153428298</v>
      </c>
      <c r="K65" s="75">
        <v>-7.6313174199640302E-4</v>
      </c>
      <c r="L65" s="75">
        <v>-1.10287813026388E-3</v>
      </c>
      <c r="M65" s="75">
        <v>-1.7086424049557499E-3</v>
      </c>
      <c r="N65" s="75">
        <v>-2.1497870134908198E-3</v>
      </c>
      <c r="O65" s="75">
        <v>-2.4133411636694199E-3</v>
      </c>
      <c r="P65" s="75">
        <v>-2.5266976105785899E-3</v>
      </c>
      <c r="Q65" s="75">
        <v>-2.5550228510883202E-3</v>
      </c>
      <c r="R65" s="75">
        <v>-2.59349860707061E-3</v>
      </c>
      <c r="S65" s="75">
        <v>-2.7551633310577001E-3</v>
      </c>
      <c r="T65" s="75">
        <v>-3.1581259474523899E-3</v>
      </c>
      <c r="U65" s="75">
        <v>-3.9119778578424304E-3</v>
      </c>
      <c r="V65" s="75">
        <v>-5.1063605169747398E-3</v>
      </c>
      <c r="W65" s="75">
        <v>-6.8011658161003597E-3</v>
      </c>
      <c r="X65" s="75">
        <v>-9.02038795557473E-3</v>
      </c>
      <c r="Y65" s="75">
        <v>-1.17486701903771E-2</v>
      </c>
      <c r="Z65" s="75">
        <v>-1.49310452339886E-2</v>
      </c>
      <c r="AA65" s="75">
        <v>-1.8476325977376199E-2</v>
      </c>
      <c r="AB65" s="75">
        <v>-2.2262370064468E-2</v>
      </c>
      <c r="AC65" s="75">
        <v>-2.6143877393533299E-2</v>
      </c>
      <c r="AD65" s="75">
        <v>-2.99623797274398E-2</v>
      </c>
      <c r="AE65" s="75">
        <v>-3.3556221015473897E-2</v>
      </c>
      <c r="AF65" s="75">
        <v>-3.6771178189142099E-2</v>
      </c>
      <c r="AG65" s="75">
        <v>-3.9471094726395602E-2</v>
      </c>
      <c r="AH65" s="75">
        <v>-4.1546634588830698E-2</v>
      </c>
      <c r="AI65" s="75">
        <v>-4.2922541763109598E-2</v>
      </c>
      <c r="AJ65" s="75">
        <v>-4.3563203914622997E-2</v>
      </c>
      <c r="AK65" s="75">
        <v>-4.3475014279292699E-2</v>
      </c>
      <c r="AL65" s="75">
        <v>-4.2706247777673498E-2</v>
      </c>
      <c r="AM65" s="75">
        <v>-4.1344642277381299E-2</v>
      </c>
      <c r="AN65" s="75">
        <v>-3.9512102239818797E-2</v>
      </c>
      <c r="AO65" s="75">
        <v>-3.7357066334525298E-2</v>
      </c>
      <c r="AP65" s="75">
        <v>-3.5045603322000698E-2</v>
      </c>
      <c r="AQ65" s="75">
        <v>-3.2751187322187403E-2</v>
      </c>
      <c r="AR65" s="75">
        <v>-3.0643860760919701E-2</v>
      </c>
      <c r="AS65" s="75">
        <v>-2.8879701179725999E-2</v>
      </c>
      <c r="AT65" s="75">
        <v>-2.75912087883716E-2</v>
      </c>
      <c r="AU65" s="75">
        <v>-2.68790384334943E-2</v>
      </c>
      <c r="AV65" s="75">
        <v>-2.68057636054027E-2</v>
      </c>
      <c r="AW65" s="75">
        <v>-2.7392105629128301E-2</v>
      </c>
      <c r="AX65" s="75">
        <v>-2.8615703663349399E-2</v>
      </c>
      <c r="AY65" s="75">
        <v>-3.04125684689825E-2</v>
      </c>
      <c r="AZ65" s="75">
        <v>-3.2681154420752097E-2</v>
      </c>
      <c r="BA65" s="75">
        <v>-3.5288937051705001E-2</v>
      </c>
      <c r="BB65" s="75">
        <v>-3.8080744591507003E-2</v>
      </c>
      <c r="BC65" s="75">
        <v>-4.0888573299766903E-2</v>
      </c>
      <c r="BD65" s="75">
        <v>-4.3542182706746597E-2</v>
      </c>
      <c r="BE65" s="75">
        <v>-4.5879908649421798E-2</v>
      </c>
      <c r="BF65" s="75">
        <v>-4.7758910131069497E-2</v>
      </c>
      <c r="BG65" s="75">
        <v>-4.9064051104674003E-2</v>
      </c>
      <c r="BH65" s="75">
        <v>-4.9715243896112003E-2</v>
      </c>
      <c r="BI65" s="75">
        <v>-4.96725724069619E-2</v>
      </c>
      <c r="BJ65" s="75">
        <v>-4.89388140519849E-2</v>
      </c>
      <c r="BK65" s="75">
        <v>-4.7558961430458999E-2</v>
      </c>
      <c r="BL65" s="75">
        <v>-4.5617743120019399E-2</v>
      </c>
      <c r="BM65" s="75">
        <v>-4.3234421546526298E-2</v>
      </c>
      <c r="BN65" s="75">
        <v>-4.05546835383074E-2</v>
      </c>
      <c r="BO65" s="75">
        <v>-3.7741543315864802E-2</v>
      </c>
      <c r="BP65" s="75">
        <v>-3.4965903777024299E-2</v>
      </c>
      <c r="BQ65" s="75">
        <v>-3.2394848892163201E-2</v>
      </c>
      <c r="BR65" s="75">
        <v>-3.01807620285762E-2</v>
      </c>
      <c r="BS65" s="75">
        <v>-2.8453150648520002E-2</v>
      </c>
      <c r="BT65" s="75">
        <v>-2.73091349789274E-2</v>
      </c>
      <c r="BU65" s="75">
        <v>-2.6807530135124501E-2</v>
      </c>
      <c r="BV65" s="75">
        <v>-2.6965439566174601E-2</v>
      </c>
      <c r="BW65" s="75">
        <v>-2.7756858280677001E-2</v>
      </c>
      <c r="BX65" s="75">
        <v>-2.9114268027337801E-2</v>
      </c>
      <c r="BY65" s="75">
        <v>-3.0932528602115698E-2</v>
      </c>
      <c r="BZ65" s="75">
        <v>-3.3075757228498301E-2</v>
      </c>
      <c r="CA65" s="75">
        <v>-3.5385794696262497E-2</v>
      </c>
      <c r="CB65" s="75">
        <v>-3.7691449675612602E-2</v>
      </c>
      <c r="CC65" s="75">
        <v>-3.98195806381045E-2</v>
      </c>
      <c r="CD65" s="75">
        <v>-4.1606101329562002E-2</v>
      </c>
      <c r="CE65" s="75">
        <v>-4.2905181429577999E-2</v>
      </c>
      <c r="CF65" s="75">
        <v>-4.3598880286453999E-2</v>
      </c>
      <c r="CG65" s="75">
        <v>-4.3604499306807099E-2</v>
      </c>
      <c r="CH65" s="75">
        <v>-4.2878625016473902E-2</v>
      </c>
      <c r="CI65" s="75">
        <v>-4.1420246001634901E-2</v>
      </c>
      <c r="CJ65" s="75">
        <v>-3.9270539800868302E-2</v>
      </c>
      <c r="CK65" s="75">
        <v>-3.6509019359364098E-2</v>
      </c>
      <c r="CL65" s="75">
        <v>-3.3249100057459999E-2</v>
      </c>
      <c r="CM65" s="75">
        <v>-2.9629930056357799E-2</v>
      </c>
      <c r="CN65" s="75">
        <v>-2.5807031700228401E-2</v>
      </c>
      <c r="CO65" s="75">
        <v>-2.19425269695602E-2</v>
      </c>
      <c r="CP65" s="75">
        <v>-1.8193919550721999E-2</v>
      </c>
      <c r="CQ65" s="75">
        <v>-1.4703952535041901E-2</v>
      </c>
      <c r="CR65" s="75">
        <v>-1.1591422559736201E-2</v>
      </c>
      <c r="CS65" s="75">
        <v>-8.9431524402516505E-3</v>
      </c>
      <c r="CT65" s="75">
        <v>-6.80904085910242E-3</v>
      </c>
      <c r="CU65" s="75">
        <v>-5.1991087198848601E-3</v>
      </c>
      <c r="CV65" s="75">
        <v>-4.0840681138297396E-3</v>
      </c>
      <c r="CW65" s="75">
        <v>-3.3989868512935501E-3</v>
      </c>
      <c r="CX65" s="75">
        <v>-3.04995709634567E-3</v>
      </c>
      <c r="CY65" s="75">
        <v>-2.9239664209126199E-3</v>
      </c>
      <c r="CZ65" s="75">
        <v>-2.9007389336857098E-3</v>
      </c>
      <c r="DA65" s="75">
        <v>-2.8661020751132998E-3</v>
      </c>
      <c r="DB65" s="75">
        <v>-2.7254794277359901E-3</v>
      </c>
      <c r="DC65" s="75">
        <v>-2.4152162373547899E-3</v>
      </c>
      <c r="DD65" s="75">
        <v>-1.91096045955418E-3</v>
      </c>
      <c r="DE65" s="75">
        <v>-1.2294494380557801E-3</v>
      </c>
      <c r="DF65" s="75">
        <v>-8.4887647682080499E-4</v>
      </c>
      <c r="DH65" s="73">
        <v>10700</v>
      </c>
      <c r="DI65">
        <v>10691.4173307827</v>
      </c>
      <c r="DK65" s="74">
        <v>0</v>
      </c>
      <c r="DL65" s="74">
        <v>0</v>
      </c>
      <c r="DM65" s="74">
        <v>53</v>
      </c>
      <c r="DN65" s="74">
        <v>10691.4173307827</v>
      </c>
    </row>
    <row r="66" spans="1:118" ht="1.1499999999999999" customHeight="1" x14ac:dyDescent="0.25">
      <c r="A66" s="71">
        <f t="shared" si="36"/>
        <v>55</v>
      </c>
      <c r="B66">
        <v>7250</v>
      </c>
      <c r="C66" s="72">
        <f t="shared" si="44"/>
        <v>-4.4750297734935801E-3</v>
      </c>
      <c r="D66" s="72">
        <f t="shared" si="44"/>
        <v>-4.6522116295504901E-2</v>
      </c>
      <c r="E66" s="72">
        <f t="shared" si="44"/>
        <v>-3.11460433113325E-2</v>
      </c>
      <c r="G66" s="72">
        <f t="shared" si="43"/>
        <v>-1.0882153402756101</v>
      </c>
      <c r="H66" s="72">
        <f t="shared" si="43"/>
        <v>-4.2245531353987502</v>
      </c>
      <c r="I66" s="72">
        <f t="shared" si="42"/>
        <v>-2.6604450720315</v>
      </c>
      <c r="K66" s="75">
        <v>-7.3741142532526198E-4</v>
      </c>
      <c r="L66" s="75">
        <v>-1.06908576892692E-3</v>
      </c>
      <c r="M66" s="75">
        <v>-1.6674624584493299E-3</v>
      </c>
      <c r="N66" s="75">
        <v>-2.1209238332312399E-3</v>
      </c>
      <c r="O66" s="75">
        <v>-2.4189958163879002E-3</v>
      </c>
      <c r="P66" s="75">
        <v>-2.58768751112256E-3</v>
      </c>
      <c r="Q66" s="75">
        <v>-2.6872511558030899E-3</v>
      </c>
      <c r="R66" s="75">
        <v>-2.8053138534369199E-3</v>
      </c>
      <c r="S66" s="75">
        <v>-3.0458068566531402E-3</v>
      </c>
      <c r="T66" s="75">
        <v>-3.5173600269627001E-3</v>
      </c>
      <c r="U66" s="75">
        <v>-4.3207215969687197E-3</v>
      </c>
      <c r="V66" s="75">
        <v>-5.5382009324648597E-3</v>
      </c>
      <c r="W66" s="75">
        <v>-7.2245168482277201E-3</v>
      </c>
      <c r="X66" s="75">
        <v>-9.4010252535599598E-3</v>
      </c>
      <c r="Y66" s="75">
        <v>-1.20524217347201E-2</v>
      </c>
      <c r="Z66" s="75">
        <v>-1.5126488891655699E-2</v>
      </c>
      <c r="AA66" s="75">
        <v>-1.8537242434135799E-2</v>
      </c>
      <c r="AB66" s="75">
        <v>-2.2169763266797399E-2</v>
      </c>
      <c r="AC66" s="75">
        <v>-2.5887522262642002E-2</v>
      </c>
      <c r="AD66" s="75">
        <v>-2.9541743048644001E-2</v>
      </c>
      <c r="AE66" s="75">
        <v>-3.2980694849034001E-2</v>
      </c>
      <c r="AF66" s="75">
        <v>-3.6059687013143903E-2</v>
      </c>
      <c r="AG66" s="75">
        <v>-3.8651041180946699E-2</v>
      </c>
      <c r="AH66" s="75">
        <v>-4.0652251887322501E-2</v>
      </c>
      <c r="AI66" s="75">
        <v>-4.1992830898038798E-2</v>
      </c>
      <c r="AJ66" s="75">
        <v>-4.2639552420419002E-2</v>
      </c>
      <c r="AK66" s="75">
        <v>-4.2598618876613703E-2</v>
      </c>
      <c r="AL66" s="75">
        <v>-4.1915544281832799E-2</v>
      </c>
      <c r="AM66" s="75">
        <v>-4.0672909554064003E-2</v>
      </c>
      <c r="AN66" s="75">
        <v>-3.8985378657839603E-2</v>
      </c>
      <c r="AO66" s="75">
        <v>-3.6992516342720501E-2</v>
      </c>
      <c r="AP66" s="75">
        <v>-3.4850439304723299E-2</v>
      </c>
      <c r="AQ66" s="75">
        <v>-3.2722204680271698E-2</v>
      </c>
      <c r="AR66" s="75">
        <v>-3.0767629376841701E-2</v>
      </c>
      <c r="AS66" s="75">
        <v>-2.91334117728092E-2</v>
      </c>
      <c r="AT66" s="75">
        <v>-2.7944103534678098E-2</v>
      </c>
      <c r="AU66" s="75">
        <v>-2.7294330721961101E-2</v>
      </c>
      <c r="AV66" s="75">
        <v>-2.72429361637796E-2</v>
      </c>
      <c r="AW66" s="75">
        <v>-2.7809452006590601E-2</v>
      </c>
      <c r="AX66" s="75">
        <v>-2.8972946023027302E-2</v>
      </c>
      <c r="AY66" s="75">
        <v>-3.06733843472238E-2</v>
      </c>
      <c r="AZ66" s="75">
        <v>-3.28154423286059E-2</v>
      </c>
      <c r="BA66" s="75">
        <v>-3.52746933360049E-2</v>
      </c>
      <c r="BB66" s="75">
        <v>-3.79054399122924E-2</v>
      </c>
      <c r="BC66" s="75">
        <v>-4.0549931169662101E-2</v>
      </c>
      <c r="BD66" s="75">
        <v>-4.3048307575386302E-2</v>
      </c>
      <c r="BE66" s="75">
        <v>-4.5248752430784397E-2</v>
      </c>
      <c r="BF66" s="75">
        <v>-4.7017134545417297E-2</v>
      </c>
      <c r="BG66" s="75">
        <v>-4.82453310119672E-2</v>
      </c>
      <c r="BH66" s="75">
        <v>-4.8858130379740003E-2</v>
      </c>
      <c r="BI66" s="75">
        <v>-4.8818046181204403E-2</v>
      </c>
      <c r="BJ66" s="75">
        <v>-4.8127699504061601E-2</v>
      </c>
      <c r="BK66" s="75">
        <v>-4.6829336377536397E-2</v>
      </c>
      <c r="BL66" s="75">
        <v>-4.50025084570779E-2</v>
      </c>
      <c r="BM66" s="75">
        <v>-4.2759233055726299E-2</v>
      </c>
      <c r="BN66" s="75">
        <v>-4.0236325527507603E-2</v>
      </c>
      <c r="BO66" s="75">
        <v>-3.75868431692606E-2</v>
      </c>
      <c r="BP66" s="75">
        <v>-3.4971274494387201E-2</v>
      </c>
      <c r="BQ66" s="75">
        <v>-3.25465384263861E-2</v>
      </c>
      <c r="BR66" s="75">
        <v>-3.0455672086295599E-2</v>
      </c>
      <c r="BS66" s="75">
        <v>-2.88202911183498E-2</v>
      </c>
      <c r="BT66" s="75">
        <v>-2.77315556568783E-2</v>
      </c>
      <c r="BU66" s="75">
        <v>-2.7244634579778899E-2</v>
      </c>
      <c r="BV66" s="75">
        <v>-2.73755280343084E-2</v>
      </c>
      <c r="BW66" s="75">
        <v>-2.8099740327502301E-2</v>
      </c>
      <c r="BX66" s="75">
        <v>-2.935379138195E-2</v>
      </c>
      <c r="BY66" s="75">
        <v>-3.1038806963579101E-2</v>
      </c>
      <c r="BZ66" s="75">
        <v>-3.3027100299113897E-2</v>
      </c>
      <c r="CA66" s="75">
        <v>-3.5170026429618702E-2</v>
      </c>
      <c r="CB66" s="75">
        <v>-3.7306634522760701E-2</v>
      </c>
      <c r="CC66" s="75">
        <v>-3.9274217980059797E-2</v>
      </c>
      <c r="CD66" s="75">
        <v>-4.0918554051727299E-2</v>
      </c>
      <c r="CE66" s="75">
        <v>-4.2102432569231497E-2</v>
      </c>
      <c r="CF66" s="75">
        <v>-4.2715016433135099E-2</v>
      </c>
      <c r="CG66" s="75">
        <v>-4.2678422482035697E-2</v>
      </c>
      <c r="CH66" s="75">
        <v>-4.19516485220583E-2</v>
      </c>
      <c r="CI66" s="75">
        <v>-4.0533617646897203E-2</v>
      </c>
      <c r="CJ66" s="75">
        <v>-3.8462765944564097E-2</v>
      </c>
      <c r="CK66" s="75">
        <v>-3.5813546571434901E-2</v>
      </c>
      <c r="CL66" s="75">
        <v>-3.2692340054477402E-2</v>
      </c>
      <c r="CM66" s="75">
        <v>-2.9229608185501001E-2</v>
      </c>
      <c r="CN66" s="75">
        <v>-2.55712566288138E-2</v>
      </c>
      <c r="CO66" s="75">
        <v>-2.1869500079801499E-2</v>
      </c>
      <c r="CP66" s="75">
        <v>-1.8272133697923802E-2</v>
      </c>
      <c r="CQ66" s="75">
        <v>-1.49133652959017E-2</v>
      </c>
      <c r="CR66" s="75">
        <v>-1.1904893133882899E-2</v>
      </c>
      <c r="CS66" s="75">
        <v>-9.3286561301920302E-3</v>
      </c>
      <c r="CT66" s="75">
        <v>-7.23210717570509E-3</v>
      </c>
      <c r="CU66" s="75">
        <v>-5.6255062465197601E-3</v>
      </c>
      <c r="CV66" s="75">
        <v>-4.4825555343868404E-3</v>
      </c>
      <c r="CW66" s="75">
        <v>-3.7437853556639301E-3</v>
      </c>
      <c r="CX66" s="75">
        <v>-3.32289508185567E-3</v>
      </c>
      <c r="CY66" s="75">
        <v>-3.11590275215621E-3</v>
      </c>
      <c r="CZ66" s="75">
        <v>-3.0121590376120302E-3</v>
      </c>
      <c r="DA66" s="75">
        <v>-2.9066476152411198E-3</v>
      </c>
      <c r="DB66" s="75">
        <v>-2.71233188889254E-3</v>
      </c>
      <c r="DC66" s="75">
        <v>-2.3703514503358699E-3</v>
      </c>
      <c r="DD66" s="75">
        <v>-1.85759854135085E-3</v>
      </c>
      <c r="DE66" s="75">
        <v>-1.18801811020148E-3</v>
      </c>
      <c r="DF66" s="75">
        <v>-8.1792734576083596E-4</v>
      </c>
      <c r="DH66" s="73">
        <v>10900</v>
      </c>
      <c r="DI66">
        <v>10727.623801813599</v>
      </c>
      <c r="DK66" s="74">
        <v>0</v>
      </c>
      <c r="DL66" s="74">
        <v>0</v>
      </c>
      <c r="DM66" s="74">
        <v>54</v>
      </c>
      <c r="DN66" s="74">
        <v>10727.623801813599</v>
      </c>
    </row>
    <row r="67" spans="1:118" ht="1.1499999999999999" customHeight="1" x14ac:dyDescent="0.25">
      <c r="A67" s="71">
        <f t="shared" si="36"/>
        <v>56</v>
      </c>
      <c r="B67">
        <v>7200</v>
      </c>
      <c r="C67" s="72">
        <f t="shared" si="44"/>
        <v>-4.7577571608735502E-3</v>
      </c>
      <c r="D67" s="72">
        <f t="shared" si="44"/>
        <v>-4.5814350436489799E-2</v>
      </c>
      <c r="E67" s="72">
        <f t="shared" si="44"/>
        <v>-3.0668631154021499E-2</v>
      </c>
      <c r="G67" s="72">
        <f t="shared" si="43"/>
        <v>-1.0834575831147399</v>
      </c>
      <c r="H67" s="72">
        <f t="shared" si="43"/>
        <v>-4.1787387849622597</v>
      </c>
      <c r="I67" s="72">
        <f t="shared" si="42"/>
        <v>-2.62977644087748</v>
      </c>
      <c r="K67" s="75">
        <v>-7.1627753030042995E-4</v>
      </c>
      <c r="L67" s="75">
        <v>-1.04167168469757E-3</v>
      </c>
      <c r="M67" s="75">
        <v>-1.6353416755873599E-3</v>
      </c>
      <c r="N67" s="75">
        <v>-2.1017710636988302E-3</v>
      </c>
      <c r="O67" s="75">
        <v>-2.4327340869467599E-3</v>
      </c>
      <c r="P67" s="75">
        <v>-2.65299276250516E-3</v>
      </c>
      <c r="Q67" s="75">
        <v>-2.8183303853711499E-3</v>
      </c>
      <c r="R67" s="75">
        <v>-3.0094743690824502E-3</v>
      </c>
      <c r="S67" s="75">
        <v>-3.3220110335514599E-3</v>
      </c>
      <c r="T67" s="75">
        <v>-3.8558530818227099E-3</v>
      </c>
      <c r="U67" s="75">
        <v>-4.7035877496773501E-3</v>
      </c>
      <c r="V67" s="75">
        <v>-5.9407395806238099E-3</v>
      </c>
      <c r="W67" s="75">
        <v>-7.6172342826248398E-3</v>
      </c>
      <c r="X67" s="75">
        <v>-9.7519855126120096E-3</v>
      </c>
      <c r="Y67" s="75">
        <v>-1.2329751988527199E-2</v>
      </c>
      <c r="Z67" s="75">
        <v>-1.5300896224889501E-2</v>
      </c>
      <c r="AA67" s="75">
        <v>-1.85843039879455E-2</v>
      </c>
      <c r="AB67" s="75">
        <v>-2.20718214469297E-2</v>
      </c>
      <c r="AC67" s="75">
        <v>-2.5635140630511099E-2</v>
      </c>
      <c r="AD67" s="75">
        <v>-2.91345645478122E-2</v>
      </c>
      <c r="AE67" s="75">
        <v>-3.2427660358794103E-2</v>
      </c>
      <c r="AF67" s="75">
        <v>-3.5378674029252502E-2</v>
      </c>
      <c r="AG67" s="75">
        <v>-3.7867873780387501E-2</v>
      </c>
      <c r="AH67" s="75">
        <v>-3.9799152932259801E-2</v>
      </c>
      <c r="AI67" s="75">
        <v>-4.1106488672344302E-2</v>
      </c>
      <c r="AJ67" s="75">
        <v>-4.1758884371697599E-2</v>
      </c>
      <c r="AK67" s="75">
        <v>-4.17623527924115E-2</v>
      </c>
      <c r="AL67" s="75">
        <v>-4.1159809587225003E-2</v>
      </c>
      <c r="AM67" s="75">
        <v>-4.0028986035508703E-2</v>
      </c>
      <c r="AN67" s="75">
        <v>-3.8477737239691098E-2</v>
      </c>
      <c r="AO67" s="75">
        <v>-3.6637288394513197E-2</v>
      </c>
      <c r="AP67" s="75">
        <v>-3.46544079344221E-2</v>
      </c>
      <c r="AQ67" s="75">
        <v>-3.2682367210359102E-2</v>
      </c>
      <c r="AR67" s="75">
        <v>-3.08713750596371E-2</v>
      </c>
      <c r="AS67" s="75">
        <v>-2.9359317364164701E-2</v>
      </c>
      <c r="AT67" s="75">
        <v>-2.8263279117809299E-2</v>
      </c>
      <c r="AU67" s="75">
        <v>-2.7672224101097501E-2</v>
      </c>
      <c r="AV67" s="75">
        <v>-2.7641490561704798E-2</v>
      </c>
      <c r="AW67" s="75">
        <v>-2.81894916923374E-2</v>
      </c>
      <c r="AX67" s="75">
        <v>-2.9296634646657299E-2</v>
      </c>
      <c r="AY67" s="75">
        <v>-3.0906599935865399E-2</v>
      </c>
      <c r="AZ67" s="75">
        <v>-3.2929906494086898E-2</v>
      </c>
      <c r="BA67" s="75">
        <v>-3.5249733002024101E-2</v>
      </c>
      <c r="BB67" s="75">
        <v>-3.7729278993424403E-2</v>
      </c>
      <c r="BC67" s="75">
        <v>-4.02204213492586E-2</v>
      </c>
      <c r="BD67" s="75">
        <v>-4.2573050835230698E-2</v>
      </c>
      <c r="BE67" s="75">
        <v>-4.4644599781809097E-2</v>
      </c>
      <c r="BF67" s="75">
        <v>-4.6309117183977802E-2</v>
      </c>
      <c r="BG67" s="75">
        <v>-4.7465066726672299E-2</v>
      </c>
      <c r="BH67" s="75">
        <v>-4.8041816909362697E-2</v>
      </c>
      <c r="BI67" s="75">
        <v>-4.8004162375937E-2</v>
      </c>
      <c r="BJ67" s="75">
        <v>-4.73545767659607E-2</v>
      </c>
      <c r="BK67" s="75">
        <v>-4.6132729473501902E-2</v>
      </c>
      <c r="BL67" s="75">
        <v>-4.4413308090865897E-2</v>
      </c>
      <c r="BM67" s="75">
        <v>-4.2301524387594297E-2</v>
      </c>
      <c r="BN67" s="75">
        <v>-3.9925863176345E-2</v>
      </c>
      <c r="BO67" s="75">
        <v>-3.7430031804551601E-2</v>
      </c>
      <c r="BP67" s="75">
        <v>-3.4964734339928298E-2</v>
      </c>
      <c r="BQ67" s="75">
        <v>-3.2677345809320198E-2</v>
      </c>
      <c r="BR67" s="75">
        <v>-3.0702124866634199E-2</v>
      </c>
      <c r="BS67" s="75">
        <v>-2.9153273163919899E-2</v>
      </c>
      <c r="BT67" s="75">
        <v>-2.8116359729597199E-2</v>
      </c>
      <c r="BU67" s="75">
        <v>-2.7643125887448099E-2</v>
      </c>
      <c r="BV67" s="75">
        <v>-2.7748534368502002E-2</v>
      </c>
      <c r="BW67" s="75">
        <v>-2.84095145595301E-2</v>
      </c>
      <c r="BX67" s="75">
        <v>-2.9566375935405599E-2</v>
      </c>
      <c r="BY67" s="75">
        <v>-3.1126124001289099E-2</v>
      </c>
      <c r="BZ67" s="75">
        <v>-3.2968789621786503E-2</v>
      </c>
      <c r="CA67" s="75">
        <v>-3.4954648028920003E-2</v>
      </c>
      <c r="CB67" s="75">
        <v>-3.6932371777129401E-2</v>
      </c>
      <c r="CC67" s="75">
        <v>-3.8749075784607998E-2</v>
      </c>
      <c r="CD67" s="75">
        <v>-4.02597765406289E-2</v>
      </c>
      <c r="CE67" s="75">
        <v>-4.1335383247887797E-2</v>
      </c>
      <c r="CF67" s="75">
        <v>-4.1871741311956603E-2</v>
      </c>
      <c r="CG67" s="75">
        <v>-4.1795471600967103E-2</v>
      </c>
      <c r="CH67" s="75">
        <v>-4.10678738463639E-2</v>
      </c>
      <c r="CI67" s="75">
        <v>-3.9687802482289897E-2</v>
      </c>
      <c r="CJ67" s="75">
        <v>-3.7691130363905298E-2</v>
      </c>
      <c r="CK67" s="75">
        <v>-3.5147577416000698E-2</v>
      </c>
      <c r="CL67" s="75">
        <v>-3.2156933023934402E-2</v>
      </c>
      <c r="CM67" s="75">
        <v>-2.8841503424232501E-2</v>
      </c>
      <c r="CN67" s="75">
        <v>-2.5338205073644499E-2</v>
      </c>
      <c r="CO67" s="75">
        <v>-2.1789946173353201E-2</v>
      </c>
      <c r="CP67" s="75">
        <v>-1.83354360647035E-2</v>
      </c>
      <c r="CQ67" s="75">
        <v>-1.51008914712019E-2</v>
      </c>
      <c r="CR67" s="75">
        <v>-1.21913455236335E-2</v>
      </c>
      <c r="CS67" s="75">
        <v>-9.68418710314836E-3</v>
      </c>
      <c r="CT67" s="75">
        <v>-7.6245498572779903E-3</v>
      </c>
      <c r="CU67" s="75">
        <v>-6.0229297084242704E-3</v>
      </c>
      <c r="CV67" s="75">
        <v>-4.8557804942947697E-3</v>
      </c>
      <c r="CW67" s="75">
        <v>-4.0687168109025101E-3</v>
      </c>
      <c r="CX67" s="75">
        <v>-3.5824620953690098E-3</v>
      </c>
      <c r="CY67" s="75">
        <v>-3.3013838567148902E-3</v>
      </c>
      <c r="CZ67" s="75">
        <v>-3.1236865369737598E-3</v>
      </c>
      <c r="DA67" s="75">
        <v>-2.9527403970405399E-3</v>
      </c>
      <c r="DB67" s="75">
        <v>-2.7084090729385898E-3</v>
      </c>
      <c r="DC67" s="75">
        <v>-2.3361609646144598E-3</v>
      </c>
      <c r="DD67" s="75">
        <v>-1.8140313815183599E-3</v>
      </c>
      <c r="DE67" s="75">
        <v>-1.15342796333607E-3</v>
      </c>
      <c r="DF67" s="75">
        <v>-7.9187529952832797E-4</v>
      </c>
      <c r="DH67" s="73">
        <v>11100</v>
      </c>
      <c r="DI67">
        <v>10752.3268119607</v>
      </c>
      <c r="DK67" s="74">
        <v>0</v>
      </c>
      <c r="DL67" s="74">
        <v>0</v>
      </c>
      <c r="DM67" s="74">
        <v>55</v>
      </c>
      <c r="DN67" s="74">
        <v>10752.3268119607</v>
      </c>
    </row>
    <row r="68" spans="1:118" ht="1.1499999999999999" customHeight="1" x14ac:dyDescent="0.25">
      <c r="A68" s="71">
        <f t="shared" si="36"/>
        <v>57</v>
      </c>
      <c r="B68">
        <v>7150</v>
      </c>
      <c r="C68" s="72">
        <f t="shared" si="44"/>
        <v>-5.0238395537007801E-3</v>
      </c>
      <c r="D68" s="72">
        <f t="shared" si="44"/>
        <v>-4.5138610018839197E-2</v>
      </c>
      <c r="E68" s="72">
        <f t="shared" si="44"/>
        <v>-3.0208707149122299E-2</v>
      </c>
      <c r="G68" s="72">
        <f t="shared" si="43"/>
        <v>-1.07843374356104</v>
      </c>
      <c r="H68" s="72">
        <f t="shared" si="43"/>
        <v>-4.1336001749434201</v>
      </c>
      <c r="I68" s="72">
        <f t="shared" si="42"/>
        <v>-2.5995677337283598</v>
      </c>
      <c r="K68" s="75">
        <v>-6.9918923260956899E-4</v>
      </c>
      <c r="L68" s="75">
        <v>-1.0198764936558201E-3</v>
      </c>
      <c r="M68" s="75">
        <v>-1.61117575897606E-3</v>
      </c>
      <c r="N68" s="75">
        <v>-2.0910829824606399E-3</v>
      </c>
      <c r="O68" s="75">
        <v>-2.4533894136266098E-3</v>
      </c>
      <c r="P68" s="75">
        <v>-2.72172612915255E-3</v>
      </c>
      <c r="Q68" s="75">
        <v>-2.94780428276681E-3</v>
      </c>
      <c r="R68" s="75">
        <v>-3.2060442119518401E-3</v>
      </c>
      <c r="S68" s="75">
        <v>-3.5843856598739799E-3</v>
      </c>
      <c r="T68" s="75">
        <v>-4.1747252758659601E-3</v>
      </c>
      <c r="U68" s="75">
        <v>-5.0621201801550296E-3</v>
      </c>
      <c r="V68" s="75">
        <v>-6.3158203167131399E-3</v>
      </c>
      <c r="W68" s="75">
        <v>-7.98131471561646E-3</v>
      </c>
      <c r="X68" s="75">
        <v>-1.00752602463762E-2</v>
      </c>
      <c r="Y68" s="75">
        <v>-1.25824917453155E-2</v>
      </c>
      <c r="Z68" s="75">
        <v>-1.5455794649355901E-2</v>
      </c>
      <c r="AA68" s="75">
        <v>-1.86186142674796E-2</v>
      </c>
      <c r="AB68" s="75">
        <v>-2.1969134411365301E-2</v>
      </c>
      <c r="AC68" s="75">
        <v>-2.53867548154403E-2</v>
      </c>
      <c r="AD68" s="75">
        <v>-2.87402845947963E-2</v>
      </c>
      <c r="AE68" s="75">
        <v>-3.1896000393985498E-2</v>
      </c>
      <c r="AF68" s="75">
        <v>-3.47265259629784E-2</v>
      </c>
      <c r="AG68" s="75">
        <v>-3.7119577934922703E-2</v>
      </c>
      <c r="AH68" s="75">
        <v>-3.8985043730731299E-2</v>
      </c>
      <c r="AI68" s="75">
        <v>-4.0261082604028997E-2</v>
      </c>
      <c r="AJ68" s="75">
        <v>-4.0918779423582199E-2</v>
      </c>
      <c r="AK68" s="75">
        <v>-4.0963957908111297E-2</v>
      </c>
      <c r="AL68" s="75">
        <v>-4.0437088169519401E-2</v>
      </c>
      <c r="AM68" s="75">
        <v>-3.9411341493419003E-2</v>
      </c>
      <c r="AN68" s="75">
        <v>-3.7988169712984902E-2</v>
      </c>
      <c r="AO68" s="75">
        <v>-3.6290959405655403E-2</v>
      </c>
      <c r="AP68" s="75">
        <v>-3.4457697429133897E-2</v>
      </c>
      <c r="AQ68" s="75">
        <v>-3.2632462857172799E-2</v>
      </c>
      <c r="AR68" s="75">
        <v>-3.0956436836122501E-2</v>
      </c>
      <c r="AS68" s="75">
        <v>-2.95592245841544E-2</v>
      </c>
      <c r="AT68" s="75">
        <v>-2.85508964574273E-2</v>
      </c>
      <c r="AU68" s="75">
        <v>-2.8015098002942902E-2</v>
      </c>
      <c r="AV68" s="75">
        <v>-2.8003875419053598E-2</v>
      </c>
      <c r="AW68" s="75">
        <v>-2.8534589365667599E-2</v>
      </c>
      <c r="AX68" s="75">
        <v>-2.9588902668128799E-2</v>
      </c>
      <c r="AY68" s="75">
        <v>-3.1113983202021699E-2</v>
      </c>
      <c r="AZ68" s="75">
        <v>-3.3025838699227199E-2</v>
      </c>
      <c r="BA68" s="75">
        <v>-3.5214791067555699E-2</v>
      </c>
      <c r="BB68" s="75">
        <v>-3.7552395108177698E-2</v>
      </c>
      <c r="BC68" s="75">
        <v>-3.9899568163391401E-2</v>
      </c>
      <c r="BD68" s="75">
        <v>-4.2115358741839297E-2</v>
      </c>
      <c r="BE68" s="75">
        <v>-4.4065886039975299E-2</v>
      </c>
      <c r="BF68" s="75">
        <v>-4.5632881714959599E-2</v>
      </c>
      <c r="BG68" s="75">
        <v>-4.6720995746459201E-2</v>
      </c>
      <c r="BH68" s="75">
        <v>-4.7263898328938E-2</v>
      </c>
      <c r="BI68" s="75">
        <v>-4.7228525630512101E-2</v>
      </c>
      <c r="BJ68" s="75">
        <v>-4.6617212116134399E-2</v>
      </c>
      <c r="BK68" s="75">
        <v>-4.54672102115046E-2</v>
      </c>
      <c r="BL68" s="75">
        <v>-4.3848636852471798E-2</v>
      </c>
      <c r="BM68" s="75">
        <v>-4.1860311686568799E-2</v>
      </c>
      <c r="BN68" s="75">
        <v>-3.9622897075223498E-2</v>
      </c>
      <c r="BO68" s="75">
        <v>-3.72713195072083E-2</v>
      </c>
      <c r="BP68" s="75">
        <v>-3.4947091489066197E-2</v>
      </c>
      <c r="BQ68" s="75">
        <v>-3.2788627898339598E-2</v>
      </c>
      <c r="BR68" s="75">
        <v>-3.0921940388848199E-2</v>
      </c>
      <c r="BS68" s="75">
        <v>-2.9454266296720499E-2</v>
      </c>
      <c r="BT68" s="75">
        <v>-2.84659314020154E-2</v>
      </c>
      <c r="BU68" s="75">
        <v>-2.8005451576796001E-2</v>
      </c>
      <c r="BV68" s="75">
        <v>-2.80868171934207E-2</v>
      </c>
      <c r="BW68" s="75">
        <v>-2.8688304296138001E-2</v>
      </c>
      <c r="BX68" s="75">
        <v>-2.9753773743141199E-2</v>
      </c>
      <c r="BY68" s="75">
        <v>-3.1195753712640901E-2</v>
      </c>
      <c r="BZ68" s="75">
        <v>-3.2901541485362E-2</v>
      </c>
      <c r="CA68" s="75">
        <v>-3.4739769554885197E-2</v>
      </c>
      <c r="CB68" s="75">
        <v>-3.6568164282493799E-2</v>
      </c>
      <c r="CC68" s="75">
        <v>-3.8243077358879399E-2</v>
      </c>
      <c r="CD68" s="75">
        <v>-3.9628179032088102E-2</v>
      </c>
      <c r="CE68" s="75">
        <v>-4.0602036598920602E-2</v>
      </c>
      <c r="CF68" s="75">
        <v>-4.10667673394573E-2</v>
      </c>
      <c r="CG68" s="75">
        <v>-4.0953217716864797E-2</v>
      </c>
      <c r="CH68" s="75">
        <v>-4.0224879147240197E-2</v>
      </c>
      <c r="CI68" s="75">
        <v>-3.8880534446129697E-2</v>
      </c>
      <c r="CJ68" s="75">
        <v>-3.6953664314819397E-2</v>
      </c>
      <c r="CK68" s="75">
        <v>-3.4509557448936898E-2</v>
      </c>
      <c r="CL68" s="75">
        <v>-3.1641831225733698E-2</v>
      </c>
      <c r="CM68" s="75">
        <v>-2.84651307860667E-2</v>
      </c>
      <c r="CN68" s="75">
        <v>-2.5107977380312101E-2</v>
      </c>
      <c r="CO68" s="75">
        <v>-2.1704526040230099E-2</v>
      </c>
      <c r="CP68" s="75">
        <v>-1.83849956020685E-2</v>
      </c>
      <c r="CQ68" s="75">
        <v>-1.52681088202007E-2</v>
      </c>
      <c r="CR68" s="75">
        <v>-1.24526464174368E-2</v>
      </c>
      <c r="CS68" s="75">
        <v>-1.0011755599493801E-2</v>
      </c>
      <c r="CT68" s="75">
        <v>-7.9883631029770107E-3</v>
      </c>
      <c r="CU68" s="75">
        <v>-6.3932037421318396E-3</v>
      </c>
      <c r="CV68" s="75">
        <v>-5.2052478713494497E-3</v>
      </c>
      <c r="CW68" s="75">
        <v>-4.3748475574920996E-3</v>
      </c>
      <c r="CX68" s="75">
        <v>-3.829204250369E-3</v>
      </c>
      <c r="CY68" s="75">
        <v>-3.4803996000755399E-3</v>
      </c>
      <c r="CZ68" s="75">
        <v>-3.2347898898433401E-3</v>
      </c>
      <c r="DA68" s="75">
        <v>-3.0034172915747999E-3</v>
      </c>
      <c r="DB68" s="75">
        <v>-2.71247415605103E-3</v>
      </c>
      <c r="DC68" s="75">
        <v>-2.3113428008764399E-3</v>
      </c>
      <c r="DD68" s="75">
        <v>-1.7791085925910001E-3</v>
      </c>
      <c r="DE68" s="75">
        <v>-1.12489305965027E-3</v>
      </c>
      <c r="DF68" s="75">
        <v>-7.7016279768940803E-4</v>
      </c>
      <c r="DH68" s="73">
        <v>11300</v>
      </c>
      <c r="DI68">
        <v>10764.600219612599</v>
      </c>
      <c r="DK68" s="74">
        <v>0</v>
      </c>
      <c r="DL68" s="74">
        <v>0</v>
      </c>
      <c r="DM68" s="74">
        <v>56</v>
      </c>
      <c r="DN68" s="74">
        <v>10764.600219612599</v>
      </c>
    </row>
    <row r="69" spans="1:118" ht="1.1499999999999999" customHeight="1" x14ac:dyDescent="0.25">
      <c r="A69" s="71">
        <f t="shared" si="36"/>
        <v>58</v>
      </c>
      <c r="B69">
        <v>7100</v>
      </c>
      <c r="C69" s="72">
        <f t="shared" si="44"/>
        <v>-5.2741546062316002E-3</v>
      </c>
      <c r="D69" s="72">
        <f t="shared" si="44"/>
        <v>-4.4493026054801703E-2</v>
      </c>
      <c r="E69" s="72">
        <f t="shared" si="44"/>
        <v>-2.9765431763808001E-2</v>
      </c>
      <c r="G69" s="72">
        <f t="shared" si="43"/>
        <v>-1.07315958895481</v>
      </c>
      <c r="H69" s="72">
        <f t="shared" si="43"/>
        <v>-4.0891071488886199</v>
      </c>
      <c r="I69" s="72">
        <f t="shared" si="42"/>
        <v>-2.56980230196455</v>
      </c>
      <c r="K69" s="75">
        <v>-6.8566143407224403E-4</v>
      </c>
      <c r="L69" s="75">
        <v>-1.00301938386564E-3</v>
      </c>
      <c r="M69" s="75">
        <v>-1.59397466605696E-3</v>
      </c>
      <c r="N69" s="75">
        <v>-2.0877428519679598E-3</v>
      </c>
      <c r="O69" s="75">
        <v>-2.47991734597235E-3</v>
      </c>
      <c r="P69" s="75">
        <v>-2.79309680679034E-3</v>
      </c>
      <c r="Q69" s="75">
        <v>-3.0752753476645002E-3</v>
      </c>
      <c r="R69" s="75">
        <v>-3.3951034779829501E-3</v>
      </c>
      <c r="S69" s="75">
        <v>-3.8335132982956501E-3</v>
      </c>
      <c r="T69" s="75">
        <v>-4.4750297734935801E-3</v>
      </c>
      <c r="U69" s="75">
        <v>-5.3977633475869799E-3</v>
      </c>
      <c r="V69" s="75">
        <v>-6.6651650601352204E-3</v>
      </c>
      <c r="W69" s="75">
        <v>-8.3186214452825799E-3</v>
      </c>
      <c r="X69" s="75">
        <v>-1.03727073972231E-2</v>
      </c>
      <c r="Y69" s="75">
        <v>-1.28123478530915E-2</v>
      </c>
      <c r="Z69" s="75">
        <v>-1.5592606262744E-2</v>
      </c>
      <c r="AA69" s="75">
        <v>-1.8641198404311499E-2</v>
      </c>
      <c r="AB69" s="75">
        <v>-2.18622462338726E-2</v>
      </c>
      <c r="AC69" s="75">
        <v>-2.5142377089773599E-2</v>
      </c>
      <c r="AD69" s="75">
        <v>-2.8358369893876401E-2</v>
      </c>
      <c r="AE69" s="75">
        <v>-3.13846591951642E-2</v>
      </c>
      <c r="AF69" s="75">
        <v>-3.4101722200603E-2</v>
      </c>
      <c r="AG69" s="75">
        <v>-3.6404257059793901E-2</v>
      </c>
      <c r="AH69" s="75">
        <v>-3.8207766102027502E-2</v>
      </c>
      <c r="AI69" s="75">
        <v>-3.9454325030478597E-2</v>
      </c>
      <c r="AJ69" s="75">
        <v>-4.0116961837561499E-2</v>
      </c>
      <c r="AK69" s="75">
        <v>-4.0201311539708497E-2</v>
      </c>
      <c r="AL69" s="75">
        <v>-3.9745542115710998E-2</v>
      </c>
      <c r="AM69" s="75">
        <v>-3.8818537670808798E-2</v>
      </c>
      <c r="AN69" s="75">
        <v>-3.7515728235807698E-2</v>
      </c>
      <c r="AO69" s="75">
        <v>-3.5953131574619802E-2</v>
      </c>
      <c r="AP69" s="75">
        <v>-3.4260484528135703E-2</v>
      </c>
      <c r="AQ69" s="75">
        <v>-3.2573231751930498E-2</v>
      </c>
      <c r="AR69" s="75">
        <v>-3.1024072400678001E-2</v>
      </c>
      <c r="AS69" s="75">
        <v>-2.9734830359484401E-2</v>
      </c>
      <c r="AT69" s="75">
        <v>-2.8808985387786298E-2</v>
      </c>
      <c r="AU69" s="75">
        <v>-2.8325187645323199E-2</v>
      </c>
      <c r="AV69" s="75">
        <v>-2.8332390958475999E-2</v>
      </c>
      <c r="AW69" s="75">
        <v>-2.8846966268956699E-2</v>
      </c>
      <c r="AX69" s="75">
        <v>-2.9851753731436399E-2</v>
      </c>
      <c r="AY69" s="75">
        <v>-3.1297194892408599E-2</v>
      </c>
      <c r="AZ69" s="75">
        <v>-3.3104452637026001E-2</v>
      </c>
      <c r="BA69" s="75">
        <v>-3.51705583381954E-2</v>
      </c>
      <c r="BB69" s="75">
        <v>-3.7374913751355002E-2</v>
      </c>
      <c r="BC69" s="75">
        <v>-3.9586925104626899E-2</v>
      </c>
      <c r="BD69" s="75">
        <v>-4.1674241938553597E-2</v>
      </c>
      <c r="BE69" s="75">
        <v>-4.3511142101692699E-2</v>
      </c>
      <c r="BF69" s="75">
        <v>-4.4986572506250003E-2</v>
      </c>
      <c r="BG69" s="75">
        <v>-4.6010993775298603E-2</v>
      </c>
      <c r="BH69" s="75">
        <v>-4.6522116295504901E-2</v>
      </c>
      <c r="BI69" s="75">
        <v>-4.6488886715833302E-2</v>
      </c>
      <c r="BJ69" s="75">
        <v>-4.59135082455168E-2</v>
      </c>
      <c r="BK69" s="75">
        <v>-4.48309661098392E-2</v>
      </c>
      <c r="BL69" s="75">
        <v>-4.3307081730576999E-2</v>
      </c>
      <c r="BM69" s="75">
        <v>-4.1434671736369597E-2</v>
      </c>
      <c r="BN69" s="75">
        <v>-3.9327052933963297E-2</v>
      </c>
      <c r="BO69" s="75">
        <v>-3.7110904378005197E-2</v>
      </c>
      <c r="BP69" s="75">
        <v>-3.4919105663084302E-2</v>
      </c>
      <c r="BQ69" s="75">
        <v>-3.28816595771695E-2</v>
      </c>
      <c r="BR69" s="75">
        <v>-3.1116828283293201E-2</v>
      </c>
      <c r="BS69" s="75">
        <v>-2.9725308862052699E-2</v>
      </c>
      <c r="BT69" s="75">
        <v>-2.8782510605128601E-2</v>
      </c>
      <c r="BU69" s="75">
        <v>-2.8333910676073999E-2</v>
      </c>
      <c r="BV69" s="75">
        <v>-2.83925925731227E-2</v>
      </c>
      <c r="BW69" s="75">
        <v>-2.8938103899831698E-2</v>
      </c>
      <c r="BX69" s="75">
        <v>-2.9917629889332598E-2</v>
      </c>
      <c r="BY69" s="75">
        <v>-3.1248892983230601E-2</v>
      </c>
      <c r="BZ69" s="75">
        <v>-3.28260275741558E-2</v>
      </c>
      <c r="CA69" s="75">
        <v>-3.4525493641449398E-2</v>
      </c>
      <c r="CB69" s="75">
        <v>-3.6213544970169098E-2</v>
      </c>
      <c r="CC69" s="75">
        <v>-3.7755209430279102E-2</v>
      </c>
      <c r="CD69" s="75">
        <v>-3.9022268154731102E-2</v>
      </c>
      <c r="CE69" s="75">
        <v>-3.9900515497847601E-2</v>
      </c>
      <c r="CF69" s="75">
        <v>-4.02979439345654E-2</v>
      </c>
      <c r="CG69" s="75">
        <v>-4.01493783473688E-2</v>
      </c>
      <c r="CH69" s="75">
        <v>-3.9420386060551198E-2</v>
      </c>
      <c r="CI69" s="75">
        <v>-3.8109682768640601E-2</v>
      </c>
      <c r="CJ69" s="75">
        <v>-3.6248513534046602E-2</v>
      </c>
      <c r="CK69" s="75">
        <v>-3.3898022167168099E-2</v>
      </c>
      <c r="CL69" s="75">
        <v>-3.11460433113325E-2</v>
      </c>
      <c r="CM69" s="75">
        <v>-2.81000279473482E-2</v>
      </c>
      <c r="CN69" s="75">
        <v>-2.48806581951794E-2</v>
      </c>
      <c r="CO69" s="75">
        <v>-2.1613850640492201E-2</v>
      </c>
      <c r="CP69" s="75">
        <v>-1.84218987502026E-2</v>
      </c>
      <c r="CQ69" s="75">
        <v>-1.54164865925076E-2</v>
      </c>
      <c r="CR69" s="75">
        <v>-1.2690536676732299E-2</v>
      </c>
      <c r="CS69" s="75">
        <v>-1.03132356189507E-2</v>
      </c>
      <c r="CT69" s="75">
        <v>-8.3254091874232408E-3</v>
      </c>
      <c r="CU69" s="75">
        <v>-6.7380307216944801E-3</v>
      </c>
      <c r="CV69" s="75">
        <v>-5.5323671394580699E-3</v>
      </c>
      <c r="CW69" s="75">
        <v>-4.6631784915507502E-3</v>
      </c>
      <c r="CX69" s="75">
        <v>-4.06364451004264E-3</v>
      </c>
      <c r="CY69" s="75">
        <v>-3.6529607285137899E-3</v>
      </c>
      <c r="CZ69" s="75">
        <v>-3.3450004785845499E-3</v>
      </c>
      <c r="DA69" s="75">
        <v>-3.0578181071768901E-3</v>
      </c>
      <c r="DB69" s="75">
        <v>-2.7234150300864701E-3</v>
      </c>
      <c r="DC69" s="75">
        <v>-2.2947274519356099E-3</v>
      </c>
      <c r="DD69" s="75">
        <v>-1.75179724295503E-3</v>
      </c>
      <c r="DE69" s="75">
        <v>-1.10170696445493E-3</v>
      </c>
      <c r="DF69" s="75">
        <v>-7.5229087249681402E-4</v>
      </c>
      <c r="DH69" s="73">
        <v>11500</v>
      </c>
      <c r="DI69">
        <v>10764.3008229755</v>
      </c>
      <c r="DK69" s="74">
        <v>0</v>
      </c>
      <c r="DL69" s="74">
        <v>0</v>
      </c>
      <c r="DM69" s="74">
        <v>57</v>
      </c>
      <c r="DN69" s="74">
        <v>10764.3008229755</v>
      </c>
    </row>
    <row r="70" spans="1:118" ht="1.1499999999999999" customHeight="1" x14ac:dyDescent="0.25">
      <c r="A70" s="71">
        <f t="shared" si="36"/>
        <v>59</v>
      </c>
      <c r="B70">
        <v>7050</v>
      </c>
      <c r="C70" s="72">
        <f t="shared" si="44"/>
        <v>-5.5095294654893198E-3</v>
      </c>
      <c r="D70" s="72">
        <f t="shared" si="44"/>
        <v>-4.3875843811279E-2</v>
      </c>
      <c r="E70" s="72">
        <f t="shared" si="44"/>
        <v>-2.9338011147569801E-2</v>
      </c>
      <c r="G70" s="72">
        <f t="shared" si="43"/>
        <v>-1.0676500594893199</v>
      </c>
      <c r="H70" s="72">
        <f t="shared" si="43"/>
        <v>-4.0452313050773396</v>
      </c>
      <c r="I70" s="72">
        <f t="shared" si="42"/>
        <v>-2.5404642908169799</v>
      </c>
      <c r="K70" s="75">
        <v>-6.7525928273425896E-4</v>
      </c>
      <c r="L70" s="75">
        <v>-9.904904298946339E-4</v>
      </c>
      <c r="M70" s="75">
        <v>-1.5828514645318101E-3</v>
      </c>
      <c r="N70" s="75">
        <v>-2.0907502543241201E-3</v>
      </c>
      <c r="O70" s="75">
        <v>-2.51138362363235E-3</v>
      </c>
      <c r="P70" s="75">
        <v>-2.8664013599700401E-3</v>
      </c>
      <c r="Q70" s="75">
        <v>-3.2003996051162102E-3</v>
      </c>
      <c r="R70" s="75">
        <v>-3.5767468635503901E-3</v>
      </c>
      <c r="S70" s="75">
        <v>-4.0699510774538702E-3</v>
      </c>
      <c r="T70" s="75">
        <v>-4.7577571608735502E-3</v>
      </c>
      <c r="U70" s="75">
        <v>-5.7118690421339097E-3</v>
      </c>
      <c r="V70" s="75">
        <v>-6.99038233298779E-3</v>
      </c>
      <c r="W70" s="75">
        <v>-8.6308936933391991E-3</v>
      </c>
      <c r="X70" s="75">
        <v>-1.0646060262488301E-2</v>
      </c>
      <c r="Y70" s="75">
        <v>-1.3020911409998901E-2</v>
      </c>
      <c r="Z70" s="75">
        <v>-1.5712654869234899E-2</v>
      </c>
      <c r="AA70" s="75">
        <v>-1.8653008337632799E-2</v>
      </c>
      <c r="AB70" s="75">
        <v>-2.1751658527964499E-2</v>
      </c>
      <c r="AC70" s="75">
        <v>-2.4902010724613299E-2</v>
      </c>
      <c r="AD70" s="75">
        <v>-2.7988312158622599E-2</v>
      </c>
      <c r="AE70" s="75">
        <v>-3.0892638866580401E-2</v>
      </c>
      <c r="AF70" s="75">
        <v>-3.3502829399749301E-2</v>
      </c>
      <c r="AG70" s="75">
        <v>-3.57201256033386E-2</v>
      </c>
      <c r="AH70" s="75">
        <v>-3.7465289534097702E-2</v>
      </c>
      <c r="AI70" s="75">
        <v>-3.8684064382477998E-2</v>
      </c>
      <c r="AJ70" s="75">
        <v>-3.9351291705797799E-2</v>
      </c>
      <c r="AK70" s="75">
        <v>-3.9472418136770097E-2</v>
      </c>
      <c r="AL70" s="75">
        <v>-3.90834439129321E-2</v>
      </c>
      <c r="AM70" s="75">
        <v>-3.8249222638992199E-2</v>
      </c>
      <c r="AN70" s="75">
        <v>-3.7059521564428897E-2</v>
      </c>
      <c r="AO70" s="75">
        <v>-3.5623430580280897E-2</v>
      </c>
      <c r="AP70" s="75">
        <v>-3.4062934938383402E-2</v>
      </c>
      <c r="AQ70" s="75">
        <v>-3.2505368912825301E-2</v>
      </c>
      <c r="AR70" s="75">
        <v>-3.10754628368295E-2</v>
      </c>
      <c r="AS70" s="75">
        <v>-2.9887728319495099E-2</v>
      </c>
      <c r="AT70" s="75">
        <v>-2.9039452345450599E-2</v>
      </c>
      <c r="AU70" s="75">
        <v>-2.8604592542192199E-2</v>
      </c>
      <c r="AV70" s="75">
        <v>-2.8629197862223899E-2</v>
      </c>
      <c r="AW70" s="75">
        <v>-2.9128708864741299E-2</v>
      </c>
      <c r="AX70" s="75">
        <v>-3.0087069817382101E-2</v>
      </c>
      <c r="AY70" s="75">
        <v>-3.1457794982597903E-2</v>
      </c>
      <c r="AZ70" s="75">
        <v>-3.3166888637329001E-2</v>
      </c>
      <c r="BA70" s="75">
        <v>-3.5117684181991501E-2</v>
      </c>
      <c r="BB70" s="75">
        <v>-3.7196953279499199E-2</v>
      </c>
      <c r="BC70" s="75">
        <v>-3.9282073244471499E-2</v>
      </c>
      <c r="BD70" s="75">
        <v>-4.1248771680034199E-2</v>
      </c>
      <c r="BE70" s="75">
        <v>-4.2978988692066102E-2</v>
      </c>
      <c r="BF70" s="75">
        <v>-4.4368447360770898E-2</v>
      </c>
      <c r="BG70" s="75">
        <v>-4.5333066410739697E-2</v>
      </c>
      <c r="BH70" s="75">
        <v>-4.5814350436489799E-2</v>
      </c>
      <c r="BI70" s="75">
        <v>-4.5783133713071002E-2</v>
      </c>
      <c r="BJ70" s="75">
        <v>-4.5241495945115201E-2</v>
      </c>
      <c r="BK70" s="75">
        <v>-4.4222295383474303E-2</v>
      </c>
      <c r="BL70" s="75">
        <v>-4.2787316090302702E-2</v>
      </c>
      <c r="BM70" s="75">
        <v>-4.1023738094777398E-2</v>
      </c>
      <c r="BN70" s="75">
        <v>-3.9037979824702203E-2</v>
      </c>
      <c r="BO70" s="75">
        <v>-3.6948972940913302E-2</v>
      </c>
      <c r="BP70" s="75">
        <v>-3.4881490992292999E-2</v>
      </c>
      <c r="BQ70" s="75">
        <v>-3.2957638479233498E-2</v>
      </c>
      <c r="BR70" s="75">
        <v>-3.1288394272660197E-2</v>
      </c>
      <c r="BS70" s="75">
        <v>-2.9968315791047601E-2</v>
      </c>
      <c r="BT70" s="75">
        <v>-2.90682013403738E-2</v>
      </c>
      <c r="BU70" s="75">
        <v>-2.86306626502346E-2</v>
      </c>
      <c r="BV70" s="75">
        <v>-2.8667942701185799E-2</v>
      </c>
      <c r="BW70" s="75">
        <v>-2.9160786454467499E-2</v>
      </c>
      <c r="BX70" s="75">
        <v>-3.0059489355885399E-2</v>
      </c>
      <c r="BY70" s="75">
        <v>-3.1286666344872101E-2</v>
      </c>
      <c r="BZ70" s="75">
        <v>-3.2742877527416503E-2</v>
      </c>
      <c r="CA70" s="75">
        <v>-3.4311916387059598E-2</v>
      </c>
      <c r="CB70" s="75">
        <v>-3.5868074533409497E-2</v>
      </c>
      <c r="CC70" s="75">
        <v>-3.7284518336873497E-2</v>
      </c>
      <c r="CD70" s="75">
        <v>-3.8440641146139501E-2</v>
      </c>
      <c r="CE70" s="75">
        <v>-3.9229054599195401E-2</v>
      </c>
      <c r="CF70" s="75">
        <v>-3.9563249839593403E-2</v>
      </c>
      <c r="CG70" s="75">
        <v>-3.9381807923441502E-2</v>
      </c>
      <c r="CH70" s="75">
        <v>-3.8652251578605398E-2</v>
      </c>
      <c r="CI70" s="75">
        <v>-3.73732437087392E-2</v>
      </c>
      <c r="CJ70" s="75">
        <v>-3.5573931641301897E-2</v>
      </c>
      <c r="CK70" s="75">
        <v>-3.3311591935143901E-2</v>
      </c>
      <c r="CL70" s="75">
        <v>-3.0668631154021499E-2</v>
      </c>
      <c r="CM70" s="75">
        <v>-2.77457544415892E-2</v>
      </c>
      <c r="CN70" s="75">
        <v>-2.4656317726839901E-2</v>
      </c>
      <c r="CO70" s="75">
        <v>-2.1518484800267201E-2</v>
      </c>
      <c r="CP70" s="75">
        <v>-1.84471550947637E-2</v>
      </c>
      <c r="CQ70" s="75">
        <v>-1.5547392843409299E-2</v>
      </c>
      <c r="CR70" s="75">
        <v>-1.29066401873706E-2</v>
      </c>
      <c r="CS70" s="75">
        <v>-1.05903741358179E-2</v>
      </c>
      <c r="CT70" s="75">
        <v>-8.6374279145820694E-3</v>
      </c>
      <c r="CU70" s="75">
        <v>-7.0589997302340597E-3</v>
      </c>
      <c r="CV70" s="75">
        <v>-5.8384589046136101E-3</v>
      </c>
      <c r="CW70" s="75">
        <v>-4.9346509919178001E-3</v>
      </c>
      <c r="CX70" s="75">
        <v>-4.2862833872777603E-3</v>
      </c>
      <c r="CY70" s="75">
        <v>-3.8190980954823299E-3</v>
      </c>
      <c r="CZ70" s="75">
        <v>-3.4539067105470102E-3</v>
      </c>
      <c r="DA70" s="75">
        <v>-3.1151760927650598E-3</v>
      </c>
      <c r="DB70" s="75">
        <v>-2.74023345487876E-3</v>
      </c>
      <c r="DC70" s="75">
        <v>-2.2852641421741201E-3</v>
      </c>
      <c r="DD70" s="75">
        <v>-1.7311707765111299E-3</v>
      </c>
      <c r="DE70" s="75">
        <v>-1.08323468217349E-3</v>
      </c>
      <c r="DF70" s="75">
        <v>-7.3781209211119803E-4</v>
      </c>
      <c r="DH70" s="73">
        <v>11700</v>
      </c>
      <c r="DI70">
        <v>10752.077380344601</v>
      </c>
      <c r="DK70" s="74">
        <v>0</v>
      </c>
      <c r="DL70" s="74">
        <v>0</v>
      </c>
      <c r="DM70" s="74">
        <v>58</v>
      </c>
      <c r="DN70" s="74">
        <v>10752.077380344601</v>
      </c>
    </row>
    <row r="71" spans="1:118" ht="1.1499999999999999" customHeight="1" x14ac:dyDescent="0.25">
      <c r="A71" s="71">
        <f t="shared" si="36"/>
        <v>60</v>
      </c>
      <c r="B71">
        <v>7000</v>
      </c>
      <c r="C71" s="72">
        <f t="shared" si="44"/>
        <v>-5.7307445615924699E-3</v>
      </c>
      <c r="D71" s="72">
        <f t="shared" si="44"/>
        <v>-4.3285415730420003E-2</v>
      </c>
      <c r="E71" s="72">
        <f t="shared" si="44"/>
        <v>-2.8925694707804699E-2</v>
      </c>
      <c r="G71" s="72">
        <f t="shared" si="43"/>
        <v>-1.06191931492773</v>
      </c>
      <c r="H71" s="72">
        <f t="shared" si="43"/>
        <v>-4.0019458893469197</v>
      </c>
      <c r="I71" s="72">
        <f t="shared" si="42"/>
        <v>-2.5115385961091699</v>
      </c>
      <c r="K71" s="75">
        <v>-6.6759348321284004E-4</v>
      </c>
      <c r="L71" s="75">
        <v>-9.81743707234272E-4</v>
      </c>
      <c r="M71" s="75">
        <v>-1.5770121043442401E-3</v>
      </c>
      <c r="N71" s="75">
        <v>-2.0992095089059099E-3</v>
      </c>
      <c r="O71" s="75">
        <v>-2.5469533577233902E-3</v>
      </c>
      <c r="P71" s="75">
        <v>-2.94101563702497E-3</v>
      </c>
      <c r="Q71" s="75">
        <v>-3.3228819486657798E-3</v>
      </c>
      <c r="R71" s="75">
        <v>-3.7510821482965098E-3</v>
      </c>
      <c r="S71" s="75">
        <v>-4.2942320854672204E-3</v>
      </c>
      <c r="T71" s="75">
        <v>-5.0238395537007801E-3</v>
      </c>
      <c r="U71" s="75">
        <v>-6.0057027917810001E-3</v>
      </c>
      <c r="V71" s="75">
        <v>-7.2929752662594096E-3</v>
      </c>
      <c r="W71" s="75">
        <v>-8.9197551799315902E-3</v>
      </c>
      <c r="X71" s="75">
        <v>-1.08969357807927E-2</v>
      </c>
      <c r="Y71" s="75">
        <v>-1.3209665438462199E-2</v>
      </c>
      <c r="Z71" s="75">
        <v>-1.58171726743239E-2</v>
      </c>
      <c r="AA71" s="75">
        <v>-1.8654927869838502E-2</v>
      </c>
      <c r="AB71" s="75">
        <v>-2.1637833477370801E-2</v>
      </c>
      <c r="AC71" s="75">
        <v>-2.4665650944834801E-2</v>
      </c>
      <c r="AD71" s="75">
        <v>-2.7629626923335301E-2</v>
      </c>
      <c r="AE71" s="75">
        <v>-3.04189961035626E-2</v>
      </c>
      <c r="AF71" s="75">
        <v>-3.2928496426916302E-2</v>
      </c>
      <c r="AG71" s="75">
        <v>-3.5065502501183801E-2</v>
      </c>
      <c r="AH71" s="75">
        <v>-3.67557035349955E-2</v>
      </c>
      <c r="AI71" s="75">
        <v>-3.7948276993965899E-2</v>
      </c>
      <c r="AJ71" s="75">
        <v>-3.8619756744069401E-2</v>
      </c>
      <c r="AK71" s="75">
        <v>-3.8775401511084003E-2</v>
      </c>
      <c r="AL71" s="75">
        <v>-3.8449169662830997E-2</v>
      </c>
      <c r="AM71" s="75">
        <v>-3.7702125503842498E-2</v>
      </c>
      <c r="AN71" s="75">
        <v>-3.6618711507671799E-2</v>
      </c>
      <c r="AO71" s="75">
        <v>-3.5301503936411703E-2</v>
      </c>
      <c r="AP71" s="75">
        <v>-3.3865203766231297E-2</v>
      </c>
      <c r="AQ71" s="75">
        <v>-3.2429526796768103E-2</v>
      </c>
      <c r="AR71" s="75">
        <v>-3.1111717095977799E-2</v>
      </c>
      <c r="AS71" s="75">
        <v>-3.0019414872426702E-2</v>
      </c>
      <c r="AT71" s="75">
        <v>-2.9244087646888999E-2</v>
      </c>
      <c r="AU71" s="75">
        <v>-2.88552845373851E-2</v>
      </c>
      <c r="AV71" s="75">
        <v>-2.8896325612044998E-2</v>
      </c>
      <c r="AW71" s="75">
        <v>-2.9381776995837699E-2</v>
      </c>
      <c r="AX71" s="75">
        <v>-3.02966186559206E-2</v>
      </c>
      <c r="AY71" s="75">
        <v>-3.1597248801999697E-2</v>
      </c>
      <c r="AZ71" s="75">
        <v>-3.3214218133985E-2</v>
      </c>
      <c r="BA71" s="75">
        <v>-3.5056779128972197E-2</v>
      </c>
      <c r="BB71" s="75">
        <v>-3.70186255133194E-2</v>
      </c>
      <c r="BC71" s="75">
        <v>-3.8984619765283203E-2</v>
      </c>
      <c r="BD71" s="75">
        <v>-4.0838076318018397E-2</v>
      </c>
      <c r="BE71" s="75">
        <v>-4.2468131011160003E-2</v>
      </c>
      <c r="BF71" s="75">
        <v>-4.3776870695460199E-2</v>
      </c>
      <c r="BG71" s="75">
        <v>-4.46853413019744E-2</v>
      </c>
      <c r="BH71" s="75">
        <v>-4.5138610018839197E-2</v>
      </c>
      <c r="BI71" s="75">
        <v>-4.5109283744568497E-2</v>
      </c>
      <c r="BJ71" s="75">
        <v>-4.4599326331053797E-2</v>
      </c>
      <c r="BK71" s="75">
        <v>-4.3639600105411701E-2</v>
      </c>
      <c r="BL71" s="75">
        <v>-4.2288094290170102E-2</v>
      </c>
      <c r="BM71" s="75">
        <v>-4.0626697456273099E-2</v>
      </c>
      <c r="BN71" s="75">
        <v>-3.8755348509675901E-2</v>
      </c>
      <c r="BO71" s="75">
        <v>-3.67857007361772E-2</v>
      </c>
      <c r="BP71" s="75">
        <v>-3.4834918720825898E-2</v>
      </c>
      <c r="BQ71" s="75">
        <v>-3.3017689500461501E-2</v>
      </c>
      <c r="BR71" s="75">
        <v>-3.1438146412556302E-2</v>
      </c>
      <c r="BS71" s="75">
        <v>-3.0185085925672799E-2</v>
      </c>
      <c r="BT71" s="75">
        <v>-2.9324979553880401E-2</v>
      </c>
      <c r="BU71" s="75">
        <v>-2.8897735829405E-2</v>
      </c>
      <c r="BV71" s="75">
        <v>-2.8914823908266898E-2</v>
      </c>
      <c r="BW71" s="75">
        <v>-2.93581109825072E-2</v>
      </c>
      <c r="BX71" s="75">
        <v>-3.0180803532289201E-2</v>
      </c>
      <c r="BY71" s="75">
        <v>-3.1310130348751901E-2</v>
      </c>
      <c r="BZ71" s="75">
        <v>-3.2652681651038601E-2</v>
      </c>
      <c r="CA71" s="75">
        <v>-3.4099128251259499E-2</v>
      </c>
      <c r="CB71" s="75">
        <v>-3.5531339302397102E-2</v>
      </c>
      <c r="CC71" s="75">
        <v>-3.68301068154505E-2</v>
      </c>
      <c r="CD71" s="75">
        <v>-3.78819800971405E-2</v>
      </c>
      <c r="CE71" s="75">
        <v>-3.85859931319237E-2</v>
      </c>
      <c r="CF71" s="75">
        <v>-3.8860785606771003E-2</v>
      </c>
      <c r="CG71" s="75">
        <v>-3.8648488600569998E-2</v>
      </c>
      <c r="CH71" s="75">
        <v>-3.7918460411124198E-2</v>
      </c>
      <c r="CI71" s="75">
        <v>-3.6669332208707599E-2</v>
      </c>
      <c r="CJ71" s="75">
        <v>-3.4928274146718598E-2</v>
      </c>
      <c r="CK71" s="75">
        <v>-3.27489666163319E-2</v>
      </c>
      <c r="CL71" s="75">
        <v>-3.0208707149122299E-2</v>
      </c>
      <c r="CM71" s="75">
        <v>-2.7401890471828599E-2</v>
      </c>
      <c r="CN71" s="75">
        <v>-2.4435013150609801E-2</v>
      </c>
      <c r="CO71" s="75">
        <v>-2.1418950509460001E-2</v>
      </c>
      <c r="CP71" s="75">
        <v>-1.8461702654612899E-2</v>
      </c>
      <c r="CQ71" s="75">
        <v>-1.56621014700567E-2</v>
      </c>
      <c r="CR71" s="75">
        <v>-1.31024717175705E-2</v>
      </c>
      <c r="CS71" s="75">
        <v>-1.08448002518753E-2</v>
      </c>
      <c r="CT71" s="75">
        <v>-8.9260446349317107E-3</v>
      </c>
      <c r="CU71" s="75">
        <v>-7.3575954961734103E-3</v>
      </c>
      <c r="CV71" s="75">
        <v>-6.1247602591129099E-3</v>
      </c>
      <c r="CW71" s="75">
        <v>-5.1901523735932596E-3</v>
      </c>
      <c r="CX71" s="75">
        <v>-4.49759960729807E-3</v>
      </c>
      <c r="CY71" s="75">
        <v>-3.9788610479490599E-3</v>
      </c>
      <c r="CZ71" s="75">
        <v>-3.5611492196312598E-3</v>
      </c>
      <c r="DA71" s="75">
        <v>-3.1748084867695E-3</v>
      </c>
      <c r="DB71" s="75">
        <v>-2.7620353743395701E-3</v>
      </c>
      <c r="DC71" s="75">
        <v>-2.2820086641195301E-3</v>
      </c>
      <c r="DD71" s="75">
        <v>-1.7163986468722199E-3</v>
      </c>
      <c r="DE71" s="75">
        <v>-1.0689058342813901E-3</v>
      </c>
      <c r="DF71" s="75">
        <v>-7.2632437133506695E-4</v>
      </c>
      <c r="DH71" s="73">
        <v>11900</v>
      </c>
      <c r="DI71">
        <v>10729.3297448634</v>
      </c>
      <c r="DK71" s="74">
        <v>0</v>
      </c>
      <c r="DL71" s="74">
        <v>0</v>
      </c>
      <c r="DM71" s="74">
        <v>59</v>
      </c>
      <c r="DN71" s="74">
        <v>10729.3297448634</v>
      </c>
    </row>
    <row r="72" spans="1:118" ht="1.1499999999999999" customHeight="1" x14ac:dyDescent="0.25">
      <c r="A72" s="71">
        <f t="shared" si="36"/>
        <v>61</v>
      </c>
      <c r="B72">
        <v>6950</v>
      </c>
      <c r="C72" s="72">
        <f t="shared" si="44"/>
        <v>-5.9385370640120498E-3</v>
      </c>
      <c r="D72" s="72">
        <f t="shared" si="44"/>
        <v>-4.2720194789499101E-2</v>
      </c>
      <c r="E72" s="72">
        <f t="shared" si="44"/>
        <v>-2.8527772651868798E-2</v>
      </c>
      <c r="G72" s="72">
        <f t="shared" ref="G72:H91" si="45">INDEX($K$238:$DF$437,$A72,G$11)</f>
        <v>-1.05598077786371</v>
      </c>
      <c r="H72" s="72">
        <f t="shared" si="45"/>
        <v>-3.95922569455742</v>
      </c>
      <c r="I72" s="72">
        <f t="shared" si="42"/>
        <v>-2.4830108234572998</v>
      </c>
      <c r="K72" s="75">
        <v>-6.6231603177584403E-4</v>
      </c>
      <c r="L72" s="75">
        <v>-9.7629095593674696E-4</v>
      </c>
      <c r="M72" s="75">
        <v>-1.5757460279428399E-3</v>
      </c>
      <c r="N72" s="75">
        <v>-2.11231924781259E-3</v>
      </c>
      <c r="O72" s="75">
        <v>-2.5858814472439901E-3</v>
      </c>
      <c r="P72" s="75">
        <v>-3.01638762169204E-3</v>
      </c>
      <c r="Q72" s="75">
        <v>-3.44247193874707E-3</v>
      </c>
      <c r="R72" s="75">
        <v>-3.91822866976781E-3</v>
      </c>
      <c r="S72" s="75">
        <v>-4.50686658237373E-3</v>
      </c>
      <c r="T72" s="75">
        <v>-5.2741546062316002E-3</v>
      </c>
      <c r="U72" s="75">
        <v>-6.2804500565516704E-3</v>
      </c>
      <c r="V72" s="75">
        <v>-7.5743490862077998E-3</v>
      </c>
      <c r="W72" s="75">
        <v>-9.1867220836229502E-3</v>
      </c>
      <c r="X72" s="75">
        <v>-1.11268423020646E-2</v>
      </c>
      <c r="Y72" s="75">
        <v>-1.3379992120167101E-2</v>
      </c>
      <c r="Z72" s="75">
        <v>-1.59073066151268E-2</v>
      </c>
      <c r="AA72" s="75">
        <v>-1.8647777415630999E-2</v>
      </c>
      <c r="AB72" s="75">
        <v>-2.15211965816615E-2</v>
      </c>
      <c r="AC72" s="75">
        <v>-2.4433285724544399E-2</v>
      </c>
      <c r="AD72" s="75">
        <v>-2.7281852404257699E-2</v>
      </c>
      <c r="AE72" s="75">
        <v>-2.99628390822772E-2</v>
      </c>
      <c r="AF72" s="75">
        <v>-3.2377449505638603E-2</v>
      </c>
      <c r="AG72" s="75">
        <v>-3.4438804943324602E-2</v>
      </c>
      <c r="AH72" s="75">
        <v>-3.6077210398680101E-2</v>
      </c>
      <c r="AI72" s="75">
        <v>-3.7245059376668901E-2</v>
      </c>
      <c r="AJ72" s="75">
        <v>-3.7920464586750302E-2</v>
      </c>
      <c r="AK72" s="75">
        <v>-3.8108497564453503E-2</v>
      </c>
      <c r="AL72" s="75">
        <v>-3.7841192725391E-2</v>
      </c>
      <c r="AM72" s="75">
        <v>-3.7176051476508203E-2</v>
      </c>
      <c r="AN72" s="75">
        <v>-3.61925097072298E-2</v>
      </c>
      <c r="AO72" s="75">
        <v>-3.4987019580771599E-2</v>
      </c>
      <c r="AP72" s="75">
        <v>-3.3667436032760602E-2</v>
      </c>
      <c r="AQ72" s="75">
        <v>-3.2346317803112402E-2</v>
      </c>
      <c r="AR72" s="75">
        <v>-3.11338763378535E-2</v>
      </c>
      <c r="AS72" s="75">
        <v>-3.01312950603096E-2</v>
      </c>
      <c r="AT72" s="75">
        <v>-2.9424572462244201E-2</v>
      </c>
      <c r="AU72" s="75">
        <v>-2.9079115462013701E-2</v>
      </c>
      <c r="AV72" s="75">
        <v>-2.9135680392469099E-2</v>
      </c>
      <c r="AW72" s="75">
        <v>-2.9608011590994399E-2</v>
      </c>
      <c r="AX72" s="75">
        <v>-3.04820607342253E-2</v>
      </c>
      <c r="AY72" s="75">
        <v>-3.1716932830122398E-2</v>
      </c>
      <c r="AZ72" s="75">
        <v>-3.3247447855478597E-2</v>
      </c>
      <c r="BA72" s="75">
        <v>-3.4988417250747202E-2</v>
      </c>
      <c r="BB72" s="75">
        <v>-3.68400362216698E-2</v>
      </c>
      <c r="BC72" s="75">
        <v>-3.86941965045252E-2</v>
      </c>
      <c r="BD72" s="75">
        <v>-4.04413379355128E-2</v>
      </c>
      <c r="BE72" s="75">
        <v>-4.19773536561888E-2</v>
      </c>
      <c r="BF72" s="75">
        <v>-4.3210307078156797E-2</v>
      </c>
      <c r="BG72" s="75">
        <v>-4.4066060701693402E-2</v>
      </c>
      <c r="BH72" s="75">
        <v>-4.4493026054801703E-2</v>
      </c>
      <c r="BI72" s="75">
        <v>-4.4465475181655098E-2</v>
      </c>
      <c r="BJ72" s="75">
        <v>-4.3985263556933198E-2</v>
      </c>
      <c r="BK72" s="75">
        <v>-4.3081379858899697E-2</v>
      </c>
      <c r="BL72" s="75">
        <v>-4.1808246736199997E-2</v>
      </c>
      <c r="BM72" s="75">
        <v>-4.0242786313528997E-2</v>
      </c>
      <c r="BN72" s="75">
        <v>-3.84788499521437E-2</v>
      </c>
      <c r="BO72" s="75">
        <v>-3.6621252974750801E-2</v>
      </c>
      <c r="BP72" s="75">
        <v>-3.47800198149298E-2</v>
      </c>
      <c r="BQ72" s="75">
        <v>-3.3062869193313402E-2</v>
      </c>
      <c r="BR72" s="75">
        <v>-3.1567501172139599E-2</v>
      </c>
      <c r="BS72" s="75">
        <v>-3.0377309026112E-2</v>
      </c>
      <c r="BT72" s="75">
        <v>-2.9554700711373699E-2</v>
      </c>
      <c r="BU72" s="75">
        <v>-2.9137035431103801E-2</v>
      </c>
      <c r="BV72" s="75">
        <v>-2.91350740675488E-2</v>
      </c>
      <c r="BW72" s="75">
        <v>-2.9531729258910601E-2</v>
      </c>
      <c r="BX72" s="75">
        <v>-3.0282936230964799E-2</v>
      </c>
      <c r="BY72" s="75">
        <v>-3.13202774998671E-2</v>
      </c>
      <c r="BZ72" s="75">
        <v>-3.2555993657765597E-2</v>
      </c>
      <c r="CA72" s="75">
        <v>-3.3887214734572797E-2</v>
      </c>
      <c r="CB72" s="75">
        <v>-3.5202949386884903E-2</v>
      </c>
      <c r="CC72" s="75">
        <v>-3.6391131192162897E-2</v>
      </c>
      <c r="CD72" s="75">
        <v>-3.7345046304653802E-2</v>
      </c>
      <c r="CE72" s="75">
        <v>-3.7969768544030502E-2</v>
      </c>
      <c r="CF72" s="75">
        <v>-3.81887661357313E-2</v>
      </c>
      <c r="CG72" s="75">
        <v>-3.7947521768055499E-2</v>
      </c>
      <c r="CH72" s="75">
        <v>-3.72171175657331E-2</v>
      </c>
      <c r="CI72" s="75">
        <v>-3.5996173794828702E-2</v>
      </c>
      <c r="CJ72" s="75">
        <v>-3.43099927951971E-2</v>
      </c>
      <c r="CK72" s="75">
        <v>-3.22089200877144E-2</v>
      </c>
      <c r="CL72" s="75">
        <v>-2.9765431763808001E-2</v>
      </c>
      <c r="CM72" s="75">
        <v>-2.7068035404863602E-2</v>
      </c>
      <c r="CN72" s="75">
        <v>-2.4216789963884301E-2</v>
      </c>
      <c r="CO72" s="75">
        <v>-2.13157298393753E-2</v>
      </c>
      <c r="CP72" s="75">
        <v>-1.8466412638799699E-2</v>
      </c>
      <c r="CQ72" s="75">
        <v>-1.57617989232312E-2</v>
      </c>
      <c r="CR72" s="75">
        <v>-1.32794437558504E-2</v>
      </c>
      <c r="CS72" s="75">
        <v>-1.10780340381552E-2</v>
      </c>
      <c r="CT72" s="75">
        <v>-9.1927771364362296E-3</v>
      </c>
      <c r="CU72" s="75">
        <v>-7.6352067313382498E-3</v>
      </c>
      <c r="CV72" s="75">
        <v>-6.3924296190498303E-3</v>
      </c>
      <c r="CW72" s="75">
        <v>-5.43052026910118E-3</v>
      </c>
      <c r="CX72" s="75">
        <v>-4.6980512506115697E-3</v>
      </c>
      <c r="CY72" s="75">
        <v>-4.1323149597974401E-3</v>
      </c>
      <c r="CZ72" s="75">
        <v>-3.6664169733512599E-3</v>
      </c>
      <c r="DA72" s="75">
        <v>-3.2361076743109098E-3</v>
      </c>
      <c r="DB72" s="75">
        <v>-2.7880218712425602E-3</v>
      </c>
      <c r="DC72" s="75">
        <v>-2.2841129751486702E-3</v>
      </c>
      <c r="DD72" s="75">
        <v>-1.70673659105887E-3</v>
      </c>
      <c r="DE72" s="75">
        <v>-1.0582087448756201E-3</v>
      </c>
      <c r="DF72" s="75">
        <v>-7.1746588842870498E-4</v>
      </c>
      <c r="DH72" s="73">
        <v>12100</v>
      </c>
      <c r="DI72">
        <v>10698.120687868501</v>
      </c>
      <c r="DK72" s="74">
        <v>0</v>
      </c>
      <c r="DL72" s="74">
        <v>0</v>
      </c>
      <c r="DM72" s="74">
        <v>60</v>
      </c>
      <c r="DN72" s="74">
        <v>10698.120687868501</v>
      </c>
    </row>
    <row r="73" spans="1:118" ht="1.1499999999999999" customHeight="1" x14ac:dyDescent="0.25">
      <c r="A73" s="71">
        <f t="shared" si="36"/>
        <v>62</v>
      </c>
      <c r="B73">
        <v>6900</v>
      </c>
      <c r="C73" s="72">
        <f t="shared" ref="C73:E92" si="46">INDEX($K$15:$DF$214,$A73,C$11)</f>
        <v>-6.1336038808667498E-3</v>
      </c>
      <c r="D73" s="72">
        <f t="shared" si="46"/>
        <v>-4.2178728320809503E-2</v>
      </c>
      <c r="E73" s="72">
        <f t="shared" si="46"/>
        <v>-2.8143573554598299E-2</v>
      </c>
      <c r="G73" s="72">
        <f t="shared" si="45"/>
        <v>-1.0498471739828501</v>
      </c>
      <c r="H73" s="72">
        <f t="shared" si="45"/>
        <v>-3.9170469662366099</v>
      </c>
      <c r="I73" s="72">
        <f t="shared" si="42"/>
        <v>-2.4548672499027</v>
      </c>
      <c r="K73" s="75">
        <v>-6.5911612887248295E-4</v>
      </c>
      <c r="L73" s="75">
        <v>-9.73695685361235E-4</v>
      </c>
      <c r="M73" s="75">
        <v>-1.57841765239481E-3</v>
      </c>
      <c r="N73" s="75">
        <v>-2.1293631690014001E-3</v>
      </c>
      <c r="O73" s="75">
        <v>-2.6275041815415501E-3</v>
      </c>
      <c r="P73" s="75">
        <v>-3.0920310374722201E-3</v>
      </c>
      <c r="Q73" s="75">
        <v>-3.5589598859905799E-3</v>
      </c>
      <c r="R73" s="75">
        <v>-4.0783158605927298E-3</v>
      </c>
      <c r="S73" s="75">
        <v>-4.70834320465201E-3</v>
      </c>
      <c r="T73" s="75">
        <v>-5.5095294654893198E-3</v>
      </c>
      <c r="U73" s="75">
        <v>-6.5372221655024898E-3</v>
      </c>
      <c r="V73" s="75">
        <v>-7.8358180513896508E-3</v>
      </c>
      <c r="W73" s="75">
        <v>-9.4332104104023502E-3</v>
      </c>
      <c r="X73" s="75">
        <v>-1.1337186920977699E-2</v>
      </c>
      <c r="Y73" s="75">
        <v>-1.3533179633027401E-2</v>
      </c>
      <c r="Z73" s="75">
        <v>-1.59841242730362E-2</v>
      </c>
      <c r="AA73" s="75">
        <v>-1.8632318398072101E-2</v>
      </c>
      <c r="AB73" s="75">
        <v>-2.14021391266715E-2</v>
      </c>
      <c r="AC73" s="75">
        <v>-2.42048964130799E-2</v>
      </c>
      <c r="AD73" s="75">
        <v>-2.69445483634672E-2</v>
      </c>
      <c r="AE73" s="75">
        <v>-2.9523324468482302E-2</v>
      </c>
      <c r="AF73" s="75">
        <v>-3.1848487529855397E-2</v>
      </c>
      <c r="AG73" s="75">
        <v>-3.3838542401649602E-2</v>
      </c>
      <c r="AH73" s="75">
        <v>-3.5428118346208001E-2</v>
      </c>
      <c r="AI73" s="75">
        <v>-3.6572620920474003E-2</v>
      </c>
      <c r="AJ73" s="75">
        <v>-3.7251635531238197E-2</v>
      </c>
      <c r="AK73" s="75">
        <v>-3.7470047476872402E-2</v>
      </c>
      <c r="AL73" s="75">
        <v>-3.7258077774727102E-2</v>
      </c>
      <c r="AM73" s="75">
        <v>-3.6669877285803502E-2</v>
      </c>
      <c r="AN73" s="75">
        <v>-3.57801747171652E-2</v>
      </c>
      <c r="AO73" s="75">
        <v>-3.4679664694385798E-2</v>
      </c>
      <c r="AP73" s="75">
        <v>-3.34697672857419E-2</v>
      </c>
      <c r="AQ73" s="75">
        <v>-3.2256316739667397E-2</v>
      </c>
      <c r="AR73" s="75">
        <v>-3.11429181401945E-2</v>
      </c>
      <c r="AS73" s="75">
        <v>-3.02246882038343E-2</v>
      </c>
      <c r="AT73" s="75">
        <v>-2.9582485502464801E-2</v>
      </c>
      <c r="AU73" s="75">
        <v>-2.9277824439027399E-2</v>
      </c>
      <c r="AV73" s="75">
        <v>-2.9349052580578201E-2</v>
      </c>
      <c r="AW73" s="75">
        <v>-2.9809141923583402E-2</v>
      </c>
      <c r="AX73" s="75">
        <v>-3.0644955889024401E-2</v>
      </c>
      <c r="AY73" s="75">
        <v>-3.1818140150557998E-2</v>
      </c>
      <c r="AZ73" s="75">
        <v>-3.3267523733720702E-2</v>
      </c>
      <c r="BA73" s="75">
        <v>-3.4913138312003801E-2</v>
      </c>
      <c r="BB73" s="75">
        <v>-3.6661285459881503E-2</v>
      </c>
      <c r="BC73" s="75">
        <v>-3.8410458462840302E-2</v>
      </c>
      <c r="BD73" s="75">
        <v>-4.0057789074185099E-2</v>
      </c>
      <c r="BE73" s="75">
        <v>-4.1505515770922999E-2</v>
      </c>
      <c r="BF73" s="75">
        <v>-4.2667315084490801E-2</v>
      </c>
      <c r="BG73" s="75">
        <v>-4.3473574384024598E-2</v>
      </c>
      <c r="BH73" s="75">
        <v>-4.3875843811279E-2</v>
      </c>
      <c r="BI73" s="75">
        <v>-4.3849960275465401E-2</v>
      </c>
      <c r="BJ73" s="75">
        <v>-4.3397677957746003E-2</v>
      </c>
      <c r="BK73" s="75">
        <v>-4.2546225844021103E-2</v>
      </c>
      <c r="BL73" s="75">
        <v>-4.1346675351460298E-2</v>
      </c>
      <c r="BM73" s="75">
        <v>-3.9871287925770903E-2</v>
      </c>
      <c r="BN73" s="75">
        <v>-3.8208194042854297E-2</v>
      </c>
      <c r="BO73" s="75">
        <v>-3.64557852570669E-2</v>
      </c>
      <c r="BP73" s="75">
        <v>-3.47173874628924E-2</v>
      </c>
      <c r="BQ73" s="75">
        <v>-3.3094170034660197E-2</v>
      </c>
      <c r="BR73" s="75">
        <v>-3.1677789312880102E-2</v>
      </c>
      <c r="BS73" s="75">
        <v>-3.0546572467064801E-2</v>
      </c>
      <c r="BT73" s="75">
        <v>-2.9759107140334799E-2</v>
      </c>
      <c r="BU73" s="75">
        <v>-2.93503511980952E-2</v>
      </c>
      <c r="BV73" s="75">
        <v>-2.9330419490261099E-2</v>
      </c>
      <c r="BW73" s="75">
        <v>-2.9683192278084702E-2</v>
      </c>
      <c r="BX73" s="75">
        <v>-3.03671691224735E-2</v>
      </c>
      <c r="BY73" s="75">
        <v>-3.1318039775905998E-2</v>
      </c>
      <c r="BZ73" s="75">
        <v>-3.24533332813371E-2</v>
      </c>
      <c r="CA73" s="75">
        <v>-3.3676256687190202E-2</v>
      </c>
      <c r="CB73" s="75">
        <v>-3.4882537110870498E-2</v>
      </c>
      <c r="CC73" s="75">
        <v>-3.5966798723170497E-2</v>
      </c>
      <c r="CD73" s="75">
        <v>-3.6828674890293699E-2</v>
      </c>
      <c r="CE73" s="75">
        <v>-3.7378910940728899E-2</v>
      </c>
      <c r="CF73" s="75">
        <v>-3.7545513325922E-2</v>
      </c>
      <c r="CG73" s="75">
        <v>-3.7277120522726297E-2</v>
      </c>
      <c r="CH73" s="75">
        <v>-3.6546441042414599E-2</v>
      </c>
      <c r="CI73" s="75">
        <v>-3.5352097147529099E-2</v>
      </c>
      <c r="CJ73" s="75">
        <v>-3.3717630056212297E-2</v>
      </c>
      <c r="CK73" s="75">
        <v>-3.1690295012676797E-2</v>
      </c>
      <c r="CL73" s="75">
        <v>-2.9338011147569801E-2</v>
      </c>
      <c r="CM73" s="75">
        <v>-2.6743806189920099E-2</v>
      </c>
      <c r="CN73" s="75">
        <v>-2.4001683166679801E-2</v>
      </c>
      <c r="CO73" s="75">
        <v>-2.1209267567569402E-2</v>
      </c>
      <c r="CP73" s="75">
        <v>-1.8462093693383301E-2</v>
      </c>
      <c r="CQ73" s="75">
        <v>-1.58475904782426E-2</v>
      </c>
      <c r="CR73" s="75">
        <v>-1.3438872614624399E-2</v>
      </c>
      <c r="CS73" s="75">
        <v>-1.12914946963883E-2</v>
      </c>
      <c r="CT73" s="75">
        <v>-9.4390420006175094E-3</v>
      </c>
      <c r="CU73" s="75">
        <v>-7.89313338383635E-3</v>
      </c>
      <c r="CV73" s="75">
        <v>-6.64255166600924E-3</v>
      </c>
      <c r="CW73" s="75">
        <v>-5.6565457818214702E-3</v>
      </c>
      <c r="CX73" s="75">
        <v>-4.8880774867757198E-3</v>
      </c>
      <c r="CY73" s="75">
        <v>-4.2795383943212001E-3</v>
      </c>
      <c r="CZ73" s="75">
        <v>-3.7694438077505699E-3</v>
      </c>
      <c r="DA73" s="75">
        <v>-3.29853350280245E-3</v>
      </c>
      <c r="DB73" s="75">
        <v>-2.8174804201808001E-3</v>
      </c>
      <c r="DC73" s="75">
        <v>-2.2908163973397598E-3</v>
      </c>
      <c r="DD73" s="75">
        <v>-1.70151765259561E-3</v>
      </c>
      <c r="DE73" s="75">
        <v>-1.0506850729962E-3</v>
      </c>
      <c r="DF73" s="75">
        <v>-7.1091108054133602E-4</v>
      </c>
      <c r="DH73" s="73">
        <v>12300</v>
      </c>
      <c r="DI73">
        <v>10661.0459650637</v>
      </c>
      <c r="DK73" s="74">
        <v>0</v>
      </c>
      <c r="DL73" s="74">
        <v>0</v>
      </c>
      <c r="DM73" s="74">
        <v>61</v>
      </c>
      <c r="DN73" s="74">
        <v>10661.0459650637</v>
      </c>
    </row>
    <row r="74" spans="1:118" ht="1.1499999999999999" customHeight="1" x14ac:dyDescent="0.25">
      <c r="A74" s="71">
        <f t="shared" si="36"/>
        <v>63</v>
      </c>
      <c r="B74">
        <v>6850</v>
      </c>
      <c r="C74" s="72">
        <f t="shared" si="46"/>
        <v>-6.3166041916019799E-3</v>
      </c>
      <c r="D74" s="72">
        <f t="shared" si="46"/>
        <v>-4.1659652284392903E-2</v>
      </c>
      <c r="E74" s="72">
        <f t="shared" si="46"/>
        <v>-2.7772462018319798E-2</v>
      </c>
      <c r="G74" s="72">
        <f t="shared" si="45"/>
        <v>-1.04353056979125</v>
      </c>
      <c r="H74" s="72">
        <f t="shared" si="45"/>
        <v>-3.8753873139522201</v>
      </c>
      <c r="I74" s="72">
        <f t="shared" si="42"/>
        <v>-2.42709478788439</v>
      </c>
      <c r="K74" s="75">
        <v>-6.5771622947067903E-4</v>
      </c>
      <c r="L74" s="75">
        <v>-9.7356774934269103E-4</v>
      </c>
      <c r="M74" s="75">
        <v>-1.5844587721676299E-3</v>
      </c>
      <c r="N74" s="75">
        <v>-2.14970187115795E-3</v>
      </c>
      <c r="O74" s="75">
        <v>-2.6712318073487001E-3</v>
      </c>
      <c r="P74" s="75">
        <v>-3.16751946050317E-3</v>
      </c>
      <c r="Q74" s="75">
        <v>-3.6721730745512102E-3</v>
      </c>
      <c r="R74" s="75">
        <v>-4.2314818905060704E-3</v>
      </c>
      <c r="S74" s="75">
        <v>-4.8991302229433103E-3</v>
      </c>
      <c r="T74" s="75">
        <v>-5.7307445615924699E-3</v>
      </c>
      <c r="U74" s="75">
        <v>-6.7770618485428697E-3</v>
      </c>
      <c r="V74" s="75">
        <v>-8.0786118088553797E-3</v>
      </c>
      <c r="W74" s="75">
        <v>-9.6605428009615898E-3</v>
      </c>
      <c r="X74" s="75">
        <v>-1.15292824016751E-2</v>
      </c>
      <c r="Y74" s="75">
        <v>-1.3670428596164999E-2</v>
      </c>
      <c r="Z74" s="75">
        <v>-1.60486193369433E-2</v>
      </c>
      <c r="AA74" s="75">
        <v>-1.86092572868801E-2</v>
      </c>
      <c r="AB74" s="75">
        <v>-2.12810204442575E-2</v>
      </c>
      <c r="AC74" s="75">
        <v>-2.39804582467695E-2</v>
      </c>
      <c r="AD74" s="75">
        <v>-2.6617294982943299E-2</v>
      </c>
      <c r="AE74" s="75">
        <v>-2.9099654560022802E-2</v>
      </c>
      <c r="AF74" s="75">
        <v>-3.1340477573753502E-2</v>
      </c>
      <c r="AG74" s="75">
        <v>-3.3263310933661999E-2</v>
      </c>
      <c r="AH74" s="75">
        <v>-3.4806835045633297E-2</v>
      </c>
      <c r="AI74" s="75">
        <v>-3.5929277011791702E-2</v>
      </c>
      <c r="AJ74" s="75">
        <v>-3.6611595698659502E-2</v>
      </c>
      <c r="AK74" s="75">
        <v>-3.6858491312559603E-2</v>
      </c>
      <c r="AL74" s="75">
        <v>-3.6698475229054499E-2</v>
      </c>
      <c r="AM74" s="75">
        <v>-3.61825468758252E-2</v>
      </c>
      <c r="AN74" s="75">
        <v>-3.5381009300526699E-2</v>
      </c>
      <c r="AO74" s="75">
        <v>-3.4379144671588598E-2</v>
      </c>
      <c r="AP74" s="75">
        <v>-3.3272324242911898E-2</v>
      </c>
      <c r="AQ74" s="75">
        <v>-3.2160063183618998E-2</v>
      </c>
      <c r="AR74" s="75">
        <v>-3.1139760504511199E-2</v>
      </c>
      <c r="AS74" s="75">
        <v>-3.03008332697845E-2</v>
      </c>
      <c r="AT74" s="75">
        <v>-2.9719309364877499E-2</v>
      </c>
      <c r="AU74" s="75">
        <v>-2.9453044798774499E-2</v>
      </c>
      <c r="AV74" s="75">
        <v>-2.95381238059917E-2</v>
      </c>
      <c r="AW74" s="75">
        <v>-2.99867924137379E-2</v>
      </c>
      <c r="AX74" s="75">
        <v>-3.0786769471587799E-2</v>
      </c>
      <c r="AY74" s="75">
        <v>-3.1902085560027403E-2</v>
      </c>
      <c r="AZ74" s="75">
        <v>-3.32753345524361E-2</v>
      </c>
      <c r="BA74" s="75">
        <v>-3.48314497342107E-2</v>
      </c>
      <c r="BB74" s="75">
        <v>-3.6482467800637998E-2</v>
      </c>
      <c r="BC74" s="75">
        <v>-3.8133082300842003E-2</v>
      </c>
      <c r="BD74" s="75">
        <v>-3.9686709570314602E-2</v>
      </c>
      <c r="BE74" s="75">
        <v>-4.1051546433113699E-2</v>
      </c>
      <c r="BF74" s="75">
        <v>-4.2146541487636503E-2</v>
      </c>
      <c r="BG74" s="75">
        <v>-4.2906332948437001E-2</v>
      </c>
      <c r="BH74" s="75">
        <v>-4.3285415730420003E-2</v>
      </c>
      <c r="BI74" s="75">
        <v>-4.3261098183170303E-2</v>
      </c>
      <c r="BJ74" s="75">
        <v>-4.2835039573505998E-2</v>
      </c>
      <c r="BK74" s="75">
        <v>-4.2032815373077001E-2</v>
      </c>
      <c r="BL74" s="75">
        <v>-4.09023493829909E-2</v>
      </c>
      <c r="BM74" s="75">
        <v>-3.9511529537471599E-2</v>
      </c>
      <c r="BN74" s="75">
        <v>-3.7943108503532101E-2</v>
      </c>
      <c r="BO74" s="75">
        <v>-3.6289444292447098E-2</v>
      </c>
      <c r="BP74" s="75">
        <v>-3.46475794013167E-2</v>
      </c>
      <c r="BQ74" s="75">
        <v>-3.3112524486359603E-2</v>
      </c>
      <c r="BR74" s="75">
        <v>-3.1770261436113202E-2</v>
      </c>
      <c r="BS74" s="75">
        <v>-3.0694367551041001E-2</v>
      </c>
      <c r="BT74" s="75">
        <v>-2.9939835104587399E-2</v>
      </c>
      <c r="BU74" s="75">
        <v>-2.95393646106685E-2</v>
      </c>
      <c r="BV74" s="75">
        <v>-2.9502481403737801E-2</v>
      </c>
      <c r="BW74" s="75">
        <v>-2.9813956422885798E-2</v>
      </c>
      <c r="BX74" s="75">
        <v>-3.04347065940919E-2</v>
      </c>
      <c r="BY74" s="75">
        <v>-3.1304291847327401E-2</v>
      </c>
      <c r="BZ74" s="75">
        <v>-3.23451886469047E-2</v>
      </c>
      <c r="CA74" s="75">
        <v>-3.3466330232267798E-2</v>
      </c>
      <c r="CB74" s="75">
        <v>-3.4569755728230102E-2</v>
      </c>
      <c r="CC74" s="75">
        <v>-3.5556364862973103E-2</v>
      </c>
      <c r="CD74" s="75">
        <v>-3.6331769855728398E-2</v>
      </c>
      <c r="CE74" s="75">
        <v>-3.6812038116017902E-2</v>
      </c>
      <c r="CF74" s="75">
        <v>-3.6929449021872597E-2</v>
      </c>
      <c r="CG74" s="75">
        <v>-3.6635603166855601E-2</v>
      </c>
      <c r="CH74" s="75">
        <v>-3.5904754685311603E-2</v>
      </c>
      <c r="CI74" s="75">
        <v>-3.4735527640427699E-2</v>
      </c>
      <c r="CJ74" s="75">
        <v>-3.3149813686272803E-2</v>
      </c>
      <c r="CK74" s="75">
        <v>-3.1191998235390199E-2</v>
      </c>
      <c r="CL74" s="75">
        <v>-2.8925694707804699E-2</v>
      </c>
      <c r="CM74" s="75">
        <v>-2.6428835979299899E-2</v>
      </c>
      <c r="CN74" s="75">
        <v>-2.3789718259927199E-2</v>
      </c>
      <c r="CO74" s="75">
        <v>-2.10999736106759E-2</v>
      </c>
      <c r="CP74" s="75">
        <v>-1.84494958314371E-2</v>
      </c>
      <c r="CQ74" s="75">
        <v>-1.5920505943645299E-2</v>
      </c>
      <c r="CR74" s="75">
        <v>-1.3581984246702599E-2</v>
      </c>
      <c r="CS74" s="75">
        <v>-1.14865077629701E-2</v>
      </c>
      <c r="CT74" s="75">
        <v>-9.6661609814236698E-3</v>
      </c>
      <c r="CU74" s="75">
        <v>-8.1325926568297201E-3</v>
      </c>
      <c r="CV74" s="75">
        <v>-6.8761426619448601E-3</v>
      </c>
      <c r="CW74" s="75">
        <v>-5.8689757442562003E-3</v>
      </c>
      <c r="CX74" s="75">
        <v>-5.0681005926799102E-3</v>
      </c>
      <c r="CY74" s="75">
        <v>-4.4206205669433899E-3</v>
      </c>
      <c r="CZ74" s="75">
        <v>-3.8700048936334401E-3</v>
      </c>
      <c r="DA74" s="75">
        <v>-3.3616069891149801E-3</v>
      </c>
      <c r="DB74" s="75">
        <v>-2.8497763904852002E-3</v>
      </c>
      <c r="DC74" s="75">
        <v>-2.30143798987228E-3</v>
      </c>
      <c r="DD74" s="75">
        <v>-1.70014412322416E-3</v>
      </c>
      <c r="DE74" s="75">
        <v>-1.04592473917819E-3</v>
      </c>
      <c r="DF74" s="75">
        <v>-7.0636744007970202E-4</v>
      </c>
      <c r="DH74" s="73">
        <v>12500</v>
      </c>
      <c r="DI74">
        <v>10621.070810044101</v>
      </c>
      <c r="DK74" s="74">
        <v>0</v>
      </c>
      <c r="DL74" s="74">
        <v>0</v>
      </c>
      <c r="DM74" s="74">
        <v>62</v>
      </c>
      <c r="DN74" s="74">
        <v>10621.070810044101</v>
      </c>
    </row>
    <row r="75" spans="1:118" ht="1.1499999999999999" customHeight="1" x14ac:dyDescent="0.25">
      <c r="A75" s="71">
        <f t="shared" si="36"/>
        <v>64</v>
      </c>
      <c r="B75">
        <v>6800</v>
      </c>
      <c r="C75" s="72">
        <f t="shared" si="46"/>
        <v>-6.4881616183174598E-3</v>
      </c>
      <c r="D75" s="72">
        <f t="shared" si="46"/>
        <v>-4.1161685953984402E-2</v>
      </c>
      <c r="E75" s="72">
        <f t="shared" si="46"/>
        <v>-2.74138364691634E-2</v>
      </c>
      <c r="G75" s="72">
        <f t="shared" si="45"/>
        <v>-1.0370424081729299</v>
      </c>
      <c r="H75" s="72">
        <f t="shared" si="45"/>
        <v>-3.8342256279982299</v>
      </c>
      <c r="I75" s="72">
        <f t="shared" si="42"/>
        <v>-2.39968095141522</v>
      </c>
      <c r="K75" s="75">
        <v>-6.5786835984908904E-4</v>
      </c>
      <c r="L75" s="75">
        <v>-9.7555848225056203E-4</v>
      </c>
      <c r="M75" s="75">
        <v>-1.5933618662302201E-3</v>
      </c>
      <c r="N75" s="75">
        <v>-2.1727655771837801E-3</v>
      </c>
      <c r="O75" s="75">
        <v>-2.7165417682453999E-3</v>
      </c>
      <c r="P75" s="75">
        <v>-3.2424807455572499E-3</v>
      </c>
      <c r="Q75" s="75">
        <v>-3.7819720690549698E-3</v>
      </c>
      <c r="R75" s="75">
        <v>-4.3778724241064996E-3</v>
      </c>
      <c r="S75" s="75">
        <v>-5.0796768115242202E-3</v>
      </c>
      <c r="T75" s="75">
        <v>-5.9385370640120498E-3</v>
      </c>
      <c r="U75" s="75">
        <v>-7.0009482136720097E-3</v>
      </c>
      <c r="V75" s="75">
        <v>-8.3038811767892108E-3</v>
      </c>
      <c r="W75" s="75">
        <v>-9.8699548256854508E-3</v>
      </c>
      <c r="X75" s="75">
        <v>-1.1704353688337501E-2</v>
      </c>
      <c r="Y75" s="75">
        <v>-1.37928581118512E-2</v>
      </c>
      <c r="Z75" s="75">
        <v>-1.6101716625712401E-2</v>
      </c>
      <c r="AA75" s="75">
        <v>-1.8579249318554501E-2</v>
      </c>
      <c r="AB75" s="75">
        <v>-2.1158170052635698E-2</v>
      </c>
      <c r="AC75" s="75">
        <v>-2.37599408345158E-2</v>
      </c>
      <c r="AD75" s="75">
        <v>-2.6299691790250102E-2</v>
      </c>
      <c r="AE75" s="75">
        <v>-2.8691074609673701E-2</v>
      </c>
      <c r="AF75" s="75">
        <v>-3.0852350671862001E-2</v>
      </c>
      <c r="AG75" s="75">
        <v>-3.2711787816692699E-2</v>
      </c>
      <c r="AH75" s="75">
        <v>-3.4211861533840399E-2</v>
      </c>
      <c r="AI75" s="75">
        <v>-3.5313442577357801E-2</v>
      </c>
      <c r="AJ75" s="75">
        <v>-3.5998770593750999E-2</v>
      </c>
      <c r="AK75" s="75">
        <v>-3.62723620048927E-2</v>
      </c>
      <c r="AL75" s="75">
        <v>-3.6161116010734899E-2</v>
      </c>
      <c r="AM75" s="75">
        <v>-3.5713067325568698E-2</v>
      </c>
      <c r="AN75" s="75">
        <v>-3.4994357846467199E-2</v>
      </c>
      <c r="AO75" s="75">
        <v>-3.4085182136368498E-2</v>
      </c>
      <c r="AP75" s="75">
        <v>-3.3075225376046499E-2</v>
      </c>
      <c r="AQ75" s="75">
        <v>-3.2058063649133099E-2</v>
      </c>
      <c r="AR75" s="75">
        <v>-3.11252655631187E-2</v>
      </c>
      <c r="AS75" s="75">
        <v>-3.0360893871738799E-2</v>
      </c>
      <c r="AT75" s="75">
        <v>-2.9836436465598099E-2</v>
      </c>
      <c r="AU75" s="75">
        <v>-2.9606310557337499E-2</v>
      </c>
      <c r="AV75" s="75">
        <v>-2.9704473560309402E-2</v>
      </c>
      <c r="AW75" s="75">
        <v>-3.0142488974270201E-2</v>
      </c>
      <c r="AX75" s="75">
        <v>-3.0908878092445701E-2</v>
      </c>
      <c r="AY75" s="75">
        <v>-3.1969910348593603E-2</v>
      </c>
      <c r="AZ75" s="75">
        <v>-3.3271715377149999E-2</v>
      </c>
      <c r="BA75" s="75">
        <v>-3.4743828440596099E-2</v>
      </c>
      <c r="BB75" s="75">
        <v>-3.6303672534072497E-2</v>
      </c>
      <c r="BC75" s="75">
        <v>-3.7861764894087102E-2</v>
      </c>
      <c r="BD75" s="75">
        <v>-3.9327423557119802E-2</v>
      </c>
      <c r="BE75" s="75">
        <v>-4.06144403226971E-2</v>
      </c>
      <c r="BF75" s="75">
        <v>-4.1646715816823401E-2</v>
      </c>
      <c r="BG75" s="75">
        <v>-4.2362881550161498E-2</v>
      </c>
      <c r="BH75" s="75">
        <v>-4.2720194789499101E-2</v>
      </c>
      <c r="BI75" s="75">
        <v>-4.2697348383289799E-2</v>
      </c>
      <c r="BJ75" s="75">
        <v>-4.2295912016224901E-2</v>
      </c>
      <c r="BK75" s="75">
        <v>-4.153990668417E-2</v>
      </c>
      <c r="BL75" s="75">
        <v>-4.0474301446570202E-2</v>
      </c>
      <c r="BM75" s="75">
        <v>-3.91628797625116E-2</v>
      </c>
      <c r="BN75" s="75">
        <v>-3.7683337893809003E-2</v>
      </c>
      <c r="BO75" s="75">
        <v>-3.6122368534888601E-2</v>
      </c>
      <c r="BP75" s="75">
        <v>-3.45711200041387E-2</v>
      </c>
      <c r="BQ75" s="75">
        <v>-3.3118808758881603E-2</v>
      </c>
      <c r="BR75" s="75">
        <v>-3.1846093062795199E-2</v>
      </c>
      <c r="BS75" s="75">
        <v>-3.0822095355219899E-2</v>
      </c>
      <c r="BT75" s="75">
        <v>-3.0098421521588498E-2</v>
      </c>
      <c r="BU75" s="75">
        <v>-2.9705655605853198E-2</v>
      </c>
      <c r="BV75" s="75">
        <v>-2.9652782094899501E-2</v>
      </c>
      <c r="BW75" s="75">
        <v>-2.9925389364316199E-2</v>
      </c>
      <c r="BX75" s="75">
        <v>-3.0486680122989999E-2</v>
      </c>
      <c r="BY75" s="75">
        <v>-3.1279854172002998E-2</v>
      </c>
      <c r="BZ75" s="75">
        <v>-3.2232018350173301E-2</v>
      </c>
      <c r="CA75" s="75">
        <v>-3.3257506437944298E-2</v>
      </c>
      <c r="CB75" s="75">
        <v>-3.4264278377768201E-2</v>
      </c>
      <c r="CC75" s="75">
        <v>-3.51591303413624E-2</v>
      </c>
      <c r="CD75" s="75">
        <v>-3.5853299690747902E-2</v>
      </c>
      <c r="CE75" s="75">
        <v>-3.6267850891035701E-2</v>
      </c>
      <c r="CF75" s="75">
        <v>-3.6339088448221403E-2</v>
      </c>
      <c r="CG75" s="75">
        <v>-3.6021387543109899E-2</v>
      </c>
      <c r="CH75" s="75">
        <v>-3.52904813226496E-2</v>
      </c>
      <c r="CI75" s="75">
        <v>-3.4144981878953297E-2</v>
      </c>
      <c r="CJ75" s="75">
        <v>-3.2605251394634202E-2</v>
      </c>
      <c r="CK75" s="75">
        <v>-3.0712996967431499E-2</v>
      </c>
      <c r="CL75" s="75">
        <v>-2.8527772651868798E-2</v>
      </c>
      <c r="CM75" s="75">
        <v>-2.6122773122506202E-2</v>
      </c>
      <c r="CN75" s="75">
        <v>-2.3580912143092901E-2</v>
      </c>
      <c r="CO75" s="75">
        <v>-2.0988225330884201E-2</v>
      </c>
      <c r="CP75" s="75">
        <v>-1.8429314291870402E-2</v>
      </c>
      <c r="CQ75" s="75">
        <v>-1.59815047495931E-2</v>
      </c>
      <c r="CR75" s="75">
        <v>-1.3709920144206E-2</v>
      </c>
      <c r="CS75" s="75">
        <v>-1.1664311312460899E-2</v>
      </c>
      <c r="CT75" s="75">
        <v>-9.8753676557771508E-3</v>
      </c>
      <c r="CU75" s="75">
        <v>-8.3547240337111302E-3</v>
      </c>
      <c r="CV75" s="75">
        <v>-7.0941559657740003E-3</v>
      </c>
      <c r="CW75" s="75">
        <v>-6.0685146866035202E-3</v>
      </c>
      <c r="CX75" s="75">
        <v>-5.2385277437451798E-3</v>
      </c>
      <c r="CY75" s="75">
        <v>-4.5556596035839902E-3</v>
      </c>
      <c r="CZ75" s="75">
        <v>-3.9679128632269496E-3</v>
      </c>
      <c r="DA75" s="75">
        <v>-3.42490523338256E-3</v>
      </c>
      <c r="DB75" s="75">
        <v>-2.8843449986470601E-3</v>
      </c>
      <c r="DC75" s="75">
        <v>-2.31536958824563E-3</v>
      </c>
      <c r="DD75" s="75">
        <v>-1.7020805027323099E-3</v>
      </c>
      <c r="DE75" s="75">
        <v>-1.04356106908653E-3</v>
      </c>
      <c r="DF75" s="75">
        <v>-7.0357273126319298E-4</v>
      </c>
      <c r="DH75" s="73">
        <v>12700</v>
      </c>
      <c r="DI75">
        <v>10581.3431544333</v>
      </c>
      <c r="DK75" s="74">
        <v>0</v>
      </c>
      <c r="DL75" s="74">
        <v>0</v>
      </c>
      <c r="DM75" s="74">
        <v>63</v>
      </c>
      <c r="DN75" s="74">
        <v>10581.3431544333</v>
      </c>
    </row>
    <row r="76" spans="1:118" ht="1.1499999999999999" customHeight="1" x14ac:dyDescent="0.25">
      <c r="A76" s="71">
        <f t="shared" si="36"/>
        <v>65</v>
      </c>
      <c r="B76">
        <v>6750</v>
      </c>
      <c r="C76" s="72">
        <f t="shared" si="46"/>
        <v>-6.64886619966637E-3</v>
      </c>
      <c r="D76" s="72">
        <f t="shared" si="46"/>
        <v>-4.06836269544055E-2</v>
      </c>
      <c r="E76" s="72">
        <f t="shared" si="46"/>
        <v>-2.70671271023275E-2</v>
      </c>
      <c r="G76" s="72">
        <f t="shared" si="45"/>
        <v>-1.0303935419732599</v>
      </c>
      <c r="H76" s="72">
        <f t="shared" si="45"/>
        <v>-3.7935420010438299</v>
      </c>
      <c r="I76" s="72">
        <f t="shared" ref="I76:I107" si="47">INDEX($K$238:$DF$437,$A76,I$11)</f>
        <v>-2.3726138243128898</v>
      </c>
      <c r="K76" s="75">
        <v>-6.5935087738580405E-4</v>
      </c>
      <c r="L76" s="75">
        <v>-9.79356454568005E-4</v>
      </c>
      <c r="M76" s="75">
        <v>-1.6046742032585801E-3</v>
      </c>
      <c r="N76" s="75">
        <v>-2.1980475292912101E-3</v>
      </c>
      <c r="O76" s="75">
        <v>-2.7629723799600398E-3</v>
      </c>
      <c r="P76" s="75">
        <v>-3.31659169292834E-3</v>
      </c>
      <c r="Q76" s="75">
        <v>-3.8882471540682599E-3</v>
      </c>
      <c r="R76" s="75">
        <v>-4.5176394879490496E-3</v>
      </c>
      <c r="S76" s="75">
        <v>-5.2504142388488601E-3</v>
      </c>
      <c r="T76" s="75">
        <v>-6.1336038808667498E-3</v>
      </c>
      <c r="U76" s="75">
        <v>-7.2098011106481799E-3</v>
      </c>
      <c r="V76" s="75">
        <v>-8.5127034203696904E-3</v>
      </c>
      <c r="W76" s="75">
        <v>-1.00626008385961E-2</v>
      </c>
      <c r="X76" s="75">
        <v>-1.1863543984600201E-2</v>
      </c>
      <c r="Y76" s="75">
        <v>-1.39015113933328E-2</v>
      </c>
      <c r="Z76" s="75">
        <v>-1.6144276717882301E-2</v>
      </c>
      <c r="AA76" s="75">
        <v>-1.8542901961905001E-2</v>
      </c>
      <c r="AB76" s="75">
        <v>-2.10338897516157E-2</v>
      </c>
      <c r="AC76" s="75">
        <v>-2.3543308689886501E-2</v>
      </c>
      <c r="AD76" s="75">
        <v>-2.5991356673839599E-2</v>
      </c>
      <c r="AE76" s="75">
        <v>-2.8296870364192699E-2</v>
      </c>
      <c r="AF76" s="75">
        <v>-3.0383097933108699E-2</v>
      </c>
      <c r="AG76" s="75">
        <v>-3.2182726562277802E-2</v>
      </c>
      <c r="AH76" s="75">
        <v>-3.3641786552552698E-2</v>
      </c>
      <c r="AI76" s="75">
        <v>-3.4723626053450897E-2</v>
      </c>
      <c r="AJ76" s="75">
        <v>-3.54116790549142E-2</v>
      </c>
      <c r="AK76" s="75">
        <v>-3.5710279693084802E-2</v>
      </c>
      <c r="AL76" s="75">
        <v>-3.5644806603731899E-2</v>
      </c>
      <c r="AM76" s="75">
        <v>-3.5260504950915601E-2</v>
      </c>
      <c r="AN76" s="75">
        <v>-3.4619603844266697E-2</v>
      </c>
      <c r="AO76" s="75">
        <v>-3.3797515931432799E-2</v>
      </c>
      <c r="AP76" s="75">
        <v>-3.2878581378267803E-2</v>
      </c>
      <c r="AQ76" s="75">
        <v>-3.1950793515034E-2</v>
      </c>
      <c r="AR76" s="75">
        <v>-3.1100242937668499E-2</v>
      </c>
      <c r="AS76" s="75">
        <v>-3.04059628570621E-2</v>
      </c>
      <c r="AT76" s="75">
        <v>-2.9935174524680402E-2</v>
      </c>
      <c r="AU76" s="75">
        <v>-2.97390624404897E-2</v>
      </c>
      <c r="AV76" s="75">
        <v>-2.98495853616987E-2</v>
      </c>
      <c r="AW76" s="75">
        <v>-3.0277664926124999E-2</v>
      </c>
      <c r="AX76" s="75">
        <v>-3.1012574975597999E-2</v>
      </c>
      <c r="AY76" s="75">
        <v>-3.2022686779696399E-2</v>
      </c>
      <c r="AZ76" s="75">
        <v>-3.3257450809051001E-2</v>
      </c>
      <c r="BA76" s="75">
        <v>-3.46507226452831E-2</v>
      </c>
      <c r="BB76" s="75">
        <v>-3.6124983907834501E-2</v>
      </c>
      <c r="BC76" s="75">
        <v>-3.7596222012462002E-2</v>
      </c>
      <c r="BD76" s="75">
        <v>-3.89792966880304E-2</v>
      </c>
      <c r="BE76" s="75">
        <v>-4.0193253704014699E-2</v>
      </c>
      <c r="BF76" s="75">
        <v>-4.1166645304219797E-2</v>
      </c>
      <c r="BG76" s="75">
        <v>-4.1841854081326298E-2</v>
      </c>
      <c r="BH76" s="75">
        <v>-4.2178728320809503E-2</v>
      </c>
      <c r="BI76" s="75">
        <v>-4.2157264484335398E-2</v>
      </c>
      <c r="BJ76" s="75">
        <v>-4.1778946666708998E-2</v>
      </c>
      <c r="BK76" s="75">
        <v>-4.1066334023162197E-2</v>
      </c>
      <c r="BL76" s="75">
        <v>-4.0061623729020501E-2</v>
      </c>
      <c r="BM76" s="75">
        <v>-3.8824746067025399E-2</v>
      </c>
      <c r="BN76" s="75">
        <v>-3.7428642660770402E-2</v>
      </c>
      <c r="BO76" s="75">
        <v>-3.59546886842372E-2</v>
      </c>
      <c r="BP76" s="75">
        <v>-3.4488502125718697E-2</v>
      </c>
      <c r="BQ76" s="75">
        <v>-3.3113846240648802E-2</v>
      </c>
      <c r="BR76" s="75">
        <v>-3.1906389179366598E-2</v>
      </c>
      <c r="BS76" s="75">
        <v>-3.0931072083221801E-2</v>
      </c>
      <c r="BT76" s="75">
        <v>-3.02363102378694E-2</v>
      </c>
      <c r="BU76" s="75">
        <v>-2.9850708756393899E-2</v>
      </c>
      <c r="BV76" s="75">
        <v>-2.9782750785134302E-2</v>
      </c>
      <c r="BW76" s="75">
        <v>-3.0018775687531099E-2</v>
      </c>
      <c r="BX76" s="75">
        <v>-3.05241523046152E-2</v>
      </c>
      <c r="BY76" s="75">
        <v>-3.1245496124924999E-2</v>
      </c>
      <c r="BZ76" s="75">
        <v>-3.2114253260092401E-2</v>
      </c>
      <c r="CA76" s="75">
        <v>-3.3049850963438897E-2</v>
      </c>
      <c r="CB76" s="75">
        <v>-3.3965797206001298E-2</v>
      </c>
      <c r="CC76" s="75">
        <v>-3.4774438063018297E-2</v>
      </c>
      <c r="CD76" s="75">
        <v>-3.5392293553186301E-2</v>
      </c>
      <c r="CE76" s="75">
        <v>-3.5745128485746097E-2</v>
      </c>
      <c r="CF76" s="75">
        <v>-3.5773034267685903E-2</v>
      </c>
      <c r="CG76" s="75">
        <v>-3.54329858451592E-2</v>
      </c>
      <c r="CH76" s="75">
        <v>-3.4702136338105399E-2</v>
      </c>
      <c r="CI76" s="75">
        <v>-3.3579062993676398E-2</v>
      </c>
      <c r="CJ76" s="75">
        <v>-3.2082725702007299E-2</v>
      </c>
      <c r="CK76" s="75">
        <v>-3.0252315678185301E-2</v>
      </c>
      <c r="CL76" s="75">
        <v>-2.8143573554598299E-2</v>
      </c>
      <c r="CM76" s="75">
        <v>-2.58252805329721E-2</v>
      </c>
      <c r="CN76" s="75">
        <v>-2.33752740026511E-2</v>
      </c>
      <c r="CO76" s="75">
        <v>-2.08743697302043E-2</v>
      </c>
      <c r="CP76" s="75">
        <v>-1.8402193477181701E-2</v>
      </c>
      <c r="CQ76" s="75">
        <v>-1.60314804576864E-2</v>
      </c>
      <c r="CR76" s="75">
        <v>-1.38237434256416E-2</v>
      </c>
      <c r="CS76" s="75">
        <v>-1.18260613628171E-2</v>
      </c>
      <c r="CT76" s="75">
        <v>-1.0067814198832801E-2</v>
      </c>
      <c r="CU76" s="75">
        <v>-8.5605937889022196E-3</v>
      </c>
      <c r="CV76" s="75">
        <v>-7.2974872872236998E-3</v>
      </c>
      <c r="CW76" s="75">
        <v>-6.2558270662066203E-3</v>
      </c>
      <c r="CX76" s="75">
        <v>-5.3997521551400404E-3</v>
      </c>
      <c r="CY76" s="75">
        <v>-4.6847616886543601E-3</v>
      </c>
      <c r="CZ76" s="75">
        <v>-4.0630136585059502E-3</v>
      </c>
      <c r="DA76" s="75">
        <v>-3.4880570588165902E-3</v>
      </c>
      <c r="DB76" s="75">
        <v>-2.9206840043025199E-3</v>
      </c>
      <c r="DC76" s="75">
        <v>-2.33206914031143E-3</v>
      </c>
      <c r="DD76" s="75">
        <v>-1.70684743371566E-3</v>
      </c>
      <c r="DE76" s="75">
        <v>-1.0432662293260299E-3</v>
      </c>
      <c r="DF76" s="75">
        <v>-7.02292316454986E-4</v>
      </c>
      <c r="DH76" s="73">
        <v>12900</v>
      </c>
      <c r="DI76">
        <v>10544.995339883601</v>
      </c>
      <c r="DK76" s="74">
        <v>0</v>
      </c>
      <c r="DL76" s="74">
        <v>0</v>
      </c>
      <c r="DM76" s="74">
        <v>64</v>
      </c>
      <c r="DN76" s="74">
        <v>10544.995339883601</v>
      </c>
    </row>
    <row r="77" spans="1:118" ht="1.1499999999999999" customHeight="1" x14ac:dyDescent="0.25">
      <c r="A77" s="71">
        <f t="shared" ref="A77:A140" si="48">ROW()-$A$11</f>
        <v>66</v>
      </c>
      <c r="B77">
        <v>6700</v>
      </c>
      <c r="C77" s="72">
        <f t="shared" si="46"/>
        <v>-6.7992763143729399E-3</v>
      </c>
      <c r="D77" s="72">
        <f t="shared" si="46"/>
        <v>-4.0224346584632198E-2</v>
      </c>
      <c r="E77" s="72">
        <f t="shared" si="46"/>
        <v>-2.6731793969702201E-2</v>
      </c>
      <c r="G77" s="72">
        <f t="shared" si="45"/>
        <v>-1.0235942656588899</v>
      </c>
      <c r="H77" s="72">
        <f t="shared" si="45"/>
        <v>-3.7533176544592002</v>
      </c>
      <c r="I77" s="72">
        <f t="shared" si="47"/>
        <v>-2.3458820303431902</v>
      </c>
      <c r="K77" s="75">
        <v>-6.61965766948924E-4</v>
      </c>
      <c r="L77" s="75">
        <v>-9.846838149542229E-4</v>
      </c>
      <c r="M77" s="75">
        <v>-1.6179925820506401E-3</v>
      </c>
      <c r="N77" s="75">
        <v>-2.2250978954798401E-3</v>
      </c>
      <c r="O77" s="75">
        <v>-2.8101168418834198E-3</v>
      </c>
      <c r="P77" s="75">
        <v>-3.3895730119684201E-3</v>
      </c>
      <c r="Q77" s="75">
        <v>-3.9909150247649404E-3</v>
      </c>
      <c r="R77" s="75">
        <v>-4.6509404381003998E-3</v>
      </c>
      <c r="S77" s="75">
        <v>-5.4117569017762398E-3</v>
      </c>
      <c r="T77" s="75">
        <v>-6.3166041916019799E-3</v>
      </c>
      <c r="U77" s="75">
        <v>-7.4044849464053103E-3</v>
      </c>
      <c r="V77" s="75">
        <v>-8.7060871308995008E-3</v>
      </c>
      <c r="W77" s="75">
        <v>-1.0239559468045599E-2</v>
      </c>
      <c r="X77" s="75">
        <v>-1.20079203946443E-2</v>
      </c>
      <c r="Y77" s="75">
        <v>-1.3997360979301401E-2</v>
      </c>
      <c r="Z77" s="75">
        <v>-1.6177100255131301E-2</v>
      </c>
      <c r="AA77" s="75">
        <v>-1.8500778187567402E-2</v>
      </c>
      <c r="AB77" s="75">
        <v>-2.0908455696926401E-2</v>
      </c>
      <c r="AC77" s="75">
        <v>-2.3330521830703201E-2</v>
      </c>
      <c r="AD77" s="75">
        <v>-2.5691924994084701E-2</v>
      </c>
      <c r="AE77" s="75">
        <v>-2.7916365815076401E-2</v>
      </c>
      <c r="AF77" s="75">
        <v>-2.9931767003117699E-2</v>
      </c>
      <c r="AG77" s="75">
        <v>-3.1674952321122801E-2</v>
      </c>
      <c r="AH77" s="75">
        <v>-3.3095281280702597E-2</v>
      </c>
      <c r="AI77" s="75">
        <v>-3.4158423760345599E-2</v>
      </c>
      <c r="AJ77" s="75">
        <v>-3.4848927583511699E-2</v>
      </c>
      <c r="AK77" s="75">
        <v>-3.5170946395214703E-2</v>
      </c>
      <c r="AL77" s="75">
        <v>-3.5148424396397697E-2</v>
      </c>
      <c r="AM77" s="75">
        <v>-3.4823981588165201E-2</v>
      </c>
      <c r="AN77" s="75">
        <v>-3.4256167409007499E-2</v>
      </c>
      <c r="AO77" s="75">
        <v>-3.35159000702515E-2</v>
      </c>
      <c r="AP77" s="75">
        <v>-3.2682495522772102E-2</v>
      </c>
      <c r="AQ77" s="75">
        <v>-3.1838698738761197E-2</v>
      </c>
      <c r="AR77" s="75">
        <v>-3.1065452775164801E-2</v>
      </c>
      <c r="AS77" s="75">
        <v>-3.04370665041096E-2</v>
      </c>
      <c r="AT77" s="75">
        <v>-3.0016751632388101E-2</v>
      </c>
      <c r="AU77" s="75">
        <v>-2.9852653486013798E-2</v>
      </c>
      <c r="AV77" s="75">
        <v>-2.99748525153927E-2</v>
      </c>
      <c r="AW77" s="75">
        <v>-3.0393666534155199E-2</v>
      </c>
      <c r="AX77" s="75">
        <v>-3.10990749674829E-2</v>
      </c>
      <c r="AY77" s="75">
        <v>-3.2061422297428997E-2</v>
      </c>
      <c r="AZ77" s="75">
        <v>-3.3233278084026097E-2</v>
      </c>
      <c r="BA77" s="75">
        <v>-3.4552553613480003E-2</v>
      </c>
      <c r="BB77" s="75">
        <v>-3.5946481435839797E-2</v>
      </c>
      <c r="BC77" s="75">
        <v>-3.7336187149862698E-2</v>
      </c>
      <c r="BD77" s="75">
        <v>-3.8641733595663898E-2</v>
      </c>
      <c r="BE77" s="75">
        <v>-3.9787100714756801E-2</v>
      </c>
      <c r="BF77" s="75">
        <v>-4.0705210200685502E-2</v>
      </c>
      <c r="BG77" s="75">
        <v>-4.1341967789717202E-2</v>
      </c>
      <c r="BH77" s="75">
        <v>-4.1659652284392903E-2</v>
      </c>
      <c r="BI77" s="75">
        <v>-4.1639488427276702E-2</v>
      </c>
      <c r="BJ77" s="75">
        <v>-4.1282877207472597E-2</v>
      </c>
      <c r="BK77" s="75">
        <v>-4.0611002977975597E-2</v>
      </c>
      <c r="BL77" s="75">
        <v>-3.9663464316699898E-2</v>
      </c>
      <c r="BM77" s="75">
        <v>-3.8496572332342098E-2</v>
      </c>
      <c r="BN77" s="75">
        <v>-3.7178798210402403E-2</v>
      </c>
      <c r="BO77" s="75">
        <v>-3.5786528060707402E-2</v>
      </c>
      <c r="BP77" s="75">
        <v>-3.4400188762278898E-2</v>
      </c>
      <c r="BQ77" s="75">
        <v>-3.3098410633228902E-2</v>
      </c>
      <c r="BR77" s="75">
        <v>-3.1952188289351299E-2</v>
      </c>
      <c r="BS77" s="75">
        <v>-3.102253397828E-2</v>
      </c>
      <c r="BT77" s="75">
        <v>-3.0354857824772801E-2</v>
      </c>
      <c r="BU77" s="75">
        <v>-2.99759189120095E-2</v>
      </c>
      <c r="BV77" s="75">
        <v>-2.9893729275404402E-2</v>
      </c>
      <c r="BW77" s="75">
        <v>-3.00953222031057E-2</v>
      </c>
      <c r="BX77" s="75">
        <v>-3.0548120674843599E-2</v>
      </c>
      <c r="BY77" s="75">
        <v>-3.12019392388765E-2</v>
      </c>
      <c r="BZ77" s="75">
        <v>-3.1992298093291502E-2</v>
      </c>
      <c r="CA77" s="75">
        <v>-3.2843423905401299E-2</v>
      </c>
      <c r="CB77" s="75">
        <v>-3.3674022561867703E-2</v>
      </c>
      <c r="CC77" s="75">
        <v>-3.4401669962899097E-2</v>
      </c>
      <c r="CD77" s="75">
        <v>-3.4947837935760603E-2</v>
      </c>
      <c r="CE77" s="75">
        <v>-3.5242723761070897E-2</v>
      </c>
      <c r="CF77" s="75">
        <v>-3.5229971290914298E-2</v>
      </c>
      <c r="CG77" s="75">
        <v>-3.4868999520481302E-2</v>
      </c>
      <c r="CH77" s="75">
        <v>-3.4138321775098998E-2</v>
      </c>
      <c r="CI77" s="75">
        <v>-3.3036456289096301E-2</v>
      </c>
      <c r="CJ77" s="75">
        <v>-3.1581089092492201E-2</v>
      </c>
      <c r="CK77" s="75">
        <v>-2.9809033405617798E-2</v>
      </c>
      <c r="CL77" s="75">
        <v>-2.7772462018319798E-2</v>
      </c>
      <c r="CM77" s="75">
        <v>-2.5536035282816501E-2</v>
      </c>
      <c r="CN77" s="75">
        <v>-2.3172806224720201E-2</v>
      </c>
      <c r="CO77" s="75">
        <v>-2.07587255146745E-2</v>
      </c>
      <c r="CP77" s="75">
        <v>-1.8368730938391298E-2</v>
      </c>
      <c r="CQ77" s="75">
        <v>-1.60712648266917E-2</v>
      </c>
      <c r="CR77" s="75">
        <v>-1.39244449199077E-2</v>
      </c>
      <c r="CS77" s="75">
        <v>-1.19728368232836E-2</v>
      </c>
      <c r="CT77" s="75">
        <v>-1.02445778637093E-2</v>
      </c>
      <c r="CU77" s="75">
        <v>-8.7511994522083102E-3</v>
      </c>
      <c r="CV77" s="75">
        <v>-7.4869792053323097E-3</v>
      </c>
      <c r="CW77" s="75">
        <v>-6.4315399978977401E-3</v>
      </c>
      <c r="CX77" s="75">
        <v>-5.5521534553781698E-3</v>
      </c>
      <c r="CY77" s="75">
        <v>-4.8080407992801997E-3</v>
      </c>
      <c r="CZ77" s="75">
        <v>-4.15518242442885E-3</v>
      </c>
      <c r="DA77" s="75">
        <v>-3.5507388528776499E-3</v>
      </c>
      <c r="DB77" s="75">
        <v>-2.95834736267806E-3</v>
      </c>
      <c r="DC77" s="75">
        <v>-2.3510542216354201E-3</v>
      </c>
      <c r="DD77" s="75">
        <v>-1.7140164341253601E-3</v>
      </c>
      <c r="DE77" s="75">
        <v>-1.0447470950066401E-3</v>
      </c>
      <c r="DF77" s="75">
        <v>-7.0231646239335497E-4</v>
      </c>
      <c r="DH77" s="73">
        <v>13100</v>
      </c>
      <c r="DI77">
        <v>10514.946812088599</v>
      </c>
      <c r="DK77" s="74">
        <v>0</v>
      </c>
      <c r="DL77" s="74">
        <v>0</v>
      </c>
      <c r="DM77" s="74">
        <v>65</v>
      </c>
      <c r="DN77" s="74">
        <v>10514.946812088599</v>
      </c>
    </row>
    <row r="78" spans="1:118" ht="1.1499999999999999" customHeight="1" x14ac:dyDescent="0.25">
      <c r="A78" s="71">
        <f t="shared" si="48"/>
        <v>67</v>
      </c>
      <c r="B78">
        <v>6650</v>
      </c>
      <c r="C78" s="72">
        <f t="shared" si="46"/>
        <v>-6.9399206279740604E-3</v>
      </c>
      <c r="D78" s="72">
        <f t="shared" si="46"/>
        <v>-3.9782785375323301E-2</v>
      </c>
      <c r="E78" s="72">
        <f t="shared" si="46"/>
        <v>-2.6407325199852401E-2</v>
      </c>
      <c r="G78" s="72">
        <f t="shared" si="45"/>
        <v>-1.01665434503092</v>
      </c>
      <c r="H78" s="72">
        <f t="shared" si="45"/>
        <v>-3.7135348690838699</v>
      </c>
      <c r="I78" s="72">
        <f t="shared" si="47"/>
        <v>-2.3194747051433402</v>
      </c>
      <c r="K78" s="75">
        <v>-6.6553642520375403E-4</v>
      </c>
      <c r="L78" s="75">
        <v>-9.91293098427377E-4</v>
      </c>
      <c r="M78" s="75">
        <v>-1.6329585477978901E-3</v>
      </c>
      <c r="N78" s="75">
        <v>-2.2535181231296501E-3</v>
      </c>
      <c r="O78" s="75">
        <v>-2.8576176248225199E-3</v>
      </c>
      <c r="P78" s="75">
        <v>-3.46118470589772E-3</v>
      </c>
      <c r="Q78" s="75">
        <v>-4.0899158484307904E-3</v>
      </c>
      <c r="R78" s="75">
        <v>-4.7779370219086497E-3</v>
      </c>
      <c r="S78" s="75">
        <v>-5.5641031766799597E-3</v>
      </c>
      <c r="T78" s="75">
        <v>-6.4881616183174598E-3</v>
      </c>
      <c r="U78" s="75">
        <v>-7.5858121119199498E-3</v>
      </c>
      <c r="V78" s="75">
        <v>-8.8849768214822704E-3</v>
      </c>
      <c r="W78" s="75">
        <v>-1.0401838804964401E-2</v>
      </c>
      <c r="X78" s="75">
        <v>-1.21384791356194E-2</v>
      </c>
      <c r="Y78" s="75">
        <v>-1.4081313550364001E-2</v>
      </c>
      <c r="Z78" s="75">
        <v>-1.62009319809749E-2</v>
      </c>
      <c r="AA78" s="75">
        <v>-1.84533995734E-2</v>
      </c>
      <c r="AB78" s="75">
        <v>-2.0782120422131799E-2</v>
      </c>
      <c r="AC78" s="75">
        <v>-2.3121536410121699E-2</v>
      </c>
      <c r="AD78" s="75">
        <v>-2.5401048759058499E-2</v>
      </c>
      <c r="AE78" s="75">
        <v>-2.75489211139665E-2</v>
      </c>
      <c r="AF78" s="75">
        <v>-2.9497458832092802E-2</v>
      </c>
      <c r="AG78" s="75">
        <v>-3.1187357643202601E-2</v>
      </c>
      <c r="AH78" s="75">
        <v>-3.2571094414729398E-2</v>
      </c>
      <c r="AI78" s="75">
        <v>-3.3616514638861103E-2</v>
      </c>
      <c r="AJ78" s="75">
        <v>-3.4309205035346999E-2</v>
      </c>
      <c r="AK78" s="75">
        <v>-3.4653141011244698E-2</v>
      </c>
      <c r="AL78" s="75">
        <v>-3.4670913313343502E-2</v>
      </c>
      <c r="AM78" s="75">
        <v>-3.4402671089133002E-2</v>
      </c>
      <c r="AN78" s="75">
        <v>-3.3903502903385702E-2</v>
      </c>
      <c r="AO78" s="75">
        <v>-3.3240102698350697E-2</v>
      </c>
      <c r="AP78" s="75">
        <v>-3.2487063975677299E-2</v>
      </c>
      <c r="AQ78" s="75">
        <v>-3.1722197441404199E-2</v>
      </c>
      <c r="AR78" s="75">
        <v>-3.10216085507545E-2</v>
      </c>
      <c r="AS78" s="75">
        <v>-3.0455168412918201E-2</v>
      </c>
      <c r="AT78" s="75">
        <v>-3.0082320974238401E-2</v>
      </c>
      <c r="AU78" s="75">
        <v>-2.9948354293219299E-2</v>
      </c>
      <c r="AV78" s="75">
        <v>-3.0081583531473301E-2</v>
      </c>
      <c r="AW78" s="75">
        <v>-3.0491758221933101E-2</v>
      </c>
      <c r="AX78" s="75">
        <v>-3.1169519246309299E-2</v>
      </c>
      <c r="AY78" s="75">
        <v>-3.2087063478188599E-2</v>
      </c>
      <c r="AZ78" s="75">
        <v>-3.3199890009518597E-2</v>
      </c>
      <c r="BA78" s="75">
        <v>-3.4449717374632198E-2</v>
      </c>
      <c r="BB78" s="75">
        <v>-3.5768240252627898E-2</v>
      </c>
      <c r="BC78" s="75">
        <v>-3.7081410478754101E-2</v>
      </c>
      <c r="BD78" s="75">
        <v>-3.8314175554842199E-2</v>
      </c>
      <c r="BE78" s="75">
        <v>-3.9395149912743302E-2</v>
      </c>
      <c r="BF78" s="75">
        <v>-4.0261359401692898E-2</v>
      </c>
      <c r="BG78" s="75">
        <v>-4.0862018282582499E-2</v>
      </c>
      <c r="BH78" s="75">
        <v>-4.1161685953984402E-2</v>
      </c>
      <c r="BI78" s="75">
        <v>-4.1142745071260797E-2</v>
      </c>
      <c r="BJ78" s="75">
        <v>-4.0806514508189999E-2</v>
      </c>
      <c r="BK78" s="75">
        <v>-4.0172886078526003E-2</v>
      </c>
      <c r="BL78" s="75">
        <v>-3.9279023666313098E-2</v>
      </c>
      <c r="BM78" s="75">
        <v>-3.8177836526360802E-2</v>
      </c>
      <c r="BN78" s="75">
        <v>-3.6933594019283103E-2</v>
      </c>
      <c r="BO78" s="75">
        <v>-3.5618002909254702E-2</v>
      </c>
      <c r="BP78" s="75">
        <v>-3.4306614641336601E-2</v>
      </c>
      <c r="BQ78" s="75">
        <v>-3.3073228884413698E-2</v>
      </c>
      <c r="BR78" s="75">
        <v>-3.19844660969738E-2</v>
      </c>
      <c r="BS78" s="75">
        <v>-3.1097641920282498E-2</v>
      </c>
      <c r="BT78" s="75">
        <v>-3.04553389120974E-2</v>
      </c>
      <c r="BU78" s="75">
        <v>-3.0082596363299598E-2</v>
      </c>
      <c r="BV78" s="75">
        <v>-2.9986977369198899E-2</v>
      </c>
      <c r="BW78" s="75">
        <v>-3.0156162877496999E-2</v>
      </c>
      <c r="BX78" s="75">
        <v>-3.0559521420500401E-2</v>
      </c>
      <c r="BY78" s="75">
        <v>-3.1149860514128699E-2</v>
      </c>
      <c r="BZ78" s="75">
        <v>-3.1866532811864003E-2</v>
      </c>
      <c r="CA78" s="75">
        <v>-3.2638279985112602E-2</v>
      </c>
      <c r="CB78" s="75">
        <v>-3.3388682161080298E-2</v>
      </c>
      <c r="CC78" s="75">
        <v>-3.4040244016559799E-2</v>
      </c>
      <c r="CD78" s="75">
        <v>-3.4519073662513597E-2</v>
      </c>
      <c r="CE78" s="75">
        <v>-3.4759558336809201E-2</v>
      </c>
      <c r="CF78" s="75">
        <v>-3.4708661766412602E-2</v>
      </c>
      <c r="CG78" s="75">
        <v>-3.4328114013560403E-2</v>
      </c>
      <c r="CH78" s="75">
        <v>-3.3597721008722999E-2</v>
      </c>
      <c r="CI78" s="75">
        <v>-3.2515924875237898E-2</v>
      </c>
      <c r="CJ78" s="75">
        <v>-3.1099259534726101E-2</v>
      </c>
      <c r="CK78" s="75">
        <v>-2.9382281155753798E-2</v>
      </c>
      <c r="CL78" s="75">
        <v>-2.74138364691634E-2</v>
      </c>
      <c r="CM78" s="75">
        <v>-2.5254728232157499E-2</v>
      </c>
      <c r="CN78" s="75">
        <v>-2.2973505283657599E-2</v>
      </c>
      <c r="CO78" s="75">
        <v>-2.0641585013418E-2</v>
      </c>
      <c r="CP78" s="75">
        <v>-1.8329481215546301E-2</v>
      </c>
      <c r="CQ78" s="75">
        <v>-1.6101631613237199E-2</v>
      </c>
      <c r="CR78" s="75">
        <v>-1.40129488826414E-2</v>
      </c>
      <c r="CS78" s="75">
        <v>-1.21056443065481E-2</v>
      </c>
      <c r="CT78" s="75">
        <v>-1.0406666723820301E-2</v>
      </c>
      <c r="CU78" s="75">
        <v>-8.9274744734893809E-3</v>
      </c>
      <c r="CV78" s="75">
        <v>-7.6634247257334198E-3</v>
      </c>
      <c r="CW78" s="75">
        <v>-6.5962463473579099E-3</v>
      </c>
      <c r="CX78" s="75">
        <v>-5.6960975193942401E-3</v>
      </c>
      <c r="CY78" s="75">
        <v>-4.9256185219792303E-3</v>
      </c>
      <c r="CZ78" s="75">
        <v>-4.2443198449700504E-3</v>
      </c>
      <c r="DA78" s="75">
        <v>-3.61267027717076E-3</v>
      </c>
      <c r="DB78" s="75">
        <v>-2.9969398533375999E-3</v>
      </c>
      <c r="DC78" s="75">
        <v>-2.37189584890529E-3</v>
      </c>
      <c r="DD78" s="75">
        <v>-1.72320518927335E-3</v>
      </c>
      <c r="DE78" s="75">
        <v>-1.0477416527873999E-3</v>
      </c>
      <c r="DF78" s="75">
        <v>-7.0345768725928702E-4</v>
      </c>
      <c r="DH78" s="73">
        <v>13300</v>
      </c>
      <c r="DI78">
        <v>10493.7202250964</v>
      </c>
      <c r="DK78" s="74">
        <v>0</v>
      </c>
      <c r="DL78" s="74">
        <v>0</v>
      </c>
      <c r="DM78" s="74">
        <v>66</v>
      </c>
      <c r="DN78" s="74">
        <v>10493.7202250964</v>
      </c>
    </row>
    <row r="79" spans="1:118" ht="1.1499999999999999" customHeight="1" x14ac:dyDescent="0.25">
      <c r="A79" s="71">
        <f t="shared" si="48"/>
        <v>68</v>
      </c>
      <c r="B79">
        <v>6600</v>
      </c>
      <c r="C79" s="72">
        <f t="shared" si="46"/>
        <v>-7.0713000471596303E-3</v>
      </c>
      <c r="D79" s="72">
        <f t="shared" si="46"/>
        <v>-3.93579488531213E-2</v>
      </c>
      <c r="E79" s="72">
        <f t="shared" si="46"/>
        <v>-2.6093235345760999E-2</v>
      </c>
      <c r="G79" s="72">
        <f t="shared" si="45"/>
        <v>-1.0095830449837599</v>
      </c>
      <c r="H79" s="72">
        <f t="shared" si="45"/>
        <v>-3.6741769202307499</v>
      </c>
      <c r="I79" s="72">
        <f t="shared" si="47"/>
        <v>-2.2933814697975801</v>
      </c>
      <c r="K79" s="75">
        <v>-6.6990576717216698E-4</v>
      </c>
      <c r="L79" s="75">
        <v>-9.9896434439870007E-4</v>
      </c>
      <c r="M79" s="75">
        <v>-1.6492539804039499E-3</v>
      </c>
      <c r="N79" s="75">
        <v>-2.28295575800075E-3</v>
      </c>
      <c r="O79" s="75">
        <v>-2.90516134780773E-3</v>
      </c>
      <c r="P79" s="75">
        <v>-3.5312219849311E-3</v>
      </c>
      <c r="Q79" s="75">
        <v>-4.1852107516660896E-3</v>
      </c>
      <c r="R79" s="75">
        <v>-4.89879452602508E-3</v>
      </c>
      <c r="S79" s="75">
        <v>-5.70783611440219E-3</v>
      </c>
      <c r="T79" s="75">
        <v>-6.64886619966637E-3</v>
      </c>
      <c r="U79" s="75">
        <v>-7.7545462009265898E-3</v>
      </c>
      <c r="V79" s="75">
        <v>-9.0502573124695094E-3</v>
      </c>
      <c r="W79" s="75">
        <v>-1.05503813137238E-2</v>
      </c>
      <c r="X79" s="75">
        <v>-1.2256150348107399E-2</v>
      </c>
      <c r="Y79" s="75">
        <v>-1.4154214376494501E-2</v>
      </c>
      <c r="Z79" s="75">
        <v>-1.6216464554604501E-2</v>
      </c>
      <c r="AA79" s="75">
        <v>-1.8401249248313399E-2</v>
      </c>
      <c r="AB79" s="75">
        <v>-2.06551147429445E-2</v>
      </c>
      <c r="AC79" s="75">
        <v>-2.29163053104093E-2</v>
      </c>
      <c r="AD79" s="75">
        <v>-2.5118395818367299E-2</v>
      </c>
      <c r="AE79" s="75">
        <v>-2.71939305872047E-2</v>
      </c>
      <c r="AF79" s="75">
        <v>-2.90793246695784E-2</v>
      </c>
      <c r="AG79" s="75">
        <v>-3.0718898527784401E-2</v>
      </c>
      <c r="AH79" s="75">
        <v>-3.2068047536131399E-2</v>
      </c>
      <c r="AI79" s="75">
        <v>-3.3096655296744701E-2</v>
      </c>
      <c r="AJ79" s="75">
        <v>-3.3791277648660897E-2</v>
      </c>
      <c r="AK79" s="75">
        <v>-3.4155714648677497E-2</v>
      </c>
      <c r="AL79" s="75">
        <v>-3.4211279742362398E-2</v>
      </c>
      <c r="AM79" s="75">
        <v>-3.3995796063541001E-2</v>
      </c>
      <c r="AN79" s="75">
        <v>-3.3561096717348797E-2</v>
      </c>
      <c r="AO79" s="75">
        <v>-3.2969905130753402E-2</v>
      </c>
      <c r="AP79" s="75">
        <v>-3.2292376139275797E-2</v>
      </c>
      <c r="AQ79" s="75">
        <v>-3.16016814609065E-2</v>
      </c>
      <c r="AR79" s="75">
        <v>-3.0969379742400601E-2</v>
      </c>
      <c r="AS79" s="75">
        <v>-3.0461173187595701E-2</v>
      </c>
      <c r="AT79" s="75">
        <v>-3.01329653028778E-2</v>
      </c>
      <c r="AU79" s="75">
        <v>-3.0027357992298599E-2</v>
      </c>
      <c r="AV79" s="75">
        <v>-3.0171007256622001E-2</v>
      </c>
      <c r="AW79" s="75">
        <v>-3.0573127513880499E-2</v>
      </c>
      <c r="AX79" s="75">
        <v>-3.12249797656932E-2</v>
      </c>
      <c r="AY79" s="75">
        <v>-3.2100499731486702E-2</v>
      </c>
      <c r="AZ79" s="75">
        <v>-3.3157937714167897E-2</v>
      </c>
      <c r="BA79" s="75">
        <v>-3.4342586342354403E-2</v>
      </c>
      <c r="BB79" s="75">
        <v>-3.55903314576244E-2</v>
      </c>
      <c r="BC79" s="75">
        <v>-3.6831657874404303E-2</v>
      </c>
      <c r="BD79" s="75">
        <v>-3.7996098291809999E-2</v>
      </c>
      <c r="BE79" s="75">
        <v>-3.90166210126517E-2</v>
      </c>
      <c r="BF79" s="75">
        <v>-3.9834106309876903E-2</v>
      </c>
      <c r="BG79" s="75">
        <v>-4.04008748427577E-2</v>
      </c>
      <c r="BH79" s="75">
        <v>-4.06836269544055E-2</v>
      </c>
      <c r="BI79" s="75">
        <v>-4.0665837138349099E-2</v>
      </c>
      <c r="BJ79" s="75">
        <v>-4.0348741874872703E-2</v>
      </c>
      <c r="BK79" s="75">
        <v>-3.9751018683359597E-2</v>
      </c>
      <c r="BL79" s="75">
        <v>-3.8907551260736001E-2</v>
      </c>
      <c r="BM79" s="75">
        <v>-3.7868048532877702E-2</v>
      </c>
      <c r="BN79" s="75">
        <v>-3.6692832815820101E-2</v>
      </c>
      <c r="BO79" s="75">
        <v>-3.54492227016317E-2</v>
      </c>
      <c r="BP79" s="75">
        <v>-3.4208187840986198E-2</v>
      </c>
      <c r="BQ79" s="75">
        <v>-3.3038984010859099E-2</v>
      </c>
      <c r="BR79" s="75">
        <v>-3.2004138977331398E-2</v>
      </c>
      <c r="BS79" s="75">
        <v>-3.1157485841808899E-2</v>
      </c>
      <c r="BT79" s="75">
        <v>-3.0538951114399401E-2</v>
      </c>
      <c r="BU79" s="75">
        <v>-3.0171971629029001E-2</v>
      </c>
      <c r="BV79" s="75">
        <v>-3.0063678051160399E-2</v>
      </c>
      <c r="BW79" s="75">
        <v>-3.0202363320318001E-2</v>
      </c>
      <c r="BX79" s="75">
        <v>-3.05592330142508E-2</v>
      </c>
      <c r="BY79" s="75">
        <v>-3.10898956537175E-2</v>
      </c>
      <c r="BZ79" s="75">
        <v>-3.17373138877474E-2</v>
      </c>
      <c r="CA79" s="75">
        <v>-3.2434469087293097E-2</v>
      </c>
      <c r="CB79" s="75">
        <v>-3.3109520136563299E-2</v>
      </c>
      <c r="CC79" s="75">
        <v>-3.3689611598306302E-2</v>
      </c>
      <c r="CD79" s="75">
        <v>-3.41051930366165E-2</v>
      </c>
      <c r="CE79" s="75">
        <v>-3.4294617749119398E-2</v>
      </c>
      <c r="CF79" s="75">
        <v>-3.4207941113131697E-2</v>
      </c>
      <c r="CG79" s="75">
        <v>-3.3809093319878199E-2</v>
      </c>
      <c r="CH79" s="75">
        <v>-3.3079093954593103E-2</v>
      </c>
      <c r="CI79" s="75">
        <v>-3.2016305085589898E-2</v>
      </c>
      <c r="CJ79" s="75">
        <v>-3.0636216408988701E-2</v>
      </c>
      <c r="CK79" s="75">
        <v>-2.8971239160759901E-2</v>
      </c>
      <c r="CL79" s="75">
        <v>-2.70671271023275E-2</v>
      </c>
      <c r="CM79" s="75">
        <v>-2.4981063551895201E-2</v>
      </c>
      <c r="CN79" s="75">
        <v>-2.2777362510396401E-2</v>
      </c>
      <c r="CO79" s="75">
        <v>-2.0523215967768901E-2</v>
      </c>
      <c r="CP79" s="75">
        <v>-1.82849592900493E-2</v>
      </c>
      <c r="CQ79" s="75">
        <v>-1.6123300265235199E-2</v>
      </c>
      <c r="CR79" s="75">
        <v>-1.40901180101445E-2</v>
      </c>
      <c r="CS79" s="75">
        <v>-1.2225422976862301E-2</v>
      </c>
      <c r="CT79" s="75">
        <v>-1.0555024450550199E-2</v>
      </c>
      <c r="CU79" s="75">
        <v>-9.0902930373067594E-3</v>
      </c>
      <c r="CV79" s="75">
        <v>-7.8275700026188104E-3</v>
      </c>
      <c r="CW79" s="75">
        <v>-6.75050779408593E-3</v>
      </c>
      <c r="CX79" s="75">
        <v>-5.8319361965777699E-3</v>
      </c>
      <c r="CY79" s="75">
        <v>-5.0376235131307104E-3</v>
      </c>
      <c r="CZ79" s="75">
        <v>-4.3303491922188101E-3</v>
      </c>
      <c r="DA79" s="75">
        <v>-3.6736098170149401E-3</v>
      </c>
      <c r="DB79" s="75">
        <v>-3.0361125064837301E-3</v>
      </c>
      <c r="DC79" s="75">
        <v>-2.39421282254625E-3</v>
      </c>
      <c r="DD79" s="75">
        <v>-1.73407319435682E-3</v>
      </c>
      <c r="DE79" s="75">
        <v>-1.05201594241862E-3</v>
      </c>
      <c r="DF79" s="75">
        <v>-7.0554832132984301E-4</v>
      </c>
      <c r="DH79" s="73">
        <v>13500</v>
      </c>
      <c r="DI79">
        <v>10483.282539502699</v>
      </c>
      <c r="DK79" s="74">
        <v>0</v>
      </c>
      <c r="DL79" s="74">
        <v>0</v>
      </c>
      <c r="DM79" s="74">
        <v>67</v>
      </c>
      <c r="DN79" s="74">
        <v>10483.282539502699</v>
      </c>
    </row>
    <row r="80" spans="1:118" ht="1.1499999999999999" customHeight="1" x14ac:dyDescent="0.25">
      <c r="A80" s="71">
        <f t="shared" si="48"/>
        <v>69</v>
      </c>
      <c r="B80">
        <v>6550</v>
      </c>
      <c r="C80" s="72">
        <f t="shared" si="46"/>
        <v>-7.1938896040273899E-3</v>
      </c>
      <c r="D80" s="72">
        <f t="shared" si="46"/>
        <v>-3.8948903508162401E-2</v>
      </c>
      <c r="E80" s="72">
        <f t="shared" si="46"/>
        <v>-2.57890638601611E-2</v>
      </c>
      <c r="G80" s="72">
        <f t="shared" si="45"/>
        <v>-1.0023891553797299</v>
      </c>
      <c r="H80" s="72">
        <f t="shared" si="45"/>
        <v>-3.6352280167225901</v>
      </c>
      <c r="I80" s="72">
        <f t="shared" si="47"/>
        <v>-2.2675924059374202</v>
      </c>
      <c r="K80" s="75">
        <v>-6.7493446297703396E-4</v>
      </c>
      <c r="L80" s="75">
        <v>-1.00750240122124E-3</v>
      </c>
      <c r="M80" s="75">
        <v>-1.66659702229026E-3</v>
      </c>
      <c r="N80" s="75">
        <v>-2.3130997759835698E-3</v>
      </c>
      <c r="O80" s="75">
        <v>-2.9524742396188201E-3</v>
      </c>
      <c r="P80" s="75">
        <v>-3.5995117300353699E-3</v>
      </c>
      <c r="Q80" s="75">
        <v>-4.27677969287742E-3</v>
      </c>
      <c r="R80" s="75">
        <v>-5.0136809959349096E-3</v>
      </c>
      <c r="S80" s="75">
        <v>-5.84332403657754E-3</v>
      </c>
      <c r="T80" s="75">
        <v>-6.7992763143729399E-3</v>
      </c>
      <c r="U80" s="75">
        <v>-7.9114051480701098E-3</v>
      </c>
      <c r="V80" s="75">
        <v>-9.2027579160503595E-3</v>
      </c>
      <c r="W80" s="75">
        <v>-1.06860684524281E-2</v>
      </c>
      <c r="X80" s="75">
        <v>-1.2361802543409701E-2</v>
      </c>
      <c r="Y80" s="75">
        <v>-1.4216851434175601E-2</v>
      </c>
      <c r="Z80" s="75">
        <v>-1.62243421550783E-2</v>
      </c>
      <c r="AA80" s="75">
        <v>-1.8344774658689798E-2</v>
      </c>
      <c r="AB80" s="75">
        <v>-2.0527649481646201E-2</v>
      </c>
      <c r="AC80" s="75">
        <v>-2.2714778637059601E-2</v>
      </c>
      <c r="AD80" s="75">
        <v>-2.48436490414451E-2</v>
      </c>
      <c r="AE80" s="75">
        <v>-2.6850820799086201E-2</v>
      </c>
      <c r="AF80" s="75">
        <v>-2.86765632089327E-2</v>
      </c>
      <c r="AG80" s="75">
        <v>-3.02685906985607E-2</v>
      </c>
      <c r="AH80" s="75">
        <v>-3.1585030716246298E-2</v>
      </c>
      <c r="AI80" s="75">
        <v>-3.2597675318270299E-2</v>
      </c>
      <c r="AJ80" s="75">
        <v>-3.3293984378242297E-2</v>
      </c>
      <c r="AK80" s="75">
        <v>-3.3677586256008002E-2</v>
      </c>
      <c r="AL80" s="75">
        <v>-3.3768588748735E-2</v>
      </c>
      <c r="AM80" s="75">
        <v>-3.3602624883687898E-2</v>
      </c>
      <c r="AN80" s="75">
        <v>-3.3228465246374898E-2</v>
      </c>
      <c r="AO80" s="75">
        <v>-3.2705101010055797E-2</v>
      </c>
      <c r="AP80" s="75">
        <v>-3.20985150708838E-2</v>
      </c>
      <c r="AQ80" s="75">
        <v>-3.1477517933694799E-2</v>
      </c>
      <c r="AR80" s="75">
        <v>-3.0909394449386101E-2</v>
      </c>
      <c r="AS80" s="75">
        <v>-3.0455929979261699E-2</v>
      </c>
      <c r="AT80" s="75">
        <v>-3.0169701215995701E-2</v>
      </c>
      <c r="AU80" s="75">
        <v>-3.0090784979652199E-2</v>
      </c>
      <c r="AV80" s="75">
        <v>-3.0244277751930799E-2</v>
      </c>
      <c r="AW80" s="75">
        <v>-3.0638889729225401E-2</v>
      </c>
      <c r="AX80" s="75">
        <v>-3.1266463451602201E-2</v>
      </c>
      <c r="AY80" s="75">
        <v>-3.2102566751964302E-2</v>
      </c>
      <c r="AZ80" s="75">
        <v>-3.3108033186122099E-2</v>
      </c>
      <c r="BA80" s="75">
        <v>-3.4231510795889299E-2</v>
      </c>
      <c r="BB80" s="75">
        <v>-3.5412822394441698E-2</v>
      </c>
      <c r="BC80" s="75">
        <v>-3.6586709955690799E-2</v>
      </c>
      <c r="BD80" s="75">
        <v>-3.7687009888368199E-2</v>
      </c>
      <c r="BE80" s="75">
        <v>-3.8650781758055898E-2</v>
      </c>
      <c r="BF80" s="75">
        <v>-3.9422524877349999E-2</v>
      </c>
      <c r="BG80" s="75">
        <v>-3.9957475992005102E-2</v>
      </c>
      <c r="BH80" s="75">
        <v>-4.0224346584632198E-2</v>
      </c>
      <c r="BI80" s="75">
        <v>-4.02076404819263E-2</v>
      </c>
      <c r="BJ80" s="75">
        <v>-3.9908510655786801E-2</v>
      </c>
      <c r="BK80" s="75">
        <v>-3.9344495161599297E-2</v>
      </c>
      <c r="BL80" s="75">
        <v>-3.8548342489029802E-2</v>
      </c>
      <c r="BM80" s="75">
        <v>-3.7566748175372498E-2</v>
      </c>
      <c r="BN80" s="75">
        <v>-3.6456329840998399E-2</v>
      </c>
      <c r="BO80" s="75">
        <v>-3.5280290476503003E-2</v>
      </c>
      <c r="BP80" s="75">
        <v>-3.4105291483670003E-2</v>
      </c>
      <c r="BQ80" s="75">
        <v>-3.29963178511525E-2</v>
      </c>
      <c r="BR80" s="75">
        <v>-3.20120673535257E-2</v>
      </c>
      <c r="BS80" s="75">
        <v>-3.1203089054365502E-2</v>
      </c>
      <c r="BT80" s="75">
        <v>-3.0606819612844401E-2</v>
      </c>
      <c r="BU80" s="75">
        <v>-3.02451999802178E-2</v>
      </c>
      <c r="BV80" s="75">
        <v>-3.0124942381680699E-2</v>
      </c>
      <c r="BW80" s="75">
        <v>-3.02349248037171E-2</v>
      </c>
      <c r="BX80" s="75">
        <v>-3.05480797620384E-2</v>
      </c>
      <c r="BY80" s="75">
        <v>-3.1022642039215498E-2</v>
      </c>
      <c r="BZ80" s="75">
        <v>-3.1604975471050199E-2</v>
      </c>
      <c r="CA80" s="75">
        <v>-3.2232037036701501E-2</v>
      </c>
      <c r="CB80" s="75">
        <v>-3.2836295938618601E-2</v>
      </c>
      <c r="CC80" s="75">
        <v>-3.3349255308548799E-2</v>
      </c>
      <c r="CD80" s="75">
        <v>-3.37054369934685E-2</v>
      </c>
      <c r="CE80" s="75">
        <v>-3.38469468964058E-2</v>
      </c>
      <c r="CF80" s="75">
        <v>-3.3726713937526201E-2</v>
      </c>
      <c r="CG80" s="75">
        <v>-3.3310774531696501E-2</v>
      </c>
      <c r="CH80" s="75">
        <v>-3.2581272734382702E-2</v>
      </c>
      <c r="CI80" s="75">
        <v>-3.1536501718528502E-2</v>
      </c>
      <c r="CJ80" s="75">
        <v>-3.0190996833371099E-2</v>
      </c>
      <c r="CK80" s="75">
        <v>-2.8575133946901501E-2</v>
      </c>
      <c r="CL80" s="75">
        <v>-2.6731793969702201E-2</v>
      </c>
      <c r="CM80" s="75">
        <v>-2.4714758108912001E-2</v>
      </c>
      <c r="CN80" s="75">
        <v>-2.2584364658291601E-2</v>
      </c>
      <c r="CO80" s="75">
        <v>-2.0403863235533198E-2</v>
      </c>
      <c r="CP80" s="75">
        <v>-1.8235643485018001E-2</v>
      </c>
      <c r="CQ80" s="75">
        <v>-1.6136939590878599E-2</v>
      </c>
      <c r="CR80" s="75">
        <v>-1.41567576175884E-2</v>
      </c>
      <c r="CS80" s="75">
        <v>-1.2333049409189599E-2</v>
      </c>
      <c r="CT80" s="75">
        <v>-1.06905342178379E-2</v>
      </c>
      <c r="CU80" s="75">
        <v>-9.2404747534919791E-3</v>
      </c>
      <c r="CV80" s="75">
        <v>-7.9801166193101299E-3</v>
      </c>
      <c r="CW80" s="75">
        <v>-6.8948574424985004E-3</v>
      </c>
      <c r="CX80" s="75">
        <v>-5.9600073538558698E-3</v>
      </c>
      <c r="CY80" s="75">
        <v>-5.1441904250623298E-3</v>
      </c>
      <c r="CZ80" s="75">
        <v>-4.4132141133832199E-3</v>
      </c>
      <c r="DA80" s="75">
        <v>-3.7333503969557498E-3</v>
      </c>
      <c r="DB80" s="75">
        <v>-3.075558537721E-3</v>
      </c>
      <c r="DC80" s="75">
        <v>-2.4176667901247102E-3</v>
      </c>
      <c r="DD80" s="75">
        <v>-1.7463176375395E-3</v>
      </c>
      <c r="DE80" s="75">
        <v>-1.05736143483227E-3</v>
      </c>
      <c r="DF80" s="75">
        <v>-7.0843844410774096E-4</v>
      </c>
      <c r="DH80" s="73">
        <v>13700</v>
      </c>
      <c r="DI80">
        <v>10484.9211237363</v>
      </c>
      <c r="DK80" s="74">
        <v>0</v>
      </c>
      <c r="DL80" s="74">
        <v>0</v>
      </c>
      <c r="DM80" s="74">
        <v>68</v>
      </c>
      <c r="DN80" s="74">
        <v>10484.9211237363</v>
      </c>
    </row>
    <row r="81" spans="1:118" ht="1.1499999999999999" customHeight="1" x14ac:dyDescent="0.25">
      <c r="A81" s="71">
        <f t="shared" si="48"/>
        <v>70</v>
      </c>
      <c r="B81">
        <v>6500</v>
      </c>
      <c r="C81" s="72">
        <f t="shared" si="46"/>
        <v>-7.308140178975E-3</v>
      </c>
      <c r="D81" s="72">
        <f t="shared" si="46"/>
        <v>-3.85547729762174E-2</v>
      </c>
      <c r="E81" s="72">
        <f t="shared" si="46"/>
        <v>-2.5494373695405501E-2</v>
      </c>
      <c r="G81" s="72">
        <f t="shared" si="45"/>
        <v>-0.99508101520075798</v>
      </c>
      <c r="H81" s="72">
        <f t="shared" si="45"/>
        <v>-3.5966732437463702</v>
      </c>
      <c r="I81" s="72">
        <f t="shared" si="47"/>
        <v>-2.2420980322420099</v>
      </c>
      <c r="K81" s="75">
        <v>-6.8049917944335903E-4</v>
      </c>
      <c r="L81" s="75">
        <v>-1.01673436924102E-3</v>
      </c>
      <c r="M81" s="75">
        <v>-1.6847383628964901E-3</v>
      </c>
      <c r="N81" s="75">
        <v>-2.3436764469806802E-3</v>
      </c>
      <c r="O81" s="75">
        <v>-2.9993181976487901E-3</v>
      </c>
      <c r="P81" s="75">
        <v>-3.6659094282231299E-3</v>
      </c>
      <c r="Q81" s="75">
        <v>-4.3646196012059497E-3</v>
      </c>
      <c r="R81" s="75">
        <v>-5.1227665048054396E-3</v>
      </c>
      <c r="S81" s="75">
        <v>-5.9709210908658796E-3</v>
      </c>
      <c r="T81" s="75">
        <v>-6.9399206279740604E-3</v>
      </c>
      <c r="U81" s="75">
        <v>-8.0570643203236592E-3</v>
      </c>
      <c r="V81" s="75">
        <v>-9.3432563743408494E-3</v>
      </c>
      <c r="W81" s="75">
        <v>-1.08097249673483E-2</v>
      </c>
      <c r="X81" s="75">
        <v>-1.24562467321402E-2</v>
      </c>
      <c r="Y81" s="75">
        <v>-1.4269959237572001E-2</v>
      </c>
      <c r="Z81" s="75">
        <v>-1.62251638738098E-2</v>
      </c>
      <c r="AA81" s="75">
        <v>-1.8284390140879601E-2</v>
      </c>
      <c r="AB81" s="75">
        <v>-2.03999169843018E-2</v>
      </c>
      <c r="AC81" s="75">
        <v>-2.25169040887476E-2</v>
      </c>
      <c r="AD81" s="75">
        <v>-2.4576505480599701E-2</v>
      </c>
      <c r="AE81" s="75">
        <v>-2.6519048651839499E-2</v>
      </c>
      <c r="AF81" s="75">
        <v>-2.8288417834805801E-2</v>
      </c>
      <c r="AG81" s="75">
        <v>-2.9835506062686298E-2</v>
      </c>
      <c r="AH81" s="75">
        <v>-3.1120998336023099E-2</v>
      </c>
      <c r="AI81" s="75">
        <v>-3.2118472810052402E-2</v>
      </c>
      <c r="AJ81" s="75">
        <v>-3.2816232505265303E-2</v>
      </c>
      <c r="AK81" s="75">
        <v>-3.3217738538151E-2</v>
      </c>
      <c r="AL81" s="75">
        <v>-3.3341960550337703E-2</v>
      </c>
      <c r="AM81" s="75">
        <v>-3.3222468932549397E-2</v>
      </c>
      <c r="AN81" s="75">
        <v>-3.29051530670312E-2</v>
      </c>
      <c r="AO81" s="75">
        <v>-3.2445495584674897E-2</v>
      </c>
      <c r="AP81" s="75">
        <v>-3.1905557967265803E-2</v>
      </c>
      <c r="AQ81" s="75">
        <v>-3.1350050901696701E-2</v>
      </c>
      <c r="AR81" s="75">
        <v>-3.0842241966388399E-2</v>
      </c>
      <c r="AS81" s="75">
        <v>-3.0440235904848099E-2</v>
      </c>
      <c r="AT81" s="75">
        <v>-3.0193483252023701E-2</v>
      </c>
      <c r="AU81" s="75">
        <v>-3.0139687425821599E-2</v>
      </c>
      <c r="AV81" s="75">
        <v>-3.03024789176288E-2</v>
      </c>
      <c r="AW81" s="75">
        <v>-3.0690092429686001E-2</v>
      </c>
      <c r="AX81" s="75">
        <v>-3.1294916160923003E-2</v>
      </c>
      <c r="AY81" s="75">
        <v>-3.2094049731485899E-2</v>
      </c>
      <c r="AZ81" s="75">
        <v>-3.3050751597406801E-2</v>
      </c>
      <c r="BA81" s="75">
        <v>-3.4116820203430501E-2</v>
      </c>
      <c r="BB81" s="75">
        <v>-3.5235776839772297E-2</v>
      </c>
      <c r="BC81" s="75">
        <v>-3.6346361121004499E-2</v>
      </c>
      <c r="BD81" s="75">
        <v>-3.7386448760471397E-2</v>
      </c>
      <c r="BE81" s="75">
        <v>-3.8296944910311999E-2</v>
      </c>
      <c r="BF81" s="75">
        <v>-3.9025745808380599E-2</v>
      </c>
      <c r="BG81" s="75">
        <v>-3.9530825263786901E-2</v>
      </c>
      <c r="BH81" s="75">
        <v>-3.9782785375323301E-2</v>
      </c>
      <c r="BI81" s="75">
        <v>-3.9767099641180699E-2</v>
      </c>
      <c r="BJ81" s="75">
        <v>-3.94848361750973E-2</v>
      </c>
      <c r="BK81" s="75">
        <v>-3.8952465351962902E-2</v>
      </c>
      <c r="BL81" s="75">
        <v>-3.8200735764626098E-2</v>
      </c>
      <c r="BM81" s="75">
        <v>-3.7273503437313497E-2</v>
      </c>
      <c r="BN81" s="75">
        <v>-3.6223912165269198E-2</v>
      </c>
      <c r="BO81" s="75">
        <v>-3.5111303213425302E-2</v>
      </c>
      <c r="BP81" s="75">
        <v>-3.3998285472353E-2</v>
      </c>
      <c r="BQ81" s="75">
        <v>-3.2945833720932502E-2</v>
      </c>
      <c r="BR81" s="75">
        <v>-3.2009059029401203E-2</v>
      </c>
      <c r="BS81" s="75">
        <v>-3.1235412497890101E-2</v>
      </c>
      <c r="BT81" s="75">
        <v>-3.0660001440946799E-2</v>
      </c>
      <c r="BU81" s="75">
        <v>-3.0303365798549701E-2</v>
      </c>
      <c r="BV81" s="75">
        <v>-3.01718140669117E-2</v>
      </c>
      <c r="BW81" s="75">
        <v>-3.0254787850567399E-2</v>
      </c>
      <c r="BX81" s="75">
        <v>-3.05268352279972E-2</v>
      </c>
      <c r="BY81" s="75">
        <v>-3.0948661296415499E-2</v>
      </c>
      <c r="BZ81" s="75">
        <v>-3.1469830505670801E-2</v>
      </c>
      <c r="CA81" s="75">
        <v>-3.20310264243562E-2</v>
      </c>
      <c r="CB81" s="75">
        <v>-3.2568783111068998E-2</v>
      </c>
      <c r="CC81" s="75">
        <v>-3.3018687279254597E-2</v>
      </c>
      <c r="CD81" s="75">
        <v>-3.3319092181641197E-2</v>
      </c>
      <c r="CE81" s="75">
        <v>-3.34156460037911E-2</v>
      </c>
      <c r="CF81" s="75">
        <v>-3.3263950196060203E-2</v>
      </c>
      <c r="CG81" s="75">
        <v>-3.2832062667421197E-2</v>
      </c>
      <c r="CH81" s="75">
        <v>-3.2103157687260998E-2</v>
      </c>
      <c r="CI81" s="75">
        <v>-3.1075483319445901E-2</v>
      </c>
      <c r="CJ81" s="75">
        <v>-2.9762692344697798E-2</v>
      </c>
      <c r="CK81" s="75">
        <v>-2.8193235332864702E-2</v>
      </c>
      <c r="CL81" s="75">
        <v>-2.6407325199852401E-2</v>
      </c>
      <c r="CM81" s="75">
        <v>-2.44555407842517E-2</v>
      </c>
      <c r="CN81" s="75">
        <v>-2.2394494249606298E-2</v>
      </c>
      <c r="CO81" s="75">
        <v>-2.0283750462290299E-2</v>
      </c>
      <c r="CP81" s="75">
        <v>-1.81819778130284E-2</v>
      </c>
      <c r="CQ81" s="75">
        <v>-1.6143171388775902E-2</v>
      </c>
      <c r="CR81" s="75">
        <v>-1.4213619106853899E-2</v>
      </c>
      <c r="CS81" s="75">
        <v>-1.24293422836126E-2</v>
      </c>
      <c r="CT81" s="75">
        <v>-1.0814022081285599E-2</v>
      </c>
      <c r="CU81" s="75">
        <v>-9.3787888924453007E-3</v>
      </c>
      <c r="CV81" s="75">
        <v>-8.1217238831141E-3</v>
      </c>
      <c r="CW81" s="75">
        <v>-7.0298017396589699E-3</v>
      </c>
      <c r="CX81" s="75">
        <v>-6.0806354447640798E-3</v>
      </c>
      <c r="CY81" s="75">
        <v>-5.2454584249699097E-3</v>
      </c>
      <c r="CZ81" s="75">
        <v>-4.4928769459193002E-3</v>
      </c>
      <c r="DA81" s="75">
        <v>-3.7917153859098099E-3</v>
      </c>
      <c r="DB81" s="75">
        <v>-3.1150095196062402E-3</v>
      </c>
      <c r="DC81" s="75">
        <v>-2.4419580735729998E-3</v>
      </c>
      <c r="DD81" s="75">
        <v>-1.7596695260408499E-3</v>
      </c>
      <c r="DE81" s="75">
        <v>-1.06359268952473E-3</v>
      </c>
      <c r="DF81" s="75">
        <v>-7.1199425816303097E-4</v>
      </c>
      <c r="DH81" s="73">
        <v>13900</v>
      </c>
      <c r="DI81">
        <v>10499.1626628088</v>
      </c>
      <c r="DK81" s="74">
        <v>0</v>
      </c>
      <c r="DL81" s="74">
        <v>0</v>
      </c>
      <c r="DM81" s="74">
        <v>69</v>
      </c>
      <c r="DN81" s="74">
        <v>10499.1626628088</v>
      </c>
    </row>
    <row r="82" spans="1:118" ht="1.1499999999999999" customHeight="1" x14ac:dyDescent="0.25">
      <c r="A82" s="71">
        <f t="shared" si="48"/>
        <v>71</v>
      </c>
      <c r="B82">
        <v>6450</v>
      </c>
      <c r="C82" s="72">
        <f t="shared" si="46"/>
        <v>-7.4144800025806E-3</v>
      </c>
      <c r="D82" s="72">
        <f t="shared" si="46"/>
        <v>-3.8174734451354102E-2</v>
      </c>
      <c r="E82" s="72">
        <f t="shared" si="46"/>
        <v>-2.5208750017150099E-2</v>
      </c>
      <c r="G82" s="72">
        <f t="shared" si="45"/>
        <v>-0.98766653519817704</v>
      </c>
      <c r="H82" s="72">
        <f t="shared" si="45"/>
        <v>-3.5584985092950201</v>
      </c>
      <c r="I82" s="72">
        <f t="shared" si="47"/>
        <v>-2.21688928222486</v>
      </c>
      <c r="K82" s="75">
        <v>-6.8649081485091298E-4</v>
      </c>
      <c r="L82" s="75">
        <v>-1.0265072100401E-3</v>
      </c>
      <c r="M82" s="75">
        <v>-1.70345790667852E-3</v>
      </c>
      <c r="N82" s="75">
        <v>-2.3744456902068099E-3</v>
      </c>
      <c r="O82" s="75">
        <v>-3.0454873598318899E-3</v>
      </c>
      <c r="P82" s="75">
        <v>-3.7302964349646499E-3</v>
      </c>
      <c r="Q82" s="75">
        <v>-4.4487426386558499E-3</v>
      </c>
      <c r="R82" s="75">
        <v>-5.2262224517562496E-3</v>
      </c>
      <c r="S82" s="75">
        <v>-6.0909678023926897E-3</v>
      </c>
      <c r="T82" s="75">
        <v>-7.0713000471596303E-3</v>
      </c>
      <c r="U82" s="75">
        <v>-8.1921595079211297E-3</v>
      </c>
      <c r="V82" s="75">
        <v>-9.4724824840704894E-3</v>
      </c>
      <c r="W82" s="75">
        <v>-1.0922122830147599E-2</v>
      </c>
      <c r="X82" s="75">
        <v>-1.2540240278945E-2</v>
      </c>
      <c r="Y82" s="75">
        <v>-1.43142224271377E-2</v>
      </c>
      <c r="Z82" s="75">
        <v>-1.6219486887343901E-2</v>
      </c>
      <c r="AA82" s="75">
        <v>-1.8220479295869101E-2</v>
      </c>
      <c r="AB82" s="75">
        <v>-2.0272092449240501E-2</v>
      </c>
      <c r="AC82" s="75">
        <v>-2.23226272257625E-2</v>
      </c>
      <c r="AD82" s="75">
        <v>-2.43166755534821E-2</v>
      </c>
      <c r="AE82" s="75">
        <v>-2.6198099550178901E-2</v>
      </c>
      <c r="AF82" s="75">
        <v>-2.7914173968979401E-2</v>
      </c>
      <c r="AG82" s="75">
        <v>-2.9418769344647398E-2</v>
      </c>
      <c r="AH82" s="75">
        <v>-3.06749651272957E-2</v>
      </c>
      <c r="AI82" s="75">
        <v>-3.1658010178193703E-2</v>
      </c>
      <c r="AJ82" s="75">
        <v>-3.2356993497373802E-2</v>
      </c>
      <c r="AK82" s="75">
        <v>-3.2775214122057097E-2</v>
      </c>
      <c r="AL82" s="75">
        <v>-3.2930567212788399E-2</v>
      </c>
      <c r="AM82" s="75">
        <v>-3.2854680048621902E-2</v>
      </c>
      <c r="AN82" s="75">
        <v>-3.2590731269833598E-2</v>
      </c>
      <c r="AO82" s="75">
        <v>-3.2190905065185599E-2</v>
      </c>
      <c r="AP82" s="75">
        <v>-3.1713576658344199E-2</v>
      </c>
      <c r="AQ82" s="75">
        <v>-3.1219602887899701E-2</v>
      </c>
      <c r="AR82" s="75">
        <v>-3.0768475271101998E-2</v>
      </c>
      <c r="AS82" s="75">
        <v>-3.0414839310410498E-2</v>
      </c>
      <c r="AT82" s="75">
        <v>-3.0205207776048099E-2</v>
      </c>
      <c r="AU82" s="75">
        <v>-3.01750535328392E-2</v>
      </c>
      <c r="AV82" s="75">
        <v>-3.03466288461413E-2</v>
      </c>
      <c r="AW82" s="75">
        <v>-3.0727719609490101E-2</v>
      </c>
      <c r="AX82" s="75">
        <v>-3.1311226406719399E-2</v>
      </c>
      <c r="AY82" s="75">
        <v>-3.2075686353391503E-2</v>
      </c>
      <c r="AZ82" s="75">
        <v>-3.2986633439063502E-2</v>
      </c>
      <c r="BA82" s="75">
        <v>-3.39988244039977E-2</v>
      </c>
      <c r="BB82" s="75">
        <v>-3.5059255115397703E-2</v>
      </c>
      <c r="BC82" s="75">
        <v>-3.6110418594435E-2</v>
      </c>
      <c r="BD82" s="75">
        <v>-3.7093981726315998E-2</v>
      </c>
      <c r="BE82" s="75">
        <v>-3.7954465374059498E-2</v>
      </c>
      <c r="BF82" s="75">
        <v>-3.8642952942941497E-2</v>
      </c>
      <c r="BG82" s="75">
        <v>-3.9119987181902599E-2</v>
      </c>
      <c r="BH82" s="75">
        <v>-3.93579488531213E-2</v>
      </c>
      <c r="BI82" s="75">
        <v>-3.9343223649107098E-2</v>
      </c>
      <c r="BJ82" s="75">
        <v>-3.9076793947333502E-2</v>
      </c>
      <c r="BK82" s="75">
        <v>-3.8574131256432297E-2</v>
      </c>
      <c r="BL82" s="75">
        <v>-3.7864109867086798E-2</v>
      </c>
      <c r="BM82" s="75">
        <v>-3.6987908845890101E-2</v>
      </c>
      <c r="BN82" s="75">
        <v>-3.59954180147724E-2</v>
      </c>
      <c r="BO82" s="75">
        <v>-3.4942352203024697E-2</v>
      </c>
      <c r="BP82" s="75">
        <v>-3.3887508179818698E-2</v>
      </c>
      <c r="BQ82" s="75">
        <v>-3.2888098892453803E-2</v>
      </c>
      <c r="BR82" s="75">
        <v>-3.1995872454981499E-2</v>
      </c>
      <c r="BS82" s="75">
        <v>-3.1255358851799399E-2</v>
      </c>
      <c r="BT82" s="75">
        <v>-3.0699489502881001E-2</v>
      </c>
      <c r="BU82" s="75">
        <v>-3.0347486830210001E-2</v>
      </c>
      <c r="BV82" s="75">
        <v>-3.0205273677720398E-2</v>
      </c>
      <c r="BW82" s="75">
        <v>-3.0262835492621799E-2</v>
      </c>
      <c r="BX82" s="75">
        <v>-3.04962255032569E-2</v>
      </c>
      <c r="BY82" s="75">
        <v>-3.0868481393813402E-2</v>
      </c>
      <c r="BZ82" s="75">
        <v>-3.1332171843819201E-2</v>
      </c>
      <c r="CA82" s="75">
        <v>-3.1831477289001597E-2</v>
      </c>
      <c r="CB82" s="75">
        <v>-3.2306768028270198E-2</v>
      </c>
      <c r="CC82" s="75">
        <v>-3.2697447852774501E-2</v>
      </c>
      <c r="CD82" s="75">
        <v>-3.2945487975371099E-2</v>
      </c>
      <c r="CE82" s="75">
        <v>-3.2999867221979E-2</v>
      </c>
      <c r="CF82" s="75">
        <v>-3.2818681408320997E-2</v>
      </c>
      <c r="CG82" s="75">
        <v>-3.2371926051509903E-2</v>
      </c>
      <c r="CH82" s="75">
        <v>-3.1643713608836999E-2</v>
      </c>
      <c r="CI82" s="75">
        <v>-3.06322777793002E-2</v>
      </c>
      <c r="CJ82" s="75">
        <v>-2.9350445861486999E-2</v>
      </c>
      <c r="CK82" s="75">
        <v>-2.78248535594002E-2</v>
      </c>
      <c r="CL82" s="75">
        <v>-2.6093235345760999E-2</v>
      </c>
      <c r="CM82" s="75">
        <v>-2.4203151838832999E-2</v>
      </c>
      <c r="CN82" s="75">
        <v>-2.2207729765605099E-2</v>
      </c>
      <c r="CO82" s="75">
        <v>-2.01630817455907E-2</v>
      </c>
      <c r="CP82" s="75">
        <v>-1.8124373932323499E-2</v>
      </c>
      <c r="CQ82" s="75">
        <v>-1.6142573946772199E-2</v>
      </c>
      <c r="CR82" s="75">
        <v>-1.42614030338336E-2</v>
      </c>
      <c r="CS82" s="75">
        <v>-1.2515066695354999E-2</v>
      </c>
      <c r="CT82" s="75">
        <v>-1.09262602521312E-2</v>
      </c>
      <c r="CU82" s="75">
        <v>-9.5059579471490005E-3</v>
      </c>
      <c r="CV82" s="75">
        <v>-8.25301143610431E-3</v>
      </c>
      <c r="CW82" s="75">
        <v>-7.1558217326719298E-3</v>
      </c>
      <c r="CX82" s="75">
        <v>-6.19413253266429E-3</v>
      </c>
      <c r="CY82" s="75">
        <v>-5.3415696364299903E-3</v>
      </c>
      <c r="CZ82" s="75">
        <v>-4.5693172330993504E-3</v>
      </c>
      <c r="DA82" s="75">
        <v>-3.8485552357815302E-3</v>
      </c>
      <c r="DB82" s="75">
        <v>-3.1542316401191699E-3</v>
      </c>
      <c r="DC82" s="75">
        <v>-2.4668221354158899E-3</v>
      </c>
      <c r="DD82" s="75">
        <v>-1.7738901342636299E-3</v>
      </c>
      <c r="DE82" s="75">
        <v>-1.0705451476996999E-3</v>
      </c>
      <c r="DF82" s="75">
        <v>-7.1609682322559798E-4</v>
      </c>
      <c r="DH82" s="73">
        <v>14100</v>
      </c>
      <c r="DI82">
        <v>10525.739982461901</v>
      </c>
      <c r="DK82" s="74">
        <v>0</v>
      </c>
      <c r="DL82" s="74">
        <v>0</v>
      </c>
      <c r="DM82" s="74">
        <v>70</v>
      </c>
      <c r="DN82" s="74">
        <v>10525.739982461901</v>
      </c>
    </row>
    <row r="83" spans="1:118" ht="1.1499999999999999" customHeight="1" x14ac:dyDescent="0.25">
      <c r="A83" s="71">
        <f t="shared" si="48"/>
        <v>72</v>
      </c>
      <c r="B83">
        <v>6400</v>
      </c>
      <c r="C83" s="72">
        <f t="shared" si="46"/>
        <v>-7.5133159322331201E-3</v>
      </c>
      <c r="D83" s="72">
        <f t="shared" si="46"/>
        <v>-3.7808015338414401E-2</v>
      </c>
      <c r="E83" s="72">
        <f t="shared" si="46"/>
        <v>-2.4931799012770098E-2</v>
      </c>
      <c r="G83" s="72">
        <f t="shared" si="45"/>
        <v>-0.98015321926594401</v>
      </c>
      <c r="H83" s="72">
        <f t="shared" si="45"/>
        <v>-3.5206904939566002</v>
      </c>
      <c r="I83" s="72">
        <f t="shared" si="47"/>
        <v>-2.1919574832120898</v>
      </c>
      <c r="K83" s="75">
        <v>-6.9281281286748698E-4</v>
      </c>
      <c r="L83" s="75">
        <v>-1.0366855878510199E-3</v>
      </c>
      <c r="M83" s="75">
        <v>-1.7225618252587E-3</v>
      </c>
      <c r="N83" s="75">
        <v>-2.40519782806131E-3</v>
      </c>
      <c r="O83" s="75">
        <v>-3.0908050470225099E-3</v>
      </c>
      <c r="P83" s="75">
        <v>-3.7925774180348499E-3</v>
      </c>
      <c r="Q83" s="75">
        <v>-4.52917447821164E-3</v>
      </c>
      <c r="R83" s="75">
        <v>-5.3242208821893599E-3</v>
      </c>
      <c r="S83" s="75">
        <v>-6.2037916323833897E-3</v>
      </c>
      <c r="T83" s="75">
        <v>-7.1938896040273899E-3</v>
      </c>
      <c r="U83" s="75">
        <v>-8.3172897178246698E-3</v>
      </c>
      <c r="V83" s="75">
        <v>-9.5911213610179406E-3</v>
      </c>
      <c r="W83" s="75">
        <v>-1.10239848139099E-2</v>
      </c>
      <c r="X83" s="75">
        <v>-1.2614490522441801E-2</v>
      </c>
      <c r="Y83" s="75">
        <v>-1.4350279152154101E-2</v>
      </c>
      <c r="Z83" s="75">
        <v>-1.6207829405170699E-2</v>
      </c>
      <c r="AA83" s="75">
        <v>-1.81533971765338E-2</v>
      </c>
      <c r="AB83" s="75">
        <v>-2.0144335121058201E-2</v>
      </c>
      <c r="AC83" s="75">
        <v>-2.2131891692165399E-2</v>
      </c>
      <c r="AD83" s="75">
        <v>-2.4063882294376501E-2</v>
      </c>
      <c r="AE83" s="75">
        <v>-2.58874856788406E-2</v>
      </c>
      <c r="AF83" s="75">
        <v>-2.7553156540084198E-2</v>
      </c>
      <c r="AG83" s="75">
        <v>-2.9017554908791598E-2</v>
      </c>
      <c r="AH83" s="75">
        <v>-3.0246002459298298E-2</v>
      </c>
      <c r="AI83" s="75">
        <v>-3.1215310148718301E-2</v>
      </c>
      <c r="AJ83" s="75">
        <v>-3.1915299101624398E-2</v>
      </c>
      <c r="AK83" s="75">
        <v>-3.2349111941316497E-2</v>
      </c>
      <c r="AL83" s="75">
        <v>-3.2533629524859803E-2</v>
      </c>
      <c r="AM83" s="75">
        <v>-3.2498648113978498E-2</v>
      </c>
      <c r="AN83" s="75">
        <v>-3.2284795893715398E-2</v>
      </c>
      <c r="AO83" s="75">
        <v>-3.19411560025082E-2</v>
      </c>
      <c r="AP83" s="75">
        <v>-3.1522638039968999E-2</v>
      </c>
      <c r="AQ83" s="75">
        <v>-3.1086476363798202E-2</v>
      </c>
      <c r="AR83" s="75">
        <v>-3.06886133622583E-2</v>
      </c>
      <c r="AS83" s="75">
        <v>-3.038044283006E-2</v>
      </c>
      <c r="AT83" s="75">
        <v>-3.02057166151143E-2</v>
      </c>
      <c r="AU83" s="75">
        <v>-3.0197811510461098E-2</v>
      </c>
      <c r="AV83" s="75">
        <v>-3.0377683883648299E-2</v>
      </c>
      <c r="AW83" s="75">
        <v>-3.07526956171113E-2</v>
      </c>
      <c r="AX83" s="75">
        <v>-3.1316228857722297E-2</v>
      </c>
      <c r="AY83" s="75">
        <v>-3.2048169601353003E-2</v>
      </c>
      <c r="AZ83" s="75">
        <v>-3.2916186511256398E-2</v>
      </c>
      <c r="BA83" s="75">
        <v>-3.3877814689858399E-2</v>
      </c>
      <c r="BB83" s="75">
        <v>-3.4883314164585497E-2</v>
      </c>
      <c r="BC83" s="75">
        <v>-3.58787015224152E-2</v>
      </c>
      <c r="BD83" s="75">
        <v>-3.6809202198460303E-2</v>
      </c>
      <c r="BE83" s="75">
        <v>-3.7622737499095803E-2</v>
      </c>
      <c r="BF83" s="75">
        <v>-3.8273379863817299E-2</v>
      </c>
      <c r="BG83" s="75">
        <v>-3.8724083464389797E-2</v>
      </c>
      <c r="BH83" s="75">
        <v>-3.8948903508162401E-2</v>
      </c>
      <c r="BI83" s="75">
        <v>-3.8935082073180603E-2</v>
      </c>
      <c r="BJ83" s="75">
        <v>-3.8683516121500297E-2</v>
      </c>
      <c r="BK83" s="75">
        <v>-3.8208743916716199E-2</v>
      </c>
      <c r="BL83" s="75">
        <v>-3.7537881475768697E-2</v>
      </c>
      <c r="BM83" s="75">
        <v>-3.6709583968904502E-2</v>
      </c>
      <c r="BN83" s="75">
        <v>-3.57706960619407E-2</v>
      </c>
      <c r="BO83" s="75">
        <v>-3.47735233721186E-2</v>
      </c>
      <c r="BP83" s="75">
        <v>-3.3773277989021099E-2</v>
      </c>
      <c r="BQ83" s="75">
        <v>-3.2823646817987502E-2</v>
      </c>
      <c r="BR83" s="75">
        <v>-3.1973219861979402E-2</v>
      </c>
      <c r="BS83" s="75">
        <v>-3.1263776405303298E-2</v>
      </c>
      <c r="BT83" s="75">
        <v>-3.0726216340180999E-2</v>
      </c>
      <c r="BU83" s="75">
        <v>-3.03785183513764E-2</v>
      </c>
      <c r="BV83" s="75">
        <v>-3.0226242515932401E-2</v>
      </c>
      <c r="BW83" s="75">
        <v>-3.02598963391119E-2</v>
      </c>
      <c r="BX83" s="75">
        <v>-3.04569322946781E-2</v>
      </c>
      <c r="BY83" s="75">
        <v>-3.0782598329869799E-2</v>
      </c>
      <c r="BZ83" s="75">
        <v>-3.11922734115842E-2</v>
      </c>
      <c r="CA83" s="75">
        <v>-3.1633427516930997E-2</v>
      </c>
      <c r="CB83" s="75">
        <v>-3.2050048711198501E-2</v>
      </c>
      <c r="CC83" s="75">
        <v>-3.2385104450831897E-2</v>
      </c>
      <c r="CD83" s="75">
        <v>-3.2583993490570701E-2</v>
      </c>
      <c r="CE83" s="75">
        <v>-3.2598811819079802E-2</v>
      </c>
      <c r="CF83" s="75">
        <v>-3.2389996883680397E-2</v>
      </c>
      <c r="CG83" s="75">
        <v>-3.19293923737086E-2</v>
      </c>
      <c r="CH83" s="75">
        <v>-3.1201966112671401E-2</v>
      </c>
      <c r="CI83" s="75">
        <v>-3.0205968452391901E-2</v>
      </c>
      <c r="CJ83" s="75">
        <v>-2.8953448844372301E-2</v>
      </c>
      <c r="CK83" s="75">
        <v>-2.74693367228337E-2</v>
      </c>
      <c r="CL83" s="75">
        <v>-2.57890638601611E-2</v>
      </c>
      <c r="CM83" s="75">
        <v>-2.3957342413273099E-2</v>
      </c>
      <c r="CN83" s="75">
        <v>-2.2024045794933E-2</v>
      </c>
      <c r="CO83" s="75">
        <v>-2.0042043274051999E-2</v>
      </c>
      <c r="CP83" s="75">
        <v>-1.8063212952738401E-2</v>
      </c>
      <c r="CQ83" s="75">
        <v>-1.6135685288686499E-2</v>
      </c>
      <c r="CR83" s="75">
        <v>-1.4300762114498799E-2</v>
      </c>
      <c r="CS83" s="75">
        <v>-1.2590937928353E-2</v>
      </c>
      <c r="CT83" s="75">
        <v>-1.10279705608036E-2</v>
      </c>
      <c r="CU83" s="75">
        <v>-9.6226605125457297E-3</v>
      </c>
      <c r="CV83" s="75">
        <v>-8.3745622083097205E-3</v>
      </c>
      <c r="CW83" s="75">
        <v>-7.2733739300565496E-3</v>
      </c>
      <c r="CX83" s="75">
        <v>-6.3007994779627503E-3</v>
      </c>
      <c r="CY83" s="75">
        <v>-5.4326678564621004E-3</v>
      </c>
      <c r="CZ83" s="75">
        <v>-4.6425301519957404E-3</v>
      </c>
      <c r="DA83" s="75">
        <v>-3.9037448027238499E-3</v>
      </c>
      <c r="DB83" s="75">
        <v>-3.1930220560889202E-3</v>
      </c>
      <c r="DC83" s="75">
        <v>-2.4920264547154099E-3</v>
      </c>
      <c r="DD83" s="75">
        <v>-1.7887678656916201E-3</v>
      </c>
      <c r="DE83" s="75">
        <v>-1.0780729879661501E-3</v>
      </c>
      <c r="DF83" s="75">
        <v>-7.2064097341353699E-4</v>
      </c>
      <c r="DH83" s="73">
        <v>14300</v>
      </c>
      <c r="DI83">
        <v>10563.6088784556</v>
      </c>
      <c r="DK83" s="74">
        <v>0</v>
      </c>
      <c r="DL83" s="74">
        <v>0</v>
      </c>
      <c r="DM83" s="74">
        <v>71</v>
      </c>
      <c r="DN83" s="74">
        <v>10563.6088784556</v>
      </c>
    </row>
    <row r="84" spans="1:118" ht="1.1499999999999999" customHeight="1" x14ac:dyDescent="0.25">
      <c r="A84" s="71">
        <f t="shared" si="48"/>
        <v>73</v>
      </c>
      <c r="B84">
        <v>6350</v>
      </c>
      <c r="C84" s="72">
        <f t="shared" si="46"/>
        <v>-7.6050345496651E-3</v>
      </c>
      <c r="D84" s="72">
        <f t="shared" si="46"/>
        <v>-3.74538901437972E-2</v>
      </c>
      <c r="E84" s="72">
        <f t="shared" si="46"/>
        <v>-2.4663146773864299E-2</v>
      </c>
      <c r="G84" s="72">
        <f t="shared" si="45"/>
        <v>-0.97254818471627902</v>
      </c>
      <c r="H84" s="72">
        <f t="shared" si="45"/>
        <v>-3.4832366038128102</v>
      </c>
      <c r="I84" s="72">
        <f t="shared" si="47"/>
        <v>-2.1672943364382302</v>
      </c>
      <c r="K84" s="75">
        <v>-6.9937967374244104E-4</v>
      </c>
      <c r="L84" s="75">
        <v>-1.0471499960704E-3</v>
      </c>
      <c r="M84" s="75">
        <v>-1.7418799547749501E-3</v>
      </c>
      <c r="N84" s="75">
        <v>-2.4357506288970399E-3</v>
      </c>
      <c r="O84" s="75">
        <v>-3.1351209358490401E-3</v>
      </c>
      <c r="P84" s="75">
        <v>-3.8526778952928001E-3</v>
      </c>
      <c r="Q84" s="75">
        <v>-4.6059525682312598E-3</v>
      </c>
      <c r="R84" s="75">
        <v>-5.4169338415522303E-3</v>
      </c>
      <c r="S84" s="75">
        <v>-6.30970753669771E-3</v>
      </c>
      <c r="T84" s="75">
        <v>-7.308140178975E-3</v>
      </c>
      <c r="U84" s="75">
        <v>-8.4330196842756708E-3</v>
      </c>
      <c r="V84" s="75">
        <v>-9.6998163464695596E-3</v>
      </c>
      <c r="W84" s="75">
        <v>-1.11159877407635E-2</v>
      </c>
      <c r="X84" s="75">
        <v>-1.2679658188921999E-2</v>
      </c>
      <c r="Y84" s="75">
        <v>-1.4378724269486101E-2</v>
      </c>
      <c r="Z84" s="75">
        <v>-1.6190673394298701E-2</v>
      </c>
      <c r="AA84" s="75">
        <v>-1.80834723067437E-2</v>
      </c>
      <c r="AB84" s="75">
        <v>-2.00167894125979E-2</v>
      </c>
      <c r="AC84" s="75">
        <v>-2.1944639450039102E-2</v>
      </c>
      <c r="AD84" s="75">
        <v>-2.3817860711874299E-2</v>
      </c>
      <c r="AE84" s="75">
        <v>-2.5586744434167401E-2</v>
      </c>
      <c r="AF84" s="75">
        <v>-2.7204727610573999E-2</v>
      </c>
      <c r="AG84" s="75">
        <v>-2.8631083788413801E-2</v>
      </c>
      <c r="AH84" s="75">
        <v>-2.98332348923122E-2</v>
      </c>
      <c r="AI84" s="75">
        <v>-3.07894520473928E-2</v>
      </c>
      <c r="AJ84" s="75">
        <v>-3.14902376614873E-2</v>
      </c>
      <c r="AK84" s="75">
        <v>-3.1938583818373403E-2</v>
      </c>
      <c r="AL84" s="75">
        <v>-3.2150414028237699E-2</v>
      </c>
      <c r="AM84" s="75">
        <v>-3.21537987474994E-2</v>
      </c>
      <c r="AN84" s="75">
        <v>-3.1986966419426603E-2</v>
      </c>
      <c r="AO84" s="75">
        <v>-3.1696084648892703E-2</v>
      </c>
      <c r="AP84" s="75">
        <v>-3.13328043987849E-2</v>
      </c>
      <c r="AQ84" s="75">
        <v>-3.0950955052553498E-2</v>
      </c>
      <c r="AR84" s="75">
        <v>-3.0603143400612601E-2</v>
      </c>
      <c r="AS84" s="75">
        <v>-3.03377062080608E-2</v>
      </c>
      <c r="AT84" s="75">
        <v>-3.0195800418587101E-2</v>
      </c>
      <c r="AU84" s="75">
        <v>-3.02088332566154E-2</v>
      </c>
      <c r="AV84" s="75">
        <v>-3.0396542395496901E-2</v>
      </c>
      <c r="AW84" s="75">
        <v>-3.07658888087507E-2</v>
      </c>
      <c r="AX84" s="75">
        <v>-3.1310707622906102E-2</v>
      </c>
      <c r="AY84" s="75">
        <v>-3.2012150415557598E-2</v>
      </c>
      <c r="AZ84" s="75">
        <v>-3.2839887815502997E-2</v>
      </c>
      <c r="BA84" s="75">
        <v>-3.3754064835761703E-2</v>
      </c>
      <c r="BB84" s="75">
        <v>-3.4708007637677799E-2</v>
      </c>
      <c r="BC84" s="75">
        <v>-3.5651040159546003E-2</v>
      </c>
      <c r="BD84" s="75">
        <v>-3.6531728528739198E-2</v>
      </c>
      <c r="BE84" s="75">
        <v>-3.73011925930814E-2</v>
      </c>
      <c r="BF84" s="75">
        <v>-3.7916306766646798E-2</v>
      </c>
      <c r="BG84" s="75">
        <v>-3.8342289477241102E-2</v>
      </c>
      <c r="BH84" s="75">
        <v>-3.85547729762174E-2</v>
      </c>
      <c r="BI84" s="75">
        <v>-3.85418012810987E-2</v>
      </c>
      <c r="BJ84" s="75">
        <v>-3.83041881115605E-2</v>
      </c>
      <c r="BK84" s="75">
        <v>-3.7855600431066699E-2</v>
      </c>
      <c r="BL84" s="75">
        <v>-3.7221502864772403E-2</v>
      </c>
      <c r="BM84" s="75">
        <v>-3.64381719801758E-2</v>
      </c>
      <c r="BN84" s="75">
        <v>-3.5549604664934099E-2</v>
      </c>
      <c r="BO84" s="75">
        <v>-3.4604897548742797E-2</v>
      </c>
      <c r="BP84" s="75">
        <v>-3.3655894616617797E-2</v>
      </c>
      <c r="BQ84" s="75">
        <v>-3.2752979060546701E-2</v>
      </c>
      <c r="BR84" s="75">
        <v>-3.1941770208895798E-2</v>
      </c>
      <c r="BS84" s="75">
        <v>-3.1261462590623498E-2</v>
      </c>
      <c r="BT84" s="75">
        <v>-3.0741057663758498E-2</v>
      </c>
      <c r="BU84" s="75">
        <v>-3.03973572191307E-2</v>
      </c>
      <c r="BV84" s="75">
        <v>-3.0235586149237801E-2</v>
      </c>
      <c r="BW84" s="75">
        <v>-3.0246747594173898E-2</v>
      </c>
      <c r="BX84" s="75">
        <v>-3.0409595819560299E-2</v>
      </c>
      <c r="BY84" s="75">
        <v>-3.0691477554896599E-2</v>
      </c>
      <c r="BZ84" s="75">
        <v>-3.10503914556329E-2</v>
      </c>
      <c r="CA84" s="75">
        <v>-3.1436912917192701E-2</v>
      </c>
      <c r="CB84" s="75">
        <v>-3.1798433836620399E-2</v>
      </c>
      <c r="CC84" s="75">
        <v>-3.20812504320383E-2</v>
      </c>
      <c r="CD84" s="75">
        <v>-3.2234014716686903E-2</v>
      </c>
      <c r="CE84" s="75">
        <v>-3.2211727784401699E-2</v>
      </c>
      <c r="CF84" s="75">
        <v>-3.1977039981102198E-2</v>
      </c>
      <c r="CG84" s="75">
        <v>-3.1503545375699098E-2</v>
      </c>
      <c r="CH84" s="75">
        <v>-3.0776998046449001E-2</v>
      </c>
      <c r="CI84" s="75">
        <v>-2.9795690843434301E-2</v>
      </c>
      <c r="CJ84" s="75">
        <v>-2.8570938576440299E-2</v>
      </c>
      <c r="CK84" s="75">
        <v>-2.7126068578295401E-2</v>
      </c>
      <c r="CL84" s="75">
        <v>-2.5494373695405501E-2</v>
      </c>
      <c r="CM84" s="75">
        <v>-2.3717874176218099E-2</v>
      </c>
      <c r="CN84" s="75">
        <v>-2.1843413252695398E-2</v>
      </c>
      <c r="CO84" s="75">
        <v>-1.9920804883690801E-2</v>
      </c>
      <c r="CP84" s="75">
        <v>-1.79988473021876E-2</v>
      </c>
      <c r="CQ84" s="75">
        <v>-1.6123006078055301E-2</v>
      </c>
      <c r="CR84" s="75">
        <v>-1.43323043834743E-2</v>
      </c>
      <c r="CS84" s="75">
        <v>-1.2657624676926301E-2</v>
      </c>
      <c r="CT84" s="75">
        <v>-1.1119828159517E-2</v>
      </c>
      <c r="CU84" s="75">
        <v>-9.7295336711704303E-3</v>
      </c>
      <c r="CV84" s="75">
        <v>-8.4869254854447705E-3</v>
      </c>
      <c r="CW84" s="75">
        <v>-7.3828911204009201E-3</v>
      </c>
      <c r="CX84" s="75">
        <v>-6.40092693960468E-3</v>
      </c>
      <c r="CY84" s="75">
        <v>-5.5188977588477399E-3</v>
      </c>
      <c r="CZ84" s="75">
        <v>-4.7125247242911401E-3</v>
      </c>
      <c r="DA84" s="75">
        <v>-3.9571812005397E-3</v>
      </c>
      <c r="DB84" s="75">
        <v>-3.2312054697058502E-3</v>
      </c>
      <c r="DC84" s="75">
        <v>-2.5173675833957501E-3</v>
      </c>
      <c r="DD84" s="75">
        <v>-1.80411557121715E-3</v>
      </c>
      <c r="DE84" s="75">
        <v>-1.0860470593206601E-3</v>
      </c>
      <c r="DF84" s="75">
        <v>-7.2553422350210897E-4</v>
      </c>
      <c r="DH84" s="73">
        <v>14500</v>
      </c>
      <c r="DI84">
        <v>10611.013890922301</v>
      </c>
      <c r="DK84" s="74">
        <v>0</v>
      </c>
      <c r="DL84" s="74">
        <v>0</v>
      </c>
      <c r="DM84" s="74">
        <v>72</v>
      </c>
      <c r="DN84" s="74">
        <v>10611.013890922301</v>
      </c>
    </row>
    <row r="85" spans="1:118" ht="1.1499999999999999" customHeight="1" x14ac:dyDescent="0.25">
      <c r="A85" s="71">
        <f t="shared" si="48"/>
        <v>74</v>
      </c>
      <c r="B85">
        <v>6300</v>
      </c>
      <c r="C85" s="72">
        <f t="shared" si="46"/>
        <v>-7.6900031511559002E-3</v>
      </c>
      <c r="D85" s="72">
        <f t="shared" si="46"/>
        <v>-3.7111677591765299E-2</v>
      </c>
      <c r="E85" s="72">
        <f t="shared" si="46"/>
        <v>-2.4402438238052999E-2</v>
      </c>
      <c r="G85" s="72">
        <f t="shared" si="45"/>
        <v>-0.96485818156512304</v>
      </c>
      <c r="H85" s="72">
        <f t="shared" si="45"/>
        <v>-3.4461249262210401</v>
      </c>
      <c r="I85" s="72">
        <f t="shared" si="47"/>
        <v>-2.1428918982001699</v>
      </c>
      <c r="K85" s="75">
        <v>-7.0611574104987001E-4</v>
      </c>
      <c r="L85" s="75">
        <v>-1.0577951720097099E-3</v>
      </c>
      <c r="M85" s="75">
        <v>-1.76126347141234E-3</v>
      </c>
      <c r="N85" s="75">
        <v>-2.4659465548211301E-3</v>
      </c>
      <c r="O85" s="75">
        <v>-3.1783083774280302E-3</v>
      </c>
      <c r="P85" s="75">
        <v>-3.9105418616691102E-3</v>
      </c>
      <c r="Q85" s="75">
        <v>-4.6791244321275297E-3</v>
      </c>
      <c r="R85" s="75">
        <v>-5.5045327889320103E-3</v>
      </c>
      <c r="S85" s="75">
        <v>-6.4090185095710701E-3</v>
      </c>
      <c r="T85" s="75">
        <v>-7.4144800025806E-3</v>
      </c>
      <c r="U85" s="75">
        <v>-8.5398820646969392E-3</v>
      </c>
      <c r="V85" s="75">
        <v>-9.7991716112164704E-3</v>
      </c>
      <c r="W85" s="75">
        <v>-1.11987654623862E-2</v>
      </c>
      <c r="X85" s="75">
        <v>-1.27363606132848E-2</v>
      </c>
      <c r="Y85" s="75">
        <v>-1.44001123637963E-2</v>
      </c>
      <c r="Z85" s="75">
        <v>-1.6168467088600601E-2</v>
      </c>
      <c r="AA85" s="75">
        <v>-1.8011008550711201E-2</v>
      </c>
      <c r="AB85" s="75">
        <v>-1.9889585999599099E-2</v>
      </c>
      <c r="AC85" s="75">
        <v>-2.1760811061249101E-2</v>
      </c>
      <c r="AD85" s="75">
        <v>-2.35783572591753E-2</v>
      </c>
      <c r="AE85" s="75">
        <v>-2.5295437020772599E-2</v>
      </c>
      <c r="AF85" s="75">
        <v>-2.6868284180222801E-2</v>
      </c>
      <c r="AG85" s="75">
        <v>-2.8258620927072101E-2</v>
      </c>
      <c r="AH85" s="75">
        <v>-2.9435837002533799E-2</v>
      </c>
      <c r="AI85" s="75">
        <v>-3.0379568347439E-2</v>
      </c>
      <c r="AJ85" s="75">
        <v>-3.1080950654254501E-2</v>
      </c>
      <c r="AK85" s="75">
        <v>-3.1542831234983103E-2</v>
      </c>
      <c r="AL85" s="75">
        <v>-3.1780230197532497E-2</v>
      </c>
      <c r="AM85" s="75">
        <v>-3.1819591094754199E-2</v>
      </c>
      <c r="AN85" s="75">
        <v>-3.1696884310235797E-2</v>
      </c>
      <c r="AO85" s="75">
        <v>-3.1455536299072197E-2</v>
      </c>
      <c r="AP85" s="75">
        <v>-3.11441336277084E-2</v>
      </c>
      <c r="AQ85" s="75">
        <v>-3.0813305057781602E-2</v>
      </c>
      <c r="AR85" s="75">
        <v>-3.0512522645271899E-2</v>
      </c>
      <c r="AS85" s="75">
        <v>-3.0287248886556799E-2</v>
      </c>
      <c r="AT85" s="75">
        <v>-3.0176201751355599E-2</v>
      </c>
      <c r="AU85" s="75">
        <v>-3.0208937755155599E-2</v>
      </c>
      <c r="AV85" s="75">
        <v>-3.0404048253153598E-2</v>
      </c>
      <c r="AW85" s="75">
        <v>-3.0768114946477E-2</v>
      </c>
      <c r="AX85" s="75">
        <v>-3.1295399332557199E-2</v>
      </c>
      <c r="AY85" s="75">
        <v>-3.19682402188163E-2</v>
      </c>
      <c r="AZ85" s="75">
        <v>-3.2758185379366297E-2</v>
      </c>
      <c r="BA85" s="75">
        <v>-3.3627832104994003E-2</v>
      </c>
      <c r="BB85" s="75">
        <v>-3.4533386014563801E-2</v>
      </c>
      <c r="BC85" s="75">
        <v>-3.5427275160454803E-2</v>
      </c>
      <c r="BD85" s="75">
        <v>-3.6261202509317601E-2</v>
      </c>
      <c r="BE85" s="75">
        <v>-3.6989296651977303E-2</v>
      </c>
      <c r="BF85" s="75">
        <v>-3.7571057606642103E-2</v>
      </c>
      <c r="BG85" s="75">
        <v>-3.7973830949581497E-2</v>
      </c>
      <c r="BH85" s="75">
        <v>-3.8174734451354102E-2</v>
      </c>
      <c r="BI85" s="75">
        <v>-3.8162560934138098E-2</v>
      </c>
      <c r="BJ85" s="75">
        <v>-3.7938045387231702E-2</v>
      </c>
      <c r="BK85" s="75">
        <v>-3.7514041091667401E-2</v>
      </c>
      <c r="BL85" s="75">
        <v>-3.69144597420017E-2</v>
      </c>
      <c r="BM85" s="75">
        <v>-3.6173338270714298E-2</v>
      </c>
      <c r="BN85" s="75">
        <v>-3.5332011080872597E-2</v>
      </c>
      <c r="BO85" s="75">
        <v>-3.4436550690488697E-2</v>
      </c>
      <c r="BP85" s="75">
        <v>-3.35356402123397E-2</v>
      </c>
      <c r="BQ85" s="75">
        <v>-3.2676566964082603E-2</v>
      </c>
      <c r="BR85" s="75">
        <v>-3.1902151907343003E-2</v>
      </c>
      <c r="BS85" s="75">
        <v>-3.1249167128489699E-2</v>
      </c>
      <c r="BT85" s="75">
        <v>-3.074483567907E-2</v>
      </c>
      <c r="BU85" s="75">
        <v>-3.0404845749794698E-2</v>
      </c>
      <c r="BV85" s="75">
        <v>-3.0234117653735602E-2</v>
      </c>
      <c r="BW85" s="75">
        <v>-3.0224118114533599E-2</v>
      </c>
      <c r="BX85" s="75">
        <v>-3.0354817490301601E-2</v>
      </c>
      <c r="BY85" s="75">
        <v>-3.0595555309550899E-2</v>
      </c>
      <c r="BZ85" s="75">
        <v>-3.0906765861686801E-2</v>
      </c>
      <c r="CA85" s="75">
        <v>-3.1241967025780401E-2</v>
      </c>
      <c r="CB85" s="75">
        <v>-3.1551742010856199E-2</v>
      </c>
      <c r="CC85" s="75">
        <v>-3.17855037825302E-2</v>
      </c>
      <c r="CD85" s="75">
        <v>-3.18949918800535E-2</v>
      </c>
      <c r="CE85" s="75">
        <v>-3.1837907596750398E-2</v>
      </c>
      <c r="CF85" s="75">
        <v>-3.1579004469599499E-2</v>
      </c>
      <c r="CG85" s="75">
        <v>-3.10935219675002E-2</v>
      </c>
      <c r="CH85" s="75">
        <v>-3.03679459467548E-2</v>
      </c>
      <c r="CI85" s="75">
        <v>-2.9400629757751599E-2</v>
      </c>
      <c r="CJ85" s="75">
        <v>-2.82021955131131E-2</v>
      </c>
      <c r="CK85" s="75">
        <v>-2.67944666548737E-2</v>
      </c>
      <c r="CL85" s="75">
        <v>-2.5208750017150099E-2</v>
      </c>
      <c r="CM85" s="75">
        <v>-2.34845190611076E-2</v>
      </c>
      <c r="CN85" s="75">
        <v>-2.1665799731613301E-2</v>
      </c>
      <c r="CO85" s="75">
        <v>-1.97995214639149E-2</v>
      </c>
      <c r="CP85" s="75">
        <v>-1.7931602745011301E-2</v>
      </c>
      <c r="CQ85" s="75">
        <v>-1.6105002159219999E-2</v>
      </c>
      <c r="CR85" s="75">
        <v>-1.43565965136076E-2</v>
      </c>
      <c r="CS85" s="75">
        <v>-1.2715751838659301E-2</v>
      </c>
      <c r="CT85" s="75">
        <v>-1.12024652752916E-2</v>
      </c>
      <c r="CU85" s="75">
        <v>-9.8271751748370603E-3</v>
      </c>
      <c r="CV85" s="75">
        <v>-8.5906197451185995E-3</v>
      </c>
      <c r="CW85" s="75">
        <v>-7.4847834280308201E-3</v>
      </c>
      <c r="CX85" s="75">
        <v>-6.4947959474420704E-3</v>
      </c>
      <c r="CY85" s="75">
        <v>-5.6004045762847402E-3</v>
      </c>
      <c r="CZ85" s="75">
        <v>-4.7793218743981897E-3</v>
      </c>
      <c r="DA85" s="75">
        <v>-4.0087819203608798E-3</v>
      </c>
      <c r="DB85" s="75">
        <v>-3.2686310891358499E-3</v>
      </c>
      <c r="DC85" s="75">
        <v>-2.5426682454144601E-3</v>
      </c>
      <c r="DD85" s="75">
        <v>-1.8197682878144401E-3</v>
      </c>
      <c r="DE85" s="75">
        <v>-1.09435296977153E-3</v>
      </c>
      <c r="DF85" s="75">
        <v>-7.3069553307504901E-4</v>
      </c>
      <c r="DH85" s="73">
        <v>14700</v>
      </c>
      <c r="DI85">
        <v>10665.5988806649</v>
      </c>
      <c r="DK85" s="74">
        <v>0</v>
      </c>
      <c r="DL85" s="74">
        <v>0</v>
      </c>
      <c r="DM85" s="74">
        <v>73</v>
      </c>
      <c r="DN85" s="74">
        <v>10665.5988806649</v>
      </c>
    </row>
    <row r="86" spans="1:118" ht="1.1499999999999999" customHeight="1" x14ac:dyDescent="0.25">
      <c r="A86" s="71">
        <f t="shared" si="48"/>
        <v>75</v>
      </c>
      <c r="B86">
        <v>6250</v>
      </c>
      <c r="C86" s="72">
        <f t="shared" si="46"/>
        <v>-7.7685706971942596E-3</v>
      </c>
      <c r="D86" s="72">
        <f t="shared" si="46"/>
        <v>-3.6780737945819E-2</v>
      </c>
      <c r="E86" s="72">
        <f t="shared" si="46"/>
        <v>-2.41493361857919E-2</v>
      </c>
      <c r="G86" s="72">
        <f t="shared" si="45"/>
        <v>-0.95708961086792899</v>
      </c>
      <c r="H86" s="72">
        <f t="shared" si="45"/>
        <v>-3.4093441882752198</v>
      </c>
      <c r="I86" s="72">
        <f t="shared" si="47"/>
        <v>-2.11874256201438</v>
      </c>
      <c r="K86" s="75">
        <v>-7.1295426128017395E-4</v>
      </c>
      <c r="L86" s="75">
        <v>-1.06852874790547E-3</v>
      </c>
      <c r="M86" s="75">
        <v>-1.78058277552736E-3</v>
      </c>
      <c r="N86" s="75">
        <v>-2.4956501820406602E-3</v>
      </c>
      <c r="O86" s="75">
        <v>-3.22026185145659E-3</v>
      </c>
      <c r="P86" s="75">
        <v>-3.9661295672021799E-3</v>
      </c>
      <c r="Q86" s="75">
        <v>-4.7487460975708003E-3</v>
      </c>
      <c r="R86" s="75">
        <v>-5.5871880973745597E-3</v>
      </c>
      <c r="S86" s="75">
        <v>-6.5020160994345103E-3</v>
      </c>
      <c r="T86" s="75">
        <v>-7.5133159322331201E-3</v>
      </c>
      <c r="U86" s="75">
        <v>-8.6383793538243395E-3</v>
      </c>
      <c r="V86" s="75">
        <v>-9.8897545458157699E-3</v>
      </c>
      <c r="W86" s="75">
        <v>-1.1272911642099599E-2</v>
      </c>
      <c r="X86" s="75">
        <v>-1.27851747651584E-2</v>
      </c>
      <c r="Y86" s="75">
        <v>-1.44149605798429E-2</v>
      </c>
      <c r="Z86" s="75">
        <v>-1.61416272960468E-2</v>
      </c>
      <c r="AA86" s="75">
        <v>-1.7936286844378601E-2</v>
      </c>
      <c r="AB86" s="75">
        <v>-1.97628429002497E-2</v>
      </c>
      <c r="AC86" s="75">
        <v>-2.15803460155439E-2</v>
      </c>
      <c r="AD86" s="75">
        <v>-2.3345129387998799E-2</v>
      </c>
      <c r="AE86" s="75">
        <v>-2.50131471901886E-2</v>
      </c>
      <c r="AF86" s="75">
        <v>-2.65432561610623E-2</v>
      </c>
      <c r="AG86" s="75">
        <v>-2.7899472617823402E-2</v>
      </c>
      <c r="AH86" s="75">
        <v>-2.9053030458267098E-2</v>
      </c>
      <c r="AI86" s="75">
        <v>-2.99848414787811E-2</v>
      </c>
      <c r="AJ86" s="75">
        <v>-3.0686629447454799E-2</v>
      </c>
      <c r="AK86" s="75">
        <v>-3.1161102291353E-2</v>
      </c>
      <c r="AL86" s="75">
        <v>-3.14224277833864E-2</v>
      </c>
      <c r="AM86" s="75">
        <v>-3.14955157319491E-2</v>
      </c>
      <c r="AN86" s="75">
        <v>-3.14142116183347E-2</v>
      </c>
      <c r="AO86" s="75">
        <v>-3.12193646439573E-2</v>
      </c>
      <c r="AP86" s="75">
        <v>-3.0956679373871299E-2</v>
      </c>
      <c r="AQ86" s="75">
        <v>-3.0673775853451799E-2</v>
      </c>
      <c r="AR86" s="75">
        <v>-3.0417180217655101E-2</v>
      </c>
      <c r="AS86" s="75">
        <v>-3.0229652396264999E-2</v>
      </c>
      <c r="AT86" s="75">
        <v>-3.0147617957568401E-2</v>
      </c>
      <c r="AU86" s="75">
        <v>-3.0198894227410102E-2</v>
      </c>
      <c r="AV86" s="75">
        <v>-3.0400994077504E-2</v>
      </c>
      <c r="AW86" s="75">
        <v>-3.0760140363690801E-2</v>
      </c>
      <c r="AX86" s="75">
        <v>-3.12709960243591E-2</v>
      </c>
      <c r="AY86" s="75">
        <v>-3.1917013318675302E-2</v>
      </c>
      <c r="AZ86" s="75">
        <v>-3.2671500020514901E-2</v>
      </c>
      <c r="BA86" s="75">
        <v>-3.3499358235917501E-2</v>
      </c>
      <c r="BB86" s="75">
        <v>-3.4359496764045601E-2</v>
      </c>
      <c r="BC86" s="75">
        <v>-3.5207256964818003E-2</v>
      </c>
      <c r="BD86" s="75">
        <v>-3.5997288002304201E-2</v>
      </c>
      <c r="BE86" s="75">
        <v>-3.66865482837056E-2</v>
      </c>
      <c r="BF86" s="75">
        <v>-3.7236997502600303E-2</v>
      </c>
      <c r="BG86" s="75">
        <v>-3.7617980939021398E-2</v>
      </c>
      <c r="BH86" s="75">
        <v>-3.7808015338414401E-2</v>
      </c>
      <c r="BI86" s="75">
        <v>-3.7796590714788102E-2</v>
      </c>
      <c r="BJ86" s="75">
        <v>-3.7584370417084699E-2</v>
      </c>
      <c r="BK86" s="75">
        <v>-3.7183446647777597E-2</v>
      </c>
      <c r="BL86" s="75">
        <v>-3.6616269230612397E-2</v>
      </c>
      <c r="BM86" s="75">
        <v>-3.5914769105620498E-2</v>
      </c>
      <c r="BN86" s="75">
        <v>-3.51177907089959E-2</v>
      </c>
      <c r="BO86" s="75">
        <v>-3.4268554126169803E-2</v>
      </c>
      <c r="BP86" s="75">
        <v>-3.34127802837429E-2</v>
      </c>
      <c r="BQ86" s="75">
        <v>-3.2594853156274403E-2</v>
      </c>
      <c r="BR86" s="75">
        <v>-3.1854955341427703E-2</v>
      </c>
      <c r="BS86" s="75">
        <v>-3.12275947970738E-2</v>
      </c>
      <c r="BT86" s="75">
        <v>-3.0738322242009401E-2</v>
      </c>
      <c r="BU86" s="75">
        <v>-3.0401775353061499E-2</v>
      </c>
      <c r="BV86" s="75">
        <v>-3.02226006111504E-2</v>
      </c>
      <c r="BW86" s="75">
        <v>-3.0192691524439302E-2</v>
      </c>
      <c r="BX86" s="75">
        <v>-3.0293162368570801E-2</v>
      </c>
      <c r="BY86" s="75">
        <v>-3.04952400364072E-2</v>
      </c>
      <c r="BZ86" s="75">
        <v>-3.07616214866493E-2</v>
      </c>
      <c r="CA86" s="75">
        <v>-3.10486207628628E-2</v>
      </c>
      <c r="CB86" s="75">
        <v>-3.1309801313318501E-2</v>
      </c>
      <c r="CC86" s="75">
        <v>-3.1497505576217E-2</v>
      </c>
      <c r="CD86" s="75">
        <v>-3.1566397125193303E-2</v>
      </c>
      <c r="CE86" s="75">
        <v>-3.1476685935576801E-2</v>
      </c>
      <c r="CF86" s="75">
        <v>-3.1195131084227699E-2</v>
      </c>
      <c r="CG86" s="75">
        <v>-3.0698509520657301E-2</v>
      </c>
      <c r="CH86" s="75">
        <v>-2.9973996572553001E-2</v>
      </c>
      <c r="CI86" s="75">
        <v>-2.9020016715362501E-2</v>
      </c>
      <c r="CJ86" s="75">
        <v>-2.7846540690820799E-2</v>
      </c>
      <c r="CK86" s="75">
        <v>-2.6473980545097201E-2</v>
      </c>
      <c r="CL86" s="75">
        <v>-2.4931799012770098E-2</v>
      </c>
      <c r="CM86" s="75">
        <v>-2.3257058995318401E-2</v>
      </c>
      <c r="CN86" s="75">
        <v>-2.1491169973255599E-2</v>
      </c>
      <c r="CO86" s="75">
        <v>-1.9678334169561801E-2</v>
      </c>
      <c r="CP86" s="75">
        <v>-1.7861780499197202E-2</v>
      </c>
      <c r="CQ86" s="75">
        <v>-1.60821067971255E-2</v>
      </c>
      <c r="CR86" s="75">
        <v>-1.4374167122537E-2</v>
      </c>
      <c r="CS86" s="75">
        <v>-1.27659030805716E-2</v>
      </c>
      <c r="CT86" s="75">
        <v>-1.12764747042274E-2</v>
      </c>
      <c r="CU86" s="75">
        <v>-9.9161456838464807E-3</v>
      </c>
      <c r="CV86" s="75">
        <v>-8.6861349713944908E-3</v>
      </c>
      <c r="CW86" s="75">
        <v>-7.5794397027902898E-3</v>
      </c>
      <c r="CX86" s="75">
        <v>-6.5826780101133396E-3</v>
      </c>
      <c r="CY86" s="75">
        <v>-5.6773340651397998E-3</v>
      </c>
      <c r="CZ86" s="75">
        <v>-4.8429525351002603E-3</v>
      </c>
      <c r="DA86" s="75">
        <v>-4.0584829621047903E-3</v>
      </c>
      <c r="DB86" s="75">
        <v>-3.3051700768464802E-3</v>
      </c>
      <c r="DC86" s="75">
        <v>-2.5677744742233699E-3</v>
      </c>
      <c r="DD86" s="75">
        <v>-1.83558129071116E-3</v>
      </c>
      <c r="DE86" s="75">
        <v>-1.1028894234368599E-3</v>
      </c>
      <c r="DF86" s="75">
        <v>-7.3605391390628905E-4</v>
      </c>
      <c r="DH86" s="73">
        <v>14900</v>
      </c>
      <c r="DI86">
        <v>10724.555442205099</v>
      </c>
      <c r="DK86" s="74">
        <v>0</v>
      </c>
      <c r="DL86" s="74">
        <v>0</v>
      </c>
      <c r="DM86" s="74">
        <v>74</v>
      </c>
      <c r="DN86" s="74">
        <v>10724.555442205099</v>
      </c>
    </row>
    <row r="87" spans="1:118" ht="1.1499999999999999" customHeight="1" x14ac:dyDescent="0.25">
      <c r="A87" s="71">
        <f t="shared" si="48"/>
        <v>76</v>
      </c>
      <c r="B87">
        <v>6200</v>
      </c>
      <c r="C87" s="72">
        <f t="shared" si="46"/>
        <v>-7.8410687604628E-3</v>
      </c>
      <c r="D87" s="72">
        <f t="shared" si="46"/>
        <v>-3.6460470512697601E-2</v>
      </c>
      <c r="E87" s="72">
        <f t="shared" si="46"/>
        <v>-2.3903520297953899E-2</v>
      </c>
      <c r="G87" s="72">
        <f t="shared" si="45"/>
        <v>-0.94924854210746601</v>
      </c>
      <c r="H87" s="72">
        <f t="shared" si="45"/>
        <v>-3.3728837177625199</v>
      </c>
      <c r="I87" s="72">
        <f t="shared" si="47"/>
        <v>-2.0948390417164302</v>
      </c>
      <c r="K87" s="75">
        <v>-7.1983663443461396E-4</v>
      </c>
      <c r="L87" s="75">
        <v>-1.07927005346937E-3</v>
      </c>
      <c r="M87" s="75">
        <v>-1.79972553685729E-3</v>
      </c>
      <c r="N87" s="75">
        <v>-2.5247458108742602E-3</v>
      </c>
      <c r="O87" s="75">
        <v>-3.26089460189905E-3</v>
      </c>
      <c r="P87" s="75">
        <v>-4.0194155294875598E-3</v>
      </c>
      <c r="Q87" s="75">
        <v>-4.8148807442203101E-3</v>
      </c>
      <c r="R87" s="75">
        <v>-5.6650686535613202E-3</v>
      </c>
      <c r="S87" s="75">
        <v>-6.5889808869860596E-3</v>
      </c>
      <c r="T87" s="75">
        <v>-7.6050345496651E-3</v>
      </c>
      <c r="U87" s="75">
        <v>-8.7289855956851105E-3</v>
      </c>
      <c r="V87" s="75">
        <v>-9.9720980251731799E-3</v>
      </c>
      <c r="W87" s="75">
        <v>-1.13389823923898E-2</v>
      </c>
      <c r="X87" s="75">
        <v>-1.28266400669554E-2</v>
      </c>
      <c r="Y87" s="75">
        <v>-1.4423751250301301E-2</v>
      </c>
      <c r="Z87" s="75">
        <v>-1.6110541521184098E-2</v>
      </c>
      <c r="AA87" s="75">
        <v>-1.7859566794831999E-2</v>
      </c>
      <c r="AB87" s="75">
        <v>-1.96366665210553E-2</v>
      </c>
      <c r="AC87" s="75">
        <v>-2.1403183073971301E-2</v>
      </c>
      <c r="AD87" s="75">
        <v>-2.3117945136473202E-2</v>
      </c>
      <c r="AE87" s="75">
        <v>-2.47394800749316E-2</v>
      </c>
      <c r="AF87" s="75">
        <v>-2.6229104499220699E-2</v>
      </c>
      <c r="AG87" s="75">
        <v>-2.7552984111221101E-2</v>
      </c>
      <c r="AH87" s="75">
        <v>-2.86840813081835E-2</v>
      </c>
      <c r="AI87" s="75">
        <v>-2.9604500876585001E-2</v>
      </c>
      <c r="AJ87" s="75">
        <v>-3.0306512270026301E-2</v>
      </c>
      <c r="AK87" s="75">
        <v>-3.0792688857827599E-2</v>
      </c>
      <c r="AL87" s="75">
        <v>-3.1076394336419001E-2</v>
      </c>
      <c r="AM87" s="75">
        <v>-3.1181092712636201E-2</v>
      </c>
      <c r="AN87" s="75">
        <v>-3.1138629689389699E-2</v>
      </c>
      <c r="AO87" s="75">
        <v>-3.0987431183607399E-2</v>
      </c>
      <c r="AP87" s="75">
        <v>-3.0770491181092399E-2</v>
      </c>
      <c r="AQ87" s="75">
        <v>-3.0532601194922699E-2</v>
      </c>
      <c r="AR87" s="75">
        <v>-3.03175187461465E-2</v>
      </c>
      <c r="AS87" s="75">
        <v>-3.0165462602185399E-2</v>
      </c>
      <c r="AT87" s="75">
        <v>-3.011070384513E-2</v>
      </c>
      <c r="AU87" s="75">
        <v>-3.0179425084079399E-2</v>
      </c>
      <c r="AV87" s="75">
        <v>-3.0388124279120299E-2</v>
      </c>
      <c r="AW87" s="75">
        <v>-3.0742684922488401E-2</v>
      </c>
      <c r="AX87" s="75">
        <v>-3.1238147839262601E-2</v>
      </c>
      <c r="AY87" s="75">
        <v>-3.1859009177764998E-2</v>
      </c>
      <c r="AZ87" s="75">
        <v>-3.2580227035196002E-2</v>
      </c>
      <c r="BA87" s="75">
        <v>-3.3368870390950101E-2</v>
      </c>
      <c r="BB87" s="75">
        <v>-3.4186384518961797E-2</v>
      </c>
      <c r="BC87" s="75">
        <v>-3.4990845242154997E-2</v>
      </c>
      <c r="BD87" s="75">
        <v>-3.5739669652843899E-2</v>
      </c>
      <c r="BE87" s="75">
        <v>-3.6392476778005403E-2</v>
      </c>
      <c r="BF87" s="75">
        <v>-3.6913530351034701E-2</v>
      </c>
      <c r="BG87" s="75">
        <v>-3.7274057015397301E-2</v>
      </c>
      <c r="BH87" s="75">
        <v>-3.74538901437972E-2</v>
      </c>
      <c r="BI87" s="75">
        <v>-3.7443167290830297E-2</v>
      </c>
      <c r="BJ87" s="75">
        <v>-3.7242489768145703E-2</v>
      </c>
      <c r="BK87" s="75">
        <v>-3.6863235717241802E-2</v>
      </c>
      <c r="BL87" s="75">
        <v>-3.6326477997313297E-2</v>
      </c>
      <c r="BM87" s="75">
        <v>-3.5662170338659899E-2</v>
      </c>
      <c r="BN87" s="75">
        <v>-3.49068264263451E-2</v>
      </c>
      <c r="BO87" s="75">
        <v>-3.4100974859834397E-2</v>
      </c>
      <c r="BP87" s="75">
        <v>-3.3287564524380198E-2</v>
      </c>
      <c r="BQ87" s="75">
        <v>-3.2508253001728903E-2</v>
      </c>
      <c r="BR87" s="75">
        <v>-3.18007352173936E-2</v>
      </c>
      <c r="BS87" s="75">
        <v>-3.1197407891131599E-2</v>
      </c>
      <c r="BT87" s="75">
        <v>-3.07222418849687E-2</v>
      </c>
      <c r="BU87" s="75">
        <v>-3.0388889855967102E-2</v>
      </c>
      <c r="BV87" s="75">
        <v>-3.0201751908184599E-2</v>
      </c>
      <c r="BW87" s="75">
        <v>-3.01531093271751E-2</v>
      </c>
      <c r="BX87" s="75">
        <v>-3.0225161367716202E-2</v>
      </c>
      <c r="BY87" s="75">
        <v>-3.0390913950559401E-2</v>
      </c>
      <c r="BZ87" s="75">
        <v>-3.0615169410530101E-2</v>
      </c>
      <c r="CA87" s="75">
        <v>-3.0856902094687898E-2</v>
      </c>
      <c r="CB87" s="75">
        <v>-3.1072449045955099E-2</v>
      </c>
      <c r="CC87" s="75">
        <v>-3.12169182473871E-2</v>
      </c>
      <c r="CD87" s="75">
        <v>-3.1247732547549201E-2</v>
      </c>
      <c r="CE87" s="75">
        <v>-3.11274372143861E-2</v>
      </c>
      <c r="CF87" s="75">
        <v>-3.0824704372535001E-2</v>
      </c>
      <c r="CG87" s="75">
        <v>-3.0317743131131399E-2</v>
      </c>
      <c r="CH87" s="75">
        <v>-2.95943835986099E-2</v>
      </c>
      <c r="CI87" s="75">
        <v>-2.86531274305298E-2</v>
      </c>
      <c r="CJ87" s="75">
        <v>-2.7503333223062299E-2</v>
      </c>
      <c r="CK87" s="75">
        <v>-2.61640902226918E-2</v>
      </c>
      <c r="CL87" s="75">
        <v>-2.4663146773864299E-2</v>
      </c>
      <c r="CM87" s="75">
        <v>-2.30352855410637E-2</v>
      </c>
      <c r="CN87" s="75">
        <v>-2.1319486387146699E-2</v>
      </c>
      <c r="CO87" s="75">
        <v>-1.9557371444316199E-2</v>
      </c>
      <c r="CP87" s="75">
        <v>-1.77896592986371E-2</v>
      </c>
      <c r="CQ87" s="75">
        <v>-1.6054722730900702E-2</v>
      </c>
      <c r="CR87" s="75">
        <v>-1.43855098137419E-2</v>
      </c>
      <c r="CS87" s="75">
        <v>-1.2808623373230099E-2</v>
      </c>
      <c r="CT87" s="75">
        <v>-1.1342412776371E-2</v>
      </c>
      <c r="CU87" s="75">
        <v>-9.9969711937092105E-3</v>
      </c>
      <c r="CV87" s="75">
        <v>-8.7739343465864303E-3</v>
      </c>
      <c r="CW87" s="75">
        <v>-7.6672291426939402E-3</v>
      </c>
      <c r="CX87" s="75">
        <v>-6.6648349245178899E-3</v>
      </c>
      <c r="CY87" s="75">
        <v>-5.7498324777998204E-3</v>
      </c>
      <c r="CZ87" s="75">
        <v>-4.9034560275685998E-3</v>
      </c>
      <c r="DA87" s="75">
        <v>-4.1062368390066602E-3</v>
      </c>
      <c r="DB87" s="75">
        <v>-3.34071347765075E-3</v>
      </c>
      <c r="DC87" s="75">
        <v>-2.5925528929747E-3</v>
      </c>
      <c r="DD87" s="75">
        <v>-1.8514283212789401E-3</v>
      </c>
      <c r="DE87" s="75">
        <v>-1.1115668634874901E-3</v>
      </c>
      <c r="DF87" s="75">
        <v>-7.4154697693302205E-4</v>
      </c>
      <c r="DH87" s="73">
        <v>15100</v>
      </c>
      <c r="DI87">
        <v>10784.799805053401</v>
      </c>
      <c r="DK87" s="74">
        <v>0</v>
      </c>
      <c r="DL87" s="74">
        <v>0</v>
      </c>
      <c r="DM87" s="74">
        <v>75</v>
      </c>
      <c r="DN87" s="74">
        <v>10784.799805053401</v>
      </c>
    </row>
    <row r="88" spans="1:118" ht="1.1499999999999999" customHeight="1" x14ac:dyDescent="0.25">
      <c r="A88" s="71">
        <f t="shared" si="48"/>
        <v>77</v>
      </c>
      <c r="B88">
        <v>6150</v>
      </c>
      <c r="C88" s="72">
        <f t="shared" si="46"/>
        <v>-7.9078124762918308E-3</v>
      </c>
      <c r="D88" s="72">
        <f t="shared" si="46"/>
        <v>-3.61503113081744E-2</v>
      </c>
      <c r="E88" s="72">
        <f t="shared" si="46"/>
        <v>-2.3664686282963799E-2</v>
      </c>
      <c r="G88" s="72">
        <f t="shared" si="45"/>
        <v>-0.94134072963117399</v>
      </c>
      <c r="H88" s="72">
        <f t="shared" si="45"/>
        <v>-3.3367334064543499</v>
      </c>
      <c r="I88" s="72">
        <f t="shared" si="47"/>
        <v>-2.0711743554334601</v>
      </c>
      <c r="K88" s="75">
        <v>-7.2671174164497601E-4</v>
      </c>
      <c r="L88" s="75">
        <v>-1.08994899198023E-3</v>
      </c>
      <c r="M88" s="75">
        <v>-1.8185948859763799E-3</v>
      </c>
      <c r="N88" s="75">
        <v>-2.5531353063070099E-3</v>
      </c>
      <c r="O88" s="75">
        <v>-3.3001365152222199E-3</v>
      </c>
      <c r="P88" s="75">
        <v>-4.0703868356331404E-3</v>
      </c>
      <c r="Q88" s="75">
        <v>-4.87759760979315E-3</v>
      </c>
      <c r="R88" s="75">
        <v>-5.7383415442427499E-3</v>
      </c>
      <c r="S88" s="75">
        <v>-6.6701829185285503E-3</v>
      </c>
      <c r="T88" s="75">
        <v>-7.6900031511559002E-3</v>
      </c>
      <c r="U88" s="75">
        <v>-8.8121479852588894E-3</v>
      </c>
      <c r="V88" s="75">
        <v>-1.0046702604627099E-2</v>
      </c>
      <c r="W88" s="75">
        <v>-1.13974987906385E-2</v>
      </c>
      <c r="X88" s="75">
        <v>-1.2861260988888699E-2</v>
      </c>
      <c r="Y88" s="75">
        <v>-1.44269343065707E-2</v>
      </c>
      <c r="Z88" s="75">
        <v>-1.60755699241826E-2</v>
      </c>
      <c r="AA88" s="75">
        <v>-1.7781088153751599E-2</v>
      </c>
      <c r="AB88" s="75">
        <v>-1.9511152635900499E-2</v>
      </c>
      <c r="AC88" s="75">
        <v>-2.1229260585132501E-2</v>
      </c>
      <c r="AD88" s="75">
        <v>-2.2896582704452099E-2</v>
      </c>
      <c r="AE88" s="75">
        <v>-2.4474061070877701E-2</v>
      </c>
      <c r="AF88" s="75">
        <v>-2.5925319412244699E-2</v>
      </c>
      <c r="AG88" s="75">
        <v>-2.72185373597221E-2</v>
      </c>
      <c r="AH88" s="75">
        <v>-2.8328297436205501E-2</v>
      </c>
      <c r="AI88" s="75">
        <v>-2.9237820236980901E-2</v>
      </c>
      <c r="AJ88" s="75">
        <v>-2.9939881389227499E-2</v>
      </c>
      <c r="AK88" s="75">
        <v>-3.04369239184006E-2</v>
      </c>
      <c r="AL88" s="75">
        <v>-3.0741552920576301E-2</v>
      </c>
      <c r="AM88" s="75">
        <v>-3.087586977726E-2</v>
      </c>
      <c r="AN88" s="75">
        <v>-3.0869837989762301E-2</v>
      </c>
      <c r="AO88" s="75">
        <v>-3.0759604734621401E-2</v>
      </c>
      <c r="AP88" s="75">
        <v>-3.05856146792211E-2</v>
      </c>
      <c r="AQ88" s="75">
        <v>-3.03900000054909E-2</v>
      </c>
      <c r="AR88" s="75">
        <v>-3.0213915937451898E-2</v>
      </c>
      <c r="AS88" s="75">
        <v>-3.00951918477903E-2</v>
      </c>
      <c r="AT88" s="75">
        <v>-3.0066074232731801E-2</v>
      </c>
      <c r="AU88" s="75">
        <v>-3.01512087152013E-2</v>
      </c>
      <c r="AV88" s="75">
        <v>-3.0366137928895101E-2</v>
      </c>
      <c r="AW88" s="75">
        <v>-3.07164247853688E-2</v>
      </c>
      <c r="AX88" s="75">
        <v>-3.1197465530972201E-2</v>
      </c>
      <c r="AY88" s="75">
        <v>-3.1794734539003E-2</v>
      </c>
      <c r="AZ88" s="75">
        <v>-3.2484737787708502E-2</v>
      </c>
      <c r="BA88" s="75">
        <v>-3.3236582043186899E-2</v>
      </c>
      <c r="BB88" s="75">
        <v>-3.4014091241106097E-2</v>
      </c>
      <c r="BC88" s="75">
        <v>-3.47779083604609E-2</v>
      </c>
      <c r="BD88" s="75">
        <v>-3.5488051641523202E-2</v>
      </c>
      <c r="BE88" s="75">
        <v>-3.6106640274779202E-2</v>
      </c>
      <c r="BF88" s="75">
        <v>-3.6600096594379398E-2</v>
      </c>
      <c r="BG88" s="75">
        <v>-3.6941418620508502E-2</v>
      </c>
      <c r="BH88" s="75">
        <v>-3.7111677591765299E-2</v>
      </c>
      <c r="BI88" s="75">
        <v>-3.7101611508387498E-2</v>
      </c>
      <c r="BJ88" s="75">
        <v>-3.6911771368786497E-2</v>
      </c>
      <c r="BK88" s="75">
        <v>-3.6552862371318003E-2</v>
      </c>
      <c r="BL88" s="75">
        <v>-3.6044660526035797E-2</v>
      </c>
      <c r="BM88" s="75">
        <v>-3.5415266193117502E-2</v>
      </c>
      <c r="BN88" s="75">
        <v>-3.4699008057332302E-2</v>
      </c>
      <c r="BO88" s="75">
        <v>-3.39338759555994E-2</v>
      </c>
      <c r="BP88" s="75">
        <v>-3.3160227616585797E-2</v>
      </c>
      <c r="BQ88" s="75">
        <v>-3.2417156104065703E-2</v>
      </c>
      <c r="BR88" s="75">
        <v>-3.1740012780419401E-2</v>
      </c>
      <c r="BS88" s="75">
        <v>-3.1159228468491101E-2</v>
      </c>
      <c r="BT88" s="75">
        <v>-3.06972747405234E-2</v>
      </c>
      <c r="BU88" s="75">
        <v>-3.0366888476169099E-2</v>
      </c>
      <c r="BV88" s="75">
        <v>-3.0172244383565999E-2</v>
      </c>
      <c r="BW88" s="75">
        <v>-3.01059739006313E-2</v>
      </c>
      <c r="BX88" s="75">
        <v>-3.0151313195483399E-2</v>
      </c>
      <c r="BY88" s="75">
        <v>-3.02829347674787E-2</v>
      </c>
      <c r="BZ88" s="75">
        <v>-3.0467608007916099E-2</v>
      </c>
      <c r="CA88" s="75">
        <v>-3.0666835832803298E-2</v>
      </c>
      <c r="CB88" s="75">
        <v>-3.0839531574997602E-2</v>
      </c>
      <c r="CC88" s="75">
        <v>-3.0943423802877901E-2</v>
      </c>
      <c r="CD88" s="75">
        <v>-3.0938528549309001E-2</v>
      </c>
      <c r="CE88" s="75">
        <v>-3.07895729484471E-2</v>
      </c>
      <c r="CF88" s="75">
        <v>-3.04670498971427E-2</v>
      </c>
      <c r="CG88" s="75">
        <v>-2.9950502761075699E-2</v>
      </c>
      <c r="CH88" s="75">
        <v>-2.9228384561247302E-2</v>
      </c>
      <c r="CI88" s="75">
        <v>-2.8299279237030499E-2</v>
      </c>
      <c r="CJ88" s="75">
        <v>-2.7171967937638299E-2</v>
      </c>
      <c r="CK88" s="75">
        <v>-2.5864304300603099E-2</v>
      </c>
      <c r="CL88" s="75">
        <v>-2.4402438238052999E-2</v>
      </c>
      <c r="CM88" s="75">
        <v>-2.2818999421797301E-2</v>
      </c>
      <c r="CN88" s="75">
        <v>-2.1150709523963002E-2</v>
      </c>
      <c r="CO88" s="75">
        <v>-1.9436749907963499E-2</v>
      </c>
      <c r="CP88" s="75">
        <v>-1.7715497228905398E-2</v>
      </c>
      <c r="CQ88" s="75">
        <v>-1.6023224163172901E-2</v>
      </c>
      <c r="CR88" s="75">
        <v>-1.43910857497803E-2</v>
      </c>
      <c r="CS88" s="75">
        <v>-1.2844421603222101E-2</v>
      </c>
      <c r="CT88" s="75">
        <v>-1.1400801686063399E-2</v>
      </c>
      <c r="CU88" s="75">
        <v>-1.00701456123442E-2</v>
      </c>
      <c r="CV88" s="75">
        <v>-8.8544554394093204E-3</v>
      </c>
      <c r="CW88" s="75">
        <v>-7.7485029198851403E-3</v>
      </c>
      <c r="CX88" s="75">
        <v>-6.7415185632899001E-3</v>
      </c>
      <c r="CY88" s="75">
        <v>-5.8180463161215798E-3</v>
      </c>
      <c r="CZ88" s="75">
        <v>-4.9608788584691796E-3</v>
      </c>
      <c r="DA88" s="75">
        <v>-4.1520104742858097E-3</v>
      </c>
      <c r="DB88" s="75">
        <v>-3.3751705068880201E-3</v>
      </c>
      <c r="DC88" s="75">
        <v>-2.6168882846968602E-3</v>
      </c>
      <c r="DD88" s="75">
        <v>-1.8671998723539199E-3</v>
      </c>
      <c r="DE88" s="75">
        <v>-1.1203064120218101E-3</v>
      </c>
      <c r="DF88" s="75">
        <v>-7.4711957930958302E-4</v>
      </c>
      <c r="DH88" s="73">
        <v>15300</v>
      </c>
      <c r="DI88">
        <v>10843.167080203601</v>
      </c>
      <c r="DK88" s="74">
        <v>0</v>
      </c>
      <c r="DL88" s="74">
        <v>0</v>
      </c>
      <c r="DM88" s="74">
        <v>76</v>
      </c>
      <c r="DN88" s="74">
        <v>10843.167080203601</v>
      </c>
    </row>
    <row r="89" spans="1:118" ht="1.1499999999999999" customHeight="1" x14ac:dyDescent="0.25">
      <c r="A89" s="71">
        <f t="shared" si="48"/>
        <v>78</v>
      </c>
      <c r="B89">
        <v>6100</v>
      </c>
      <c r="C89" s="72">
        <f t="shared" si="46"/>
        <v>-7.9691014734498793E-3</v>
      </c>
      <c r="D89" s="72">
        <f t="shared" si="46"/>
        <v>-3.5849730868208099E-2</v>
      </c>
      <c r="E89" s="72">
        <f t="shared" si="46"/>
        <v>-2.3432545078503599E-2</v>
      </c>
      <c r="G89" s="72">
        <f t="shared" si="45"/>
        <v>-0.93337162815772401</v>
      </c>
      <c r="H89" s="72">
        <f t="shared" si="45"/>
        <v>-3.3008836755861402</v>
      </c>
      <c r="I89" s="72">
        <f t="shared" si="47"/>
        <v>-2.0477418103549598</v>
      </c>
      <c r="K89" s="75">
        <v>-7.3353525825950699E-4</v>
      </c>
      <c r="L89" s="75">
        <v>-1.1005049494678999E-3</v>
      </c>
      <c r="M89" s="75">
        <v>-1.8371077624442401E-3</v>
      </c>
      <c r="N89" s="75">
        <v>-2.58073620067079E-3</v>
      </c>
      <c r="O89" s="75">
        <v>-3.3379322767450501E-3</v>
      </c>
      <c r="P89" s="75">
        <v>-4.1190417290727002E-3</v>
      </c>
      <c r="Q89" s="75">
        <v>-4.9369711274448403E-3</v>
      </c>
      <c r="R89" s="75">
        <v>-5.80717179529528E-3</v>
      </c>
      <c r="S89" s="75">
        <v>-6.7458820887077303E-3</v>
      </c>
      <c r="T89" s="75">
        <v>-7.7685706971942596E-3</v>
      </c>
      <c r="U89" s="75">
        <v>-8.8882884290933297E-3</v>
      </c>
      <c r="V89" s="75">
        <v>-1.01140386586439E-2</v>
      </c>
      <c r="W89" s="75">
        <v>-1.14489492650727E-2</v>
      </c>
      <c r="X89" s="75">
        <v>-1.2889509413457701E-2</v>
      </c>
      <c r="Y89" s="75">
        <v>-1.44249294740711E-2</v>
      </c>
      <c r="Z89" s="75">
        <v>-1.6037047142740402E-2</v>
      </c>
      <c r="AA89" s="75">
        <v>-1.7701072177069298E-2</v>
      </c>
      <c r="AB89" s="75">
        <v>-1.93863872700103E-2</v>
      </c>
      <c r="AC89" s="75">
        <v>-2.10585167418776E-2</v>
      </c>
      <c r="AD89" s="75">
        <v>-2.2680829992414098E-2</v>
      </c>
      <c r="AE89" s="75">
        <v>-2.4216534739898599E-2</v>
      </c>
      <c r="AF89" s="75">
        <v>-2.5631418719271999E-2</v>
      </c>
      <c r="AG89" s="75">
        <v>-2.6895548875763699E-2</v>
      </c>
      <c r="AH89" s="75">
        <v>-2.79850261448382E-2</v>
      </c>
      <c r="AI89" s="75">
        <v>-2.88841149459176E-2</v>
      </c>
      <c r="AJ89" s="75">
        <v>-2.95860604789186E-2</v>
      </c>
      <c r="AK89" s="75">
        <v>-3.0093179096702401E-2</v>
      </c>
      <c r="AL89" s="75">
        <v>-3.04173600068997E-2</v>
      </c>
      <c r="AM89" s="75">
        <v>-3.05794207231656E-2</v>
      </c>
      <c r="AN89" s="75">
        <v>-3.0607553056629499E-2</v>
      </c>
      <c r="AO89" s="75">
        <v>-3.0535761037263E-2</v>
      </c>
      <c r="AP89" s="75">
        <v>-3.0402091839141498E-2</v>
      </c>
      <c r="AQ89" s="75">
        <v>-3.0246177264621098E-2</v>
      </c>
      <c r="AR89" s="75">
        <v>-3.0106726095245898E-2</v>
      </c>
      <c r="AS89" s="75">
        <v>-3.0019321014101399E-2</v>
      </c>
      <c r="AT89" s="75">
        <v>-3.0014306378079701E-2</v>
      </c>
      <c r="AU89" s="75">
        <v>-3.01148821382821E-2</v>
      </c>
      <c r="AV89" s="75">
        <v>-3.0335691478799099E-2</v>
      </c>
      <c r="AW89" s="75">
        <v>-3.06819950177896E-2</v>
      </c>
      <c r="AX89" s="75">
        <v>-3.1149522796340499E-2</v>
      </c>
      <c r="AY89" s="75">
        <v>-3.1724665398592103E-2</v>
      </c>
      <c r="AZ89" s="75">
        <v>-3.2385381183571503E-2</v>
      </c>
      <c r="BA89" s="75">
        <v>-3.3102693784435297E-2</v>
      </c>
      <c r="BB89" s="75">
        <v>-3.38426563611074E-2</v>
      </c>
      <c r="BC89" s="75">
        <v>-3.4568322858272001E-2</v>
      </c>
      <c r="BD89" s="75">
        <v>-3.5242156453900803E-2</v>
      </c>
      <c r="BE89" s="75">
        <v>-3.5828624000691797E-2</v>
      </c>
      <c r="BF89" s="75">
        <v>-3.6296171095841601E-2</v>
      </c>
      <c r="BG89" s="75">
        <v>-3.661946456456E-2</v>
      </c>
      <c r="BH89" s="75">
        <v>-3.6780737945819E-2</v>
      </c>
      <c r="BI89" s="75">
        <v>-3.6771285793843103E-2</v>
      </c>
      <c r="BJ89" s="75">
        <v>-3.6591621937627598E-2</v>
      </c>
      <c r="BK89" s="75">
        <v>-3.6251813908384001E-2</v>
      </c>
      <c r="BL89" s="75">
        <v>-3.5770417520616299E-2</v>
      </c>
      <c r="BM89" s="75">
        <v>-3.5173798105256497E-2</v>
      </c>
      <c r="BN89" s="75">
        <v>-3.4494231980452199E-2</v>
      </c>
      <c r="BO89" s="75">
        <v>-3.3767316976513903E-2</v>
      </c>
      <c r="BP89" s="75">
        <v>-3.30309900452175E-2</v>
      </c>
      <c r="BQ89" s="75">
        <v>-3.2321927900320499E-2</v>
      </c>
      <c r="BR89" s="75">
        <v>-3.1673277914751399E-2</v>
      </c>
      <c r="BS89" s="75">
        <v>-3.1113640482035399E-2</v>
      </c>
      <c r="BT89" s="75">
        <v>-3.0664059369823901E-2</v>
      </c>
      <c r="BU89" s="75">
        <v>-3.0336428442001299E-2</v>
      </c>
      <c r="BV89" s="75">
        <v>-3.0134709362764599E-2</v>
      </c>
      <c r="BW89" s="75">
        <v>-3.0051851253342601E-2</v>
      </c>
      <c r="BX89" s="75">
        <v>-3.0072086058967201E-2</v>
      </c>
      <c r="BY89" s="75">
        <v>-3.0171637512521499E-2</v>
      </c>
      <c r="BZ89" s="75">
        <v>-3.03191237671444E-2</v>
      </c>
      <c r="CA89" s="75">
        <v>-3.0478443651031702E-2</v>
      </c>
      <c r="CB89" s="75">
        <v>-3.0610904137247399E-2</v>
      </c>
      <c r="CC89" s="75">
        <v>-3.0676722137777598E-2</v>
      </c>
      <c r="CD89" s="75">
        <v>-3.0638342436241101E-2</v>
      </c>
      <c r="CE89" s="75">
        <v>-3.0462539080695E-2</v>
      </c>
      <c r="CF89" s="75">
        <v>-3.0121531806139499E-2</v>
      </c>
      <c r="CG89" s="75">
        <v>-2.95961102994351E-2</v>
      </c>
      <c r="CH89" s="75">
        <v>-2.8875318123996199E-2</v>
      </c>
      <c r="CI89" s="75">
        <v>-2.79578284527815E-2</v>
      </c>
      <c r="CJ89" s="75">
        <v>-2.6851873209229701E-2</v>
      </c>
      <c r="CK89" s="75">
        <v>-2.55741582279915E-2</v>
      </c>
      <c r="CL89" s="75">
        <v>-2.41493361857919E-2</v>
      </c>
      <c r="CM89" s="75">
        <v>-2.2608009969912898E-2</v>
      </c>
      <c r="CN89" s="75">
        <v>-2.0984798432732502E-2</v>
      </c>
      <c r="CO89" s="75">
        <v>-1.9316575183979601E-2</v>
      </c>
      <c r="CP89" s="75">
        <v>-1.7639533230667401E-2</v>
      </c>
      <c r="CQ89" s="75">
        <v>-1.5987958762561899E-2</v>
      </c>
      <c r="CR89" s="75">
        <v>-1.4391325700044E-2</v>
      </c>
      <c r="CS89" s="75">
        <v>-1.2873773255373601E-2</v>
      </c>
      <c r="CT89" s="75">
        <v>-1.1452131287333E-2</v>
      </c>
      <c r="CU89" s="75">
        <v>-1.0136133320966099E-2</v>
      </c>
      <c r="CV89" s="75">
        <v>-8.9281111619857207E-3</v>
      </c>
      <c r="CW89" s="75">
        <v>-7.8235955674472203E-3</v>
      </c>
      <c r="CX89" s="75">
        <v>-6.81297089299732E-3</v>
      </c>
      <c r="CY89" s="75">
        <v>-5.88212177954119E-3</v>
      </c>
      <c r="CZ89" s="75">
        <v>-5.0152739315990399E-3</v>
      </c>
      <c r="DA89" s="75">
        <v>-4.1957831338504496E-3</v>
      </c>
      <c r="DB89" s="75">
        <v>-3.4084670178026501E-3</v>
      </c>
      <c r="DC89" s="75">
        <v>-2.6406815653171999E-3</v>
      </c>
      <c r="DD89" s="75">
        <v>-1.88280147073328E-3</v>
      </c>
      <c r="DE89" s="75">
        <v>-1.12903903432197E-3</v>
      </c>
      <c r="DF89" s="75">
        <v>-7.5272272727488598E-4</v>
      </c>
      <c r="DH89" s="73">
        <v>15500</v>
      </c>
      <c r="DI89">
        <v>10896.610616276001</v>
      </c>
      <c r="DK89" s="74">
        <v>0</v>
      </c>
      <c r="DL89" s="74">
        <v>0</v>
      </c>
      <c r="DM89" s="74">
        <v>77</v>
      </c>
      <c r="DN89" s="74">
        <v>10896.610616276001</v>
      </c>
    </row>
    <row r="90" spans="1:118" ht="1.1499999999999999" customHeight="1" x14ac:dyDescent="0.25">
      <c r="A90" s="71">
        <f t="shared" si="48"/>
        <v>79</v>
      </c>
      <c r="B90">
        <v>6050</v>
      </c>
      <c r="C90" s="72">
        <f t="shared" si="46"/>
        <v>-8.02522075237448E-3</v>
      </c>
      <c r="D90" s="72">
        <f t="shared" si="46"/>
        <v>-3.5558232192411103E-2</v>
      </c>
      <c r="E90" s="72">
        <f t="shared" si="46"/>
        <v>-2.3206822122474401E-2</v>
      </c>
      <c r="G90" s="72">
        <f t="shared" si="45"/>
        <v>-0.92534640740535001</v>
      </c>
      <c r="H90" s="72">
        <f t="shared" si="45"/>
        <v>-3.26532544339373</v>
      </c>
      <c r="I90" s="72">
        <f t="shared" si="47"/>
        <v>-2.0245349882324901</v>
      </c>
      <c r="K90" s="75">
        <v>-7.4026892229085196E-4</v>
      </c>
      <c r="L90" s="75">
        <v>-1.1108857446470201E-3</v>
      </c>
      <c r="M90" s="75">
        <v>-1.8551934382367099E-3</v>
      </c>
      <c r="N90" s="75">
        <v>-2.6074800554579201E-3</v>
      </c>
      <c r="O90" s="75">
        <v>-3.3742397917194398E-3</v>
      </c>
      <c r="P90" s="75">
        <v>-4.1653884175957504E-3</v>
      </c>
      <c r="Q90" s="75">
        <v>-4.9930802139351704E-3</v>
      </c>
      <c r="R90" s="75">
        <v>-5.8717221199913096E-3</v>
      </c>
      <c r="S90" s="75">
        <v>-6.8163284697220598E-3</v>
      </c>
      <c r="T90" s="75">
        <v>-7.8410687604628E-3</v>
      </c>
      <c r="U90" s="75">
        <v>-8.9578050924183101E-3</v>
      </c>
      <c r="V90" s="75">
        <v>-1.0174548432951199E-2</v>
      </c>
      <c r="W90" s="75">
        <v>-1.14937918230589E-2</v>
      </c>
      <c r="X90" s="75">
        <v>-1.2911826778431499E-2</v>
      </c>
      <c r="Y90" s="75">
        <v>-1.4418128271454399E-2</v>
      </c>
      <c r="Z90" s="75">
        <v>-1.5995284004420601E-2</v>
      </c>
      <c r="AA90" s="75">
        <v>-1.7619722891226899E-2</v>
      </c>
      <c r="AB90" s="75">
        <v>-1.9262447479686601E-2</v>
      </c>
      <c r="AC90" s="75">
        <v>-2.08908897697892E-2</v>
      </c>
      <c r="AD90" s="75">
        <v>-2.2470484112568499E-2</v>
      </c>
      <c r="AE90" s="75">
        <v>-2.3966563733843E-2</v>
      </c>
      <c r="AF90" s="75">
        <v>-2.5346946257122902E-2</v>
      </c>
      <c r="AG90" s="75">
        <v>-2.6583467696573201E-2</v>
      </c>
      <c r="AH90" s="75">
        <v>-2.7653651845812401E-2</v>
      </c>
      <c r="AI90" s="75">
        <v>-2.85427396526301E-2</v>
      </c>
      <c r="AJ90" s="75">
        <v>-2.9244412161865501E-2</v>
      </c>
      <c r="AK90" s="75">
        <v>-2.97608623470705E-2</v>
      </c>
      <c r="AL90" s="75">
        <v>-3.0103303520941101E-2</v>
      </c>
      <c r="AM90" s="75">
        <v>-3.0291343909166199E-2</v>
      </c>
      <c r="AN90" s="75">
        <v>-3.0351507545306002E-2</v>
      </c>
      <c r="AO90" s="75">
        <v>-3.0315782434445201E-2</v>
      </c>
      <c r="AP90" s="75">
        <v>-3.0219961275033701E-2</v>
      </c>
      <c r="AQ90" s="75">
        <v>-3.0101324888996701E-2</v>
      </c>
      <c r="AR90" s="75">
        <v>-2.9996281575963599E-2</v>
      </c>
      <c r="AS90" s="75">
        <v>-2.9938301482356999E-2</v>
      </c>
      <c r="AT90" s="75">
        <v>-2.9955942281344499E-2</v>
      </c>
      <c r="AU90" s="75">
        <v>-3.0071043504699399E-2</v>
      </c>
      <c r="AV90" s="75">
        <v>-3.02974013383118E-2</v>
      </c>
      <c r="AW90" s="75">
        <v>-3.0639992034393701E-2</v>
      </c>
      <c r="AX90" s="75">
        <v>-3.1094858441574599E-2</v>
      </c>
      <c r="AY90" s="75">
        <v>-3.1649248832331903E-2</v>
      </c>
      <c r="AZ90" s="75">
        <v>-3.2282485025048102E-2</v>
      </c>
      <c r="BA90" s="75">
        <v>-3.2967394057768599E-2</v>
      </c>
      <c r="BB90" s="75">
        <v>-3.3672116897582698E-2</v>
      </c>
      <c r="BC90" s="75">
        <v>-3.4361972922838498E-2</v>
      </c>
      <c r="BD90" s="75">
        <v>-3.5001723673954002E-2</v>
      </c>
      <c r="BE90" s="75">
        <v>-3.5558038571407401E-2</v>
      </c>
      <c r="BF90" s="75">
        <v>-3.60012610946705E-2</v>
      </c>
      <c r="BG90" s="75">
        <v>-3.6307630633423203E-2</v>
      </c>
      <c r="BH90" s="75">
        <v>-3.6460470512697601E-2</v>
      </c>
      <c r="BI90" s="75">
        <v>-3.6451591734316897E-2</v>
      </c>
      <c r="BJ90" s="75">
        <v>-3.62814845726507E-2</v>
      </c>
      <c r="BK90" s="75">
        <v>-3.5959608816060598E-2</v>
      </c>
      <c r="BL90" s="75">
        <v>-3.5503374406098298E-2</v>
      </c>
      <c r="BM90" s="75">
        <v>-3.4937523615258197E-2</v>
      </c>
      <c r="BN90" s="75">
        <v>-3.4292400838303302E-2</v>
      </c>
      <c r="BO90" s="75">
        <v>-3.3601354411807699E-2</v>
      </c>
      <c r="BP90" s="75">
        <v>-3.2900058918303297E-2</v>
      </c>
      <c r="BQ90" s="75">
        <v>-3.2222911325347901E-2</v>
      </c>
      <c r="BR90" s="75">
        <v>-3.1600991116115397E-2</v>
      </c>
      <c r="BS90" s="75">
        <v>-3.10611918716267E-2</v>
      </c>
      <c r="BT90" s="75">
        <v>-3.06231954783561E-2</v>
      </c>
      <c r="BU90" s="75">
        <v>-3.0298127300384201E-2</v>
      </c>
      <c r="BV90" s="75">
        <v>-3.00897391152148E-2</v>
      </c>
      <c r="BW90" s="75">
        <v>-2.9991273449154501E-2</v>
      </c>
      <c r="BX90" s="75">
        <v>-2.9987919188829398E-2</v>
      </c>
      <c r="BY90" s="75">
        <v>-3.0057336296740601E-2</v>
      </c>
      <c r="BZ90" s="75">
        <v>-3.0169891843561301E-2</v>
      </c>
      <c r="CA90" s="75">
        <v>-3.02917443315118E-2</v>
      </c>
      <c r="CB90" s="75">
        <v>-3.0386430506632599E-2</v>
      </c>
      <c r="CC90" s="75">
        <v>-3.0416529598528499E-2</v>
      </c>
      <c r="CD90" s="75">
        <v>-3.0346757141041899E-2</v>
      </c>
      <c r="CE90" s="75">
        <v>-3.01458134420227E-2</v>
      </c>
      <c r="CF90" s="75">
        <v>-2.9787550721493899E-2</v>
      </c>
      <c r="CG90" s="75">
        <v>-2.92539266754329E-2</v>
      </c>
      <c r="CH90" s="75">
        <v>-2.8534541677645301E-2</v>
      </c>
      <c r="CI90" s="75">
        <v>-2.7628167772063499E-2</v>
      </c>
      <c r="CJ90" s="75">
        <v>-2.65425090168082E-2</v>
      </c>
      <c r="CK90" s="75">
        <v>-2.52932124985909E-2</v>
      </c>
      <c r="CL90" s="75">
        <v>-2.3903520297953899E-2</v>
      </c>
      <c r="CM90" s="75">
        <v>-2.24021345702431E-2</v>
      </c>
      <c r="CN90" s="75">
        <v>-2.0821710883906198E-2</v>
      </c>
      <c r="CO90" s="75">
        <v>-1.9196942731536999E-2</v>
      </c>
      <c r="CP90" s="75">
        <v>-1.75619882763021E-2</v>
      </c>
      <c r="CQ90" s="75">
        <v>-1.5949249684826999E-2</v>
      </c>
      <c r="CR90" s="75">
        <v>-1.4386631669790401E-2</v>
      </c>
      <c r="CS90" s="75">
        <v>-1.2897123052534799E-2</v>
      </c>
      <c r="CT90" s="75">
        <v>-1.1496860604502199E-2</v>
      </c>
      <c r="CU90" s="75">
        <v>-1.0195371508134401E-2</v>
      </c>
      <c r="CV90" s="75">
        <v>-8.9952907924361995E-3</v>
      </c>
      <c r="CW90" s="75">
        <v>-7.8928259769691003E-3</v>
      </c>
      <c r="CX90" s="75">
        <v>-6.8794243455704398E-3</v>
      </c>
      <c r="CY90" s="75">
        <v>-5.9422039806349804E-3</v>
      </c>
      <c r="CZ90" s="75">
        <v>-5.0667000334942702E-3</v>
      </c>
      <c r="DA90" s="75">
        <v>-4.2375445852803704E-3</v>
      </c>
      <c r="DB90" s="75">
        <v>-3.4405439774764001E-3</v>
      </c>
      <c r="DC90" s="75">
        <v>-2.6638481838244799E-3</v>
      </c>
      <c r="DD90" s="75">
        <v>-1.8981519685394199E-3</v>
      </c>
      <c r="DE90" s="75">
        <v>-1.1377048184476699E-3</v>
      </c>
      <c r="DF90" s="75">
        <v>-7.5831282292710897E-4</v>
      </c>
      <c r="DH90" s="73">
        <v>15700</v>
      </c>
      <c r="DI90">
        <v>10942.3939078813</v>
      </c>
      <c r="DK90" s="74">
        <v>0</v>
      </c>
      <c r="DL90" s="74">
        <v>0</v>
      </c>
      <c r="DM90" s="74">
        <v>78</v>
      </c>
      <c r="DN90" s="74">
        <v>10942.3939078813</v>
      </c>
    </row>
    <row r="91" spans="1:118" ht="1.1499999999999999" customHeight="1" x14ac:dyDescent="0.25">
      <c r="A91" s="71">
        <f t="shared" si="48"/>
        <v>80</v>
      </c>
      <c r="B91">
        <v>6000</v>
      </c>
      <c r="C91" s="72">
        <f t="shared" si="46"/>
        <v>-8.0764414850409503E-3</v>
      </c>
      <c r="D91" s="72">
        <f t="shared" si="46"/>
        <v>-3.5275348809823297E-2</v>
      </c>
      <c r="E91" s="72">
        <f t="shared" si="46"/>
        <v>-2.2987256677765799E-2</v>
      </c>
      <c r="G91" s="72">
        <f t="shared" si="45"/>
        <v>-0.91726996592030896</v>
      </c>
      <c r="H91" s="72">
        <f t="shared" si="45"/>
        <v>-3.2300500945839099</v>
      </c>
      <c r="I91" s="72">
        <f t="shared" si="47"/>
        <v>-2.0015477315547199</v>
      </c>
      <c r="K91" s="75">
        <v>-7.4687979504233198E-4</v>
      </c>
      <c r="L91" s="75">
        <v>-1.12104666194227E-3</v>
      </c>
      <c r="M91" s="75">
        <v>-1.8727922230755199E-3</v>
      </c>
      <c r="N91" s="75">
        <v>-2.6333110404720998E-3</v>
      </c>
      <c r="O91" s="75">
        <v>-3.40902881338934E-3</v>
      </c>
      <c r="P91" s="75">
        <v>-4.2094440059645402E-3</v>
      </c>
      <c r="Q91" s="75">
        <v>-5.0460076103945499E-3</v>
      </c>
      <c r="R91" s="75">
        <v>-5.9321526432131498E-3</v>
      </c>
      <c r="S91" s="75">
        <v>-6.8817625899964697E-3</v>
      </c>
      <c r="T91" s="75">
        <v>-7.9078124762918308E-3</v>
      </c>
      <c r="U91" s="75">
        <v>-9.0210739176973202E-3</v>
      </c>
      <c r="V91" s="75">
        <v>-1.02286479607391E-2</v>
      </c>
      <c r="W91" s="75">
        <v>-1.15324560938688E-2</v>
      </c>
      <c r="X91" s="75">
        <v>-1.2928626025245599E-2</v>
      </c>
      <c r="Y91" s="75">
        <v>-1.4406895848351199E-2</v>
      </c>
      <c r="Z91" s="75">
        <v>-1.5950569154333599E-2</v>
      </c>
      <c r="AA91" s="75">
        <v>-1.7537228291507698E-2</v>
      </c>
      <c r="AB91" s="75">
        <v>-1.9139402041628201E-2</v>
      </c>
      <c r="AC91" s="75">
        <v>-2.07263180635163E-2</v>
      </c>
      <c r="AD91" s="75">
        <v>-2.22653509055862E-2</v>
      </c>
      <c r="AE91" s="75">
        <v>-2.37238277642291E-2</v>
      </c>
      <c r="AF91" s="75">
        <v>-2.50714703904532E-2</v>
      </c>
      <c r="AG91" s="75">
        <v>-2.6281773462746901E-2</v>
      </c>
      <c r="AH91" s="75">
        <v>-2.7333593854837E-2</v>
      </c>
      <c r="AI91" s="75">
        <v>-2.8213085969914498E-2</v>
      </c>
      <c r="AJ91" s="75">
        <v>-2.8914335708463999E-2</v>
      </c>
      <c r="AK91" s="75">
        <v>-2.9439415789838601E-2</v>
      </c>
      <c r="AL91" s="75">
        <v>-2.97989010091077E-2</v>
      </c>
      <c r="AM91" s="75">
        <v>-3.00112608543486E-2</v>
      </c>
      <c r="AN91" s="75">
        <v>-3.0101449332341799E-2</v>
      </c>
      <c r="AO91" s="75">
        <v>-3.0099557575299501E-2</v>
      </c>
      <c r="AP91" s="75">
        <v>-3.0039258549491001E-2</v>
      </c>
      <c r="AQ91" s="75">
        <v>-2.99556225742117E-2</v>
      </c>
      <c r="AR91" s="75">
        <v>-2.9882894153347401E-2</v>
      </c>
      <c r="AS91" s="75">
        <v>-2.98525569716593E-2</v>
      </c>
      <c r="AT91" s="75">
        <v>-2.98914908436381E-2</v>
      </c>
      <c r="AU91" s="75">
        <v>-3.0020254453729599E-2</v>
      </c>
      <c r="AV91" s="75">
        <v>-3.0251846303885901E-2</v>
      </c>
      <c r="AW91" s="75">
        <v>-3.05909759001224E-2</v>
      </c>
      <c r="AX91" s="75">
        <v>-3.1033978407072001E-2</v>
      </c>
      <c r="AY91" s="75">
        <v>-3.1568904695445703E-2</v>
      </c>
      <c r="AZ91" s="75">
        <v>-3.2176357263806403E-2</v>
      </c>
      <c r="BA91" s="75">
        <v>-3.2830859834152702E-2</v>
      </c>
      <c r="BB91" s="75">
        <v>-3.3502507576799803E-2</v>
      </c>
      <c r="BC91" s="75">
        <v>-3.4158749895586801E-2</v>
      </c>
      <c r="BD91" s="75">
        <v>-3.4766508831471497E-2</v>
      </c>
      <c r="BE91" s="75">
        <v>-3.52945183804695E-2</v>
      </c>
      <c r="BF91" s="75">
        <v>-3.5714904238925503E-2</v>
      </c>
      <c r="BG91" s="75">
        <v>-3.6005387298255198E-2</v>
      </c>
      <c r="BH91" s="75">
        <v>-3.61503113081744E-2</v>
      </c>
      <c r="BI91" s="75">
        <v>-3.6141967801672698E-2</v>
      </c>
      <c r="BJ91" s="75">
        <v>-3.59808364890295E-2</v>
      </c>
      <c r="BK91" s="75">
        <v>-3.5675794906473997E-2</v>
      </c>
      <c r="BL91" s="75">
        <v>-3.5243179893077403E-2</v>
      </c>
      <c r="BM91" s="75">
        <v>-3.47062152893204E-2</v>
      </c>
      <c r="BN91" s="75">
        <v>-3.4093423296303597E-2</v>
      </c>
      <c r="BO91" s="75">
        <v>-3.3436042014218403E-2</v>
      </c>
      <c r="BP91" s="75">
        <v>-3.2767628763522197E-2</v>
      </c>
      <c r="BQ91" s="75">
        <v>-3.2120428472258003E-2</v>
      </c>
      <c r="BR91" s="75">
        <v>-3.1523585306476802E-2</v>
      </c>
      <c r="BS91" s="75">
        <v>-3.1002396654662302E-2</v>
      </c>
      <c r="BT91" s="75">
        <v>-3.0575246484299799E-2</v>
      </c>
      <c r="BU91" s="75">
        <v>-3.0252564988736502E-2</v>
      </c>
      <c r="BV91" s="75">
        <v>-3.0037889256982399E-2</v>
      </c>
      <c r="BW91" s="75">
        <v>-2.9924740669280199E-2</v>
      </c>
      <c r="BX91" s="75">
        <v>-2.9899224269779499E-2</v>
      </c>
      <c r="BY91" s="75">
        <v>-2.9940325944467001E-2</v>
      </c>
      <c r="BZ91" s="75">
        <v>-3.0020076399541702E-2</v>
      </c>
      <c r="CA91" s="75">
        <v>-3.0106754187136101E-2</v>
      </c>
      <c r="CB91" s="75">
        <v>-3.0165982471576099E-2</v>
      </c>
      <c r="CC91" s="75">
        <v>-3.0162577871619699E-2</v>
      </c>
      <c r="CD91" s="75">
        <v>-3.00633799576553E-2</v>
      </c>
      <c r="CE91" s="75">
        <v>-2.9838903503314199E-2</v>
      </c>
      <c r="CF91" s="75">
        <v>-2.9464541844636101E-2</v>
      </c>
      <c r="CG91" s="75">
        <v>-2.8923349184269601E-2</v>
      </c>
      <c r="CH91" s="75">
        <v>-2.8205449226443299E-2</v>
      </c>
      <c r="CI91" s="75">
        <v>-2.7309723814605599E-2</v>
      </c>
      <c r="CJ91" s="75">
        <v>-2.6243365216614599E-2</v>
      </c>
      <c r="CK91" s="75">
        <v>-2.50210509721819E-2</v>
      </c>
      <c r="CL91" s="75">
        <v>-2.3664686282963799E-2</v>
      </c>
      <c r="CM91" s="75">
        <v>-2.2201198173538599E-2</v>
      </c>
      <c r="CN91" s="75">
        <v>-2.0661403496501401E-2</v>
      </c>
      <c r="CO91" s="75">
        <v>-1.90779387047268E-2</v>
      </c>
      <c r="CP91" s="75">
        <v>-1.7483066329373201E-2</v>
      </c>
      <c r="CQ91" s="75">
        <v>-1.5907397546684399E-2</v>
      </c>
      <c r="CR91" s="75">
        <v>-1.43773783276446E-2</v>
      </c>
      <c r="CS91" s="75">
        <v>-1.2914887394290401E-2</v>
      </c>
      <c r="CT91" s="75">
        <v>-1.1535419343667801E-2</v>
      </c>
      <c r="CU91" s="75">
        <v>-1.02482721163551E-2</v>
      </c>
      <c r="CV91" s="75">
        <v>-9.0563612587448005E-3</v>
      </c>
      <c r="CW91" s="75">
        <v>-7.9564980036775507E-3</v>
      </c>
      <c r="CX91" s="75">
        <v>-6.9411024934288397E-3</v>
      </c>
      <c r="CY91" s="75">
        <v>-5.9984361125270799E-3</v>
      </c>
      <c r="CZ91" s="75">
        <v>-5.1152213815657804E-3</v>
      </c>
      <c r="DA91" s="75">
        <v>-4.2772936280834903E-3</v>
      </c>
      <c r="DB91" s="75">
        <v>-3.4713558540124699E-3</v>
      </c>
      <c r="DC91" s="75">
        <v>-2.6863168752015499E-3</v>
      </c>
      <c r="DD91" s="75">
        <v>-1.9131819100175499E-3</v>
      </c>
      <c r="DE91" s="75">
        <v>-1.14625226573025E-3</v>
      </c>
      <c r="DF91" s="75">
        <v>-7.6385124653825104E-4</v>
      </c>
      <c r="DH91" s="73">
        <v>15900</v>
      </c>
      <c r="DI91">
        <v>10978.262967909601</v>
      </c>
      <c r="DK91" s="74">
        <v>0</v>
      </c>
      <c r="DL91" s="74">
        <v>0</v>
      </c>
      <c r="DM91" s="74">
        <v>79</v>
      </c>
      <c r="DN91" s="74">
        <v>10978.262967909601</v>
      </c>
    </row>
    <row r="92" spans="1:118" ht="1.1499999999999999" customHeight="1" x14ac:dyDescent="0.25">
      <c r="A92" s="71">
        <f t="shared" si="48"/>
        <v>81</v>
      </c>
      <c r="B92">
        <v>5950</v>
      </c>
      <c r="C92" s="72">
        <f t="shared" si="46"/>
        <v>-8.1230217267784597E-3</v>
      </c>
      <c r="D92" s="72">
        <f t="shared" si="46"/>
        <v>-3.50006429573613E-2</v>
      </c>
      <c r="E92" s="72">
        <f t="shared" si="46"/>
        <v>-2.2773601188641801E-2</v>
      </c>
      <c r="G92" s="72">
        <f t="shared" ref="G92:H111" si="49">INDEX($K$238:$DF$437,$A92,G$11)</f>
        <v>-0.90914694419353004</v>
      </c>
      <c r="H92" s="72">
        <f t="shared" si="49"/>
        <v>-3.19504945162655</v>
      </c>
      <c r="I92" s="72">
        <f t="shared" si="47"/>
        <v>-1.97877413036608</v>
      </c>
      <c r="K92" s="75">
        <v>-7.5333959015551897E-4</v>
      </c>
      <c r="L92" s="75">
        <v>-1.1309496164813001E-3</v>
      </c>
      <c r="M92" s="75">
        <v>-1.8898543363957199E-3</v>
      </c>
      <c r="N92" s="75">
        <v>-2.6581846631825098E-3</v>
      </c>
      <c r="O92" s="75">
        <v>-3.4422797003253402E-3</v>
      </c>
      <c r="P92" s="75">
        <v>-4.25123346433338E-3</v>
      </c>
      <c r="Q92" s="75">
        <v>-5.0958391989070102E-3</v>
      </c>
      <c r="R92" s="75">
        <v>-5.98862059228849E-3</v>
      </c>
      <c r="S92" s="75">
        <v>-6.9424156746936199E-3</v>
      </c>
      <c r="T92" s="75">
        <v>-7.9691014734498793E-3</v>
      </c>
      <c r="U92" s="75">
        <v>-9.0784500748213696E-3</v>
      </c>
      <c r="V92" s="75">
        <v>-1.02767288005725E-2</v>
      </c>
      <c r="W92" s="75">
        <v>-1.15653451731668E-2</v>
      </c>
      <c r="X92" s="75">
        <v>-1.2940293392707599E-2</v>
      </c>
      <c r="Y92" s="75">
        <v>-1.43915727025705E-2</v>
      </c>
      <c r="Z92" s="75">
        <v>-1.59031706140422E-2</v>
      </c>
      <c r="AA92" s="75">
        <v>-1.7453761494384702E-2</v>
      </c>
      <c r="AB92" s="75">
        <v>-1.90173120803638E-2</v>
      </c>
      <c r="AC92" s="75">
        <v>-2.0564740300587799E-2</v>
      </c>
      <c r="AD92" s="75">
        <v>-2.2065244504592501E-2</v>
      </c>
      <c r="AE92" s="75">
        <v>-2.3488022651113102E-2</v>
      </c>
      <c r="AF92" s="75">
        <v>-2.4804582628053101E-2</v>
      </c>
      <c r="AG92" s="75">
        <v>-2.59899746230212E-2</v>
      </c>
      <c r="AH92" s="75">
        <v>-2.7024304300775799E-2</v>
      </c>
      <c r="AI92" s="75">
        <v>-2.7894580293145701E-2</v>
      </c>
      <c r="AJ92" s="75">
        <v>-2.8595264876471401E-2</v>
      </c>
      <c r="AK92" s="75">
        <v>-2.9128313672608701E-2</v>
      </c>
      <c r="AL92" s="75">
        <v>-2.9503697892514499E-2</v>
      </c>
      <c r="AM92" s="75">
        <v>-2.9738814893298601E-2</v>
      </c>
      <c r="AN92" s="75">
        <v>-2.98571406365454E-2</v>
      </c>
      <c r="AO92" s="75">
        <v>-2.9886981098061299E-2</v>
      </c>
      <c r="AP92" s="75">
        <v>-2.9860016434476999E-2</v>
      </c>
      <c r="AQ92" s="75">
        <v>-2.9809238561592701E-2</v>
      </c>
      <c r="AR92" s="75">
        <v>-2.97668562638E-2</v>
      </c>
      <c r="AS92" s="75">
        <v>-2.9762485225296498E-2</v>
      </c>
      <c r="AT92" s="75">
        <v>-2.9821429861672102E-2</v>
      </c>
      <c r="AU92" s="75">
        <v>-2.9963042304539101E-2</v>
      </c>
      <c r="AV92" s="75">
        <v>-3.0199569838209699E-2</v>
      </c>
      <c r="AW92" s="75">
        <v>-3.05354724972767E-2</v>
      </c>
      <c r="AX92" s="75">
        <v>-3.09673576780778E-2</v>
      </c>
      <c r="AY92" s="75">
        <v>-3.1484027223163999E-2</v>
      </c>
      <c r="AZ92" s="75">
        <v>-3.2067287175318503E-2</v>
      </c>
      <c r="BA92" s="75">
        <v>-3.2693257261057602E-2</v>
      </c>
      <c r="BB92" s="75">
        <v>-3.3333860976954302E-2</v>
      </c>
      <c r="BC92" s="75">
        <v>-3.3958551830755801E-2</v>
      </c>
      <c r="BD92" s="75">
        <v>-3.4536282341268799E-2</v>
      </c>
      <c r="BE92" s="75">
        <v>-3.5037720105360597E-2</v>
      </c>
      <c r="BF92" s="75">
        <v>-3.5436666707951099E-2</v>
      </c>
      <c r="BG92" s="75">
        <v>-3.5712237534016797E-2</v>
      </c>
      <c r="BH92" s="75">
        <v>-3.5849730868208099E-2</v>
      </c>
      <c r="BI92" s="75">
        <v>-3.5841887186752498E-2</v>
      </c>
      <c r="BJ92" s="75">
        <v>-3.5689186892750503E-2</v>
      </c>
      <c r="BK92" s="75">
        <v>-3.5399947600767499E-2</v>
      </c>
      <c r="BL92" s="75">
        <v>-3.4989504576283199E-2</v>
      </c>
      <c r="BM92" s="75">
        <v>-3.4479659668818302E-2</v>
      </c>
      <c r="BN92" s="75">
        <v>-3.3897213798586498E-2</v>
      </c>
      <c r="BO92" s="75">
        <v>-3.3271430987683703E-2</v>
      </c>
      <c r="BP92" s="75">
        <v>-3.2633882266700297E-2</v>
      </c>
      <c r="BQ92" s="75">
        <v>-3.2014782154319597E-2</v>
      </c>
      <c r="BR92" s="75">
        <v>-3.1441467463905602E-2</v>
      </c>
      <c r="BS92" s="75">
        <v>-3.0937737018170899E-2</v>
      </c>
      <c r="BT92" s="75">
        <v>-3.05207418974714E-2</v>
      </c>
      <c r="BU92" s="75">
        <v>-3.02002857661955E-2</v>
      </c>
      <c r="BV92" s="75">
        <v>-2.9979681105310099E-2</v>
      </c>
      <c r="BW92" s="75">
        <v>-2.9852722947721299E-2</v>
      </c>
      <c r="BX92" s="75">
        <v>-2.9806386870977801E-2</v>
      </c>
      <c r="BY92" s="75">
        <v>-2.9820883391980701E-2</v>
      </c>
      <c r="BZ92" s="75">
        <v>-2.98698308380289E-2</v>
      </c>
      <c r="CA92" s="75">
        <v>-2.9923487564051301E-2</v>
      </c>
      <c r="CB92" s="75">
        <v>-2.9949439140445899E-2</v>
      </c>
      <c r="CC92" s="75">
        <v>-2.9914613190016998E-2</v>
      </c>
      <c r="CD92" s="75">
        <v>-2.9787841201659799E-2</v>
      </c>
      <c r="CE92" s="75">
        <v>-2.9541344501890301E-2</v>
      </c>
      <c r="CF92" s="75">
        <v>-2.9151973157718201E-2</v>
      </c>
      <c r="CG92" s="75">
        <v>-2.8603809141709399E-2</v>
      </c>
      <c r="CH92" s="75">
        <v>-2.78874694641854E-2</v>
      </c>
      <c r="CI92" s="75">
        <v>-2.70019549397056E-2</v>
      </c>
      <c r="CJ92" s="75">
        <v>-2.5953959982079999E-2</v>
      </c>
      <c r="CK92" s="75">
        <v>-2.4757279390496399E-2</v>
      </c>
      <c r="CL92" s="75">
        <v>-2.3432545078503599E-2</v>
      </c>
      <c r="CM92" s="75">
        <v>-2.2005032918077601E-2</v>
      </c>
      <c r="CN92" s="75">
        <v>-2.0503831842201999E-2</v>
      </c>
      <c r="CO92" s="75">
        <v>-1.89596408112493E-2</v>
      </c>
      <c r="CP92" s="75">
        <v>-1.7402955247293898E-2</v>
      </c>
      <c r="CQ92" s="75">
        <v>-1.58626822478527E-2</v>
      </c>
      <c r="CR92" s="75">
        <v>-1.43639144634516E-2</v>
      </c>
      <c r="CS92" s="75">
        <v>-1.2927456459906299E-2</v>
      </c>
      <c r="CT92" s="75">
        <v>-1.15682096074715E-2</v>
      </c>
      <c r="CU92" s="75">
        <v>-1.02952233543101E-2</v>
      </c>
      <c r="CV92" s="75">
        <v>-9.1116687080420901E-3</v>
      </c>
      <c r="CW92" s="75">
        <v>-8.0149008112402904E-3</v>
      </c>
      <c r="CX92" s="75">
        <v>-6.9982208431611003E-3</v>
      </c>
      <c r="CY92" s="75">
        <v>-6.0509587746173498E-3</v>
      </c>
      <c r="CZ92" s="75">
        <v>-5.16090704230464E-3</v>
      </c>
      <c r="DA92" s="75">
        <v>-4.3150370362536701E-3</v>
      </c>
      <c r="DB92" s="75">
        <v>-3.5008689186543001E-3</v>
      </c>
      <c r="DC92" s="75">
        <v>-2.70802862446998E-3</v>
      </c>
      <c r="DD92" s="75">
        <v>-1.9278320613966499E-3</v>
      </c>
      <c r="DE92" s="75">
        <v>-1.1546375263606001E-3</v>
      </c>
      <c r="DF92" s="75">
        <v>-7.6930417792027504E-4</v>
      </c>
      <c r="DH92" s="73">
        <v>16100</v>
      </c>
      <c r="DI92">
        <v>11002.5883060251</v>
      </c>
      <c r="DK92" s="74">
        <v>0</v>
      </c>
      <c r="DL92" s="74">
        <v>0</v>
      </c>
      <c r="DM92" s="74">
        <v>80</v>
      </c>
      <c r="DN92" s="74">
        <v>11002.5883060251</v>
      </c>
    </row>
    <row r="93" spans="1:118" ht="1.1499999999999999" customHeight="1" x14ac:dyDescent="0.25">
      <c r="A93" s="71">
        <f t="shared" si="48"/>
        <v>82</v>
      </c>
      <c r="B93">
        <v>5900</v>
      </c>
      <c r="C93" s="72">
        <f t="shared" ref="C93:E112" si="50">INDEX($K$15:$DF$214,$A93,C$11)</f>
        <v>-8.1652070487279998E-3</v>
      </c>
      <c r="D93" s="72">
        <f t="shared" si="50"/>
        <v>-3.4733703860706497E-2</v>
      </c>
      <c r="E93" s="72">
        <f t="shared" si="50"/>
        <v>-2.25656206476651E-2</v>
      </c>
      <c r="G93" s="72">
        <f t="shared" si="49"/>
        <v>-0.90098173714480201</v>
      </c>
      <c r="H93" s="72">
        <f t="shared" si="49"/>
        <v>-3.1603157477658401</v>
      </c>
      <c r="I93" s="72">
        <f t="shared" si="47"/>
        <v>-1.9562085097184101</v>
      </c>
      <c r="K93" s="75">
        <v>-7.5962414141031301E-4</v>
      </c>
      <c r="L93" s="75">
        <v>-1.14056247647567E-3</v>
      </c>
      <c r="M93" s="75">
        <v>-1.9063389107850501E-3</v>
      </c>
      <c r="N93" s="75">
        <v>-2.68206658271083E-3</v>
      </c>
      <c r="O93" s="75">
        <v>-3.4739822357187202E-3</v>
      </c>
      <c r="P93" s="75">
        <v>-4.2907885824706596E-3</v>
      </c>
      <c r="Q93" s="75">
        <v>-5.1426632683342103E-3</v>
      </c>
      <c r="R93" s="75">
        <v>-6.04127997494288E-3</v>
      </c>
      <c r="S93" s="75">
        <v>-6.9985098691176901E-3</v>
      </c>
      <c r="T93" s="75">
        <v>-8.02522075237448E-3</v>
      </c>
      <c r="U93" s="75">
        <v>-9.13026929942134E-3</v>
      </c>
      <c r="V93" s="75">
        <v>-1.03191595797215E-2</v>
      </c>
      <c r="W93" s="75">
        <v>-1.1592837281718799E-2</v>
      </c>
      <c r="X93" s="75">
        <v>-1.2947190099039199E-2</v>
      </c>
      <c r="Y93" s="75">
        <v>-1.43724763113777E-2</v>
      </c>
      <c r="Z93" s="75">
        <v>-1.58533372748615E-2</v>
      </c>
      <c r="AA93" s="75">
        <v>-1.7369481855012001E-2</v>
      </c>
      <c r="AB93" s="75">
        <v>-1.8896231664430101E-2</v>
      </c>
      <c r="AC93" s="75">
        <v>-2.04060955614522E-2</v>
      </c>
      <c r="AD93" s="75">
        <v>-2.1869986975425401E-2</v>
      </c>
      <c r="AE93" s="75">
        <v>-2.3258859474453799E-2</v>
      </c>
      <c r="AF93" s="75">
        <v>-2.4545896351905801E-2</v>
      </c>
      <c r="AG93" s="75">
        <v>-2.5707606772998499E-2</v>
      </c>
      <c r="AH93" s="75">
        <v>-2.67252661622433E-2</v>
      </c>
      <c r="AI93" s="75">
        <v>-2.75866817371388E-2</v>
      </c>
      <c r="AJ93" s="75">
        <v>-2.82866658804641E-2</v>
      </c>
      <c r="AK93" s="75">
        <v>-2.8827060446578699E-2</v>
      </c>
      <c r="AL93" s="75">
        <v>-2.9217265791162302E-2</v>
      </c>
      <c r="AM93" s="75">
        <v>-2.94736698656561E-2</v>
      </c>
      <c r="AN93" s="75">
        <v>-2.9618357138297101E-2</v>
      </c>
      <c r="AO93" s="75">
        <v>-2.9677953267828301E-2</v>
      </c>
      <c r="AP93" s="75">
        <v>-2.9682265098958799E-2</v>
      </c>
      <c r="AQ93" s="75">
        <v>-2.9662330310884499E-2</v>
      </c>
      <c r="AR93" s="75">
        <v>-2.9648442123216202E-2</v>
      </c>
      <c r="AS93" s="75">
        <v>-2.9668459537233498E-2</v>
      </c>
      <c r="AT93" s="75">
        <v>-2.9746207854514001E-2</v>
      </c>
      <c r="AU93" s="75">
        <v>-2.9899902086813101E-2</v>
      </c>
      <c r="AV93" s="75">
        <v>-3.01410822012258E-2</v>
      </c>
      <c r="AW93" s="75">
        <v>-3.0473975570039301E-2</v>
      </c>
      <c r="AX93" s="75">
        <v>-3.0895442106061599E-2</v>
      </c>
      <c r="AY93" s="75">
        <v>-3.1394986558461797E-2</v>
      </c>
      <c r="AZ93" s="75">
        <v>-3.1955546477211098E-2</v>
      </c>
      <c r="BA93" s="75">
        <v>-3.2554742304714598E-2</v>
      </c>
      <c r="BB93" s="75">
        <v>-3.3166207711751598E-2</v>
      </c>
      <c r="BC93" s="75">
        <v>-3.37612831214937E-2</v>
      </c>
      <c r="BD93" s="75">
        <v>-3.43108285609241E-2</v>
      </c>
      <c r="BE93" s="75">
        <v>-3.4787321354287998E-2</v>
      </c>
      <c r="BF93" s="75">
        <v>-3.5166141440668E-2</v>
      </c>
      <c r="BG93" s="75">
        <v>-3.5427714760444297E-2</v>
      </c>
      <c r="BH93" s="75">
        <v>-3.5558232192411103E-2</v>
      </c>
      <c r="BI93" s="75">
        <v>-3.5550855719106898E-2</v>
      </c>
      <c r="BJ93" s="75">
        <v>-3.54060749807922E-2</v>
      </c>
      <c r="BK93" s="75">
        <v>-3.5131668337703502E-2</v>
      </c>
      <c r="BL93" s="75">
        <v>-3.4742039556417602E-2</v>
      </c>
      <c r="BM93" s="75">
        <v>-3.4257656261561298E-2</v>
      </c>
      <c r="BN93" s="75">
        <v>-3.3703692290937302E-2</v>
      </c>
      <c r="BO93" s="75">
        <v>-3.3107570009865403E-2</v>
      </c>
      <c r="BP93" s="75">
        <v>-3.2498990937742701E-2</v>
      </c>
      <c r="BQ93" s="75">
        <v>-3.1906257288869699E-2</v>
      </c>
      <c r="BR93" s="75">
        <v>-3.1355020061068897E-2</v>
      </c>
      <c r="BS93" s="75">
        <v>-3.0867665387436301E-2</v>
      </c>
      <c r="BT93" s="75">
        <v>-3.0460179474948699E-2</v>
      </c>
      <c r="BU93" s="75">
        <v>-3.0141800095293499E-2</v>
      </c>
      <c r="BV93" s="75">
        <v>-2.9915603968433901E-2</v>
      </c>
      <c r="BW93" s="75">
        <v>-2.97756616682863E-2</v>
      </c>
      <c r="BX93" s="75">
        <v>-2.97097679486387E-2</v>
      </c>
      <c r="BY93" s="75">
        <v>-2.9699268828494399E-2</v>
      </c>
      <c r="BZ93" s="75">
        <v>-2.9719298057734701E-2</v>
      </c>
      <c r="CA93" s="75">
        <v>-2.9741957314377E-2</v>
      </c>
      <c r="CB93" s="75">
        <v>-2.97366861516229E-2</v>
      </c>
      <c r="CC93" s="75">
        <v>-2.9672395771462998E-2</v>
      </c>
      <c r="CD93" s="75">
        <v>-2.9519792765845501E-2</v>
      </c>
      <c r="CE93" s="75">
        <v>-2.9252697926972299E-2</v>
      </c>
      <c r="CF93" s="75">
        <v>-2.8849343615470299E-2</v>
      </c>
      <c r="CG93" s="75">
        <v>-2.8294769901367499E-2</v>
      </c>
      <c r="CH93" s="75">
        <v>-2.7580063929017299E-2</v>
      </c>
      <c r="CI93" s="75">
        <v>-2.6704349368824199E-2</v>
      </c>
      <c r="CJ93" s="75">
        <v>-2.56738383407537E-2</v>
      </c>
      <c r="CK93" s="75">
        <v>-2.4501524113957202E-2</v>
      </c>
      <c r="CL93" s="75">
        <v>-2.3206822122474401E-2</v>
      </c>
      <c r="CM93" s="75">
        <v>-2.1813477848431798E-2</v>
      </c>
      <c r="CN93" s="75">
        <v>-2.0348950599282E-2</v>
      </c>
      <c r="CO93" s="75">
        <v>-1.88421191076849E-2</v>
      </c>
      <c r="CP93" s="75">
        <v>-1.73218277699425E-2</v>
      </c>
      <c r="CQ93" s="75">
        <v>-1.5815364545301198E-2</v>
      </c>
      <c r="CR93" s="75">
        <v>-1.4346564628262899E-2</v>
      </c>
      <c r="CS93" s="75">
        <v>-1.29351959198584E-2</v>
      </c>
      <c r="CT93" s="75">
        <v>-1.1595607859267099E-2</v>
      </c>
      <c r="CU93" s="75">
        <v>-1.033659085414E-2</v>
      </c>
      <c r="CV93" s="75">
        <v>-9.1615402226216201E-3</v>
      </c>
      <c r="CW93" s="75">
        <v>-8.06830915911632E-3</v>
      </c>
      <c r="CX93" s="75">
        <v>-7.0509875168090702E-3</v>
      </c>
      <c r="CY93" s="75">
        <v>-6.0999095999250104E-3</v>
      </c>
      <c r="CZ93" s="75">
        <v>-5.2038301215361496E-3</v>
      </c>
      <c r="DA93" s="75">
        <v>-4.3507888378417096E-3</v>
      </c>
      <c r="DB93" s="75">
        <v>-3.5290595546939498E-3</v>
      </c>
      <c r="DC93" s="75">
        <v>-2.7289356869687198E-3</v>
      </c>
      <c r="DD93" s="75">
        <v>-1.94205217266244E-3</v>
      </c>
      <c r="DE93" s="75">
        <v>-1.1628235709804299E-3</v>
      </c>
      <c r="DF93" s="75">
        <v>-7.7464251210585596E-4</v>
      </c>
      <c r="DH93" s="73">
        <v>16300</v>
      </c>
      <c r="DI93">
        <v>11014.467570151999</v>
      </c>
      <c r="DK93" s="74">
        <v>0</v>
      </c>
      <c r="DL93" s="74">
        <v>0</v>
      </c>
      <c r="DM93" s="74">
        <v>81</v>
      </c>
      <c r="DN93" s="74">
        <v>11014.467570151999</v>
      </c>
    </row>
    <row r="94" spans="1:118" ht="1.1499999999999999" customHeight="1" x14ac:dyDescent="0.25">
      <c r="A94" s="71">
        <f t="shared" si="48"/>
        <v>83</v>
      </c>
      <c r="B94">
        <v>5850</v>
      </c>
      <c r="C94" s="72">
        <f t="shared" si="50"/>
        <v>-8.2032311117518405E-3</v>
      </c>
      <c r="D94" s="72">
        <f t="shared" si="50"/>
        <v>-3.4474146107568202E-2</v>
      </c>
      <c r="E94" s="72">
        <f t="shared" si="50"/>
        <v>-2.2363091958973201E-2</v>
      </c>
      <c r="G94" s="72">
        <f t="shared" si="49"/>
        <v>-0.89277850603304998</v>
      </c>
      <c r="H94" s="72">
        <f t="shared" si="49"/>
        <v>-3.1258416016582702</v>
      </c>
      <c r="I94" s="72">
        <f t="shared" si="47"/>
        <v>-1.93384541775944</v>
      </c>
      <c r="K94" s="75">
        <v>-7.6571303691707704E-4</v>
      </c>
      <c r="L94" s="75">
        <v>-1.1498585302842899E-3</v>
      </c>
      <c r="M94" s="75">
        <v>-1.9222130835169001E-3</v>
      </c>
      <c r="N94" s="75">
        <v>-2.7049314668965898E-3</v>
      </c>
      <c r="O94" s="75">
        <v>-3.5041344758019398E-3</v>
      </c>
      <c r="P94" s="75">
        <v>-4.3281469136582E-3</v>
      </c>
      <c r="Q94" s="75">
        <v>-5.1865697558514503E-3</v>
      </c>
      <c r="R94" s="75">
        <v>-6.0902812837548403E-3</v>
      </c>
      <c r="S94" s="75">
        <v>-7.05025847005344E-3</v>
      </c>
      <c r="T94" s="75">
        <v>-8.0764414850409503E-3</v>
      </c>
      <c r="U94" s="75">
        <v>-9.1768490929234701E-3</v>
      </c>
      <c r="V94" s="75">
        <v>-1.0356287360827899E-2</v>
      </c>
      <c r="W94" s="75">
        <v>-1.1615287272347801E-2</v>
      </c>
      <c r="X94" s="75">
        <v>-1.29496539466026E-2</v>
      </c>
      <c r="Y94" s="75">
        <v>-1.4349902696981101E-2</v>
      </c>
      <c r="Z94" s="75">
        <v>-1.58013003154155E-2</v>
      </c>
      <c r="AA94" s="75">
        <v>-1.72845360457267E-2</v>
      </c>
      <c r="AB94" s="75">
        <v>-1.8776208391532202E-2</v>
      </c>
      <c r="AC94" s="75">
        <v>-2.0250323469986099E-2</v>
      </c>
      <c r="AD94" s="75">
        <v>-2.16794080372937E-2</v>
      </c>
      <c r="AE94" s="75">
        <v>-2.30360638299907E-2</v>
      </c>
      <c r="AF94" s="75">
        <v>-2.4295045650846898E-2</v>
      </c>
      <c r="AG94" s="75">
        <v>-2.5434231122585499E-2</v>
      </c>
      <c r="AH94" s="75">
        <v>-2.6435991440116501E-2</v>
      </c>
      <c r="AI94" s="75">
        <v>-2.72888801922954E-2</v>
      </c>
      <c r="AJ94" s="75">
        <v>-2.7988035481862399E-2</v>
      </c>
      <c r="AK94" s="75">
        <v>-2.8535188954524501E-2</v>
      </c>
      <c r="AL94" s="75">
        <v>-2.8939200918498401E-2</v>
      </c>
      <c r="AM94" s="75">
        <v>-2.9215508839920398E-2</v>
      </c>
      <c r="AN94" s="75">
        <v>-2.9384887102969499E-2</v>
      </c>
      <c r="AO94" s="75">
        <v>-2.9472379574194699E-2</v>
      </c>
      <c r="AP94" s="75">
        <v>-2.95060322228482E-2</v>
      </c>
      <c r="AQ94" s="75">
        <v>-2.9515045085035999E-2</v>
      </c>
      <c r="AR94" s="75">
        <v>-2.9527908730797199E-2</v>
      </c>
      <c r="AS94" s="75">
        <v>-2.95708301351351E-2</v>
      </c>
      <c r="AT94" s="75">
        <v>-2.9666245738553601E-2</v>
      </c>
      <c r="AU94" s="75">
        <v>-2.9831298424696701E-2</v>
      </c>
      <c r="AV94" s="75">
        <v>-3.0076862441355798E-2</v>
      </c>
      <c r="AW94" s="75">
        <v>-3.0406948656313899E-2</v>
      </c>
      <c r="AX94" s="75">
        <v>-3.0818650158144001E-2</v>
      </c>
      <c r="AY94" s="75">
        <v>-3.1302130222534197E-2</v>
      </c>
      <c r="AZ94" s="75">
        <v>-3.1841390403455898E-2</v>
      </c>
      <c r="BA94" s="75">
        <v>-3.2415461393256899E-2</v>
      </c>
      <c r="BB94" s="75">
        <v>-3.2999576647926E-2</v>
      </c>
      <c r="BC94" s="75">
        <v>-3.3566854187438301E-2</v>
      </c>
      <c r="BD94" s="75">
        <v>-3.4089944970819401E-2</v>
      </c>
      <c r="BE94" s="75">
        <v>-3.4543019456496002E-2</v>
      </c>
      <c r="BF94" s="75">
        <v>-3.4902946478459797E-2</v>
      </c>
      <c r="BG94" s="75">
        <v>-3.5151380918850901E-2</v>
      </c>
      <c r="BH94" s="75">
        <v>-3.5275348809823297E-2</v>
      </c>
      <c r="BI94" s="75">
        <v>-3.5268409858367697E-2</v>
      </c>
      <c r="BJ94" s="75">
        <v>-3.51310680643473E-2</v>
      </c>
      <c r="BK94" s="75">
        <v>-3.4870583084393697E-2</v>
      </c>
      <c r="BL94" s="75">
        <v>-3.45004950928159E-2</v>
      </c>
      <c r="BM94" s="75">
        <v>-3.4040016607800601E-2</v>
      </c>
      <c r="BN94" s="75">
        <v>-3.3512783909654897E-2</v>
      </c>
      <c r="BO94" s="75">
        <v>-3.2944505125392397E-2</v>
      </c>
      <c r="BP94" s="75">
        <v>-3.2363115718512699E-2</v>
      </c>
      <c r="BQ94" s="75">
        <v>-3.1795122062098898E-2</v>
      </c>
      <c r="BR94" s="75">
        <v>-3.12646023380602E-2</v>
      </c>
      <c r="BS94" s="75">
        <v>-3.0792606431495999E-2</v>
      </c>
      <c r="BT94" s="75">
        <v>-3.0394027136849199E-2</v>
      </c>
      <c r="BU94" s="75">
        <v>-3.0077586539996402E-2</v>
      </c>
      <c r="BV94" s="75">
        <v>-2.9846117332135599E-2</v>
      </c>
      <c r="BW94" s="75">
        <v>-2.96939709347043E-2</v>
      </c>
      <c r="BX94" s="75">
        <v>-2.96097054469555E-2</v>
      </c>
      <c r="BY94" s="75">
        <v>-2.9575726601210502E-2</v>
      </c>
      <c r="BZ94" s="75">
        <v>-2.9568610839828501E-2</v>
      </c>
      <c r="CA94" s="75">
        <v>-2.9562175146111199E-2</v>
      </c>
      <c r="CB94" s="75">
        <v>-2.9527614899884602E-2</v>
      </c>
      <c r="CC94" s="75">
        <v>-2.94356993586097E-2</v>
      </c>
      <c r="CD94" s="75">
        <v>-2.9258906600925901E-2</v>
      </c>
      <c r="CE94" s="75">
        <v>-2.8972550267117099E-2</v>
      </c>
      <c r="CF94" s="75">
        <v>-2.8556181273243001E-2</v>
      </c>
      <c r="CG94" s="75">
        <v>-2.79957251800169E-2</v>
      </c>
      <c r="CH94" s="75">
        <v>-2.7282725148816099E-2</v>
      </c>
      <c r="CI94" s="75">
        <v>-2.6416423585233099E-2</v>
      </c>
      <c r="CJ94" s="75">
        <v>-2.5402570740470701E-2</v>
      </c>
      <c r="CK94" s="75">
        <v>-2.4253431046490699E-2</v>
      </c>
      <c r="CL94" s="75">
        <v>-2.2987256677765799E-2</v>
      </c>
      <c r="CM94" s="75">
        <v>-2.16263786811123E-2</v>
      </c>
      <c r="CN94" s="75">
        <v>-2.0196713798181901E-2</v>
      </c>
      <c r="CO94" s="75">
        <v>-1.87254366653587E-2</v>
      </c>
      <c r="CP94" s="75">
        <v>-1.7239842662406701E-2</v>
      </c>
      <c r="CQ94" s="75">
        <v>-1.5765687335178798E-2</v>
      </c>
      <c r="CR94" s="75">
        <v>-1.4325630975117701E-2</v>
      </c>
      <c r="CS94" s="75">
        <v>-1.29384483019066E-2</v>
      </c>
      <c r="CT94" s="75">
        <v>-1.16179670260999E-2</v>
      </c>
      <c r="CU94" s="75">
        <v>-1.0372718640087399E-2</v>
      </c>
      <c r="CV94" s="75">
        <v>-9.20628545628005E-3</v>
      </c>
      <c r="CW94" s="75">
        <v>-8.1169838215600903E-3</v>
      </c>
      <c r="CX94" s="75">
        <v>-7.0996036441283604E-3</v>
      </c>
      <c r="CY94" s="75">
        <v>-6.14542321203771E-3</v>
      </c>
      <c r="CZ94" s="75">
        <v>-5.2440667538212402E-3</v>
      </c>
      <c r="DA94" s="75">
        <v>-4.3845697769574997E-3</v>
      </c>
      <c r="DB94" s="75">
        <v>-3.55591270621062E-3</v>
      </c>
      <c r="DC94" s="75">
        <v>-2.7490005528034E-3</v>
      </c>
      <c r="DD94" s="75">
        <v>-1.9557999939115601E-3</v>
      </c>
      <c r="DE94" s="75">
        <v>-1.1707793386767601E-3</v>
      </c>
      <c r="DF94" s="75">
        <v>-7.7984173085496799E-4</v>
      </c>
      <c r="DH94" s="73">
        <v>16500</v>
      </c>
      <c r="DI94">
        <v>11013.782385570399</v>
      </c>
      <c r="DK94" s="74">
        <v>0</v>
      </c>
      <c r="DL94" s="74">
        <v>0</v>
      </c>
      <c r="DM94" s="74">
        <v>82</v>
      </c>
      <c r="DN94" s="74">
        <v>11013.782385570399</v>
      </c>
    </row>
    <row r="95" spans="1:118" ht="1.1499999999999999" customHeight="1" x14ac:dyDescent="0.25">
      <c r="A95" s="71">
        <f t="shared" si="48"/>
        <v>84</v>
      </c>
      <c r="B95">
        <v>5800</v>
      </c>
      <c r="C95" s="72">
        <f t="shared" si="50"/>
        <v>-8.2373162060639504E-3</v>
      </c>
      <c r="D95" s="72">
        <f t="shared" si="50"/>
        <v>-3.4221608102948199E-2</v>
      </c>
      <c r="E95" s="72">
        <f t="shared" si="50"/>
        <v>-2.2165803294351399E-2</v>
      </c>
      <c r="G95" s="72">
        <f t="shared" si="49"/>
        <v>-0.88454118982698604</v>
      </c>
      <c r="H95" s="72">
        <f t="shared" si="49"/>
        <v>-3.0916199935553199</v>
      </c>
      <c r="I95" s="72">
        <f t="shared" si="47"/>
        <v>-1.91167961446509</v>
      </c>
      <c r="K95" s="75">
        <v>-7.7158938965112597E-4</v>
      </c>
      <c r="L95" s="75">
        <v>-1.15881605034701E-3</v>
      </c>
      <c r="M95" s="75">
        <v>-1.9374511407750099E-3</v>
      </c>
      <c r="N95" s="75">
        <v>-2.7267618857695101E-3</v>
      </c>
      <c r="O95" s="75">
        <v>-3.5327416334257501E-3</v>
      </c>
      <c r="P95" s="75">
        <v>-4.3633507544836901E-3</v>
      </c>
      <c r="Q95" s="75">
        <v>-5.2276495269097702E-3</v>
      </c>
      <c r="R95" s="75">
        <v>-6.1357712709559503E-3</v>
      </c>
      <c r="S95" s="75">
        <v>-7.0978661859771803E-3</v>
      </c>
      <c r="T95" s="75">
        <v>-8.1230217267784597E-3</v>
      </c>
      <c r="U95" s="75">
        <v>-9.2184897834067595E-3</v>
      </c>
      <c r="V95" s="75">
        <v>-1.0388438875856901E-2</v>
      </c>
      <c r="W95" s="75">
        <v>-1.1633028030018901E-2</v>
      </c>
      <c r="X95" s="75">
        <v>-1.2948000867481799E-2</v>
      </c>
      <c r="Y95" s="75">
        <v>-1.4324127927752599E-2</v>
      </c>
      <c r="Z95" s="75">
        <v>-1.5747274525147001E-2</v>
      </c>
      <c r="AA95" s="75">
        <v>-1.7199059078688999E-2</v>
      </c>
      <c r="AB95" s="75">
        <v>-1.8657283966949701E-2</v>
      </c>
      <c r="AC95" s="75">
        <v>-2.0097364350649499E-2</v>
      </c>
      <c r="AD95" s="75">
        <v>-2.14933448408237E-2</v>
      </c>
      <c r="AE95" s="75">
        <v>-2.28193751673961E-2</v>
      </c>
      <c r="AF95" s="75">
        <v>-2.4051684237574499E-2</v>
      </c>
      <c r="AG95" s="75">
        <v>-2.51694330745885E-2</v>
      </c>
      <c r="AH95" s="75">
        <v>-2.6156019463128299E-2</v>
      </c>
      <c r="AI95" s="75">
        <v>-2.7000694499451999E-2</v>
      </c>
      <c r="AJ95" s="75">
        <v>-2.7698899192091599E-2</v>
      </c>
      <c r="AK95" s="75">
        <v>-2.8252258731458799E-2</v>
      </c>
      <c r="AL95" s="75">
        <v>-2.8669122559453999E-2</v>
      </c>
      <c r="AM95" s="75">
        <v>-2.8964032889607499E-2</v>
      </c>
      <c r="AN95" s="75">
        <v>-2.91565305339327E-2</v>
      </c>
      <c r="AO95" s="75">
        <v>-2.92701703181273E-2</v>
      </c>
      <c r="AP95" s="75">
        <v>-2.9331343062340198E-2</v>
      </c>
      <c r="AQ95" s="75">
        <v>-2.9367520474688699E-2</v>
      </c>
      <c r="AR95" s="75">
        <v>-2.94054967955617E-2</v>
      </c>
      <c r="AS95" s="75">
        <v>-2.9469925455455199E-2</v>
      </c>
      <c r="AT95" s="75">
        <v>-2.95819383821481E-2</v>
      </c>
      <c r="AU95" s="75">
        <v>-2.97576672993182E-2</v>
      </c>
      <c r="AV95" s="75">
        <v>-3.0007360260733501E-2</v>
      </c>
      <c r="AW95" s="75">
        <v>-3.03348269132948E-2</v>
      </c>
      <c r="AX95" s="75">
        <v>-3.0737374600039401E-2</v>
      </c>
      <c r="AY95" s="75">
        <v>-3.12057845300296E-2</v>
      </c>
      <c r="AZ95" s="75">
        <v>-3.1725058732345102E-2</v>
      </c>
      <c r="BA95" s="75">
        <v>-3.2275552051232802E-2</v>
      </c>
      <c r="BB95" s="75">
        <v>-3.2833995132673398E-2</v>
      </c>
      <c r="BC95" s="75">
        <v>-3.3375181197434302E-2</v>
      </c>
      <c r="BD95" s="75">
        <v>-3.3873441455339097E-2</v>
      </c>
      <c r="BE95" s="75">
        <v>-3.4304530375570699E-2</v>
      </c>
      <c r="BF95" s="75">
        <v>-3.4646723418718398E-2</v>
      </c>
      <c r="BG95" s="75">
        <v>-3.4882824690844201E-2</v>
      </c>
      <c r="BH95" s="75">
        <v>-3.50006429573613E-2</v>
      </c>
      <c r="BI95" s="75">
        <v>-3.4994114755800103E-2</v>
      </c>
      <c r="BJ95" s="75">
        <v>-3.4863759816512303E-2</v>
      </c>
      <c r="BK95" s="75">
        <v>-3.4616340931584097E-2</v>
      </c>
      <c r="BL95" s="75">
        <v>-3.4264599309608401E-2</v>
      </c>
      <c r="BM95" s="75">
        <v>-3.3826563457960201E-2</v>
      </c>
      <c r="BN95" s="75">
        <v>-3.3324418656375199E-2</v>
      </c>
      <c r="BO95" s="75">
        <v>-3.2782279584503103E-2</v>
      </c>
      <c r="BP95" s="75">
        <v>-3.2226407568837198E-2</v>
      </c>
      <c r="BQ95" s="75">
        <v>-3.1681628881401497E-2</v>
      </c>
      <c r="BR95" s="75">
        <v>-3.1170551463810599E-2</v>
      </c>
      <c r="BS95" s="75">
        <v>-3.0712958962162699E-2</v>
      </c>
      <c r="BT95" s="75">
        <v>-3.03227246516189E-2</v>
      </c>
      <c r="BU95" s="75">
        <v>-3.00080937065604E-2</v>
      </c>
      <c r="BV95" s="75">
        <v>-2.9771652889721702E-2</v>
      </c>
      <c r="BW95" s="75">
        <v>-2.96080389156941E-2</v>
      </c>
      <c r="BX95" s="75">
        <v>-2.9506515965731499E-2</v>
      </c>
      <c r="BY95" s="75">
        <v>-2.94504859457674E-2</v>
      </c>
      <c r="BZ95" s="75">
        <v>-2.9417892424998999E-2</v>
      </c>
      <c r="CA95" s="75">
        <v>-2.9384151796007198E-2</v>
      </c>
      <c r="CB95" s="75">
        <v>-2.9322121889845201E-2</v>
      </c>
      <c r="CC95" s="75">
        <v>-2.92043107298968E-2</v>
      </c>
      <c r="CD95" s="75">
        <v>-2.90048732020977E-2</v>
      </c>
      <c r="CE95" s="75">
        <v>-2.8700511880188E-2</v>
      </c>
      <c r="CF95" s="75">
        <v>-2.8272041362743E-2</v>
      </c>
      <c r="CG95" s="75">
        <v>-2.7706197579232102E-2</v>
      </c>
      <c r="CH95" s="75">
        <v>-2.69949747417376E-2</v>
      </c>
      <c r="CI95" s="75">
        <v>-2.6137720924152699E-2</v>
      </c>
      <c r="CJ95" s="75">
        <v>-2.5139751603182901E-2</v>
      </c>
      <c r="CK95" s="75">
        <v>-2.40126646774615E-2</v>
      </c>
      <c r="CL95" s="75">
        <v>-2.2773601188641801E-2</v>
      </c>
      <c r="CM95" s="75">
        <v>-2.1443587556695998E-2</v>
      </c>
      <c r="CN95" s="75">
        <v>-2.0047075153102001E-2</v>
      </c>
      <c r="CO95" s="75">
        <v>-1.8609650071452901E-2</v>
      </c>
      <c r="CP95" s="75">
        <v>-1.7157145984401701E-2</v>
      </c>
      <c r="CQ95" s="75">
        <v>-1.5713876670692999E-2</v>
      </c>
      <c r="CR95" s="75">
        <v>-1.43013951938201E-2</v>
      </c>
      <c r="CS95" s="75">
        <v>-1.2937534138441099E-2</v>
      </c>
      <c r="CT95" s="75">
        <v>-1.1635618534824E-2</v>
      </c>
      <c r="CU95" s="75">
        <v>-1.04039300954173E-2</v>
      </c>
      <c r="CV95" s="75">
        <v>-9.2461979809513595E-3</v>
      </c>
      <c r="CW95" s="75">
        <v>-8.1611722436537096E-3</v>
      </c>
      <c r="CX95" s="75">
        <v>-7.1442634119830402E-3</v>
      </c>
      <c r="CY95" s="75">
        <v>-6.1876314248002001E-3</v>
      </c>
      <c r="CZ95" s="75">
        <v>-5.2816950218448197E-3</v>
      </c>
      <c r="DA95" s="75">
        <v>-4.4164067877227303E-3</v>
      </c>
      <c r="DB95" s="75">
        <v>-3.5814205843053E-3</v>
      </c>
      <c r="DC95" s="75">
        <v>-2.7681948171584701E-3</v>
      </c>
      <c r="DD95" s="75">
        <v>-1.96904051515048E-3</v>
      </c>
      <c r="DE95" s="75">
        <v>-1.1784789291914401E-3</v>
      </c>
      <c r="DF95" s="75">
        <v>-7.8488164129339498E-4</v>
      </c>
      <c r="DH95" s="73">
        <v>16700</v>
      </c>
      <c r="DI95">
        <v>11001.205811332</v>
      </c>
      <c r="DK95" s="74">
        <v>0</v>
      </c>
      <c r="DL95" s="74">
        <v>0</v>
      </c>
      <c r="DM95" s="74">
        <v>83</v>
      </c>
      <c r="DN95" s="74">
        <v>11001.205811332</v>
      </c>
    </row>
    <row r="96" spans="1:118" ht="1.1499999999999999" customHeight="1" x14ac:dyDescent="0.25">
      <c r="A96" s="71">
        <f t="shared" si="48"/>
        <v>85</v>
      </c>
      <c r="B96">
        <v>5750</v>
      </c>
      <c r="C96" s="72">
        <f t="shared" si="50"/>
        <v>-8.2676737764086194E-3</v>
      </c>
      <c r="D96" s="72">
        <f t="shared" si="50"/>
        <v>-3.3975750598601702E-2</v>
      </c>
      <c r="E96" s="72">
        <f t="shared" si="50"/>
        <v>-2.19735534489791E-2</v>
      </c>
      <c r="G96" s="72">
        <f t="shared" si="49"/>
        <v>-0.87627351605057802</v>
      </c>
      <c r="H96" s="72">
        <f t="shared" si="49"/>
        <v>-3.0576442429567199</v>
      </c>
      <c r="I96" s="72">
        <f t="shared" si="47"/>
        <v>-1.8897060610161101</v>
      </c>
      <c r="K96" s="75">
        <v>-7.7723967016936498E-4</v>
      </c>
      <c r="L96" s="75">
        <v>-1.16741789004663E-3</v>
      </c>
      <c r="M96" s="75">
        <v>-1.9520336971800101E-3</v>
      </c>
      <c r="N96" s="75">
        <v>-2.7475472656351401E-3</v>
      </c>
      <c r="O96" s="75">
        <v>-3.5598150311534401E-3</v>
      </c>
      <c r="P96" s="75">
        <v>-4.3964462237863697E-3</v>
      </c>
      <c r="Q96" s="75">
        <v>-5.2659937622956902E-3</v>
      </c>
      <c r="R96" s="75">
        <v>-6.17789282188368E-3</v>
      </c>
      <c r="S96" s="75">
        <v>-7.1415294352163896E-3</v>
      </c>
      <c r="T96" s="75">
        <v>-8.1652070487279998E-3</v>
      </c>
      <c r="U96" s="75">
        <v>-9.2554754697539397E-3</v>
      </c>
      <c r="V96" s="75">
        <v>-1.0415921681128501E-2</v>
      </c>
      <c r="W96" s="75">
        <v>-1.16463718068371E-2</v>
      </c>
      <c r="X96" s="75">
        <v>-1.2942526409083201E-2</v>
      </c>
      <c r="Y96" s="75">
        <v>-1.42954095418281E-2</v>
      </c>
      <c r="Z96" s="75">
        <v>-1.5691459515842301E-2</v>
      </c>
      <c r="AA96" s="75">
        <v>-1.71131752512883E-2</v>
      </c>
      <c r="AB96" s="75">
        <v>-1.8539494764818299E-2</v>
      </c>
      <c r="AC96" s="75">
        <v>-1.9947159383582401E-2</v>
      </c>
      <c r="AD96" s="75">
        <v>-2.13116417637365E-2</v>
      </c>
      <c r="AE96" s="75">
        <v>-2.2608546173423699E-2</v>
      </c>
      <c r="AF96" s="75">
        <v>-2.3815484419819701E-2</v>
      </c>
      <c r="AG96" s="75">
        <v>-2.4912820888466702E-2</v>
      </c>
      <c r="AH96" s="75">
        <v>-2.5884915314049899E-2</v>
      </c>
      <c r="AI96" s="75">
        <v>-2.67216707384886E-2</v>
      </c>
      <c r="AJ96" s="75">
        <v>-2.74188095808767E-2</v>
      </c>
      <c r="AK96" s="75">
        <v>-2.7977854418677402E-2</v>
      </c>
      <c r="AL96" s="75">
        <v>-2.8406671648422099E-2</v>
      </c>
      <c r="AM96" s="75">
        <v>-2.8718959946086201E-2</v>
      </c>
      <c r="AN96" s="75">
        <v>-2.8933098387606101E-2</v>
      </c>
      <c r="AO96" s="75">
        <v>-2.90712402272401E-2</v>
      </c>
      <c r="AP96" s="75">
        <v>-2.9158220503395501E-2</v>
      </c>
      <c r="AQ96" s="75">
        <v>-2.9219884898752699E-2</v>
      </c>
      <c r="AR96" s="75">
        <v>-2.9281431627005E-2</v>
      </c>
      <c r="AS96" s="75">
        <v>-2.9366053352400699E-2</v>
      </c>
      <c r="AT96" s="75">
        <v>-2.9493656076801902E-2</v>
      </c>
      <c r="AU96" s="75">
        <v>-2.9679417717366E-2</v>
      </c>
      <c r="AV96" s="75">
        <v>-2.9932997768596498E-2</v>
      </c>
      <c r="AW96" s="75">
        <v>-3.02580188398223E-2</v>
      </c>
      <c r="AX96" s="75">
        <v>-3.06519841073895E-2</v>
      </c>
      <c r="AY96" s="75">
        <v>-3.11062559391257E-2</v>
      </c>
      <c r="AZ96" s="75">
        <v>-3.1606776756357202E-2</v>
      </c>
      <c r="BA96" s="75">
        <v>-3.2135143505356602E-2</v>
      </c>
      <c r="BB96" s="75">
        <v>-3.2669489197514799E-2</v>
      </c>
      <c r="BC96" s="75">
        <v>-3.3186185790937003E-2</v>
      </c>
      <c r="BD96" s="75">
        <v>-3.3661139647128899E-2</v>
      </c>
      <c r="BE96" s="75">
        <v>-3.4071587707940103E-2</v>
      </c>
      <c r="BF96" s="75">
        <v>-3.43971359650595E-2</v>
      </c>
      <c r="BG96" s="75">
        <v>-3.4621659856015799E-2</v>
      </c>
      <c r="BH96" s="75">
        <v>-3.4733703860706497E-2</v>
      </c>
      <c r="BI96" s="75">
        <v>-3.4727562393732099E-2</v>
      </c>
      <c r="BJ96" s="75">
        <v>-3.4603768647011701E-2</v>
      </c>
      <c r="BK96" s="75">
        <v>-3.4368612758130399E-2</v>
      </c>
      <c r="BL96" s="75">
        <v>-3.4034096980790303E-2</v>
      </c>
      <c r="BM96" s="75">
        <v>-3.3617130088318799E-2</v>
      </c>
      <c r="BN96" s="75">
        <v>-3.3138531085510202E-2</v>
      </c>
      <c r="BO96" s="75">
        <v>-3.2620933714820201E-2</v>
      </c>
      <c r="BP96" s="75">
        <v>-3.2089008070920501E-2</v>
      </c>
      <c r="BQ96" s="75">
        <v>-3.1566015159610203E-2</v>
      </c>
      <c r="BR96" s="75">
        <v>-3.1073183654470898E-2</v>
      </c>
      <c r="BS96" s="75">
        <v>-3.06290976892842E-2</v>
      </c>
      <c r="BT96" s="75">
        <v>-3.0246685124702698E-2</v>
      </c>
      <c r="BU96" s="75">
        <v>-2.9933742211192101E-2</v>
      </c>
      <c r="BV96" s="75">
        <v>-2.9692616362658499E-2</v>
      </c>
      <c r="BW96" s="75">
        <v>-2.9518229234040499E-2</v>
      </c>
      <c r="BX96" s="75">
        <v>-2.9400496414623299E-2</v>
      </c>
      <c r="BY96" s="75">
        <v>-2.93237616199712E-2</v>
      </c>
      <c r="BZ96" s="75">
        <v>-2.9267257271499099E-2</v>
      </c>
      <c r="CA96" s="75">
        <v>-2.9207897022188199E-2</v>
      </c>
      <c r="CB96" s="75">
        <v>-2.9120108294669E-2</v>
      </c>
      <c r="CC96" s="75">
        <v>-2.8978029088343599E-2</v>
      </c>
      <c r="CD96" s="75">
        <v>-2.8757400204290198E-2</v>
      </c>
      <c r="CE96" s="75">
        <v>-2.8436215855481301E-2</v>
      </c>
      <c r="CF96" s="75">
        <v>-2.79965043857873E-2</v>
      </c>
      <c r="CG96" s="75">
        <v>-2.7425737178141299E-2</v>
      </c>
      <c r="CH96" s="75">
        <v>-2.6716361497678899E-2</v>
      </c>
      <c r="CI96" s="75">
        <v>-2.5867810251343101E-2</v>
      </c>
      <c r="CJ96" s="75">
        <v>-2.4884997862905E-2</v>
      </c>
      <c r="CK96" s="75">
        <v>-2.3778907165697E-2</v>
      </c>
      <c r="CL96" s="75">
        <v>-2.25656206476651E-2</v>
      </c>
      <c r="CM96" s="75">
        <v>-2.1264962738837299E-2</v>
      </c>
      <c r="CN96" s="75">
        <v>-1.9899988431161499E-2</v>
      </c>
      <c r="CO96" s="75">
        <v>-1.8494809780399898E-2</v>
      </c>
      <c r="CP96" s="75">
        <v>-1.7073872382175E-2</v>
      </c>
      <c r="CQ96" s="75">
        <v>-1.5660142609326601E-2</v>
      </c>
      <c r="CR96" s="75">
        <v>-1.42741203620425E-2</v>
      </c>
      <c r="CS96" s="75">
        <v>-1.29327530544105E-2</v>
      </c>
      <c r="CT96" s="75">
        <v>-1.16488740767999E-2</v>
      </c>
      <c r="CU96" s="75">
        <v>-1.04305290651245E-2</v>
      </c>
      <c r="CV96" s="75">
        <v>-9.2815562354553495E-3</v>
      </c>
      <c r="CW96" s="75">
        <v>-8.2011094259860293E-3</v>
      </c>
      <c r="CX96" s="75">
        <v>-7.1851538531700499E-3</v>
      </c>
      <c r="CY96" s="75">
        <v>-6.22666352653141E-3</v>
      </c>
      <c r="CZ96" s="75">
        <v>-5.3167939803688497E-3</v>
      </c>
      <c r="DA96" s="75">
        <v>-4.4463323554418798E-3</v>
      </c>
      <c r="DB96" s="75">
        <v>-3.6055816870930301E-3</v>
      </c>
      <c r="DC96" s="75">
        <v>-2.7864979954028901E-3</v>
      </c>
      <c r="DD96" s="75">
        <v>-1.98174535809357E-3</v>
      </c>
      <c r="DE96" s="75">
        <v>-1.18590090347879E-3</v>
      </c>
      <c r="DF96" s="75">
        <v>-7.8974596518491995E-4</v>
      </c>
      <c r="DH96" s="73">
        <v>16900</v>
      </c>
      <c r="DI96">
        <v>10978.159944316199</v>
      </c>
      <c r="DK96" s="74">
        <v>0</v>
      </c>
      <c r="DL96" s="74">
        <v>0</v>
      </c>
      <c r="DM96" s="74">
        <v>84</v>
      </c>
      <c r="DN96" s="74">
        <v>10978.159944316199</v>
      </c>
    </row>
    <row r="97" spans="1:118" ht="1.1499999999999999" customHeight="1" x14ac:dyDescent="0.25">
      <c r="A97" s="71">
        <f t="shared" si="48"/>
        <v>86</v>
      </c>
      <c r="B97">
        <v>5700</v>
      </c>
      <c r="C97" s="72">
        <f t="shared" si="50"/>
        <v>-8.2945049434647398E-3</v>
      </c>
      <c r="D97" s="72">
        <f t="shared" si="50"/>
        <v>-3.3736255290964398E-2</v>
      </c>
      <c r="E97" s="72">
        <f t="shared" si="50"/>
        <v>-2.1786151210490001E-2</v>
      </c>
      <c r="G97" s="72">
        <f t="shared" si="49"/>
        <v>-0.86797901110711295</v>
      </c>
      <c r="H97" s="72">
        <f t="shared" si="49"/>
        <v>-3.0239079876657602</v>
      </c>
      <c r="I97" s="72">
        <f t="shared" si="47"/>
        <v>-1.8679199098056201</v>
      </c>
      <c r="K97" s="75">
        <v>-7.82653516353093E-4</v>
      </c>
      <c r="L97" s="75">
        <v>-1.17565105964786E-3</v>
      </c>
      <c r="M97" s="75">
        <v>-1.9659469142379702E-3</v>
      </c>
      <c r="N97" s="75">
        <v>-2.7672829410676E-3</v>
      </c>
      <c r="O97" s="75">
        <v>-3.58537116512707E-3</v>
      </c>
      <c r="P97" s="75">
        <v>-4.4274824908825299E-3</v>
      </c>
      <c r="Q97" s="75">
        <v>-5.3016934971719804E-3</v>
      </c>
      <c r="R97" s="75">
        <v>-6.2167849293018598E-3</v>
      </c>
      <c r="S97" s="75">
        <v>-7.1814366759099298E-3</v>
      </c>
      <c r="T97" s="75">
        <v>-8.2032311117518405E-3</v>
      </c>
      <c r="U97" s="75">
        <v>-9.2880748843026592E-3</v>
      </c>
      <c r="V97" s="75">
        <v>-1.0439025278469599E-2</v>
      </c>
      <c r="W97" s="75">
        <v>-1.1655611518440301E-2</v>
      </c>
      <c r="X97" s="75">
        <v>-1.29335071448349E-2</v>
      </c>
      <c r="Y97" s="75">
        <v>-1.42639878732643E-2</v>
      </c>
      <c r="Z97" s="75">
        <v>-1.5634040811705701E-2</v>
      </c>
      <c r="AA97" s="75">
        <v>-1.7026998997389398E-2</v>
      </c>
      <c r="AB97" s="75">
        <v>-1.84228723556179E-2</v>
      </c>
      <c r="AC97" s="75">
        <v>-1.9799650735594601E-2</v>
      </c>
      <c r="AD97" s="75">
        <v>-2.11341501831202E-2</v>
      </c>
      <c r="AE97" s="75">
        <v>-2.24033421615604E-2</v>
      </c>
      <c r="AF97" s="75">
        <v>-2.35861361000115E-2</v>
      </c>
      <c r="AG97" s="75">
        <v>-2.46640244037598E-2</v>
      </c>
      <c r="AH97" s="75">
        <v>-2.5622268357469599E-2</v>
      </c>
      <c r="AI97" s="75">
        <v>-2.64513806221339E-2</v>
      </c>
      <c r="AJ97" s="75">
        <v>-2.71473446798654E-2</v>
      </c>
      <c r="AK97" s="75">
        <v>-2.7711584286621401E-2</v>
      </c>
      <c r="AL97" s="75">
        <v>-2.8151509458130001E-2</v>
      </c>
      <c r="AM97" s="75">
        <v>-2.8480023747151698E-2</v>
      </c>
      <c r="AN97" s="75">
        <v>-2.8714411874129799E-2</v>
      </c>
      <c r="AO97" s="75">
        <v>-2.8875508130886299E-2</v>
      </c>
      <c r="AP97" s="75">
        <v>-2.8986685135764599E-2</v>
      </c>
      <c r="AQ97" s="75">
        <v>-2.90722581100499E-2</v>
      </c>
      <c r="AR97" s="75">
        <v>-2.9155924021042601E-2</v>
      </c>
      <c r="AS97" s="75">
        <v>-2.9259502274253401E-2</v>
      </c>
      <c r="AT97" s="75">
        <v>-2.9401745954755799E-2</v>
      </c>
      <c r="AU97" s="75">
        <v>-2.9596933308066498E-2</v>
      </c>
      <c r="AV97" s="75">
        <v>-2.98541711349435E-2</v>
      </c>
      <c r="AW97" s="75">
        <v>-3.01769078950474E-2</v>
      </c>
      <c r="AX97" s="75">
        <v>-3.05628247941695E-2</v>
      </c>
      <c r="AY97" s="75">
        <v>-3.10038323213075E-2</v>
      </c>
      <c r="AZ97" s="75">
        <v>-3.14867561804658E-2</v>
      </c>
      <c r="BA97" s="75">
        <v>-3.1994357241101098E-2</v>
      </c>
      <c r="BB97" s="75">
        <v>-3.2506083707367003E-2</v>
      </c>
      <c r="BC97" s="75">
        <v>-3.29997947666879E-2</v>
      </c>
      <c r="BD97" s="75">
        <v>-3.3452872295074397E-2</v>
      </c>
      <c r="BE97" s="75">
        <v>-3.3843941723434898E-2</v>
      </c>
      <c r="BF97" s="75">
        <v>-3.4153868555144899E-2</v>
      </c>
      <c r="BG97" s="75">
        <v>-3.4367523778127997E-2</v>
      </c>
      <c r="BH97" s="75">
        <v>-3.4474146107568202E-2</v>
      </c>
      <c r="BI97" s="75">
        <v>-3.4468369816149702E-2</v>
      </c>
      <c r="BJ97" s="75">
        <v>-3.4350736202904901E-2</v>
      </c>
      <c r="BK97" s="75">
        <v>-3.4127089949829402E-2</v>
      </c>
      <c r="BL97" s="75">
        <v>-3.3808748413593999E-2</v>
      </c>
      <c r="BM97" s="75">
        <v>-3.3411559755199903E-2</v>
      </c>
      <c r="BN97" s="75">
        <v>-3.29550600207403E-2</v>
      </c>
      <c r="BO97" s="75">
        <v>-3.2460504897953699E-2</v>
      </c>
      <c r="BP97" s="75">
        <v>-3.1951050075890601E-2</v>
      </c>
      <c r="BQ97" s="75">
        <v>-3.1448503995175001E-2</v>
      </c>
      <c r="BR97" s="75">
        <v>-3.09727953099991E-2</v>
      </c>
      <c r="BS97" s="75">
        <v>-3.0541374806693899E-2</v>
      </c>
      <c r="BT97" s="75">
        <v>-3.0166296344441401E-2</v>
      </c>
      <c r="BU97" s="75">
        <v>-2.98549266253712E-2</v>
      </c>
      <c r="BV97" s="75">
        <v>-2.9609389077586399E-2</v>
      </c>
      <c r="BW97" s="75">
        <v>-2.9424882423399999E-2</v>
      </c>
      <c r="BX97" s="75">
        <v>-2.92919255496281E-2</v>
      </c>
      <c r="BY97" s="75">
        <v>-2.9195754518036601E-2</v>
      </c>
      <c r="BZ97" s="75">
        <v>-2.91168119225267E-2</v>
      </c>
      <c r="CA97" s="75">
        <v>-2.9033419458669399E-2</v>
      </c>
      <c r="CB97" s="75">
        <v>-2.8921479742421E-2</v>
      </c>
      <c r="CC97" s="75">
        <v>-2.8756665296682499E-2</v>
      </c>
      <c r="CD97" s="75">
        <v>-2.8516211177707099E-2</v>
      </c>
      <c r="CE97" s="75">
        <v>-2.8179316785344698E-2</v>
      </c>
      <c r="CF97" s="75">
        <v>-2.7729174327378099E-2</v>
      </c>
      <c r="CG97" s="75">
        <v>-2.71539201029736E-2</v>
      </c>
      <c r="CH97" s="75">
        <v>-2.6446459512976601E-2</v>
      </c>
      <c r="CI97" s="75">
        <v>-2.5606284650170799E-2</v>
      </c>
      <c r="CJ97" s="75">
        <v>-2.4637947519895498E-2</v>
      </c>
      <c r="CK97" s="75">
        <v>-2.3551857417123699E-2</v>
      </c>
      <c r="CL97" s="75">
        <v>-2.2363091958973201E-2</v>
      </c>
      <c r="CM97" s="75">
        <v>-2.10903682599928E-2</v>
      </c>
      <c r="CN97" s="75">
        <v>-1.9755407788534199E-2</v>
      </c>
      <c r="CO97" s="75">
        <v>-1.83809603789859E-2</v>
      </c>
      <c r="CP97" s="75">
        <v>-1.69901462699499E-2</v>
      </c>
      <c r="CQ97" s="75">
        <v>-1.56046800132253E-2</v>
      </c>
      <c r="CR97" s="75">
        <v>-1.4244052542831001E-2</v>
      </c>
      <c r="CS97" s="75">
        <v>-1.29243849304793E-2</v>
      </c>
      <c r="CT97" s="75">
        <v>-1.16580269800851E-2</v>
      </c>
      <c r="CU97" s="75">
        <v>-1.04528011388129E-2</v>
      </c>
      <c r="CV97" s="75">
        <v>-9.31262410794261E-3</v>
      </c>
      <c r="CW97" s="75">
        <v>-8.2370189313360192E-3</v>
      </c>
      <c r="CX97" s="75">
        <v>-7.2224545514336502E-3</v>
      </c>
      <c r="CY97" s="75">
        <v>-6.2626464851609802E-3</v>
      </c>
      <c r="CZ97" s="75">
        <v>-5.3494429319471204E-3</v>
      </c>
      <c r="DA97" s="75">
        <v>-4.4743837247551701E-3</v>
      </c>
      <c r="DB97" s="75">
        <v>-3.62840011039224E-3</v>
      </c>
      <c r="DC97" s="75">
        <v>-2.8038963706922002E-3</v>
      </c>
      <c r="DD97" s="75">
        <v>-1.9938922351320702E-3</v>
      </c>
      <c r="DE97" s="75">
        <v>-1.19302772922765E-3</v>
      </c>
      <c r="DF97" s="75">
        <v>-7.9442182806815204E-4</v>
      </c>
      <c r="DH97" s="73">
        <v>17100</v>
      </c>
      <c r="DI97">
        <v>10946.7263414438</v>
      </c>
      <c r="DK97" s="74">
        <v>0</v>
      </c>
      <c r="DL97" s="74">
        <v>0</v>
      </c>
      <c r="DM97" s="74">
        <v>85</v>
      </c>
      <c r="DN97" s="74">
        <v>10946.7263414438</v>
      </c>
    </row>
    <row r="98" spans="1:118" ht="1.1499999999999999" customHeight="1" x14ac:dyDescent="0.25">
      <c r="A98" s="71">
        <f t="shared" si="48"/>
        <v>87</v>
      </c>
      <c r="B98">
        <v>5650</v>
      </c>
      <c r="C98" s="72">
        <f t="shared" si="50"/>
        <v>-8.3180010231717408E-3</v>
      </c>
      <c r="D98" s="72">
        <f t="shared" si="50"/>
        <v>-3.3502823485800901E-2</v>
      </c>
      <c r="E98" s="72">
        <f t="shared" si="50"/>
        <v>-2.16034147566097E-2</v>
      </c>
      <c r="G98" s="72">
        <f t="shared" si="49"/>
        <v>-0.85966101008394102</v>
      </c>
      <c r="H98" s="72">
        <f t="shared" si="49"/>
        <v>-2.9904051641799598</v>
      </c>
      <c r="I98" s="72">
        <f t="shared" si="47"/>
        <v>-1.8463164950490101</v>
      </c>
      <c r="K98" s="75">
        <v>-7.8782345907711703E-4</v>
      </c>
      <c r="L98" s="75">
        <v>-1.1835062563113701E-3</v>
      </c>
      <c r="M98" s="75">
        <v>-1.9791817757504699E-3</v>
      </c>
      <c r="N98" s="75">
        <v>-2.7859693356276599E-3</v>
      </c>
      <c r="O98" s="75">
        <v>-3.60943090702676E-3</v>
      </c>
      <c r="P98" s="75">
        <v>-4.4565111704423501E-3</v>
      </c>
      <c r="Q98" s="75">
        <v>-5.3348393175292504E-3</v>
      </c>
      <c r="R98" s="75">
        <v>-6.2525827442095703E-3</v>
      </c>
      <c r="S98" s="75">
        <v>-7.2177687481916998E-3</v>
      </c>
      <c r="T98" s="75">
        <v>-8.2373162060639504E-3</v>
      </c>
      <c r="U98" s="75">
        <v>-9.3165422087258705E-3</v>
      </c>
      <c r="V98" s="75">
        <v>-1.0458022224793201E-2</v>
      </c>
      <c r="W98" s="75">
        <v>-1.16610220081429E-2</v>
      </c>
      <c r="X98" s="75">
        <v>-1.2921201990238799E-2</v>
      </c>
      <c r="Y98" s="75">
        <v>-1.42300872650412E-2</v>
      </c>
      <c r="Z98" s="75">
        <v>-1.55751908227148E-2</v>
      </c>
      <c r="AA98" s="75">
        <v>-1.6940635640457901E-2</v>
      </c>
      <c r="AB98" s="75">
        <v>-1.83074439844222E-2</v>
      </c>
      <c r="AC98" s="75">
        <v>-1.96547816507609E-2</v>
      </c>
      <c r="AD98" s="75">
        <v>-2.09607281977605E-2</v>
      </c>
      <c r="AE98" s="75">
        <v>-2.2203540442051199E-2</v>
      </c>
      <c r="AF98" s="75">
        <v>-2.3363345789530199E-2</v>
      </c>
      <c r="AG98" s="75">
        <v>-2.44226938064366E-2</v>
      </c>
      <c r="AH98" s="75">
        <v>-2.5367690850043801E-2</v>
      </c>
      <c r="AI98" s="75">
        <v>-2.6189419984957499E-2</v>
      </c>
      <c r="AJ98" s="75">
        <v>-2.6884106471989001E-2</v>
      </c>
      <c r="AK98" s="75">
        <v>-2.7453078855264702E-2</v>
      </c>
      <c r="AL98" s="75">
        <v>-2.79033163974645E-2</v>
      </c>
      <c r="AM98" s="75">
        <v>-2.8246972885335699E-2</v>
      </c>
      <c r="AN98" s="75">
        <v>-2.85003018491852E-2</v>
      </c>
      <c r="AO98" s="75">
        <v>-2.8682896707150501E-2</v>
      </c>
      <c r="AP98" s="75">
        <v>-2.8816755362809001E-2</v>
      </c>
      <c r="AQ98" s="75">
        <v>-2.8924751716886E-2</v>
      </c>
      <c r="AR98" s="75">
        <v>-2.9029171152155801E-2</v>
      </c>
      <c r="AS98" s="75">
        <v>-2.9150542422553299E-2</v>
      </c>
      <c r="AT98" s="75">
        <v>-2.93065333680715E-2</v>
      </c>
      <c r="AU98" s="75">
        <v>-2.9510573859597499E-2</v>
      </c>
      <c r="AV98" s="75">
        <v>-2.97712521520406E-2</v>
      </c>
      <c r="AW98" s="75">
        <v>-3.00918540136626E-2</v>
      </c>
      <c r="AX98" s="75">
        <v>-3.0470221646510198E-2</v>
      </c>
      <c r="AY98" s="75">
        <v>-3.0898784137375498E-2</v>
      </c>
      <c r="AZ98" s="75">
        <v>-3.1365195941134502E-2</v>
      </c>
      <c r="BA98" s="75">
        <v>-3.18533074991319E-2</v>
      </c>
      <c r="BB98" s="75">
        <v>-3.2343802439927398E-2</v>
      </c>
      <c r="BC98" s="75">
        <v>-3.2815939724141499E-2</v>
      </c>
      <c r="BD98" s="75">
        <v>-3.3248482627700401E-2</v>
      </c>
      <c r="BE98" s="75">
        <v>-3.3621358413615701E-2</v>
      </c>
      <c r="BF98" s="75">
        <v>-3.39166250507969E-2</v>
      </c>
      <c r="BG98" s="75">
        <v>-3.4120076004369303E-2</v>
      </c>
      <c r="BH98" s="75">
        <v>-3.4221608102948199E-2</v>
      </c>
      <c r="BI98" s="75">
        <v>-3.4216177465377702E-2</v>
      </c>
      <c r="BJ98" s="75">
        <v>-3.4104325989237599E-2</v>
      </c>
      <c r="BK98" s="75">
        <v>-3.38914831581223E-2</v>
      </c>
      <c r="BL98" s="75">
        <v>-3.3588328436267099E-2</v>
      </c>
      <c r="BM98" s="75">
        <v>-3.32097052593417E-2</v>
      </c>
      <c r="BN98" s="75">
        <v>-3.2773948298749897E-2</v>
      </c>
      <c r="BO98" s="75">
        <v>-3.2301027685343799E-2</v>
      </c>
      <c r="BP98" s="75">
        <v>-3.1812658385692798E-2</v>
      </c>
      <c r="BQ98" s="75">
        <v>-3.1329304810624299E-2</v>
      </c>
      <c r="BR98" s="75">
        <v>-3.0869664205324599E-2</v>
      </c>
      <c r="BS98" s="75">
        <v>-3.0450121398789599E-2</v>
      </c>
      <c r="BT98" s="75">
        <v>-3.0081922048570901E-2</v>
      </c>
      <c r="BU98" s="75">
        <v>-2.9772017333398199E-2</v>
      </c>
      <c r="BV98" s="75">
        <v>-2.9522329299793398E-2</v>
      </c>
      <c r="BW98" s="75">
        <v>-2.9328317435179E-2</v>
      </c>
      <c r="BX98" s="75">
        <v>-2.9181065297584598E-2</v>
      </c>
      <c r="BY98" s="75">
        <v>-2.9066652324327098E-2</v>
      </c>
      <c r="BZ98" s="75">
        <v>-2.89666558722819E-2</v>
      </c>
      <c r="CA98" s="75">
        <v>-2.8860726406091899E-2</v>
      </c>
      <c r="CB98" s="75">
        <v>-2.8726146291942301E-2</v>
      </c>
      <c r="CC98" s="75">
        <v>-2.85400409903377E-2</v>
      </c>
      <c r="CD98" s="75">
        <v>-2.82810446726625E-2</v>
      </c>
      <c r="CE98" s="75">
        <v>-2.7929489429202401E-2</v>
      </c>
      <c r="CF98" s="75">
        <v>-2.74696770812215E-2</v>
      </c>
      <c r="CG98" s="75">
        <v>-2.6890347033204299E-2</v>
      </c>
      <c r="CH98" s="75">
        <v>-2.6184866467046899E-2</v>
      </c>
      <c r="CI98" s="75">
        <v>-2.5352760081855101E-2</v>
      </c>
      <c r="CJ98" s="75">
        <v>-2.4398258262340201E-2</v>
      </c>
      <c r="CK98" s="75">
        <v>-2.33312301488285E-2</v>
      </c>
      <c r="CL98" s="75">
        <v>-2.2165803294351399E-2</v>
      </c>
      <c r="CM98" s="75">
        <v>-2.0919673552325501E-2</v>
      </c>
      <c r="CN98" s="75">
        <v>-1.9613288009404602E-2</v>
      </c>
      <c r="CO98" s="75">
        <v>-1.8268140853206199E-2</v>
      </c>
      <c r="CP98" s="75">
        <v>-1.6906082792211199E-2</v>
      </c>
      <c r="CQ98" s="75">
        <v>-1.55476694134358E-2</v>
      </c>
      <c r="CR98" s="75">
        <v>-1.42114220340909E-2</v>
      </c>
      <c r="CS98" s="75">
        <v>-1.2912691205078699E-2</v>
      </c>
      <c r="CT98" s="75">
        <v>-1.1663353195463E-2</v>
      </c>
      <c r="CU98" s="75">
        <v>-1.0471015059461001E-2</v>
      </c>
      <c r="CV98" s="75">
        <v>-9.3396513008747201E-3</v>
      </c>
      <c r="CW98" s="75">
        <v>-8.2691138590598699E-3</v>
      </c>
      <c r="CX98" s="75">
        <v>-7.2563374578248803E-3</v>
      </c>
      <c r="CY98" s="75">
        <v>-6.2957049645774501E-3</v>
      </c>
      <c r="CZ98" s="75">
        <v>-5.3797210208085698E-3</v>
      </c>
      <c r="DA98" s="75">
        <v>-4.5006020010759998E-3</v>
      </c>
      <c r="DB98" s="75">
        <v>-3.6498850604948499E-3</v>
      </c>
      <c r="DC98" s="75">
        <v>-2.8203819712780301E-3</v>
      </c>
      <c r="DD98" s="75">
        <v>-2.0054644056199302E-3</v>
      </c>
      <c r="DE98" s="75">
        <v>-1.1998453686692301E-3</v>
      </c>
      <c r="DF98" s="75">
        <v>-7.9889923426890099E-4</v>
      </c>
      <c r="DH98" s="73">
        <v>17300</v>
      </c>
      <c r="DI98">
        <v>10909.514902548201</v>
      </c>
      <c r="DK98" s="74">
        <v>0</v>
      </c>
      <c r="DL98" s="74">
        <v>0</v>
      </c>
      <c r="DM98" s="74">
        <v>86</v>
      </c>
      <c r="DN98" s="74">
        <v>10909.514902548201</v>
      </c>
    </row>
    <row r="99" spans="1:118" ht="1.1499999999999999" customHeight="1" x14ac:dyDescent="0.25">
      <c r="A99" s="71">
        <f t="shared" si="48"/>
        <v>88</v>
      </c>
      <c r="B99">
        <v>5600</v>
      </c>
      <c r="C99" s="72">
        <f t="shared" si="50"/>
        <v>-8.3383440386887702E-3</v>
      </c>
      <c r="D99" s="72">
        <f t="shared" si="50"/>
        <v>-3.3275174830023298E-2</v>
      </c>
      <c r="E99" s="72">
        <f t="shared" si="50"/>
        <v>-2.14251710943426E-2</v>
      </c>
      <c r="G99" s="72">
        <f t="shared" si="49"/>
        <v>-0.85132266604525297</v>
      </c>
      <c r="H99" s="72">
        <f t="shared" si="49"/>
        <v>-2.9571299893499301</v>
      </c>
      <c r="I99" s="72">
        <f t="shared" si="47"/>
        <v>-1.82489132395467</v>
      </c>
      <c r="K99" s="75">
        <v>-7.9274455080849296E-4</v>
      </c>
      <c r="L99" s="75">
        <v>-1.1909773589422899E-3</v>
      </c>
      <c r="M99" s="75">
        <v>-1.9917334405135899E-3</v>
      </c>
      <c r="N99" s="75">
        <v>-2.8036112812424101E-3</v>
      </c>
      <c r="O99" s="75">
        <v>-3.6320188466834199E-3</v>
      </c>
      <c r="P99" s="75">
        <v>-4.4835858633769004E-3</v>
      </c>
      <c r="Q99" s="75">
        <v>-5.3655211798331898E-3</v>
      </c>
      <c r="R99" s="75">
        <v>-6.2854176612017901E-3</v>
      </c>
      <c r="S99" s="75">
        <v>-7.2506992037915498E-3</v>
      </c>
      <c r="T99" s="75">
        <v>-8.2676737764086194E-3</v>
      </c>
      <c r="U99" s="75">
        <v>-9.3411178670567106E-3</v>
      </c>
      <c r="V99" s="75">
        <v>-1.0473169227643599E-2</v>
      </c>
      <c r="W99" s="75">
        <v>-1.1662861267432101E-2</v>
      </c>
      <c r="X99" s="75">
        <v>-1.2905853408365101E-2</v>
      </c>
      <c r="Y99" s="75">
        <v>-1.41939171641797E-2</v>
      </c>
      <c r="Z99" s="75">
        <v>-1.5515069719949599E-2</v>
      </c>
      <c r="AA99" s="75">
        <v>-1.6854182058668801E-2</v>
      </c>
      <c r="AB99" s="75">
        <v>-1.8193232993439699E-2</v>
      </c>
      <c r="AC99" s="75">
        <v>-1.9512496497886701E-2</v>
      </c>
      <c r="AD99" s="75">
        <v>-2.0791240296384701E-2</v>
      </c>
      <c r="AE99" s="75">
        <v>-2.20089296663309E-2</v>
      </c>
      <c r="AF99" s="75">
        <v>-2.31468356392633E-2</v>
      </c>
      <c r="AG99" s="75">
        <v>-2.4188498434341399E-2</v>
      </c>
      <c r="AH99" s="75">
        <v>-2.5120816619037201E-2</v>
      </c>
      <c r="AI99" s="75">
        <v>-2.5935407357737798E-2</v>
      </c>
      <c r="AJ99" s="75">
        <v>-2.66287194580354E-2</v>
      </c>
      <c r="AK99" s="75">
        <v>-2.72019895967332E-2</v>
      </c>
      <c r="AL99" s="75">
        <v>-2.7661790904253299E-2</v>
      </c>
      <c r="AM99" s="75">
        <v>-2.8019569944481099E-2</v>
      </c>
      <c r="AN99" s="75">
        <v>-2.82906082826366E-2</v>
      </c>
      <c r="AO99" s="75">
        <v>-2.84933322915185E-2</v>
      </c>
      <c r="AP99" s="75">
        <v>-2.86484475421366E-2</v>
      </c>
      <c r="AQ99" s="75">
        <v>-2.8777469711640101E-2</v>
      </c>
      <c r="AR99" s="75">
        <v>-2.89013574606224E-2</v>
      </c>
      <c r="AS99" s="75">
        <v>-2.9039426888930301E-2</v>
      </c>
      <c r="AT99" s="75">
        <v>-2.9208323228799599E-2</v>
      </c>
      <c r="AU99" s="75">
        <v>-2.9420676795402799E-2</v>
      </c>
      <c r="AV99" s="75">
        <v>-2.96845897076582E-2</v>
      </c>
      <c r="AW99" s="75">
        <v>-3.00031950196262E-2</v>
      </c>
      <c r="AX99" s="75">
        <v>-3.0374479854881401E-2</v>
      </c>
      <c r="AY99" s="75">
        <v>-3.0791365514819501E-2</v>
      </c>
      <c r="AZ99" s="75">
        <v>-3.1242282949683599E-2</v>
      </c>
      <c r="BA99" s="75">
        <v>-3.1712101713746901E-2</v>
      </c>
      <c r="BB99" s="75">
        <v>-3.21826680996719E-2</v>
      </c>
      <c r="BC99" s="75">
        <v>-3.2634556666448503E-2</v>
      </c>
      <c r="BD99" s="75">
        <v>-3.3047823703791397E-2</v>
      </c>
      <c r="BE99" s="75">
        <v>-3.3403618530905899E-2</v>
      </c>
      <c r="BF99" s="75">
        <v>-3.3685127483781802E-2</v>
      </c>
      <c r="BG99" s="75">
        <v>-3.3878996961448103E-2</v>
      </c>
      <c r="BH99" s="75">
        <v>-3.3975750598601702E-2</v>
      </c>
      <c r="BI99" s="75">
        <v>-3.3970647637679499E-2</v>
      </c>
      <c r="BJ99" s="75">
        <v>-3.38642220965766E-2</v>
      </c>
      <c r="BK99" s="75">
        <v>-3.3661521087087698E-2</v>
      </c>
      <c r="BL99" s="75">
        <v>-3.3372625484357703E-2</v>
      </c>
      <c r="BM99" s="75">
        <v>-3.30114285692297E-2</v>
      </c>
      <c r="BN99" s="75">
        <v>-3.2595142521900003E-2</v>
      </c>
      <c r="BO99" s="75">
        <v>-3.2142534044151003E-2</v>
      </c>
      <c r="BP99" s="75">
        <v>-3.1673950433309901E-2</v>
      </c>
      <c r="BQ99" s="75">
        <v>-3.1208613995740899E-2</v>
      </c>
      <c r="BR99" s="75">
        <v>-3.0764050736906901E-2</v>
      </c>
      <c r="BS99" s="75">
        <v>-3.0355648673789801E-2</v>
      </c>
      <c r="BT99" s="75">
        <v>-2.9993903172257801E-2</v>
      </c>
      <c r="BU99" s="75">
        <v>-2.9685362240079401E-2</v>
      </c>
      <c r="BV99" s="75">
        <v>-2.9431773362703001E-2</v>
      </c>
      <c r="BW99" s="75">
        <v>-2.92288331499003E-2</v>
      </c>
      <c r="BX99" s="75">
        <v>-2.90681618150892E-2</v>
      </c>
      <c r="BY99" s="75">
        <v>-2.8936630238990801E-2</v>
      </c>
      <c r="BZ99" s="75">
        <v>-2.8816882317014399E-2</v>
      </c>
      <c r="CA99" s="75">
        <v>-2.8689823642407599E-2</v>
      </c>
      <c r="CB99" s="75">
        <v>-2.85340225118852E-2</v>
      </c>
      <c r="CC99" s="75">
        <v>-2.83279876444976E-2</v>
      </c>
      <c r="CD99" s="75">
        <v>-2.80516535033348E-2</v>
      </c>
      <c r="CE99" s="75">
        <v>-2.7686427312492001E-2</v>
      </c>
      <c r="CF99" s="75">
        <v>-2.72176591385004E-2</v>
      </c>
      <c r="CG99" s="75">
        <v>-2.6634641661080399E-2</v>
      </c>
      <c r="CH99" s="75">
        <v>-2.5931202109936699E-2</v>
      </c>
      <c r="CI99" s="75">
        <v>-2.51068740305345E-2</v>
      </c>
      <c r="CJ99" s="75">
        <v>-2.4165606205037798E-2</v>
      </c>
      <c r="CK99" s="75">
        <v>-2.3116754967904801E-2</v>
      </c>
      <c r="CL99" s="75">
        <v>-2.19735534489791E-2</v>
      </c>
      <c r="CM99" s="75">
        <v>-2.0752753121114399E-2</v>
      </c>
      <c r="CN99" s="75">
        <v>-1.9473584612528599E-2</v>
      </c>
      <c r="CO99" s="75">
        <v>-1.8156384935118602E-2</v>
      </c>
      <c r="CP99" s="75">
        <v>-1.68217885235389E-2</v>
      </c>
      <c r="CQ99" s="75">
        <v>-1.54892779958663E-2</v>
      </c>
      <c r="CR99" s="75">
        <v>-1.41764442811154E-2</v>
      </c>
      <c r="CS99" s="75">
        <v>-1.2897916293468301E-2</v>
      </c>
      <c r="CT99" s="75">
        <v>-1.16651120174992E-2</v>
      </c>
      <c r="CU99" s="75">
        <v>-1.0485424134958499E-2</v>
      </c>
      <c r="CV99" s="75">
        <v>-9.36287367933346E-3</v>
      </c>
      <c r="CW99" s="75">
        <v>-8.2975976465013406E-3</v>
      </c>
      <c r="CX99" s="75">
        <v>-7.2869669584088104E-3</v>
      </c>
      <c r="CY99" s="75">
        <v>-6.3259611299736201E-3</v>
      </c>
      <c r="CZ99" s="75">
        <v>-5.4077071115807398E-3</v>
      </c>
      <c r="DA99" s="75">
        <v>-4.5250312488906196E-3</v>
      </c>
      <c r="DB99" s="75">
        <v>-3.6700504499003698E-3</v>
      </c>
      <c r="DC99" s="75">
        <v>-2.83595174445963E-3</v>
      </c>
      <c r="DD99" s="75">
        <v>-2.0164500954297101E-3</v>
      </c>
      <c r="DE99" s="75">
        <v>-1.2063429716590601E-3</v>
      </c>
      <c r="DF99" s="75">
        <v>-8.0317061240748396E-4</v>
      </c>
      <c r="DH99" s="73">
        <v>17500</v>
      </c>
      <c r="DI99">
        <v>10869.499472961799</v>
      </c>
      <c r="DK99" s="74">
        <v>0</v>
      </c>
      <c r="DL99" s="74">
        <v>0</v>
      </c>
      <c r="DM99" s="74">
        <v>87</v>
      </c>
      <c r="DN99" s="74">
        <v>10869.499472961799</v>
      </c>
    </row>
    <row r="100" spans="1:118" ht="1.1499999999999999" customHeight="1" x14ac:dyDescent="0.25">
      <c r="A100" s="71">
        <f t="shared" si="48"/>
        <v>89</v>
      </c>
      <c r="B100">
        <v>5550</v>
      </c>
      <c r="C100" s="72">
        <f t="shared" si="50"/>
        <v>-8.3557072170515299E-3</v>
      </c>
      <c r="D100" s="72">
        <f t="shared" si="50"/>
        <v>-3.3053046113654998E-2</v>
      </c>
      <c r="E100" s="72">
        <f t="shared" si="50"/>
        <v>-2.1251255548577298E-2</v>
      </c>
      <c r="G100" s="72">
        <f t="shared" si="49"/>
        <v>-0.84296695882820105</v>
      </c>
      <c r="H100" s="72">
        <f t="shared" si="49"/>
        <v>-2.9240769432362801</v>
      </c>
      <c r="I100" s="72">
        <f t="shared" si="47"/>
        <v>-1.80364006840609</v>
      </c>
      <c r="K100" s="75">
        <v>-7.9741393179574502E-4</v>
      </c>
      <c r="L100" s="75">
        <v>-1.19806092578073E-3</v>
      </c>
      <c r="M100" s="75">
        <v>-2.0036006847567399E-3</v>
      </c>
      <c r="N100" s="75">
        <v>-2.8202174609214098E-3</v>
      </c>
      <c r="O100" s="75">
        <v>-3.6531627539534298E-3</v>
      </c>
      <c r="P100" s="75">
        <v>-4.50876179654642E-3</v>
      </c>
      <c r="Q100" s="75">
        <v>-5.3938282968329001E-3</v>
      </c>
      <c r="R100" s="75">
        <v>-6.3154173964221601E-3</v>
      </c>
      <c r="S100" s="75">
        <v>-7.2803946014846502E-3</v>
      </c>
      <c r="T100" s="75">
        <v>-8.2945049434647398E-3</v>
      </c>
      <c r="U100" s="75">
        <v>-9.3620293048024897E-3</v>
      </c>
      <c r="V100" s="75">
        <v>-1.04847082036167E-2</v>
      </c>
      <c r="W100" s="75">
        <v>-1.166137159149E-2</v>
      </c>
      <c r="X100" s="75">
        <v>-1.28876885011368E-2</v>
      </c>
      <c r="Y100" s="75">
        <v>-1.4155673108371E-2</v>
      </c>
      <c r="Z100" s="75">
        <v>-1.5453826240259301E-2</v>
      </c>
      <c r="AA100" s="75">
        <v>-1.6767727283440701E-2</v>
      </c>
      <c r="AB100" s="75">
        <v>-1.8080259191328801E-2</v>
      </c>
      <c r="AC100" s="75">
        <v>-1.9372740784096999E-2</v>
      </c>
      <c r="AD100" s="75">
        <v>-2.0625556989953098E-2</v>
      </c>
      <c r="AE100" s="75">
        <v>-2.1819309159604901E-2</v>
      </c>
      <c r="AF100" s="75">
        <v>-2.2936342500943199E-2</v>
      </c>
      <c r="AG100" s="75">
        <v>-2.3961125629516501E-2</v>
      </c>
      <c r="AH100" s="75">
        <v>-2.4881299802582298E-2</v>
      </c>
      <c r="AI100" s="75">
        <v>-2.56889826212909E-2</v>
      </c>
      <c r="AJ100" s="75">
        <v>-2.6380829295753701E-2</v>
      </c>
      <c r="AK100" s="75">
        <v>-2.6957987704245099E-2</v>
      </c>
      <c r="AL100" s="75">
        <v>-2.7426648411355899E-2</v>
      </c>
      <c r="AM100" s="75">
        <v>-2.7797590702257301E-2</v>
      </c>
      <c r="AN100" s="75">
        <v>-2.80851797768355E-2</v>
      </c>
      <c r="AO100" s="75">
        <v>-2.83067447217717E-2</v>
      </c>
      <c r="AP100" s="75">
        <v>-2.8481776138351001E-2</v>
      </c>
      <c r="AQ100" s="75">
        <v>-2.8630508984601798E-2</v>
      </c>
      <c r="AR100" s="75">
        <v>-2.8772655509342202E-2</v>
      </c>
      <c r="AS100" s="75">
        <v>-2.89263927509637E-2</v>
      </c>
      <c r="AT100" s="75">
        <v>-2.91074012978879E-2</v>
      </c>
      <c r="AU100" s="75">
        <v>-2.9327558582654002E-2</v>
      </c>
      <c r="AV100" s="75">
        <v>-2.95945111726405E-2</v>
      </c>
      <c r="AW100" s="75">
        <v>-2.9911247945410599E-2</v>
      </c>
      <c r="AX100" s="75">
        <v>-3.02758860453104E-2</v>
      </c>
      <c r="AY100" s="75">
        <v>-3.0681815230441299E-2</v>
      </c>
      <c r="AZ100" s="75">
        <v>-3.1118192773137699E-2</v>
      </c>
      <c r="BA100" s="75">
        <v>-3.1570840907506802E-2</v>
      </c>
      <c r="BB100" s="75">
        <v>-3.2022702288277201E-2</v>
      </c>
      <c r="BC100" s="75">
        <v>-3.2455585592656398E-2</v>
      </c>
      <c r="BD100" s="75">
        <v>-3.2850757760979801E-2</v>
      </c>
      <c r="BE100" s="75">
        <v>-3.3190516621307301E-2</v>
      </c>
      <c r="BF100" s="75">
        <v>-3.3459114861630002E-2</v>
      </c>
      <c r="BG100" s="75">
        <v>-3.3643986733663901E-2</v>
      </c>
      <c r="BH100" s="75">
        <v>-3.3736255290964398E-2</v>
      </c>
      <c r="BI100" s="75">
        <v>-3.3731463066046602E-2</v>
      </c>
      <c r="BJ100" s="75">
        <v>-3.3630128018812599E-2</v>
      </c>
      <c r="BK100" s="75">
        <v>-3.3436949304414099E-2</v>
      </c>
      <c r="BL100" s="75">
        <v>-3.3161440772009797E-2</v>
      </c>
      <c r="BM100" s="75">
        <v>-3.28166004450531E-2</v>
      </c>
      <c r="BN100" s="75">
        <v>-3.2418592795665897E-2</v>
      </c>
      <c r="BO100" s="75">
        <v>-3.1985053688904301E-2</v>
      </c>
      <c r="BP100" s="75">
        <v>-3.1535036906211601E-2</v>
      </c>
      <c r="BQ100" s="75">
        <v>-3.1086615579006299E-2</v>
      </c>
      <c r="BR100" s="75">
        <v>-3.0656199191898801E-2</v>
      </c>
      <c r="BS100" s="75">
        <v>-3.0258249045987201E-2</v>
      </c>
      <c r="BT100" s="75">
        <v>-2.9902559123574899E-2</v>
      </c>
      <c r="BU100" s="75">
        <v>-2.9595288286441201E-2</v>
      </c>
      <c r="BV100" s="75">
        <v>-2.93380366677638E-2</v>
      </c>
      <c r="BW100" s="75">
        <v>-2.9126709835913901E-2</v>
      </c>
      <c r="BX100" s="75">
        <v>-2.89534462862184E-2</v>
      </c>
      <c r="BY100" s="75">
        <v>-2.88058517797753E-2</v>
      </c>
      <c r="BZ100" s="75">
        <v>-2.8667578707099801E-2</v>
      </c>
      <c r="CA100" s="75">
        <v>-2.852071532448E-2</v>
      </c>
      <c r="CB100" s="75">
        <v>-2.83450275549103E-2</v>
      </c>
      <c r="CC100" s="75">
        <v>-2.81203456881985E-2</v>
      </c>
      <c r="CD100" s="75">
        <v>-2.78278042035481E-2</v>
      </c>
      <c r="CE100" s="75">
        <v>-2.7449841338184299E-2</v>
      </c>
      <c r="CF100" s="75">
        <v>-2.69727865294817E-2</v>
      </c>
      <c r="CG100" s="75">
        <v>-2.6386449158844701E-2</v>
      </c>
      <c r="CH100" s="75">
        <v>-2.5685106985188201E-2</v>
      </c>
      <c r="CI100" s="75">
        <v>-2.48682841751178E-2</v>
      </c>
      <c r="CJ100" s="75">
        <v>-2.3939684773026701E-2</v>
      </c>
      <c r="CK100" s="75">
        <v>-2.2908175508373398E-2</v>
      </c>
      <c r="CL100" s="75">
        <v>-2.1786151210490001E-2</v>
      </c>
      <c r="CM100" s="75">
        <v>-2.0589486310723201E-2</v>
      </c>
      <c r="CN100" s="75">
        <v>-1.9336253831097501E-2</v>
      </c>
      <c r="CO100" s="75">
        <v>-1.8045721567809699E-2</v>
      </c>
      <c r="CP100" s="75">
        <v>-1.6737361938362401E-2</v>
      </c>
      <c r="CQ100" s="75">
        <v>-1.5429660696654499E-2</v>
      </c>
      <c r="CR100" s="75">
        <v>-1.4139320557219399E-2</v>
      </c>
      <c r="CS100" s="75">
        <v>-1.2880289030654199E-2</v>
      </c>
      <c r="CT100" s="75">
        <v>-1.16635467224114E-2</v>
      </c>
      <c r="CU100" s="75">
        <v>-1.04962675130218E-2</v>
      </c>
      <c r="CV100" s="75">
        <v>-9.3825137752401103E-3</v>
      </c>
      <c r="CW100" s="75">
        <v>-8.3226646201728701E-3</v>
      </c>
      <c r="CX100" s="75">
        <v>-7.3145002301225701E-3</v>
      </c>
      <c r="CY100" s="75">
        <v>-6.3535343046760302E-3</v>
      </c>
      <c r="CZ100" s="75">
        <v>-5.4334798402123803E-3</v>
      </c>
      <c r="DA100" s="75">
        <v>-4.5477177022985402E-3</v>
      </c>
      <c r="DB100" s="75">
        <v>-3.6889144702763501E-3</v>
      </c>
      <c r="DC100" s="75">
        <v>-2.85060694171079E-3</v>
      </c>
      <c r="DD100" s="75">
        <v>-2.0268418863315599E-3</v>
      </c>
      <c r="DE100" s="75">
        <v>-1.2125126189039201E-3</v>
      </c>
      <c r="DF100" s="75">
        <v>-8.07230483578678E-4</v>
      </c>
      <c r="DH100" s="73">
        <v>17700</v>
      </c>
      <c r="DI100">
        <v>10829.8305212003</v>
      </c>
      <c r="DK100" s="74">
        <v>0</v>
      </c>
      <c r="DL100" s="74">
        <v>0</v>
      </c>
      <c r="DM100" s="74">
        <v>88</v>
      </c>
      <c r="DN100" s="74">
        <v>10829.8305212003</v>
      </c>
    </row>
    <row r="101" spans="1:118" ht="1.1499999999999999" customHeight="1" x14ac:dyDescent="0.25">
      <c r="A101" s="71">
        <f t="shared" si="48"/>
        <v>90</v>
      </c>
      <c r="B101">
        <v>5500</v>
      </c>
      <c r="C101" s="72">
        <f t="shared" si="50"/>
        <v>-8.3702554624778703E-3</v>
      </c>
      <c r="D101" s="72">
        <f t="shared" si="50"/>
        <v>-3.2836190145580903E-2</v>
      </c>
      <c r="E101" s="72">
        <f t="shared" si="50"/>
        <v>-2.1081511302136199E-2</v>
      </c>
      <c r="G101" s="72">
        <f t="shared" si="49"/>
        <v>-0.834596703365723</v>
      </c>
      <c r="H101" s="72">
        <f t="shared" si="49"/>
        <v>-2.8912407530906998</v>
      </c>
      <c r="I101" s="72">
        <f t="shared" si="47"/>
        <v>-1.7825585571039499</v>
      </c>
      <c r="K101" s="75">
        <v>-8.0183039957773799E-4</v>
      </c>
      <c r="L101" s="75">
        <v>-1.2047557413734399E-3</v>
      </c>
      <c r="M101" s="75">
        <v>-2.01478543273879E-3</v>
      </c>
      <c r="N101" s="75">
        <v>-2.83579994211777E-3</v>
      </c>
      <c r="O101" s="75">
        <v>-3.6728931245988798E-3</v>
      </c>
      <c r="P101" s="75">
        <v>-4.5320955080160197E-3</v>
      </c>
      <c r="Q101" s="75">
        <v>-5.41984903107731E-3</v>
      </c>
      <c r="R101" s="75">
        <v>-6.3427060293815797E-3</v>
      </c>
      <c r="S101" s="75">
        <v>-7.3070147598218596E-3</v>
      </c>
      <c r="T101" s="75">
        <v>-8.3180010231717408E-3</v>
      </c>
      <c r="U101" s="75">
        <v>-9.3794917491231908E-3</v>
      </c>
      <c r="V101" s="75">
        <v>-1.0492867269358599E-2</v>
      </c>
      <c r="W101" s="75">
        <v>-1.1656780648941E-2</v>
      </c>
      <c r="X101" s="75">
        <v>-1.28669199961132E-2</v>
      </c>
      <c r="Y101" s="75">
        <v>-1.4115537624129501E-2</v>
      </c>
      <c r="Z101" s="75">
        <v>-1.53915984474633E-2</v>
      </c>
      <c r="AA101" s="75">
        <v>-1.6681353055373601E-2</v>
      </c>
      <c r="AB101" s="75">
        <v>-1.7968539178432299E-2</v>
      </c>
      <c r="AC101" s="75">
        <v>-1.9235461152002201E-2</v>
      </c>
      <c r="AD101" s="75">
        <v>-2.0463554439020301E-2</v>
      </c>
      <c r="AE101" s="75">
        <v>-2.1634488267054601E-2</v>
      </c>
      <c r="AF101" s="75">
        <v>-2.2731617039416899E-2</v>
      </c>
      <c r="AG101" s="75">
        <v>-2.37402796516516E-2</v>
      </c>
      <c r="AH101" s="75">
        <v>-2.46488136519428E-2</v>
      </c>
      <c r="AI101" s="75">
        <v>-2.54498057368709E-2</v>
      </c>
      <c r="AJ101" s="75">
        <v>-2.6140101511414202E-2</v>
      </c>
      <c r="AK101" s="75">
        <v>-2.6720762916552301E-2</v>
      </c>
      <c r="AL101" s="75">
        <v>-2.7197620364836399E-2</v>
      </c>
      <c r="AM101" s="75">
        <v>-2.7580823375624199E-2</v>
      </c>
      <c r="AN101" s="75">
        <v>-2.7883873106311501E-2</v>
      </c>
      <c r="AO101" s="75">
        <v>-2.81230671897355E-2</v>
      </c>
      <c r="AP101" s="75">
        <v>-2.8316753865651599E-2</v>
      </c>
      <c r="AQ101" s="75">
        <v>-2.84839597998779E-2</v>
      </c>
      <c r="AR101" s="75">
        <v>-2.86432267825921E-2</v>
      </c>
      <c r="AS101" s="75">
        <v>-2.8811662104785599E-2</v>
      </c>
      <c r="AT101" s="75">
        <v>-2.90040354074972E-2</v>
      </c>
      <c r="AU101" s="75">
        <v>-2.9231516062955001E-2</v>
      </c>
      <c r="AV101" s="75">
        <v>-2.95013237059129E-2</v>
      </c>
      <c r="AW101" s="75">
        <v>-2.9816310267660798E-2</v>
      </c>
      <c r="AX101" s="75">
        <v>-3.01747094167149E-2</v>
      </c>
      <c r="AY101" s="75">
        <v>-3.0570357609826699E-2</v>
      </c>
      <c r="AZ101" s="75">
        <v>-3.0993090271153899E-2</v>
      </c>
      <c r="BA101" s="75">
        <v>-3.1429620060543999E-2</v>
      </c>
      <c r="BB101" s="75">
        <v>-3.1863925460907001E-2</v>
      </c>
      <c r="BC101" s="75">
        <v>-3.2278970116058098E-2</v>
      </c>
      <c r="BD101" s="75">
        <v>-3.2657155585302397E-2</v>
      </c>
      <c r="BE101" s="75">
        <v>-3.2981860068603E-2</v>
      </c>
      <c r="BF101" s="75">
        <v>-3.3238342044355697E-2</v>
      </c>
      <c r="BG101" s="75">
        <v>-3.34147639103912E-2</v>
      </c>
      <c r="BH101" s="75">
        <v>-3.3502823485800901E-2</v>
      </c>
      <c r="BI101" s="75">
        <v>-3.3498325632845001E-2</v>
      </c>
      <c r="BJ101" s="75">
        <v>-3.3401765543221697E-2</v>
      </c>
      <c r="BK101" s="75">
        <v>-3.3217529082426103E-2</v>
      </c>
      <c r="BL101" s="75">
        <v>-3.2954587535296002E-2</v>
      </c>
      <c r="BM101" s="75">
        <v>-3.2625100015215999E-2</v>
      </c>
      <c r="BN101" s="75">
        <v>-3.2244252435093497E-2</v>
      </c>
      <c r="BO101" s="75">
        <v>-3.1828614437549703E-2</v>
      </c>
      <c r="BP101" s="75">
        <v>-3.1396022259209497E-2</v>
      </c>
      <c r="BQ101" s="75">
        <v>-3.09634819315351E-2</v>
      </c>
      <c r="BR101" s="75">
        <v>-3.0546338984127001E-2</v>
      </c>
      <c r="BS101" s="75">
        <v>-3.0158197101523E-2</v>
      </c>
      <c r="BT101" s="75">
        <v>-2.9808189108603E-2</v>
      </c>
      <c r="BU101" s="75">
        <v>-2.9502102760361502E-2</v>
      </c>
      <c r="BV101" s="75">
        <v>-2.9241414644934498E-2</v>
      </c>
      <c r="BW101" s="75">
        <v>-2.90222105037128E-2</v>
      </c>
      <c r="BX101" s="75">
        <v>-2.8837135521639499E-2</v>
      </c>
      <c r="BY101" s="75">
        <v>-2.8674469637780899E-2</v>
      </c>
      <c r="BZ101" s="75">
        <v>-2.8518827069974498E-2</v>
      </c>
      <c r="CA101" s="75">
        <v>-2.8353404021581801E-2</v>
      </c>
      <c r="CB101" s="75">
        <v>-2.8159085129168399E-2</v>
      </c>
      <c r="CC101" s="75">
        <v>-2.7916963745283199E-2</v>
      </c>
      <c r="CD101" s="75">
        <v>-2.7609276551575E-2</v>
      </c>
      <c r="CE101" s="75">
        <v>-2.72194584931367E-2</v>
      </c>
      <c r="CF101" s="75">
        <v>-2.6734743949987198E-2</v>
      </c>
      <c r="CG101" s="75">
        <v>-2.61454347198696E-2</v>
      </c>
      <c r="CH101" s="75">
        <v>-2.5446241359009001E-2</v>
      </c>
      <c r="CI101" s="75">
        <v>-2.4636667136069199E-2</v>
      </c>
      <c r="CJ101" s="75">
        <v>-2.3720203728039398E-2</v>
      </c>
      <c r="CK101" s="75">
        <v>-2.2705248661068201E-2</v>
      </c>
      <c r="CL101" s="75">
        <v>-2.16034147566097E-2</v>
      </c>
      <c r="CM101" s="75">
        <v>-2.0429757181100201E-2</v>
      </c>
      <c r="CN101" s="75">
        <v>-1.92012525074233E-2</v>
      </c>
      <c r="CO101" s="75">
        <v>-1.7936175472109399E-2</v>
      </c>
      <c r="CP101" s="75">
        <v>-1.6652893742184399E-2</v>
      </c>
      <c r="CQ101" s="75">
        <v>-1.5368961332883299E-2</v>
      </c>
      <c r="CR101" s="75">
        <v>-1.4100238565088101E-2</v>
      </c>
      <c r="CS101" s="75">
        <v>-1.2860024014657899E-2</v>
      </c>
      <c r="CT101" s="75">
        <v>-1.16588852922177E-2</v>
      </c>
      <c r="CU101" s="75">
        <v>-1.05037712156399E-2</v>
      </c>
      <c r="CV101" s="75">
        <v>-9.3987815321315803E-3</v>
      </c>
      <c r="CW101" s="75">
        <v>-8.3445003048154796E-3</v>
      </c>
      <c r="CX101" s="75">
        <v>-7.3390878138980004E-3</v>
      </c>
      <c r="CY101" s="75">
        <v>-6.3785405929001997E-3</v>
      </c>
      <c r="CZ101" s="75">
        <v>-5.4571176920217099E-3</v>
      </c>
      <c r="DA101" s="75">
        <v>-4.5687091697936902E-3</v>
      </c>
      <c r="DB101" s="75">
        <v>-3.7064990834460299E-3</v>
      </c>
      <c r="DC101" s="75">
        <v>-2.8643526766200002E-3</v>
      </c>
      <c r="DD101" s="75">
        <v>-2.0366361129299502E-3</v>
      </c>
      <c r="DE101" s="75">
        <v>-1.2183490631150499E-3</v>
      </c>
      <c r="DF101" s="75">
        <v>-8.1107525458719396E-4</v>
      </c>
      <c r="DH101" s="73">
        <v>17900</v>
      </c>
      <c r="DI101">
        <v>10793.6366911647</v>
      </c>
      <c r="DK101" s="74">
        <v>0</v>
      </c>
      <c r="DL101" s="74">
        <v>0</v>
      </c>
      <c r="DM101" s="74">
        <v>89</v>
      </c>
      <c r="DN101" s="74">
        <v>10793.6366911647</v>
      </c>
    </row>
    <row r="102" spans="1:118" ht="1.1499999999999999" customHeight="1" x14ac:dyDescent="0.25">
      <c r="A102" s="71">
        <f t="shared" si="48"/>
        <v>91</v>
      </c>
      <c r="B102">
        <v>5450</v>
      </c>
      <c r="C102" s="72">
        <f t="shared" si="50"/>
        <v>-8.3821458005604605E-3</v>
      </c>
      <c r="D102" s="72">
        <f t="shared" si="50"/>
        <v>-3.2624374706433597E-2</v>
      </c>
      <c r="E102" s="72">
        <f t="shared" si="50"/>
        <v>-2.09157889842254E-2</v>
      </c>
      <c r="G102" s="72">
        <f t="shared" si="49"/>
        <v>-0.82621455756516304</v>
      </c>
      <c r="H102" s="72">
        <f t="shared" si="49"/>
        <v>-2.85861637838426</v>
      </c>
      <c r="I102" s="72">
        <f t="shared" si="47"/>
        <v>-1.76164276811973</v>
      </c>
      <c r="K102" s="75">
        <v>-8.0599404741405996E-4</v>
      </c>
      <c r="L102" s="75">
        <v>-1.2110624485922E-3</v>
      </c>
      <c r="M102" s="75">
        <v>-2.0252923609495998E-3</v>
      </c>
      <c r="N102" s="75">
        <v>-2.85037376376749E-3</v>
      </c>
      <c r="O102" s="75">
        <v>-3.6912427765128002E-3</v>
      </c>
      <c r="P102" s="75">
        <v>-4.5536445372635998E-3</v>
      </c>
      <c r="Q102" s="75">
        <v>-5.4436707570812296E-3</v>
      </c>
      <c r="R102" s="75">
        <v>-6.3674040031446496E-3</v>
      </c>
      <c r="S102" s="75">
        <v>-7.3307129722479597E-3</v>
      </c>
      <c r="T102" s="75">
        <v>-8.3383440386887702E-3</v>
      </c>
      <c r="U102" s="75">
        <v>-9.3937089381688505E-3</v>
      </c>
      <c r="V102" s="75">
        <v>-1.0497861639732899E-2</v>
      </c>
      <c r="W102" s="75">
        <v>-1.1649302453311E-2</v>
      </c>
      <c r="X102" s="75">
        <v>-1.2843747149086E-2</v>
      </c>
      <c r="Y102" s="75">
        <v>-1.4073681060958699E-2</v>
      </c>
      <c r="Z102" s="75">
        <v>-1.53285144691744E-2</v>
      </c>
      <c r="AA102" s="75">
        <v>-1.6595134356321001E-2</v>
      </c>
      <c r="AB102" s="75">
        <v>-1.7858086638011601E-2</v>
      </c>
      <c r="AC102" s="75">
        <v>-1.9100605376438502E-2</v>
      </c>
      <c r="AD102" s="75">
        <v>-2.0305114108477899E-2</v>
      </c>
      <c r="AE102" s="75">
        <v>-2.1454285740742301E-2</v>
      </c>
      <c r="AF102" s="75">
        <v>-2.2532422913077398E-2</v>
      </c>
      <c r="AG102" s="75">
        <v>-2.3525680666602902E-2</v>
      </c>
      <c r="AH102" s="75">
        <v>-2.4423049399269901E-2</v>
      </c>
      <c r="AI102" s="75">
        <v>-2.52175555529538E-2</v>
      </c>
      <c r="AJ102" s="75">
        <v>-2.5906220288111299E-2</v>
      </c>
      <c r="AK102" s="75">
        <v>-2.6490022394787E-2</v>
      </c>
      <c r="AL102" s="75">
        <v>-2.69744532801269E-2</v>
      </c>
      <c r="AM102" s="75">
        <v>-2.73690678927823E-2</v>
      </c>
      <c r="AN102" s="75">
        <v>-2.7686552759378098E-2</v>
      </c>
      <c r="AO102" s="75">
        <v>-2.7942236079102199E-2</v>
      </c>
      <c r="AP102" s="75">
        <v>-2.8153391805967602E-2</v>
      </c>
      <c r="AQ102" s="75">
        <v>-2.83379062197536E-2</v>
      </c>
      <c r="AR102" s="75">
        <v>-2.8513222408237199E-2</v>
      </c>
      <c r="AS102" s="75">
        <v>-2.86954430183777E-2</v>
      </c>
      <c r="AT102" s="75">
        <v>-2.8898476605509101E-2</v>
      </c>
      <c r="AU102" s="75">
        <v>-2.9132827698622299E-2</v>
      </c>
      <c r="AV102" s="75">
        <v>-2.94053154816083E-2</v>
      </c>
      <c r="AW102" s="75">
        <v>-2.9718661072192801E-2</v>
      </c>
      <c r="AX102" s="75">
        <v>-3.0071202795515999E-2</v>
      </c>
      <c r="AY102" s="75">
        <v>-3.0457203357827801E-2</v>
      </c>
      <c r="AZ102" s="75">
        <v>-3.0867130205283502E-2</v>
      </c>
      <c r="BA102" s="75">
        <v>-3.1288528469499297E-2</v>
      </c>
      <c r="BB102" s="75">
        <v>-3.1706356894969701E-2</v>
      </c>
      <c r="BC102" s="75">
        <v>-3.2104657141012398E-2</v>
      </c>
      <c r="BD102" s="75">
        <v>-3.2466895925094802E-2</v>
      </c>
      <c r="BE102" s="75">
        <v>-3.2777468175158898E-2</v>
      </c>
      <c r="BF102" s="75">
        <v>-3.30225787059725E-2</v>
      </c>
      <c r="BG102" s="75">
        <v>-3.3191064492484601E-2</v>
      </c>
      <c r="BH102" s="75">
        <v>-3.3275174830023298E-2</v>
      </c>
      <c r="BI102" s="75">
        <v>-3.3270955207722101E-2</v>
      </c>
      <c r="BJ102" s="75">
        <v>-3.3178873697061101E-2</v>
      </c>
      <c r="BK102" s="75">
        <v>-3.3003036285940597E-2</v>
      </c>
      <c r="BL102" s="75">
        <v>-3.2751890338868099E-2</v>
      </c>
      <c r="BM102" s="75">
        <v>-3.2436814281768402E-2</v>
      </c>
      <c r="BN102" s="75">
        <v>-3.2072077643656403E-2</v>
      </c>
      <c r="BO102" s="75">
        <v>-3.1673242534666302E-2</v>
      </c>
      <c r="BP102" s="75">
        <v>-3.1257005084917099E-2</v>
      </c>
      <c r="BQ102" s="75">
        <v>-3.08393744943396E-2</v>
      </c>
      <c r="BR102" s="75">
        <v>-3.0434685795325999E-2</v>
      </c>
      <c r="BS102" s="75">
        <v>-3.0055750489696002E-2</v>
      </c>
      <c r="BT102" s="75">
        <v>-2.9711073499211101E-2</v>
      </c>
      <c r="BU102" s="75">
        <v>-2.94060944186685E-2</v>
      </c>
      <c r="BV102" s="75">
        <v>-2.9142183757116899E-2</v>
      </c>
      <c r="BW102" s="75">
        <v>-2.8915582119138802E-2</v>
      </c>
      <c r="BX102" s="75">
        <v>-2.87194324603115E-2</v>
      </c>
      <c r="BY102" s="75">
        <v>-2.8542626547205099E-2</v>
      </c>
      <c r="BZ102" s="75">
        <v>-2.8370704133230899E-2</v>
      </c>
      <c r="CA102" s="75">
        <v>-2.8187890883577801E-2</v>
      </c>
      <c r="CB102" s="75">
        <v>-2.7976123306466399E-2</v>
      </c>
      <c r="CC102" s="75">
        <v>-2.77176980470949E-2</v>
      </c>
      <c r="CD102" s="75">
        <v>-2.7395863057736201E-2</v>
      </c>
      <c r="CE102" s="75">
        <v>-2.6995020709446101E-2</v>
      </c>
      <c r="CF102" s="75">
        <v>-2.6503233970765899E-2</v>
      </c>
      <c r="CG102" s="75">
        <v>-2.5911282225679299E-2</v>
      </c>
      <c r="CH102" s="75">
        <v>-2.5214284286148501E-2</v>
      </c>
      <c r="CI102" s="75">
        <v>-2.4411717330112801E-2</v>
      </c>
      <c r="CJ102" s="75">
        <v>-2.3506888308297599E-2</v>
      </c>
      <c r="CK102" s="75">
        <v>-2.2507743905612099E-2</v>
      </c>
      <c r="CL102" s="75">
        <v>-2.14251710943426E-2</v>
      </c>
      <c r="CM102" s="75">
        <v>-2.0273454472962801E-2</v>
      </c>
      <c r="CN102" s="75">
        <v>-1.9068537963798898E-2</v>
      </c>
      <c r="CO102" s="75">
        <v>-1.78277677507594E-2</v>
      </c>
      <c r="CP102" s="75">
        <v>-1.65684671775761E-2</v>
      </c>
      <c r="CQ102" s="75">
        <v>-1.53073136633292E-2</v>
      </c>
      <c r="CR102" s="75">
        <v>-1.40593730993578E-2</v>
      </c>
      <c r="CS102" s="75">
        <v>-1.2837322743266599E-2</v>
      </c>
      <c r="CT102" s="75">
        <v>-1.1651341322117301E-2</v>
      </c>
      <c r="CU102" s="75">
        <v>-1.05081488999803E-2</v>
      </c>
      <c r="CV102" s="75">
        <v>-9.4118752627718998E-3</v>
      </c>
      <c r="CW102" s="75">
        <v>-8.3632815721648504E-3</v>
      </c>
      <c r="CX102" s="75">
        <v>-7.3608742631631604E-3</v>
      </c>
      <c r="CY102" s="75">
        <v>-6.4010925885850103E-3</v>
      </c>
      <c r="CZ102" s="75">
        <v>-5.4786989828380598E-3</v>
      </c>
      <c r="DA102" s="75">
        <v>-4.5880546561966103E-3</v>
      </c>
      <c r="DB102" s="75">
        <v>-3.72282943100344E-3</v>
      </c>
      <c r="DC102" s="75">
        <v>-2.8771975812742299E-3</v>
      </c>
      <c r="DD102" s="75">
        <v>-2.0458323161210499E-3</v>
      </c>
      <c r="DE102" s="75">
        <v>-1.22384943607357E-3</v>
      </c>
      <c r="DF102" s="75">
        <v>-8.1470309313772297E-4</v>
      </c>
      <c r="DH102" s="73">
        <v>18100</v>
      </c>
      <c r="DI102">
        <v>10763.827729074301</v>
      </c>
      <c r="DK102" s="74">
        <v>0</v>
      </c>
      <c r="DL102" s="74">
        <v>0</v>
      </c>
      <c r="DM102" s="74">
        <v>90</v>
      </c>
      <c r="DN102" s="74">
        <v>10763.827729074301</v>
      </c>
    </row>
    <row r="103" spans="1:118" ht="1.1499999999999999" customHeight="1" x14ac:dyDescent="0.25">
      <c r="A103" s="71">
        <f t="shared" si="48"/>
        <v>92</v>
      </c>
      <c r="B103">
        <v>5400</v>
      </c>
      <c r="C103" s="72">
        <f t="shared" si="50"/>
        <v>-8.3915277900950894E-3</v>
      </c>
      <c r="D103" s="72">
        <f t="shared" si="50"/>
        <v>-3.2417381581230899E-2</v>
      </c>
      <c r="E103" s="72">
        <f t="shared" si="50"/>
        <v>-2.07539463008879E-2</v>
      </c>
      <c r="G103" s="72">
        <f t="shared" si="49"/>
        <v>-0.81782302977506804</v>
      </c>
      <c r="H103" s="72">
        <f t="shared" si="49"/>
        <v>-2.8261989968030301</v>
      </c>
      <c r="I103" s="72">
        <f t="shared" si="47"/>
        <v>-1.7408888218188401</v>
      </c>
      <c r="K103" s="75">
        <v>-8.0990601143639599E-4</v>
      </c>
      <c r="L103" s="75">
        <v>-1.21698327683589E-3</v>
      </c>
      <c r="M103" s="75">
        <v>-2.0351285550668698E-3</v>
      </c>
      <c r="N103" s="75">
        <v>-2.8639565495677702E-3</v>
      </c>
      <c r="O103" s="75">
        <v>-3.7082464744298701E-3</v>
      </c>
      <c r="P103" s="75">
        <v>-4.5734671049103698E-3</v>
      </c>
      <c r="Q103" s="75">
        <v>-5.4653796819366099E-3</v>
      </c>
      <c r="R103" s="75">
        <v>-6.3896280982453299E-3</v>
      </c>
      <c r="S103" s="75">
        <v>-7.3516362027567003E-3</v>
      </c>
      <c r="T103" s="75">
        <v>-8.3557072170515299E-3</v>
      </c>
      <c r="U103" s="75">
        <v>-9.4048738062156197E-3</v>
      </c>
      <c r="V103" s="75">
        <v>-1.0499894422550801E-2</v>
      </c>
      <c r="W103" s="75">
        <v>-1.16391382362371E-2</v>
      </c>
      <c r="X103" s="75">
        <v>-1.2818356586872101E-2</v>
      </c>
      <c r="Y103" s="75">
        <v>-1.4030262382871099E-2</v>
      </c>
      <c r="Z103" s="75">
        <v>-1.52646932146808E-2</v>
      </c>
      <c r="AA103" s="75">
        <v>-1.65091399250877E-2</v>
      </c>
      <c r="AB103" s="75">
        <v>-1.7748912600741198E-2</v>
      </c>
      <c r="AC103" s="75">
        <v>-1.8968122370411001E-2</v>
      </c>
      <c r="AD103" s="75">
        <v>-2.0150122471500199E-2</v>
      </c>
      <c r="AE103" s="75">
        <v>-2.1278529185251499E-2</v>
      </c>
      <c r="AF103" s="75">
        <v>-2.2338536029060298E-2</v>
      </c>
      <c r="AG103" s="75">
        <v>-2.33170638169031E-2</v>
      </c>
      <c r="AH103" s="75">
        <v>-2.4203715195421801E-2</v>
      </c>
      <c r="AI103" s="75">
        <v>-2.4991928688800701E-2</v>
      </c>
      <c r="AJ103" s="75">
        <v>-2.5678887336343902E-2</v>
      </c>
      <c r="AK103" s="75">
        <v>-2.6265489656088901E-2</v>
      </c>
      <c r="AL103" s="75">
        <v>-2.6756907832386701E-2</v>
      </c>
      <c r="AM103" s="75">
        <v>-2.7162135187490999E-2</v>
      </c>
      <c r="AN103" s="75">
        <v>-2.74930904771554E-2</v>
      </c>
      <c r="AO103" s="75">
        <v>-2.77641907830047E-2</v>
      </c>
      <c r="AP103" s="75">
        <v>-2.79916995013809E-2</v>
      </c>
      <c r="AQ103" s="75">
        <v>-2.81924264788358E-2</v>
      </c>
      <c r="AR103" s="75">
        <v>-2.8382783800548098E-2</v>
      </c>
      <c r="AS103" s="75">
        <v>-2.8577930402161601E-2</v>
      </c>
      <c r="AT103" s="75">
        <v>-2.8790960219630499E-2</v>
      </c>
      <c r="AU103" s="75">
        <v>-2.9031754732445701E-2</v>
      </c>
      <c r="AV103" s="75">
        <v>-2.9306756844744E-2</v>
      </c>
      <c r="AW103" s="75">
        <v>-2.9618562161108399E-2</v>
      </c>
      <c r="AX103" s="75">
        <v>-2.9965603618502399E-2</v>
      </c>
      <c r="AY103" s="75">
        <v>-3.03425503328799E-2</v>
      </c>
      <c r="AZ103" s="75">
        <v>-3.0740457830261199E-2</v>
      </c>
      <c r="BA103" s="75">
        <v>-3.11476501006927E-2</v>
      </c>
      <c r="BB103" s="75">
        <v>-3.1550014685913001E-2</v>
      </c>
      <c r="BC103" s="75">
        <v>-3.1932596616529703E-2</v>
      </c>
      <c r="BD103" s="75">
        <v>-3.2279864964511899E-2</v>
      </c>
      <c r="BE103" s="75">
        <v>-3.2577171302004902E-2</v>
      </c>
      <c r="BF103" s="75">
        <v>-3.2811608390175002E-2</v>
      </c>
      <c r="BG103" s="75">
        <v>-3.2972640848493003E-2</v>
      </c>
      <c r="BH103" s="75">
        <v>-3.3053046113654998E-2</v>
      </c>
      <c r="BI103" s="75">
        <v>-3.3049088599832403E-2</v>
      </c>
      <c r="BJ103" s="75">
        <v>-3.2961207738062499E-2</v>
      </c>
      <c r="BK103" s="75">
        <v>-3.2793260330858998E-2</v>
      </c>
      <c r="BL103" s="75">
        <v>-3.2553184442922399E-2</v>
      </c>
      <c r="BM103" s="75">
        <v>-3.2251637560439098E-2</v>
      </c>
      <c r="BN103" s="75">
        <v>-3.1902027189130398E-2</v>
      </c>
      <c r="BO103" s="75">
        <v>-3.15189629027827E-2</v>
      </c>
      <c r="BP103" s="75">
        <v>-3.11180783430791E-2</v>
      </c>
      <c r="BQ103" s="75">
        <v>-3.0714444514915101E-2</v>
      </c>
      <c r="BR103" s="75">
        <v>-3.0321442570830099E-2</v>
      </c>
      <c r="BS103" s="75">
        <v>-2.9951150782762798E-2</v>
      </c>
      <c r="BT103" s="75">
        <v>-2.96114752097082E-2</v>
      </c>
      <c r="BU103" s="75">
        <v>-2.93075344593898E-2</v>
      </c>
      <c r="BV103" s="75">
        <v>-2.9040602602094599E-2</v>
      </c>
      <c r="BW103" s="75">
        <v>-2.8807056658738402E-2</v>
      </c>
      <c r="BX103" s="75">
        <v>-2.8600526684372199E-2</v>
      </c>
      <c r="BY103" s="75">
        <v>-2.8410456119418E-2</v>
      </c>
      <c r="BZ103" s="75">
        <v>-2.82232813259224E-2</v>
      </c>
      <c r="CA103" s="75">
        <v>-2.8024175910995801E-2</v>
      </c>
      <c r="CB103" s="75">
        <v>-2.7796074160091801E-2</v>
      </c>
      <c r="CC103" s="75">
        <v>-2.7522412018884099E-2</v>
      </c>
      <c r="CD103" s="75">
        <v>-2.71873683371723E-2</v>
      </c>
      <c r="CE103" s="75">
        <v>-2.6776283904209702E-2</v>
      </c>
      <c r="CF103" s="75">
        <v>-2.6277976227743201E-2</v>
      </c>
      <c r="CG103" s="75">
        <v>-2.5683693062587699E-2</v>
      </c>
      <c r="CH103" s="75">
        <v>-2.4988932727405801E-2</v>
      </c>
      <c r="CI103" s="75">
        <v>-2.41931459395664E-2</v>
      </c>
      <c r="CJ103" s="75">
        <v>-2.3299478437534101E-2</v>
      </c>
      <c r="CK103" s="75">
        <v>-2.2315442723952399E-2</v>
      </c>
      <c r="CL103" s="75">
        <v>-2.1251255548577298E-2</v>
      </c>
      <c r="CM103" s="75">
        <v>-2.0120471607651701E-2</v>
      </c>
      <c r="CN103" s="75">
        <v>-1.8938067909402799E-2</v>
      </c>
      <c r="CO103" s="75">
        <v>-1.7720516443700901E-2</v>
      </c>
      <c r="CP103" s="75">
        <v>-1.6484158398889101E-2</v>
      </c>
      <c r="CQ103" s="75">
        <v>-1.52448422835368E-2</v>
      </c>
      <c r="CR103" s="75">
        <v>-1.40168868506862E-2</v>
      </c>
      <c r="CS103" s="75">
        <v>-1.28123744919139E-2</v>
      </c>
      <c r="CT103" s="75">
        <v>-1.1641115107991E-2</v>
      </c>
      <c r="CU103" s="75">
        <v>-1.05096023903024E-2</v>
      </c>
      <c r="CV103" s="75">
        <v>-9.4219827025472103E-3</v>
      </c>
      <c r="CW103" s="75">
        <v>-8.3791767499997102E-3</v>
      </c>
      <c r="CX103" s="75">
        <v>-7.3799987107759004E-3</v>
      </c>
      <c r="CY103" s="75">
        <v>-6.4212992522288898E-3</v>
      </c>
      <c r="CZ103" s="75">
        <v>-5.4983016808455402E-3</v>
      </c>
      <c r="DA103" s="75">
        <v>-4.6058041618016396E-3</v>
      </c>
      <c r="DB103" s="75">
        <v>-3.73793321316043E-3</v>
      </c>
      <c r="DC103" s="75">
        <v>-2.8891534814965698E-3</v>
      </c>
      <c r="DD103" s="75">
        <v>-2.0544327927564101E-3</v>
      </c>
      <c r="DE103" s="75">
        <v>-1.22901291755624E-3</v>
      </c>
      <c r="DF103" s="75">
        <v>-8.1811381719489799E-4</v>
      </c>
      <c r="DH103" s="73">
        <v>18300</v>
      </c>
      <c r="DI103">
        <v>10742.9111987499</v>
      </c>
      <c r="DK103" s="74">
        <v>0</v>
      </c>
      <c r="DL103" s="74">
        <v>0</v>
      </c>
      <c r="DM103" s="74">
        <v>91</v>
      </c>
      <c r="DN103" s="74">
        <v>10742.9111987499</v>
      </c>
    </row>
    <row r="104" spans="1:118" ht="1.1499999999999999" customHeight="1" x14ac:dyDescent="0.25">
      <c r="A104" s="71">
        <f t="shared" si="48"/>
        <v>93</v>
      </c>
      <c r="B104">
        <v>5350</v>
      </c>
      <c r="C104" s="72">
        <f t="shared" si="50"/>
        <v>-8.3985439019215805E-3</v>
      </c>
      <c r="D104" s="72">
        <f t="shared" si="50"/>
        <v>-3.2215005673310697E-2</v>
      </c>
      <c r="E104" s="72">
        <f t="shared" si="50"/>
        <v>-2.0595847698682501E-2</v>
      </c>
      <c r="G104" s="72">
        <f t="shared" si="49"/>
        <v>-0.80942448587314597</v>
      </c>
      <c r="H104" s="72">
        <f t="shared" si="49"/>
        <v>-2.79398399112972</v>
      </c>
      <c r="I104" s="72">
        <f t="shared" si="47"/>
        <v>-1.72029297412016</v>
      </c>
      <c r="K104" s="75">
        <v>-8.1356832776691504E-4</v>
      </c>
      <c r="L104" s="75">
        <v>-1.2225218518096799E-3</v>
      </c>
      <c r="M104" s="75">
        <v>-2.04430320028222E-3</v>
      </c>
      <c r="N104" s="75">
        <v>-2.8765681363620301E-3</v>
      </c>
      <c r="O104" s="75">
        <v>-3.7239405779882799E-3</v>
      </c>
      <c r="P104" s="75">
        <v>-4.59162179130089E-3</v>
      </c>
      <c r="Q104" s="75">
        <v>-5.4850606407990197E-3</v>
      </c>
      <c r="R104" s="75">
        <v>-6.4094914085035199E-3</v>
      </c>
      <c r="S104" s="75">
        <v>-7.36992528405153E-3</v>
      </c>
      <c r="T104" s="75">
        <v>-8.3702554624778703E-3</v>
      </c>
      <c r="U104" s="75">
        <v>-9.4131691160828194E-3</v>
      </c>
      <c r="V104" s="75">
        <v>-1.0499157316821699E-2</v>
      </c>
      <c r="W104" s="75">
        <v>-1.1626477234681199E-2</v>
      </c>
      <c r="X104" s="75">
        <v>-1.27909231113108E-2</v>
      </c>
      <c r="Y104" s="75">
        <v>-1.39854299296803E-2</v>
      </c>
      <c r="Z104" s="75">
        <v>-1.52002450662803E-2</v>
      </c>
      <c r="AA104" s="75">
        <v>-1.6423432752594599E-2</v>
      </c>
      <c r="AB104" s="75">
        <v>-1.7641025684156299E-2</v>
      </c>
      <c r="AC104" s="75">
        <v>-1.8837962200141101E-2</v>
      </c>
      <c r="AD104" s="75">
        <v>-1.9998470769273798E-2</v>
      </c>
      <c r="AE104" s="75">
        <v>-2.1107054567205501E-2</v>
      </c>
      <c r="AF104" s="75">
        <v>-2.2149743868299002E-2</v>
      </c>
      <c r="AG104" s="75">
        <v>-2.3114178371715699E-2</v>
      </c>
      <c r="AH104" s="75">
        <v>-2.3990535118396099E-2</v>
      </c>
      <c r="AI104" s="75">
        <v>-2.4772638493423E-2</v>
      </c>
      <c r="AJ104" s="75">
        <v>-2.5457820851324801E-2</v>
      </c>
      <c r="AK104" s="75">
        <v>-2.6046903572564499E-2</v>
      </c>
      <c r="AL104" s="75">
        <v>-2.65447579863212E-2</v>
      </c>
      <c r="AM104" s="75">
        <v>-2.6959846521954201E-2</v>
      </c>
      <c r="AN104" s="75">
        <v>-2.7303364799095099E-2</v>
      </c>
      <c r="AO104" s="75">
        <v>-2.75888735095168E-2</v>
      </c>
      <c r="AP104" s="75">
        <v>-2.7831685031997001E-2</v>
      </c>
      <c r="AQ104" s="75">
        <v>-2.8047593322621599E-2</v>
      </c>
      <c r="AR104" s="75">
        <v>-2.82520432359478E-2</v>
      </c>
      <c r="AS104" s="75">
        <v>-2.8459306805730101E-2</v>
      </c>
      <c r="AT104" s="75">
        <v>-2.8681706846482399E-2</v>
      </c>
      <c r="AU104" s="75">
        <v>-2.89285422647617E-2</v>
      </c>
      <c r="AV104" s="75">
        <v>-2.9205901402015101E-2</v>
      </c>
      <c r="AW104" s="75">
        <v>-2.9516259110773699E-2</v>
      </c>
      <c r="AX104" s="75">
        <v>-2.9858134853093299E-2</v>
      </c>
      <c r="AY104" s="75">
        <v>-3.02265842738552E-2</v>
      </c>
      <c r="AZ104" s="75">
        <v>-3.06132094671966E-2</v>
      </c>
      <c r="BA104" s="75">
        <v>-3.10070639314926E-2</v>
      </c>
      <c r="BB104" s="75">
        <v>-3.1394915770583703E-2</v>
      </c>
      <c r="BC104" s="75">
        <v>-3.1762741365214398E-2</v>
      </c>
      <c r="BD104" s="75">
        <v>-3.2095955858167102E-2</v>
      </c>
      <c r="BE104" s="75">
        <v>-3.23808100834094E-2</v>
      </c>
      <c r="BF104" s="75">
        <v>-3.2605227661993003E-2</v>
      </c>
      <c r="BG104" s="75">
        <v>-3.2759260712800803E-2</v>
      </c>
      <c r="BH104" s="75">
        <v>-3.2836190145580903E-2</v>
      </c>
      <c r="BI104" s="75">
        <v>-3.2832478607115197E-2</v>
      </c>
      <c r="BJ104" s="75">
        <v>-3.2748538180026099E-2</v>
      </c>
      <c r="BK104" s="75">
        <v>-3.25880032376153E-2</v>
      </c>
      <c r="BL104" s="75">
        <v>-3.2358315229052997E-2</v>
      </c>
      <c r="BM104" s="75">
        <v>-3.20694708850442E-2</v>
      </c>
      <c r="BN104" s="75">
        <v>-3.1734062114969597E-2</v>
      </c>
      <c r="BO104" s="75">
        <v>-3.1365799308555299E-2</v>
      </c>
      <c r="BP104" s="75">
        <v>-3.09793294841074E-2</v>
      </c>
      <c r="BQ104" s="75">
        <v>-3.05888337786973E-2</v>
      </c>
      <c r="BR104" s="75">
        <v>-3.0206800343244099E-2</v>
      </c>
      <c r="BS104" s="75">
        <v>-2.9844624339621002E-2</v>
      </c>
      <c r="BT104" s="75">
        <v>-2.95096410292853E-2</v>
      </c>
      <c r="BU104" s="75">
        <v>-2.9206677394586201E-2</v>
      </c>
      <c r="BV104" s="75">
        <v>-2.8936913121065101E-2</v>
      </c>
      <c r="BW104" s="75">
        <v>-2.86968520102391E-2</v>
      </c>
      <c r="BX104" s="75">
        <v>-2.84805950366262E-2</v>
      </c>
      <c r="BY104" s="75">
        <v>-2.8278083593281701E-2</v>
      </c>
      <c r="BZ104" s="75">
        <v>-2.8076624759833E-2</v>
      </c>
      <c r="CA104" s="75">
        <v>-2.7862258269165E-2</v>
      </c>
      <c r="CB104" s="75">
        <v>-2.7618873277756299E-2</v>
      </c>
      <c r="CC104" s="75">
        <v>-2.7330976003108801E-2</v>
      </c>
      <c r="CD104" s="75">
        <v>-2.6983608341834001E-2</v>
      </c>
      <c r="CE104" s="75">
        <v>-2.6563017183898401E-2</v>
      </c>
      <c r="CF104" s="75">
        <v>-2.6058706523781401E-2</v>
      </c>
      <c r="CG104" s="75">
        <v>-2.54623850808911E-2</v>
      </c>
      <c r="CH104" s="75">
        <v>-2.47699006471566E-2</v>
      </c>
      <c r="CI104" s="75">
        <v>-2.3980679978767499E-2</v>
      </c>
      <c r="CJ104" s="75">
        <v>-2.3097727961717201E-2</v>
      </c>
      <c r="CK104" s="75">
        <v>-2.2128138055436401E-2</v>
      </c>
      <c r="CL104" s="75">
        <v>-2.1081511302136199E-2</v>
      </c>
      <c r="CM104" s="75">
        <v>-1.99707066564997E-2</v>
      </c>
      <c r="CN104" s="75">
        <v>-1.8809800422472999E-2</v>
      </c>
      <c r="CO104" s="75">
        <v>-1.7614436958524399E-2</v>
      </c>
      <c r="CP104" s="75">
        <v>-1.64000369610857E-2</v>
      </c>
      <c r="CQ104" s="75">
        <v>-1.5181663303455901E-2</v>
      </c>
      <c r="CR104" s="75">
        <v>-1.3972931349567201E-2</v>
      </c>
      <c r="CS104" s="75">
        <v>-1.27853569519902E-2</v>
      </c>
      <c r="CT104" s="75">
        <v>-1.16283948221143E-2</v>
      </c>
      <c r="CU104" s="75">
        <v>-1.05083220815913E-2</v>
      </c>
      <c r="CV104" s="75">
        <v>-9.4292820019791102E-3</v>
      </c>
      <c r="CW104" s="75">
        <v>-8.3923458051731303E-3</v>
      </c>
      <c r="CX104" s="75">
        <v>-7.3965952409298496E-3</v>
      </c>
      <c r="CY104" s="75">
        <v>-6.4392659750364999E-3</v>
      </c>
      <c r="CZ104" s="75">
        <v>-5.5160030816432401E-3</v>
      </c>
      <c r="DA104" s="75">
        <v>-4.6220085764571098E-3</v>
      </c>
      <c r="DB104" s="75">
        <v>-3.7518401121042098E-3</v>
      </c>
      <c r="DC104" s="75">
        <v>-2.9002350308473899E-3</v>
      </c>
      <c r="DD104" s="75">
        <v>-2.06244225549653E-3</v>
      </c>
      <c r="DE104" s="75">
        <v>-1.2338403882176799E-3</v>
      </c>
      <c r="DF104" s="75">
        <v>-8.2130873252935996E-4</v>
      </c>
      <c r="DH104" s="73">
        <v>18500</v>
      </c>
      <c r="DI104">
        <v>10732.8345303387</v>
      </c>
      <c r="DK104" s="74">
        <v>0</v>
      </c>
      <c r="DL104" s="74">
        <v>0</v>
      </c>
      <c r="DM104" s="74">
        <v>92</v>
      </c>
      <c r="DN104" s="74">
        <v>10732.8345303387</v>
      </c>
    </row>
    <row r="105" spans="1:118" ht="1.1499999999999999" customHeight="1" x14ac:dyDescent="0.25">
      <c r="A105" s="71">
        <f t="shared" si="48"/>
        <v>94</v>
      </c>
      <c r="B105">
        <v>5300</v>
      </c>
      <c r="C105" s="72">
        <f t="shared" si="50"/>
        <v>-8.4033298661233807E-3</v>
      </c>
      <c r="D105" s="72">
        <f t="shared" si="50"/>
        <v>-3.2017054198631698E-2</v>
      </c>
      <c r="E105" s="72">
        <f t="shared" si="50"/>
        <v>-2.0441364051853199E-2</v>
      </c>
      <c r="G105" s="72">
        <f t="shared" si="49"/>
        <v>-0.80102115600702295</v>
      </c>
      <c r="H105" s="72">
        <f t="shared" si="49"/>
        <v>-2.7619669369310902</v>
      </c>
      <c r="I105" s="72">
        <f t="shared" si="47"/>
        <v>-1.6998516100683001</v>
      </c>
      <c r="K105" s="75">
        <v>-8.1698386547031897E-4</v>
      </c>
      <c r="L105" s="75">
        <v>-1.2276830537757599E-3</v>
      </c>
      <c r="M105" s="75">
        <v>-2.0528272942146901E-3</v>
      </c>
      <c r="N105" s="75">
        <v>-2.8882302236024702E-3</v>
      </c>
      <c r="O105" s="75">
        <v>-3.73836271980508E-3</v>
      </c>
      <c r="P105" s="75">
        <v>-4.6081672386299004E-3</v>
      </c>
      <c r="Q105" s="75">
        <v>-5.5027968991726E-3</v>
      </c>
      <c r="R105" s="75">
        <v>-6.42710334596813E-3</v>
      </c>
      <c r="S105" s="75">
        <v>-7.3857151358970403E-3</v>
      </c>
      <c r="T105" s="75">
        <v>-8.3821458005604605E-3</v>
      </c>
      <c r="U105" s="75">
        <v>-9.4187680374307001E-3</v>
      </c>
      <c r="V105" s="75">
        <v>-1.0495831235793901E-2</v>
      </c>
      <c r="W105" s="75">
        <v>-1.1611497410867699E-2</v>
      </c>
      <c r="X105" s="75">
        <v>-1.27616104764547E-2</v>
      </c>
      <c r="Y105" s="75">
        <v>-1.3939322150431499E-2</v>
      </c>
      <c r="Z105" s="75">
        <v>-1.5135272528332199E-2</v>
      </c>
      <c r="AA105" s="75">
        <v>-1.6338070544738899E-2</v>
      </c>
      <c r="AB105" s="75">
        <v>-1.75344323063427E-2</v>
      </c>
      <c r="AC105" s="75">
        <v>-1.8710076101465301E-2</v>
      </c>
      <c r="AD105" s="75">
        <v>-1.9850054817075E-2</v>
      </c>
      <c r="AE105" s="75">
        <v>-2.0939705780961E-2</v>
      </c>
      <c r="AF105" s="75">
        <v>-2.1965844865931099E-2</v>
      </c>
      <c r="AG105" s="75">
        <v>-2.29167869451475E-2</v>
      </c>
      <c r="AH105" s="75">
        <v>-2.3783248249815099E-2</v>
      </c>
      <c r="AI105" s="75">
        <v>-2.4559414075752101E-2</v>
      </c>
      <c r="AJ105" s="75">
        <v>-2.5242754555883901E-2</v>
      </c>
      <c r="AK105" s="75">
        <v>-2.5834017443721598E-2</v>
      </c>
      <c r="AL105" s="75">
        <v>-2.6337790175048201E-2</v>
      </c>
      <c r="AM105" s="75">
        <v>-2.6762032849751399E-2</v>
      </c>
      <c r="AN105" s="75">
        <v>-2.71172606311165E-2</v>
      </c>
      <c r="AO105" s="75">
        <v>-2.74162290911272E-2</v>
      </c>
      <c r="AP105" s="75">
        <v>-2.7673355096239902E-2</v>
      </c>
      <c r="AQ105" s="75">
        <v>-2.7903474331178499E-2</v>
      </c>
      <c r="AR105" s="75">
        <v>-2.8121124382578199E-2</v>
      </c>
      <c r="AS105" s="75">
        <v>-2.8339743157348399E-2</v>
      </c>
      <c r="AT105" s="75">
        <v>-2.8570923276738502E-2</v>
      </c>
      <c r="AU105" s="75">
        <v>-2.8823420254502699E-2</v>
      </c>
      <c r="AV105" s="75">
        <v>-2.9102987052588101E-2</v>
      </c>
      <c r="AW105" s="75">
        <v>-2.9411982284955202E-2</v>
      </c>
      <c r="AX105" s="75">
        <v>-2.9749005859853201E-2</v>
      </c>
      <c r="AY105" s="75">
        <v>-3.0109479484576599E-2</v>
      </c>
      <c r="AZ105" s="75">
        <v>-3.0485513052981299E-2</v>
      </c>
      <c r="BA105" s="75">
        <v>-3.0866844266465701E-2</v>
      </c>
      <c r="BB105" s="75">
        <v>-3.1241075967132E-2</v>
      </c>
      <c r="BC105" s="75">
        <v>-3.1595046969659903E-2</v>
      </c>
      <c r="BD105" s="75">
        <v>-3.1915068315602098E-2</v>
      </c>
      <c r="BE105" s="75">
        <v>-3.21882347205701E-2</v>
      </c>
      <c r="BF105" s="75">
        <v>-3.2403245348750699E-2</v>
      </c>
      <c r="BG105" s="75">
        <v>-3.2550706219831201E-2</v>
      </c>
      <c r="BH105" s="75">
        <v>-3.2624374706433597E-2</v>
      </c>
      <c r="BI105" s="75">
        <v>-3.26208931406336E-2</v>
      </c>
      <c r="BJ105" s="75">
        <v>-3.2540649847637701E-2</v>
      </c>
      <c r="BK105" s="75">
        <v>-3.2387078796095897E-2</v>
      </c>
      <c r="BL105" s="75">
        <v>-3.2167137679807598E-2</v>
      </c>
      <c r="BM105" s="75">
        <v>-3.1890221418962E-2</v>
      </c>
      <c r="BN105" s="75">
        <v>-3.1568145525639003E-2</v>
      </c>
      <c r="BO105" s="75">
        <v>-3.1213774451207401E-2</v>
      </c>
      <c r="BP105" s="75">
        <v>-3.0840840526288899E-2</v>
      </c>
      <c r="BQ105" s="75">
        <v>-3.0462675322137301E-2</v>
      </c>
      <c r="BR105" s="75">
        <v>-3.0090938886209999E-2</v>
      </c>
      <c r="BS105" s="75">
        <v>-2.9736383195986399E-2</v>
      </c>
      <c r="BT105" s="75">
        <v>-2.9405802851292701E-2</v>
      </c>
      <c r="BU105" s="75">
        <v>-2.9103761874175599E-2</v>
      </c>
      <c r="BV105" s="75">
        <v>-2.88313418766665E-2</v>
      </c>
      <c r="BW105" s="75">
        <v>-2.85851727369845E-2</v>
      </c>
      <c r="BX105" s="75">
        <v>-2.8359802384784399E-2</v>
      </c>
      <c r="BY105" s="75">
        <v>-2.81456264649705E-2</v>
      </c>
      <c r="BZ105" s="75">
        <v>-2.7930795287629699E-2</v>
      </c>
      <c r="CA105" s="75">
        <v>-2.7702136580510298E-2</v>
      </c>
      <c r="CB105" s="75">
        <v>-2.7444459232901799E-2</v>
      </c>
      <c r="CC105" s="75">
        <v>-2.71432670593185E-2</v>
      </c>
      <c r="CD105" s="75">
        <v>-2.6784409481579102E-2</v>
      </c>
      <c r="CE105" s="75">
        <v>-2.6355002171894699E-2</v>
      </c>
      <c r="CF105" s="75">
        <v>-2.5845175824515499E-2</v>
      </c>
      <c r="CG105" s="75">
        <v>-2.5247091667715701E-2</v>
      </c>
      <c r="CH105" s="75">
        <v>-2.4556918055154701E-2</v>
      </c>
      <c r="CI105" s="75">
        <v>-2.3774061426711301E-2</v>
      </c>
      <c r="CJ105" s="75">
        <v>-2.2901403887713001E-2</v>
      </c>
      <c r="CK105" s="75">
        <v>-2.1945633750815399E-2</v>
      </c>
      <c r="CL105" s="75">
        <v>-2.09157889842254E-2</v>
      </c>
      <c r="CM105" s="75">
        <v>-1.9824062229495201E-2</v>
      </c>
      <c r="CN105" s="75">
        <v>-1.8683694016340201E-2</v>
      </c>
      <c r="CO105" s="75">
        <v>-1.75095423384664E-2</v>
      </c>
      <c r="CP105" s="75">
        <v>-1.6316166409615099E-2</v>
      </c>
      <c r="CQ105" s="75">
        <v>-1.51178848176459E-2</v>
      </c>
      <c r="CR105" s="75">
        <v>-1.39276479763339E-2</v>
      </c>
      <c r="CS105" s="75">
        <v>-1.2756436708973499E-2</v>
      </c>
      <c r="CT105" s="75">
        <v>-1.1613357639980599E-2</v>
      </c>
      <c r="CU105" s="75">
        <v>-1.05044873345832E-2</v>
      </c>
      <c r="CV105" s="75">
        <v>-9.4339425231601097E-3</v>
      </c>
      <c r="CW105" s="75">
        <v>-8.4029406702393304E-3</v>
      </c>
      <c r="CX105" s="75">
        <v>-7.4107930302898199E-3</v>
      </c>
      <c r="CY105" s="75">
        <v>-6.455094786279E-3</v>
      </c>
      <c r="CZ105" s="75">
        <v>-5.5318794103231903E-3</v>
      </c>
      <c r="DA105" s="75">
        <v>-4.63671957559199E-3</v>
      </c>
      <c r="DB105" s="75">
        <v>-3.7645813271410498E-3</v>
      </c>
      <c r="DC105" s="75">
        <v>-2.9104592819658099E-3</v>
      </c>
      <c r="DD105" s="75">
        <v>-2.0698675876428701E-3</v>
      </c>
      <c r="DE105" s="75">
        <v>-1.23833410226325E-3</v>
      </c>
      <c r="DF105" s="75">
        <v>-8.2429037965994203E-4</v>
      </c>
      <c r="DH105" s="73">
        <v>18700</v>
      </c>
      <c r="DI105">
        <v>10734.862351821601</v>
      </c>
      <c r="DK105" s="74">
        <v>0</v>
      </c>
      <c r="DL105" s="74">
        <v>0</v>
      </c>
      <c r="DM105" s="74">
        <v>93</v>
      </c>
      <c r="DN105" s="74">
        <v>10734.862351821601</v>
      </c>
    </row>
    <row r="106" spans="1:118" ht="1.1499999999999999" customHeight="1" x14ac:dyDescent="0.25">
      <c r="A106" s="71">
        <f t="shared" si="48"/>
        <v>95</v>
      </c>
      <c r="B106">
        <v>5250</v>
      </c>
      <c r="C106" s="72">
        <f t="shared" si="50"/>
        <v>-8.4060149906599602E-3</v>
      </c>
      <c r="D106" s="72">
        <f t="shared" si="50"/>
        <v>-3.1823345957868697E-2</v>
      </c>
      <c r="E106" s="72">
        <f t="shared" si="50"/>
        <v>-2.02903723637518E-2</v>
      </c>
      <c r="G106" s="72">
        <f t="shared" si="49"/>
        <v>-0.79261514101636299</v>
      </c>
      <c r="H106" s="72">
        <f t="shared" si="49"/>
        <v>-2.7301435909732201</v>
      </c>
      <c r="I106" s="72">
        <f t="shared" si="47"/>
        <v>-1.6795612377045499</v>
      </c>
      <c r="K106" s="75">
        <v>-8.2015628341650798E-4</v>
      </c>
      <c r="L106" s="75">
        <v>-1.2324728882822399E-3</v>
      </c>
      <c r="M106" s="75">
        <v>-2.0607133809380598E-3</v>
      </c>
      <c r="N106" s="75">
        <v>-2.8989660582237702E-3</v>
      </c>
      <c r="O106" s="75">
        <v>-3.7515515245286199E-3</v>
      </c>
      <c r="P106" s="75">
        <v>-4.6231619018681103E-3</v>
      </c>
      <c r="Q106" s="75">
        <v>-5.5186699933074098E-3</v>
      </c>
      <c r="R106" s="75">
        <v>-6.4425696907619498E-3</v>
      </c>
      <c r="S106" s="75">
        <v>-7.3991350099140603E-3</v>
      </c>
      <c r="T106" s="75">
        <v>-8.3915277900950894E-3</v>
      </c>
      <c r="U106" s="75">
        <v>-9.4218346755997103E-3</v>
      </c>
      <c r="V106" s="75">
        <v>-1.04900868825006E-2</v>
      </c>
      <c r="W106" s="75">
        <v>-1.1594366125573199E-2</v>
      </c>
      <c r="X106" s="75">
        <v>-1.2730572140449099E-2</v>
      </c>
      <c r="Y106" s="75">
        <v>-1.38920683028027E-2</v>
      </c>
      <c r="Z106" s="75">
        <v>-1.5069870817806001E-2</v>
      </c>
      <c r="AA106" s="75">
        <v>-1.6253106140215998E-2</v>
      </c>
      <c r="AB106" s="75">
        <v>-1.74291368720241E-2</v>
      </c>
      <c r="AC106" s="75">
        <v>-1.8584416488092701E-2</v>
      </c>
      <c r="AD106" s="75">
        <v>-1.9704774839010401E-2</v>
      </c>
      <c r="AE106" s="75">
        <v>-2.07763342548105E-2</v>
      </c>
      <c r="AF106" s="75">
        <v>-2.1786647829121601E-2</v>
      </c>
      <c r="AG106" s="75">
        <v>-2.27246647675747E-2</v>
      </c>
      <c r="AH106" s="75">
        <v>-2.3581607812693601E-2</v>
      </c>
      <c r="AI106" s="75">
        <v>-2.4351999398691E-2</v>
      </c>
      <c r="AJ106" s="75">
        <v>-2.50334368222138E-2</v>
      </c>
      <c r="AK106" s="75">
        <v>-2.56265981451906E-2</v>
      </c>
      <c r="AL106" s="75">
        <v>-2.6135802536205101E-2</v>
      </c>
      <c r="AM106" s="75">
        <v>-2.6568534228863398E-2</v>
      </c>
      <c r="AN106" s="75">
        <v>-2.6934668851322299E-2</v>
      </c>
      <c r="AO106" s="75">
        <v>-2.7246204813786701E-2</v>
      </c>
      <c r="AP106" s="75">
        <v>-2.7516715107594701E-2</v>
      </c>
      <c r="AQ106" s="75">
        <v>-2.7760132245784899E-2</v>
      </c>
      <c r="AR106" s="75">
        <v>-2.7990142804719599E-2</v>
      </c>
      <c r="AS106" s="75">
        <v>-2.8219399463137E-2</v>
      </c>
      <c r="AT106" s="75">
        <v>-2.84588033668342E-2</v>
      </c>
      <c r="AU106" s="75">
        <v>-2.8716604451260501E-2</v>
      </c>
      <c r="AV106" s="75">
        <v>-2.8998236961783701E-2</v>
      </c>
      <c r="AW106" s="75">
        <v>-2.93059478022814E-2</v>
      </c>
      <c r="AX106" s="75">
        <v>-2.9638413200282199E-2</v>
      </c>
      <c r="AY106" s="75">
        <v>-2.9991399479308699E-2</v>
      </c>
      <c r="AZ106" s="75">
        <v>-3.0357488657109501E-2</v>
      </c>
      <c r="BA106" s="75">
        <v>-3.07270610146224E-2</v>
      </c>
      <c r="BB106" s="75">
        <v>-3.10885100166251E-2</v>
      </c>
      <c r="BC106" s="75">
        <v>-3.1429471689366398E-2</v>
      </c>
      <c r="BD106" s="75">
        <v>-3.1737108217303099E-2</v>
      </c>
      <c r="BE106" s="75">
        <v>-3.1999304350715602E-2</v>
      </c>
      <c r="BF106" s="75">
        <v>-3.22054818562355E-2</v>
      </c>
      <c r="BG106" s="75">
        <v>-3.2346772971159198E-2</v>
      </c>
      <c r="BH106" s="75">
        <v>-3.2417381581230899E-2</v>
      </c>
      <c r="BI106" s="75">
        <v>-3.2414114400698898E-2</v>
      </c>
      <c r="BJ106" s="75">
        <v>-3.2337340957342302E-2</v>
      </c>
      <c r="BK106" s="75">
        <v>-3.2190311844906297E-2</v>
      </c>
      <c r="BL106" s="75">
        <v>-3.1979515898178698E-2</v>
      </c>
      <c r="BM106" s="75">
        <v>-3.17138019143067E-2</v>
      </c>
      <c r="BN106" s="75">
        <v>-3.14042424698436E-2</v>
      </c>
      <c r="BO106" s="75">
        <v>-3.1062909993474899E-2</v>
      </c>
      <c r="BP106" s="75">
        <v>-3.07026881516912E-2</v>
      </c>
      <c r="BQ106" s="75">
        <v>-3.0336094113849799E-2</v>
      </c>
      <c r="BR106" s="75">
        <v>-2.9974027228295199E-2</v>
      </c>
      <c r="BS106" s="75">
        <v>-2.9626625986711501E-2</v>
      </c>
      <c r="BT106" s="75">
        <v>-2.9300178748594499E-2</v>
      </c>
      <c r="BU106" s="75">
        <v>-2.8999011501755299E-2</v>
      </c>
      <c r="BV106" s="75">
        <v>-2.8724101329344099E-2</v>
      </c>
      <c r="BW106" s="75">
        <v>-2.8472210736963401E-2</v>
      </c>
      <c r="BX106" s="75">
        <v>-2.82383025225681E-2</v>
      </c>
      <c r="BY106" s="75">
        <v>-2.8013194979585002E-2</v>
      </c>
      <c r="BZ106" s="75">
        <v>-2.77858487036792E-2</v>
      </c>
      <c r="CA106" s="75">
        <v>-2.7543809137841799E-2</v>
      </c>
      <c r="CB106" s="75">
        <v>-2.7272773108952601E-2</v>
      </c>
      <c r="CC106" s="75">
        <v>-2.6959168775215401E-2</v>
      </c>
      <c r="CD106" s="75">
        <v>-2.65896077088018E-2</v>
      </c>
      <c r="CE106" s="75">
        <v>-2.61520324067805E-2</v>
      </c>
      <c r="CF106" s="75">
        <v>-2.5637149183644299E-2</v>
      </c>
      <c r="CG106" s="75">
        <v>-2.5037560896116699E-2</v>
      </c>
      <c r="CH106" s="75">
        <v>-2.4349729999435101E-2</v>
      </c>
      <c r="CI106" s="75">
        <v>-2.3573046395695199E-2</v>
      </c>
      <c r="CJ106" s="75">
        <v>-2.271028562026E-2</v>
      </c>
      <c r="CK106" s="75">
        <v>-2.1767743997688702E-2</v>
      </c>
      <c r="CL106" s="75">
        <v>-2.07539463008879E-2</v>
      </c>
      <c r="CM106" s="75">
        <v>-1.9680445265603301E-2</v>
      </c>
      <c r="CN106" s="75">
        <v>-1.8559707768663398E-2</v>
      </c>
      <c r="CO106" s="75">
        <v>-1.7405843381634398E-2</v>
      </c>
      <c r="CP106" s="75">
        <v>-1.62326049111743E-2</v>
      </c>
      <c r="CQ106" s="75">
        <v>-1.50536072339446E-2</v>
      </c>
      <c r="CR106" s="75">
        <v>-1.38811689265776E-2</v>
      </c>
      <c r="CS106" s="75">
        <v>-1.27257696715832E-2</v>
      </c>
      <c r="CT106" s="75">
        <v>-1.15961706891494E-2</v>
      </c>
      <c r="CU106" s="75">
        <v>-1.0498266958570601E-2</v>
      </c>
      <c r="CV106" s="75">
        <v>-9.4361253727811307E-3</v>
      </c>
      <c r="CW106" s="75">
        <v>-8.4111057192785606E-3</v>
      </c>
      <c r="CX106" s="75">
        <v>-7.4227163052728402E-3</v>
      </c>
      <c r="CY106" s="75">
        <v>-6.4688846185435899E-3</v>
      </c>
      <c r="CZ106" s="75">
        <v>-5.5460054517061496E-3</v>
      </c>
      <c r="DA106" s="75">
        <v>-4.6499894463840896E-3</v>
      </c>
      <c r="DB106" s="75">
        <v>-3.7761892561365999E-3</v>
      </c>
      <c r="DC106" s="75">
        <v>-2.9198452132231899E-3</v>
      </c>
      <c r="DD106" s="75">
        <v>-2.0767176541630701E-3</v>
      </c>
      <c r="DE106" s="75">
        <v>-1.24249741576932E-3</v>
      </c>
      <c r="DF106" s="75">
        <v>-8.2706219183819403E-4</v>
      </c>
      <c r="DH106" s="73">
        <v>18900</v>
      </c>
      <c r="DI106">
        <v>10749.496830182299</v>
      </c>
      <c r="DK106" s="74">
        <v>0</v>
      </c>
      <c r="DL106" s="74">
        <v>0</v>
      </c>
      <c r="DM106" s="74">
        <v>94</v>
      </c>
      <c r="DN106" s="74">
        <v>10749.496830182299</v>
      </c>
    </row>
    <row r="107" spans="1:118" ht="1.1499999999999999" customHeight="1" x14ac:dyDescent="0.25">
      <c r="A107" s="71">
        <f t="shared" si="48"/>
        <v>96</v>
      </c>
      <c r="B107">
        <v>5200</v>
      </c>
      <c r="C107" s="72">
        <f t="shared" si="50"/>
        <v>-8.4067224564023397E-3</v>
      </c>
      <c r="D107" s="72">
        <f t="shared" si="50"/>
        <v>-3.1633710680425697E-2</v>
      </c>
      <c r="E107" s="72">
        <f t="shared" si="50"/>
        <v>-2.0142755474867002E-2</v>
      </c>
      <c r="G107" s="72">
        <f t="shared" si="49"/>
        <v>-0.78420841855996004</v>
      </c>
      <c r="H107" s="72">
        <f t="shared" si="49"/>
        <v>-2.6985098802927898</v>
      </c>
      <c r="I107" s="72">
        <f t="shared" si="47"/>
        <v>-1.65941848222968</v>
      </c>
      <c r="K107" s="75">
        <v>-8.2308996491519705E-4</v>
      </c>
      <c r="L107" s="75">
        <v>-1.2368983437317999E-3</v>
      </c>
      <c r="M107" s="75">
        <v>-2.0679753120293699E-3</v>
      </c>
      <c r="N107" s="75">
        <v>-2.9088001682475799E-3</v>
      </c>
      <c r="O107" s="75">
        <v>-3.7635463745436899E-3</v>
      </c>
      <c r="P107" s="75">
        <v>-4.6366638626841403E-3</v>
      </c>
      <c r="Q107" s="75">
        <v>-5.5327596267397798E-3</v>
      </c>
      <c r="R107" s="75">
        <v>-6.4559926833771897E-3</v>
      </c>
      <c r="S107" s="75">
        <v>-7.4103087541243402E-3</v>
      </c>
      <c r="T107" s="75">
        <v>-8.3985439019215805E-3</v>
      </c>
      <c r="U107" s="75">
        <v>-9.4225245595089199E-3</v>
      </c>
      <c r="V107" s="75">
        <v>-1.04820853039018E-2</v>
      </c>
      <c r="W107" s="75">
        <v>-1.15752407804075E-2</v>
      </c>
      <c r="X107" s="75">
        <v>-1.26979519840779E-2</v>
      </c>
      <c r="Y107" s="75">
        <v>-1.38437891086914E-2</v>
      </c>
      <c r="Z107" s="75">
        <v>-1.50041283867858E-2</v>
      </c>
      <c r="AA107" s="75">
        <v>-1.6168587876481899E-2</v>
      </c>
      <c r="AB107" s="75">
        <v>-1.73251419341931E-2</v>
      </c>
      <c r="AC107" s="75">
        <v>-1.8460936944834399E-2</v>
      </c>
      <c r="AD107" s="75">
        <v>-1.9562535311160902E-2</v>
      </c>
      <c r="AE107" s="75">
        <v>-2.06167985819047E-2</v>
      </c>
      <c r="AF107" s="75">
        <v>-2.1611971377874399E-2</v>
      </c>
      <c r="AG107" s="75">
        <v>-2.2537598995104401E-2</v>
      </c>
      <c r="AH107" s="75">
        <v>-2.3385380362892599E-2</v>
      </c>
      <c r="AI107" s="75">
        <v>-2.4150152428019201E-2</v>
      </c>
      <c r="AJ107" s="75">
        <v>-2.4829629859423202E-2</v>
      </c>
      <c r="AK107" s="75">
        <v>-2.5424425349133299E-2</v>
      </c>
      <c r="AL107" s="75">
        <v>-2.5938604207826701E-2</v>
      </c>
      <c r="AM107" s="75">
        <v>-2.6379199287757699E-2</v>
      </c>
      <c r="AN107" s="75">
        <v>-2.67554859597612E-2</v>
      </c>
      <c r="AO107" s="75">
        <v>-2.70787502735538E-2</v>
      </c>
      <c r="AP107" s="75">
        <v>-2.7361769312237799E-2</v>
      </c>
      <c r="AQ107" s="75">
        <v>-2.76176253053972E-2</v>
      </c>
      <c r="AR107" s="75">
        <v>-2.78592064555323E-2</v>
      </c>
      <c r="AS107" s="75">
        <v>-2.8098425478174201E-2</v>
      </c>
      <c r="AT107" s="75">
        <v>-2.8345528863937899E-2</v>
      </c>
      <c r="AU107" s="75">
        <v>-2.86082972636631E-2</v>
      </c>
      <c r="AV107" s="75">
        <v>-2.8891860477924601E-2</v>
      </c>
      <c r="AW107" s="75">
        <v>-2.9198358453686499E-2</v>
      </c>
      <c r="AX107" s="75">
        <v>-2.9526541391651302E-2</v>
      </c>
      <c r="AY107" s="75">
        <v>-2.9872497593646501E-2</v>
      </c>
      <c r="AZ107" s="75">
        <v>-3.02292489611409E-2</v>
      </c>
      <c r="BA107" s="75">
        <v>-3.0587779920601799E-2</v>
      </c>
      <c r="BB107" s="75">
        <v>-3.0937231615398499E-2</v>
      </c>
      <c r="BC107" s="75">
        <v>-3.1265976381077899E-2</v>
      </c>
      <c r="BD107" s="75">
        <v>-3.1561987243971898E-2</v>
      </c>
      <c r="BE107" s="75">
        <v>-3.1813886483255303E-2</v>
      </c>
      <c r="BF107" s="75">
        <v>-3.2011768542520198E-2</v>
      </c>
      <c r="BG107" s="75">
        <v>-3.2147269136730702E-2</v>
      </c>
      <c r="BH107" s="75">
        <v>-3.2215005673310697E-2</v>
      </c>
      <c r="BI107" s="75">
        <v>-3.2211938082145897E-2</v>
      </c>
      <c r="BJ107" s="75">
        <v>-3.2138422223292697E-2</v>
      </c>
      <c r="BK107" s="75">
        <v>-3.1997537653401097E-2</v>
      </c>
      <c r="BL107" s="75">
        <v>-3.17953226443023E-2</v>
      </c>
      <c r="BM107" s="75">
        <v>-3.1540130246062198E-2</v>
      </c>
      <c r="BN107" s="75">
        <v>-3.1242319920238501E-2</v>
      </c>
      <c r="BO107" s="75">
        <v>-3.0913226557095101E-2</v>
      </c>
      <c r="BP107" s="75">
        <v>-3.0564943874132899E-2</v>
      </c>
      <c r="BQ107" s="75">
        <v>-3.0209207688772E-2</v>
      </c>
      <c r="BR107" s="75">
        <v>-2.98562240757928E-2</v>
      </c>
      <c r="BS107" s="75">
        <v>-2.95155388880948E-2</v>
      </c>
      <c r="BT107" s="75">
        <v>-2.9192973866679399E-2</v>
      </c>
      <c r="BU107" s="75">
        <v>-2.88926356687534E-2</v>
      </c>
      <c r="BV107" s="75">
        <v>-2.8615391026764799E-2</v>
      </c>
      <c r="BW107" s="75">
        <v>-2.8358145834231401E-2</v>
      </c>
      <c r="BX107" s="75">
        <v>-2.8116239150754101E-2</v>
      </c>
      <c r="BY107" s="75">
        <v>-2.7880892490552402E-2</v>
      </c>
      <c r="BZ107" s="75">
        <v>-2.76418361070454E-2</v>
      </c>
      <c r="CA107" s="75">
        <v>-2.7387274004099699E-2</v>
      </c>
      <c r="CB107" s="75">
        <v>-2.7103758155362801E-2</v>
      </c>
      <c r="CC107" s="75">
        <v>-2.6778571035165399E-2</v>
      </c>
      <c r="CD107" s="75">
        <v>-2.6399047658892401E-2</v>
      </c>
      <c r="CE107" s="75">
        <v>-2.5953912762702199E-2</v>
      </c>
      <c r="CF107" s="75">
        <v>-2.54344046694495E-2</v>
      </c>
      <c r="CG107" s="75">
        <v>-2.48335547172473E-2</v>
      </c>
      <c r="CH107" s="75">
        <v>-2.4148095551868198E-2</v>
      </c>
      <c r="CI107" s="75">
        <v>-2.3377404318075602E-2</v>
      </c>
      <c r="CJ107" s="75">
        <v>-2.2524164213136799E-2</v>
      </c>
      <c r="CK107" s="75">
        <v>-2.1594292714807999E-2</v>
      </c>
      <c r="CL107" s="75">
        <v>-2.0595847698682501E-2</v>
      </c>
      <c r="CM107" s="75">
        <v>-1.95397667456427E-2</v>
      </c>
      <c r="CN107" s="75">
        <v>-1.8437801472687101E-2</v>
      </c>
      <c r="CO107" s="75">
        <v>-1.7303348669793099E-2</v>
      </c>
      <c r="CP107" s="75">
        <v>-1.6149405845844698E-2</v>
      </c>
      <c r="CQ107" s="75">
        <v>-1.49889235578348E-2</v>
      </c>
      <c r="CR107" s="75">
        <v>-1.38336180281203E-2</v>
      </c>
      <c r="CS107" s="75">
        <v>-1.26935015546268E-2</v>
      </c>
      <c r="CT107" s="75">
        <v>-1.1576991746392099E-2</v>
      </c>
      <c r="CU107" s="75">
        <v>-1.04898198264709E-2</v>
      </c>
      <c r="CV107" s="75">
        <v>-9.4359836898502102E-3</v>
      </c>
      <c r="CW107" s="75">
        <v>-8.4169783408015002E-3</v>
      </c>
      <c r="CX107" s="75">
        <v>-7.4324842193891497E-3</v>
      </c>
      <c r="CY107" s="75">
        <v>-6.4807315358575502E-3</v>
      </c>
      <c r="CZ107" s="75">
        <v>-5.5584542969245301E-3</v>
      </c>
      <c r="DA107" s="75">
        <v>-4.6618708150663202E-3</v>
      </c>
      <c r="DB107" s="75">
        <v>-3.7866973136397E-3</v>
      </c>
      <c r="DC107" s="75">
        <v>-2.9284132571683499E-3</v>
      </c>
      <c r="DD107" s="75">
        <v>-2.0830031221930698E-3</v>
      </c>
      <c r="DE107" s="75">
        <v>-1.2463345930927899E-3</v>
      </c>
      <c r="DF107" s="75">
        <v>-8.2962810432945795E-4</v>
      </c>
      <c r="DH107" s="73">
        <v>19100</v>
      </c>
      <c r="DI107">
        <v>10776.446039943399</v>
      </c>
      <c r="DK107" s="74">
        <v>0</v>
      </c>
      <c r="DL107" s="74">
        <v>0</v>
      </c>
      <c r="DM107" s="74">
        <v>95</v>
      </c>
      <c r="DN107" s="74">
        <v>10776.446039943399</v>
      </c>
    </row>
    <row r="108" spans="1:118" ht="1.1499999999999999" customHeight="1" x14ac:dyDescent="0.25">
      <c r="A108" s="71">
        <f t="shared" si="48"/>
        <v>97</v>
      </c>
      <c r="B108">
        <v>5150</v>
      </c>
      <c r="C108" s="72">
        <f t="shared" si="50"/>
        <v>-8.4055695941060507E-3</v>
      </c>
      <c r="D108" s="72">
        <f t="shared" si="50"/>
        <v>-3.1447988431182197E-2</v>
      </c>
      <c r="E108" s="72">
        <f t="shared" si="50"/>
        <v>-1.9998401773464101E-2</v>
      </c>
      <c r="G108" s="72">
        <f t="shared" si="49"/>
        <v>-0.77580284896585405</v>
      </c>
      <c r="H108" s="72">
        <f t="shared" si="49"/>
        <v>-2.6670618918616098</v>
      </c>
      <c r="I108" s="72">
        <f t="shared" ref="I108:I139" si="51">INDEX($K$238:$DF$437,$A108,I$11)</f>
        <v>-1.63942008045622</v>
      </c>
      <c r="K108" s="75">
        <v>-8.2578990623915095E-4</v>
      </c>
      <c r="L108" s="75">
        <v>-1.2409672286321401E-3</v>
      </c>
      <c r="M108" s="75">
        <v>-2.0746280418643399E-3</v>
      </c>
      <c r="N108" s="75">
        <v>-2.9177581489875501E-3</v>
      </c>
      <c r="O108" s="75">
        <v>-3.7743872174132698E-3</v>
      </c>
      <c r="P108" s="75">
        <v>-4.6487307022198303E-3</v>
      </c>
      <c r="Q108" s="75">
        <v>-5.5451436224439E-3</v>
      </c>
      <c r="R108" s="75">
        <v>-6.4674711415909697E-3</v>
      </c>
      <c r="S108" s="75">
        <v>-7.4193550793461302E-3</v>
      </c>
      <c r="T108" s="75">
        <v>-8.4033298661233807E-3</v>
      </c>
      <c r="U108" s="75">
        <v>-9.4209850981860598E-3</v>
      </c>
      <c r="V108" s="75">
        <v>-1.04719784400913E-2</v>
      </c>
      <c r="W108" s="75">
        <v>-1.15542694374562E-2</v>
      </c>
      <c r="X108" s="75">
        <v>-1.2663884983880901E-2</v>
      </c>
      <c r="Y108" s="75">
        <v>-1.37945973572368E-2</v>
      </c>
      <c r="Z108" s="75">
        <v>-1.49381273786366E-2</v>
      </c>
      <c r="AA108" s="75">
        <v>-1.6084559906485E-2</v>
      </c>
      <c r="AB108" s="75">
        <v>-1.7222448337911301E-2</v>
      </c>
      <c r="AC108" s="75">
        <v>-1.8339592206421E-2</v>
      </c>
      <c r="AD108" s="75">
        <v>-1.9423244800018401E-2</v>
      </c>
      <c r="AE108" s="75">
        <v>-2.04609641647721E-2</v>
      </c>
      <c r="AF108" s="75">
        <v>-2.14416434020131E-2</v>
      </c>
      <c r="AG108" s="75">
        <v>-2.2355388047635601E-2</v>
      </c>
      <c r="AH108" s="75">
        <v>-2.3194345027104601E-2</v>
      </c>
      <c r="AI108" s="75">
        <v>-2.3953644327598299E-2</v>
      </c>
      <c r="AJ108" s="75">
        <v>-2.4631108950939E-2</v>
      </c>
      <c r="AK108" s="75">
        <v>-2.5227290804532398E-2</v>
      </c>
      <c r="AL108" s="75">
        <v>-2.5746014679552901E-2</v>
      </c>
      <c r="AM108" s="75">
        <v>-2.6193884739200202E-2</v>
      </c>
      <c r="AN108" s="75">
        <v>-2.6579613768149098E-2</v>
      </c>
      <c r="AO108" s="75">
        <v>-2.69138172577413E-2</v>
      </c>
      <c r="AP108" s="75">
        <v>-2.7208520920344099E-2</v>
      </c>
      <c r="AQ108" s="75">
        <v>-2.7476007587201801E-2</v>
      </c>
      <c r="AR108" s="75">
        <v>-2.7728416160475701E-2</v>
      </c>
      <c r="AS108" s="75">
        <v>-2.7976961352351198E-2</v>
      </c>
      <c r="AT108" s="75">
        <v>-2.8231270184951401E-2</v>
      </c>
      <c r="AU108" s="75">
        <v>-2.84986885673333E-2</v>
      </c>
      <c r="AV108" s="75">
        <v>-2.8784053991480499E-2</v>
      </c>
      <c r="AW108" s="75">
        <v>-2.9089404564570001E-2</v>
      </c>
      <c r="AX108" s="75">
        <v>-2.94135636117289E-2</v>
      </c>
      <c r="AY108" s="75">
        <v>-2.9752917567620898E-2</v>
      </c>
      <c r="AZ108" s="75">
        <v>-3.0100899701501399E-2</v>
      </c>
      <c r="BA108" s="75">
        <v>-3.0449062753414101E-2</v>
      </c>
      <c r="BB108" s="75">
        <v>-3.07872534364378E-2</v>
      </c>
      <c r="BC108" s="75">
        <v>-3.1104524403417599E-2</v>
      </c>
      <c r="BD108" s="75">
        <v>-3.1389622507463098E-2</v>
      </c>
      <c r="BE108" s="75">
        <v>-3.1631856493690901E-2</v>
      </c>
      <c r="BF108" s="75">
        <v>-3.1821947132007103E-2</v>
      </c>
      <c r="BG108" s="75">
        <v>-3.1952014595190099E-2</v>
      </c>
      <c r="BH108" s="75">
        <v>-3.2017054198631698E-2</v>
      </c>
      <c r="BI108" s="75">
        <v>-3.2014172591971098E-2</v>
      </c>
      <c r="BJ108" s="75">
        <v>-3.1943715991737898E-2</v>
      </c>
      <c r="BK108" s="75">
        <v>-3.1808601381453597E-2</v>
      </c>
      <c r="BL108" s="75">
        <v>-3.1614438862115998E-2</v>
      </c>
      <c r="BM108" s="75">
        <v>-3.1369129029958399E-2</v>
      </c>
      <c r="BN108" s="75">
        <v>-3.1082346821322E-2</v>
      </c>
      <c r="BO108" s="75">
        <v>-3.0764743699619401E-2</v>
      </c>
      <c r="BP108" s="75">
        <v>-3.0427674307165899E-2</v>
      </c>
      <c r="BQ108" s="75">
        <v>-3.0082126718184499E-2</v>
      </c>
      <c r="BR108" s="75">
        <v>-2.9737678200913199E-2</v>
      </c>
      <c r="BS108" s="75">
        <v>-2.94032965545056E-2</v>
      </c>
      <c r="BT108" s="75">
        <v>-2.9084381135180502E-2</v>
      </c>
      <c r="BU108" s="75">
        <v>-2.8784830417166601E-2</v>
      </c>
      <c r="BV108" s="75">
        <v>-2.8505398632319101E-2</v>
      </c>
      <c r="BW108" s="75">
        <v>-2.8243146341819701E-2</v>
      </c>
      <c r="BX108" s="75">
        <v>-2.7993746852457601E-2</v>
      </c>
      <c r="BY108" s="75">
        <v>-2.77488157152447E-2</v>
      </c>
      <c r="BZ108" s="75">
        <v>-2.7498804397778201E-2</v>
      </c>
      <c r="CA108" s="75">
        <v>-2.7232528993617899E-2</v>
      </c>
      <c r="CB108" s="75">
        <v>-2.6937359617227201E-2</v>
      </c>
      <c r="CC108" s="75">
        <v>-2.6601369716467999E-2</v>
      </c>
      <c r="CD108" s="75">
        <v>-2.6212581926979499E-2</v>
      </c>
      <c r="CE108" s="75">
        <v>-2.5760458858639999E-2</v>
      </c>
      <c r="CF108" s="75">
        <v>-2.52367323735006E-2</v>
      </c>
      <c r="CG108" s="75">
        <v>-2.4634848174459802E-2</v>
      </c>
      <c r="CH108" s="75">
        <v>-2.3951786844163499E-2</v>
      </c>
      <c r="CI108" s="75">
        <v>-2.31869171491371E-2</v>
      </c>
      <c r="CJ108" s="75">
        <v>-2.23428416592832E-2</v>
      </c>
      <c r="CK108" s="75">
        <v>-2.1425112936390101E-2</v>
      </c>
      <c r="CL108" s="75">
        <v>-2.0441364051853199E-2</v>
      </c>
      <c r="CM108" s="75">
        <v>-1.9401941378127899E-2</v>
      </c>
      <c r="CN108" s="75">
        <v>-1.8317935766212899E-2</v>
      </c>
      <c r="CO108" s="75">
        <v>-1.72020645876136E-2</v>
      </c>
      <c r="CP108" s="75">
        <v>-1.6066618290405999E-2</v>
      </c>
      <c r="CQ108" s="75">
        <v>-1.49239197267252E-2</v>
      </c>
      <c r="CR108" s="75">
        <v>-1.3785111349593499E-2</v>
      </c>
      <c r="CS108" s="75">
        <v>-1.2659768477569701E-2</v>
      </c>
      <c r="CT108" s="75">
        <v>-1.15559696860827E-2</v>
      </c>
      <c r="CU108" s="75">
        <v>-1.0479295604818599E-2</v>
      </c>
      <c r="CV108" s="75">
        <v>-9.4336627779693996E-3</v>
      </c>
      <c r="CW108" s="75">
        <v>-8.4206895195575206E-3</v>
      </c>
      <c r="CX108" s="75">
        <v>-7.44021077035085E-3</v>
      </c>
      <c r="CY108" s="75">
        <v>-6.4907288542963197E-3</v>
      </c>
      <c r="CZ108" s="75">
        <v>-5.5692972512042596E-3</v>
      </c>
      <c r="DA108" s="75">
        <v>-4.6724162931695897E-3</v>
      </c>
      <c r="DB108" s="75">
        <v>-3.7961398383276898E-3</v>
      </c>
      <c r="DC108" s="75">
        <v>-2.9361848862072201E-3</v>
      </c>
      <c r="DD108" s="75">
        <v>-2.0887362511120902E-3</v>
      </c>
      <c r="DE108" s="75">
        <v>-1.24985069334343E-3</v>
      </c>
      <c r="DF108" s="75">
        <v>-8.3199218035588196E-4</v>
      </c>
      <c r="DH108" s="73">
        <v>19300</v>
      </c>
      <c r="DI108">
        <v>10814.6423515323</v>
      </c>
      <c r="DK108" s="74">
        <v>0</v>
      </c>
      <c r="DL108" s="74">
        <v>0</v>
      </c>
      <c r="DM108" s="74">
        <v>96</v>
      </c>
      <c r="DN108" s="74">
        <v>10814.6423515323</v>
      </c>
    </row>
    <row r="109" spans="1:118" ht="1.1499999999999999" customHeight="1" x14ac:dyDescent="0.25">
      <c r="A109" s="71">
        <f t="shared" si="48"/>
        <v>98</v>
      </c>
      <c r="B109">
        <v>5100</v>
      </c>
      <c r="C109" s="72">
        <f t="shared" si="50"/>
        <v>-8.40266814939695E-3</v>
      </c>
      <c r="D109" s="72">
        <f t="shared" si="50"/>
        <v>-3.1266029067128297E-2</v>
      </c>
      <c r="E109" s="72">
        <f t="shared" si="50"/>
        <v>-1.9857204908853399E-2</v>
      </c>
      <c r="G109" s="72">
        <f t="shared" si="49"/>
        <v>-0.767400180816457</v>
      </c>
      <c r="H109" s="72">
        <f t="shared" si="49"/>
        <v>-2.6357958627944802</v>
      </c>
      <c r="I109" s="72">
        <f t="shared" si="51"/>
        <v>-1.6195628755473701</v>
      </c>
      <c r="K109" s="75">
        <v>-8.2826156567534701E-4</v>
      </c>
      <c r="L109" s="75">
        <v>-1.2446879999151799E-3</v>
      </c>
      <c r="M109" s="75">
        <v>-2.08068745961554E-3</v>
      </c>
      <c r="N109" s="75">
        <v>-2.9258664922281199E-3</v>
      </c>
      <c r="O109" s="75">
        <v>-3.7841144010690099E-3</v>
      </c>
      <c r="P109" s="75">
        <v>-4.6594194136332498E-3</v>
      </c>
      <c r="Q109" s="75">
        <v>-5.55589791271813E-3</v>
      </c>
      <c r="R109" s="75">
        <v>-6.4771005758939197E-3</v>
      </c>
      <c r="S109" s="75">
        <v>-7.4263878067222303E-3</v>
      </c>
      <c r="T109" s="75">
        <v>-8.4060149906599602E-3</v>
      </c>
      <c r="U109" s="75">
        <v>-9.4173560133503902E-3</v>
      </c>
      <c r="V109" s="75">
        <v>-1.04599096733954E-2</v>
      </c>
      <c r="W109" s="75">
        <v>-1.1531591416564801E-2</v>
      </c>
      <c r="X109" s="75">
        <v>-1.26284978278499E-2</v>
      </c>
      <c r="Y109" s="75">
        <v>-1.37445984518353E-2</v>
      </c>
      <c r="Z109" s="75">
        <v>-1.48719440302102E-2</v>
      </c>
      <c r="AA109" s="75">
        <v>-1.60010624778078E-2</v>
      </c>
      <c r="AB109" s="75">
        <v>-1.7121055357938501E-2</v>
      </c>
      <c r="AC109" s="75">
        <v>-1.8220338129176498E-2</v>
      </c>
      <c r="AD109" s="75">
        <v>-1.9286815790869601E-2</v>
      </c>
      <c r="AE109" s="75">
        <v>-2.03087028700338E-2</v>
      </c>
      <c r="AF109" s="75">
        <v>-2.1275500536808E-2</v>
      </c>
      <c r="AG109" s="75">
        <v>-2.2177840972794901E-2</v>
      </c>
      <c r="AH109" s="75">
        <v>-2.30082927828925E-2</v>
      </c>
      <c r="AI109" s="75">
        <v>-2.37622586940642E-2</v>
      </c>
      <c r="AJ109" s="75">
        <v>-2.4437661726433298E-2</v>
      </c>
      <c r="AK109" s="75">
        <v>-2.5034997662387402E-2</v>
      </c>
      <c r="AL109" s="75">
        <v>-2.5557863189364899E-2</v>
      </c>
      <c r="AM109" s="75">
        <v>-2.6012454929600599E-2</v>
      </c>
      <c r="AN109" s="75">
        <v>-2.6406959116593499E-2</v>
      </c>
      <c r="AO109" s="75">
        <v>-2.6751359639570101E-2</v>
      </c>
      <c r="AP109" s="75">
        <v>-2.7056972235095601E-2</v>
      </c>
      <c r="AQ109" s="75">
        <v>-2.7335329334850899E-2</v>
      </c>
      <c r="AR109" s="75">
        <v>-2.7597866083856299E-2</v>
      </c>
      <c r="AS109" s="75">
        <v>-2.7855138247300602E-2</v>
      </c>
      <c r="AT109" s="75">
        <v>-2.81161871458789E-2</v>
      </c>
      <c r="AU109" s="75">
        <v>-2.8387956453857398E-2</v>
      </c>
      <c r="AV109" s="75">
        <v>-2.86750017357826E-2</v>
      </c>
      <c r="AW109" s="75">
        <v>-2.8979264797194398E-2</v>
      </c>
      <c r="AX109" s="75">
        <v>-2.92996423580098E-2</v>
      </c>
      <c r="AY109" s="75">
        <v>-2.96327941095023E-2</v>
      </c>
      <c r="AZ109" s="75">
        <v>-2.9972540082421801E-2</v>
      </c>
      <c r="BA109" s="75">
        <v>-3.0310967466652902E-2</v>
      </c>
      <c r="BB109" s="75">
        <v>-3.0638587148064202E-2</v>
      </c>
      <c r="BC109" s="75">
        <v>-3.0945081498052699E-2</v>
      </c>
      <c r="BD109" s="75">
        <v>-3.121993618146E-2</v>
      </c>
      <c r="BE109" s="75">
        <v>-3.1453097167436599E-2</v>
      </c>
      <c r="BF109" s="75">
        <v>-3.1635869154811098E-2</v>
      </c>
      <c r="BG109" s="75">
        <v>-3.1760840121987703E-2</v>
      </c>
      <c r="BH109" s="75">
        <v>-3.1823345957868697E-2</v>
      </c>
      <c r="BI109" s="75">
        <v>-3.1820638269787101E-2</v>
      </c>
      <c r="BJ109" s="75">
        <v>-3.1753055410881602E-2</v>
      </c>
      <c r="BK109" s="75">
        <v>-3.1623357586968201E-2</v>
      </c>
      <c r="BL109" s="75">
        <v>-3.14367531719381E-2</v>
      </c>
      <c r="BM109" s="75">
        <v>-3.1200725315920799E-2</v>
      </c>
      <c r="BN109" s="75">
        <v>-3.09242941582351E-2</v>
      </c>
      <c r="BO109" s="75">
        <v>-3.0617479881625501E-2</v>
      </c>
      <c r="BP109" s="75">
        <v>-3.0290941528724E-2</v>
      </c>
      <c r="BQ109" s="75">
        <v>-2.9954955499047101E-2</v>
      </c>
      <c r="BR109" s="75">
        <v>-2.9618528847377E-2</v>
      </c>
      <c r="BS109" s="75">
        <v>-2.9290063015177999E-2</v>
      </c>
      <c r="BT109" s="75">
        <v>-2.89745818294386E-2</v>
      </c>
      <c r="BU109" s="75">
        <v>-2.8675779325603799E-2</v>
      </c>
      <c r="BV109" s="75">
        <v>-2.8394300748623199E-2</v>
      </c>
      <c r="BW109" s="75">
        <v>-2.8127369632225001E-2</v>
      </c>
      <c r="BX109" s="75">
        <v>-2.7870951974191399E-2</v>
      </c>
      <c r="BY109" s="75">
        <v>-2.76170549325752E-2</v>
      </c>
      <c r="BZ109" s="75">
        <v>-2.7356796840699599E-2</v>
      </c>
      <c r="CA109" s="75">
        <v>-2.7079571558560899E-2</v>
      </c>
      <c r="CB109" s="75">
        <v>-2.6773524732702701E-2</v>
      </c>
      <c r="CC109" s="75">
        <v>-2.6427466310856199E-2</v>
      </c>
      <c r="CD109" s="75">
        <v>-2.6030070526180601E-2</v>
      </c>
      <c r="CE109" s="75">
        <v>-2.5571496442807901E-2</v>
      </c>
      <c r="CF109" s="75">
        <v>-2.5043933564370398E-2</v>
      </c>
      <c r="CG109" s="75">
        <v>-2.44412286322085E-2</v>
      </c>
      <c r="CH109" s="75">
        <v>-2.3760588204650001E-2</v>
      </c>
      <c r="CI109" s="75">
        <v>-2.3001378597268699E-2</v>
      </c>
      <c r="CJ109" s="75">
        <v>-2.21661302426946E-2</v>
      </c>
      <c r="CK109" s="75">
        <v>-2.1260046221545901E-2</v>
      </c>
      <c r="CL109" s="75">
        <v>-2.02903723637518E-2</v>
      </c>
      <c r="CM109" s="75">
        <v>-1.9266887317694398E-2</v>
      </c>
      <c r="CN109" s="75">
        <v>-1.8200072203935599E-2</v>
      </c>
      <c r="CO109" s="75">
        <v>-1.7101995406897001E-2</v>
      </c>
      <c r="CP109" s="75">
        <v>-1.5984287357582599E-2</v>
      </c>
      <c r="CQ109" s="75">
        <v>-1.48586750537515E-2</v>
      </c>
      <c r="CR109" s="75">
        <v>-1.3735757603062599E-2</v>
      </c>
      <c r="CS109" s="75">
        <v>-1.26246976834545E-2</v>
      </c>
      <c r="CT109" s="75">
        <v>-1.1533244752936199E-2</v>
      </c>
      <c r="CU109" s="75">
        <v>-1.04668355311605E-2</v>
      </c>
      <c r="CV109" s="75">
        <v>-9.4293002071299207E-3</v>
      </c>
      <c r="CW109" s="75">
        <v>-8.4223643380846609E-3</v>
      </c>
      <c r="CX109" s="75">
        <v>-7.4460048485343504E-3</v>
      </c>
      <c r="CY109" s="75">
        <v>-6.4989671289959004E-3</v>
      </c>
      <c r="CZ109" s="75">
        <v>-5.5786038921360097E-3</v>
      </c>
      <c r="DA109" s="75">
        <v>-4.6816780969447698E-3</v>
      </c>
      <c r="DB109" s="75">
        <v>-3.80455202237499E-3</v>
      </c>
      <c r="DC109" s="75">
        <v>-2.9431822988226402E-3</v>
      </c>
      <c r="DD109" s="75">
        <v>-2.09393063369589E-3</v>
      </c>
      <c r="DE109" s="75">
        <v>-1.2530515194430301E-3</v>
      </c>
      <c r="DF109" s="75">
        <v>-8.3415832125865498E-4</v>
      </c>
      <c r="DH109" s="73">
        <v>19500</v>
      </c>
      <c r="DI109">
        <v>10862.3096811952</v>
      </c>
      <c r="DK109" s="74">
        <v>0</v>
      </c>
      <c r="DL109" s="74">
        <v>0</v>
      </c>
      <c r="DM109" s="74">
        <v>97</v>
      </c>
      <c r="DN109" s="74">
        <v>10862.3096811952</v>
      </c>
    </row>
    <row r="110" spans="1:118" ht="1.1499999999999999" customHeight="1" x14ac:dyDescent="0.25">
      <c r="A110" s="71">
        <f t="shared" si="48"/>
        <v>99</v>
      </c>
      <c r="B110">
        <v>5050</v>
      </c>
      <c r="C110" s="72">
        <f t="shared" si="50"/>
        <v>-8.3981245409449901E-3</v>
      </c>
      <c r="D110" s="72">
        <f t="shared" si="50"/>
        <v>-3.10876917284485E-2</v>
      </c>
      <c r="E110" s="72">
        <f t="shared" si="50"/>
        <v>-1.9719063512525201E-2</v>
      </c>
      <c r="G110" s="72">
        <f t="shared" si="49"/>
        <v>-0.75900205627551198</v>
      </c>
      <c r="H110" s="72">
        <f t="shared" si="49"/>
        <v>-2.60470817106604</v>
      </c>
      <c r="I110" s="72">
        <f t="shared" si="51"/>
        <v>-1.5998438120348399</v>
      </c>
      <c r="K110" s="75">
        <v>-8.3051070318106201E-4</v>
      </c>
      <c r="L110" s="75">
        <v>-1.2480696043075999E-3</v>
      </c>
      <c r="M110" s="75">
        <v>-2.0861702530055402E-3</v>
      </c>
      <c r="N110" s="75">
        <v>-2.93315243898632E-3</v>
      </c>
      <c r="O110" s="75">
        <v>-3.7927685176054999E-3</v>
      </c>
      <c r="P110" s="75">
        <v>-4.6687863273700697E-3</v>
      </c>
      <c r="Q110" s="75">
        <v>-5.5650965415634298E-3</v>
      </c>
      <c r="R110" s="75">
        <v>-6.4849732791481002E-3</v>
      </c>
      <c r="S110" s="75">
        <v>-7.4315160790865697E-3</v>
      </c>
      <c r="T110" s="75">
        <v>-8.4067224564023397E-3</v>
      </c>
      <c r="U110" s="75">
        <v>-9.4117697530464207E-3</v>
      </c>
      <c r="V110" s="75">
        <v>-1.04460143703863E-2</v>
      </c>
      <c r="W110" s="75">
        <v>-1.15073378647093E-2</v>
      </c>
      <c r="X110" s="75">
        <v>-1.25919094674736E-2</v>
      </c>
      <c r="Y110" s="75">
        <v>-1.36938909033688E-2</v>
      </c>
      <c r="Z110" s="75">
        <v>-1.4805649039381001E-2</v>
      </c>
      <c r="AA110" s="75">
        <v>-1.5918132191177301E-2</v>
      </c>
      <c r="AB110" s="75">
        <v>-1.70209608412915E-2</v>
      </c>
      <c r="AC110" s="75">
        <v>-1.8103131666857699E-2</v>
      </c>
      <c r="AD110" s="75">
        <v>-1.9153164510344101E-2</v>
      </c>
      <c r="AE110" s="75">
        <v>-2.0159892696856301E-2</v>
      </c>
      <c r="AF110" s="75">
        <v>-2.1113387666400699E-2</v>
      </c>
      <c r="AG110" s="75">
        <v>-2.2004776838966698E-2</v>
      </c>
      <c r="AH110" s="75">
        <v>-2.2827025778469699E-2</v>
      </c>
      <c r="AI110" s="75">
        <v>-2.35757908282857E-2</v>
      </c>
      <c r="AJ110" s="75">
        <v>-2.42490874571967E-2</v>
      </c>
      <c r="AK110" s="75">
        <v>-2.48473598308191E-2</v>
      </c>
      <c r="AL110" s="75">
        <v>-2.53739881552155E-2</v>
      </c>
      <c r="AM110" s="75">
        <v>-2.5834781410799201E-2</v>
      </c>
      <c r="AN110" s="75">
        <v>-2.62374336015E-2</v>
      </c>
      <c r="AO110" s="75">
        <v>-2.659133327184E-2</v>
      </c>
      <c r="AP110" s="75">
        <v>-2.6907124761155501E-2</v>
      </c>
      <c r="AQ110" s="75">
        <v>-2.71956372543809E-2</v>
      </c>
      <c r="AR110" s="75">
        <v>-2.7467644166026699E-2</v>
      </c>
      <c r="AS110" s="75">
        <v>-2.7733078915593901E-2</v>
      </c>
      <c r="AT110" s="75">
        <v>-2.80004296355627E-2</v>
      </c>
      <c r="AU110" s="75">
        <v>-2.8276267923420102E-2</v>
      </c>
      <c r="AV110" s="75">
        <v>-2.8564876530485801E-2</v>
      </c>
      <c r="AW110" s="75">
        <v>-2.8868106890949999E-2</v>
      </c>
      <c r="AX110" s="75">
        <v>-2.9184930067076401E-2</v>
      </c>
      <c r="AY110" s="75">
        <v>-2.95122534487018E-2</v>
      </c>
      <c r="AZ110" s="75">
        <v>-2.9844263168934002E-2</v>
      </c>
      <c r="BA110" s="75">
        <v>-3.0173548349925999E-2</v>
      </c>
      <c r="BB110" s="75">
        <v>-3.0491243444589599E-2</v>
      </c>
      <c r="BC110" s="75">
        <v>-3.0787615650633499E-2</v>
      </c>
      <c r="BD110" s="75">
        <v>-3.1052855138809701E-2</v>
      </c>
      <c r="BE110" s="75">
        <v>-3.1277498287404303E-2</v>
      </c>
      <c r="BF110" s="75">
        <v>-3.1453395400885702E-2</v>
      </c>
      <c r="BG110" s="75">
        <v>-3.1573586635076901E-2</v>
      </c>
      <c r="BH110" s="75">
        <v>-3.1633710680425697E-2</v>
      </c>
      <c r="BI110" s="75">
        <v>-3.1631166610786701E-2</v>
      </c>
      <c r="BJ110" s="75">
        <v>-3.1566283648535302E-2</v>
      </c>
      <c r="BK110" s="75">
        <v>-3.1441669752457498E-2</v>
      </c>
      <c r="BL110" s="75">
        <v>-3.1262161316622003E-2</v>
      </c>
      <c r="BM110" s="75">
        <v>-3.10348503388286E-2</v>
      </c>
      <c r="BN110" s="75">
        <v>-3.0768134992690599E-2</v>
      </c>
      <c r="BO110" s="75">
        <v>-3.0471452428632799E-2</v>
      </c>
      <c r="BP110" s="75">
        <v>-3.0154803512500598E-2</v>
      </c>
      <c r="BQ110" s="75">
        <v>-2.9827792350911202E-2</v>
      </c>
      <c r="BR110" s="75">
        <v>-2.9498906191247402E-2</v>
      </c>
      <c r="BS110" s="75">
        <v>-2.91759924962889E-2</v>
      </c>
      <c r="BT110" s="75">
        <v>-2.88637460364361E-2</v>
      </c>
      <c r="BU110" s="75">
        <v>-2.8565654401081698E-2</v>
      </c>
      <c r="BV110" s="75">
        <v>-2.82822635337606E-2</v>
      </c>
      <c r="BW110" s="75">
        <v>-2.8010962741996E-2</v>
      </c>
      <c r="BX110" s="75">
        <v>-2.7747973344253201E-2</v>
      </c>
      <c r="BY110" s="75">
        <v>-2.7485694175402298E-2</v>
      </c>
      <c r="BZ110" s="75">
        <v>-2.7215853613752099E-2</v>
      </c>
      <c r="CA110" s="75">
        <v>-2.69283986258551E-2</v>
      </c>
      <c r="CB110" s="75">
        <v>-2.6612202849969398E-2</v>
      </c>
      <c r="CC110" s="75">
        <v>-2.6256767492632199E-2</v>
      </c>
      <c r="CD110" s="75">
        <v>-2.58513805250595E-2</v>
      </c>
      <c r="CE110" s="75">
        <v>-2.5386860756989298E-2</v>
      </c>
      <c r="CF110" s="75">
        <v>-2.48558200114803E-2</v>
      </c>
      <c r="CG110" s="75">
        <v>-2.4252495023993102E-2</v>
      </c>
      <c r="CH110" s="75">
        <v>-2.35742954224087E-2</v>
      </c>
      <c r="CI110" s="75">
        <v>-2.2820593397545899E-2</v>
      </c>
      <c r="CJ110" s="75">
        <v>-2.1993851963015901E-2</v>
      </c>
      <c r="CK110" s="75">
        <v>-2.1098942122816801E-2</v>
      </c>
      <c r="CL110" s="75">
        <v>-2.0142755474867002E-2</v>
      </c>
      <c r="CM110" s="75">
        <v>-1.9134525963418102E-2</v>
      </c>
      <c r="CN110" s="75">
        <v>-1.8084173260217499E-2</v>
      </c>
      <c r="CO110" s="75">
        <v>-1.7003143478277701E-2</v>
      </c>
      <c r="CP110" s="75">
        <v>-1.5902454399365499E-2</v>
      </c>
      <c r="CQ110" s="75">
        <v>-1.4793262789389699E-2</v>
      </c>
      <c r="CR110" s="75">
        <v>-1.36856584003589E-2</v>
      </c>
      <c r="CS110" s="75">
        <v>-1.25884083277969E-2</v>
      </c>
      <c r="CT110" s="75">
        <v>-1.15089487729801E-2</v>
      </c>
      <c r="CU110" s="75">
        <v>-1.04525731493959E-2</v>
      </c>
      <c r="CV110" s="75">
        <v>-9.4230259997129893E-3</v>
      </c>
      <c r="CW110" s="75">
        <v>-8.4221223365739204E-3</v>
      </c>
      <c r="CX110" s="75">
        <v>-7.4499704523941501E-3</v>
      </c>
      <c r="CY110" s="75">
        <v>-6.5055340313392596E-3</v>
      </c>
      <c r="CZ110" s="75">
        <v>-5.5864422193735597E-3</v>
      </c>
      <c r="DA110" s="75">
        <v>-4.6897077072207997E-3</v>
      </c>
      <c r="DB110" s="75">
        <v>-3.8119698003947601E-3</v>
      </c>
      <c r="DC110" s="75">
        <v>-2.94942822471966E-3</v>
      </c>
      <c r="DD110" s="75">
        <v>-2.0986008946328998E-3</v>
      </c>
      <c r="DE110" s="75">
        <v>-1.25594359878505E-3</v>
      </c>
      <c r="DF110" s="75">
        <v>-8.3613010989210998E-4</v>
      </c>
      <c r="DH110" s="73">
        <v>19700</v>
      </c>
      <c r="DI110">
        <v>10917.075366392701</v>
      </c>
      <c r="DK110" s="74">
        <v>0</v>
      </c>
      <c r="DL110" s="74">
        <v>0</v>
      </c>
      <c r="DM110" s="74">
        <v>98</v>
      </c>
      <c r="DN110" s="74">
        <v>10917.075366392701</v>
      </c>
    </row>
    <row r="111" spans="1:118" ht="1.1499999999999999" customHeight="1" x14ac:dyDescent="0.25">
      <c r="A111" s="71">
        <f t="shared" si="48"/>
        <v>100</v>
      </c>
      <c r="B111">
        <v>5000</v>
      </c>
      <c r="C111" s="72">
        <f t="shared" si="50"/>
        <v>-8.3920401145269295E-3</v>
      </c>
      <c r="D111" s="72">
        <f t="shared" si="50"/>
        <v>-3.0912844347126298E-2</v>
      </c>
      <c r="E111" s="72">
        <f t="shared" si="50"/>
        <v>-1.9583880935369901E-2</v>
      </c>
      <c r="G111" s="72">
        <f t="shared" si="49"/>
        <v>-0.75061001616098499</v>
      </c>
      <c r="H111" s="72">
        <f t="shared" si="49"/>
        <v>-2.5737953267189102</v>
      </c>
      <c r="I111" s="72">
        <f t="shared" si="51"/>
        <v>-1.58025993109947</v>
      </c>
      <c r="K111" s="75">
        <v>-8.3254324891640804E-4</v>
      </c>
      <c r="L111" s="75">
        <v>-1.2511213541483799E-3</v>
      </c>
      <c r="M111" s="75">
        <v>-2.0910937916914902E-3</v>
      </c>
      <c r="N111" s="75">
        <v>-2.9396438337471399E-3</v>
      </c>
      <c r="O111" s="75">
        <v>-3.80039024028519E-3</v>
      </c>
      <c r="P111" s="75">
        <v>-4.67688702493433E-3</v>
      </c>
      <c r="Q111" s="75">
        <v>-5.57281165570202E-3</v>
      </c>
      <c r="R111" s="75">
        <v>-6.4911783779507404E-3</v>
      </c>
      <c r="S111" s="75">
        <v>-7.4348445296209299E-3</v>
      </c>
      <c r="T111" s="75">
        <v>-8.4055695941060507E-3</v>
      </c>
      <c r="U111" s="75">
        <v>-9.4043518878834196E-3</v>
      </c>
      <c r="V111" s="75">
        <v>-1.04304204034588E-2</v>
      </c>
      <c r="W111" s="75">
        <v>-1.14816322894103E-2</v>
      </c>
      <c r="X111" s="75">
        <v>-1.25542316063683E-2</v>
      </c>
      <c r="Y111" s="75">
        <v>-1.36425667771754E-2</v>
      </c>
      <c r="Z111" s="75">
        <v>-1.4739307917689E-2</v>
      </c>
      <c r="AA111" s="75">
        <v>-1.5835802254246099E-2</v>
      </c>
      <c r="AB111" s="75">
        <v>-1.6922161361844601E-2</v>
      </c>
      <c r="AC111" s="75">
        <v>-1.7987930861386298E-2</v>
      </c>
      <c r="AD111" s="75">
        <v>-1.9022210752054802E-2</v>
      </c>
      <c r="AE111" s="75">
        <v>-2.0014417465308701E-2</v>
      </c>
      <c r="AF111" s="75">
        <v>-2.09551574652414E-2</v>
      </c>
      <c r="AG111" s="75">
        <v>-2.1836024163753701E-2</v>
      </c>
      <c r="AH111" s="75">
        <v>-2.2650356692538402E-2</v>
      </c>
      <c r="AI111" s="75">
        <v>-2.3394047043661801E-2</v>
      </c>
      <c r="AJ111" s="75">
        <v>-2.4065196370379401E-2</v>
      </c>
      <c r="AK111" s="75">
        <v>-2.4664201350597E-2</v>
      </c>
      <c r="AL111" s="75">
        <v>-2.5194236633246801E-2</v>
      </c>
      <c r="AM111" s="75">
        <v>-2.566074252416E-2</v>
      </c>
      <c r="AN111" s="75">
        <v>-2.60709533024873E-2</v>
      </c>
      <c r="AO111" s="75">
        <v>-2.6433695869286501E-2</v>
      </c>
      <c r="AP111" s="75">
        <v>-2.6758979279470602E-2</v>
      </c>
      <c r="AQ111" s="75">
        <v>-2.705697476169E-2</v>
      </c>
      <c r="AR111" s="75">
        <v>-2.73378325198518E-2</v>
      </c>
      <c r="AS111" s="75">
        <v>-2.7610898235388901E-2</v>
      </c>
      <c r="AT111" s="75">
        <v>-2.7884138230165199E-2</v>
      </c>
      <c r="AU111" s="75">
        <v>-2.8163779524306799E-2</v>
      </c>
      <c r="AV111" s="75">
        <v>-2.8453840471006499E-2</v>
      </c>
      <c r="AW111" s="75">
        <v>-2.8756088341519801E-2</v>
      </c>
      <c r="AX111" s="75">
        <v>-2.9069569699781798E-2</v>
      </c>
      <c r="AY111" s="75">
        <v>-2.93914138826676E-2</v>
      </c>
      <c r="AZ111" s="75">
        <v>-2.97161562680003E-2</v>
      </c>
      <c r="BA111" s="75">
        <v>-3.0036856190854399E-2</v>
      </c>
      <c r="BB111" s="75">
        <v>-3.0345232103459199E-2</v>
      </c>
      <c r="BC111" s="75">
        <v>-3.0632096940334998E-2</v>
      </c>
      <c r="BD111" s="75">
        <v>-3.0888310608320299E-2</v>
      </c>
      <c r="BE111" s="75">
        <v>-3.11049562602238E-2</v>
      </c>
      <c r="BF111" s="75">
        <v>-3.1274395381897101E-2</v>
      </c>
      <c r="BG111" s="75">
        <v>-3.1390104506767699E-2</v>
      </c>
      <c r="BH111" s="75">
        <v>-3.1447988431182197E-2</v>
      </c>
      <c r="BI111" s="75">
        <v>-3.1445599499352203E-2</v>
      </c>
      <c r="BJ111" s="75">
        <v>-3.13832531725938E-2</v>
      </c>
      <c r="BK111" s="75">
        <v>-3.1263409810367099E-2</v>
      </c>
      <c r="BL111" s="75">
        <v>-3.1090565567064899E-2</v>
      </c>
      <c r="BM111" s="75">
        <v>-3.0871439306688401E-2</v>
      </c>
      <c r="BN111" s="75">
        <v>-3.06138444226462E-2</v>
      </c>
      <c r="BO111" s="75">
        <v>-3.0326677491570898E-2</v>
      </c>
      <c r="BP111" s="75">
        <v>-3.0019314578885299E-2</v>
      </c>
      <c r="BQ111" s="75">
        <v>-2.9700729918231399E-2</v>
      </c>
      <c r="BR111" s="75">
        <v>-2.9378931873479799E-2</v>
      </c>
      <c r="BS111" s="75">
        <v>-2.9061230139463899E-2</v>
      </c>
      <c r="BT111" s="75">
        <v>-2.8752033090290698E-2</v>
      </c>
      <c r="BU111" s="75">
        <v>-2.84546169507621E-2</v>
      </c>
      <c r="BV111" s="75">
        <v>-2.8169443147562499E-2</v>
      </c>
      <c r="BW111" s="75">
        <v>-2.7894063022658799E-2</v>
      </c>
      <c r="BX111" s="75">
        <v>-2.76249227971129E-2</v>
      </c>
      <c r="BY111" s="75">
        <v>-2.7354811465547701E-2</v>
      </c>
      <c r="BZ111" s="75">
        <v>-2.7076012263587398E-2</v>
      </c>
      <c r="CA111" s="75">
        <v>-2.6779006438587199E-2</v>
      </c>
      <c r="CB111" s="75">
        <v>-2.64533455883838E-2</v>
      </c>
      <c r="CC111" s="75">
        <v>-2.6089184671109201E-2</v>
      </c>
      <c r="CD111" s="75">
        <v>-2.5676385818596801E-2</v>
      </c>
      <c r="CE111" s="75">
        <v>-2.52063958993539E-2</v>
      </c>
      <c r="CF111" s="75">
        <v>-2.4672213461503799E-2</v>
      </c>
      <c r="CG111" s="75">
        <v>-2.4068457128764702E-2</v>
      </c>
      <c r="CH111" s="75">
        <v>-2.3392715134559601E-2</v>
      </c>
      <c r="CI111" s="75">
        <v>-2.2644376641796901E-2</v>
      </c>
      <c r="CJ111" s="75">
        <v>-2.1825838027798399E-2</v>
      </c>
      <c r="CK111" s="75">
        <v>-2.0941657733269399E-2</v>
      </c>
      <c r="CL111" s="75">
        <v>-1.9998401773464101E-2</v>
      </c>
      <c r="CM111" s="75">
        <v>-1.9004781855010099E-2</v>
      </c>
      <c r="CN111" s="75">
        <v>-1.79702022726951E-2</v>
      </c>
      <c r="CO111" s="75">
        <v>-1.6905509528246501E-2</v>
      </c>
      <c r="CP111" s="75">
        <v>-1.58211571213723E-2</v>
      </c>
      <c r="CQ111" s="75">
        <v>-1.4727750757610901E-2</v>
      </c>
      <c r="CR111" s="75">
        <v>-1.3634908456806399E-2</v>
      </c>
      <c r="CS111" s="75">
        <v>-1.2551012255066701E-2</v>
      </c>
      <c r="CT111" s="75">
        <v>-1.1483205416097901E-2</v>
      </c>
      <c r="CU111" s="75">
        <v>-1.0436634923153099E-2</v>
      </c>
      <c r="CV111" s="75">
        <v>-9.4149629685125504E-3</v>
      </c>
      <c r="CW111" s="75">
        <v>-8.4200777171054095E-3</v>
      </c>
      <c r="CX111" s="75">
        <v>-7.4522070431657997E-3</v>
      </c>
      <c r="CY111" s="75">
        <v>-6.51051417646158E-3</v>
      </c>
      <c r="CZ111" s="75">
        <v>-5.5928788136225104E-3</v>
      </c>
      <c r="DA111" s="75">
        <v>-4.6965556279746998E-3</v>
      </c>
      <c r="DB111" s="75">
        <v>-3.8184296601457301E-3</v>
      </c>
      <c r="DC111" s="75">
        <v>-2.9549458364863299E-3</v>
      </c>
      <c r="DD111" s="75">
        <v>-2.1027623745521798E-3</v>
      </c>
      <c r="DE111" s="75">
        <v>-1.2585341625162901E-3</v>
      </c>
      <c r="DF111" s="75">
        <v>-8.3791080341143198E-4</v>
      </c>
      <c r="DH111" s="73">
        <v>19900</v>
      </c>
      <c r="DI111">
        <v>10976.119619651899</v>
      </c>
      <c r="DK111" s="74">
        <v>0</v>
      </c>
      <c r="DL111" s="74">
        <v>0</v>
      </c>
      <c r="DM111" s="74">
        <v>99</v>
      </c>
      <c r="DN111" s="74">
        <v>10976.119619651899</v>
      </c>
    </row>
    <row r="112" spans="1:118" ht="1.1499999999999999" customHeight="1" x14ac:dyDescent="0.25">
      <c r="A112" s="71">
        <f t="shared" si="48"/>
        <v>101</v>
      </c>
      <c r="B112">
        <v>4950</v>
      </c>
      <c r="C112" s="72">
        <f t="shared" si="50"/>
        <v>-8.3845113932647999E-3</v>
      </c>
      <c r="D112" s="72">
        <f t="shared" si="50"/>
        <v>-3.07413631575627E-2</v>
      </c>
      <c r="E112" s="72">
        <f t="shared" si="50"/>
        <v>-1.9451565010235702E-2</v>
      </c>
      <c r="G112" s="72">
        <f t="shared" ref="G112:H131" si="52">INDEX($K$238:$DF$437,$A112,G$11)</f>
        <v>-0.74222550476772098</v>
      </c>
      <c r="H112" s="72">
        <f t="shared" si="52"/>
        <v>-2.5430539635613498</v>
      </c>
      <c r="I112" s="72">
        <f t="shared" si="51"/>
        <v>-1.56080836608924</v>
      </c>
      <c r="K112" s="75">
        <v>-8.3436523092132102E-4</v>
      </c>
      <c r="L112" s="75">
        <v>-1.2538528494769701E-3</v>
      </c>
      <c r="M112" s="75">
        <v>-2.0954760149243098E-3</v>
      </c>
      <c r="N112" s="75">
        <v>-2.9453689627962302E-3</v>
      </c>
      <c r="O112" s="75">
        <v>-3.80702014691451E-3</v>
      </c>
      <c r="P112" s="75">
        <v>-4.6837762291079303E-3</v>
      </c>
      <c r="Q112" s="75">
        <v>-5.5791134718765501E-3</v>
      </c>
      <c r="R112" s="75">
        <v>-6.4958018479182996E-3</v>
      </c>
      <c r="S112" s="75">
        <v>-7.4364734129085197E-3</v>
      </c>
      <c r="T112" s="75">
        <v>-8.40266814939695E-3</v>
      </c>
      <c r="U112" s="75">
        <v>-9.3952214896899002E-3</v>
      </c>
      <c r="V112" s="75">
        <v>-1.04132486365779E-2</v>
      </c>
      <c r="W112" s="75">
        <v>-1.1454591049237E-2</v>
      </c>
      <c r="X112" s="75">
        <v>-1.25155691334975E-2</v>
      </c>
      <c r="Y112" s="75">
        <v>-1.35907121032096E-2</v>
      </c>
      <c r="Z112" s="75">
        <v>-1.4672981341595901E-2</v>
      </c>
      <c r="AA112" s="75">
        <v>-1.5754102740734102E-2</v>
      </c>
      <c r="AB112" s="75">
        <v>-1.6824652387708701E-2</v>
      </c>
      <c r="AC112" s="75">
        <v>-1.7874694853608101E-2</v>
      </c>
      <c r="AD112" s="75">
        <v>-1.88938777138992E-2</v>
      </c>
      <c r="AE112" s="75">
        <v>-1.9872166529562401E-2</v>
      </c>
      <c r="AF112" s="75">
        <v>-2.0800669985064801E-2</v>
      </c>
      <c r="AG112" s="75">
        <v>-2.1671420383417999E-2</v>
      </c>
      <c r="AH112" s="75">
        <v>-2.24781081341188E-2</v>
      </c>
      <c r="AI112" s="75">
        <v>-2.3216844014223099E-2</v>
      </c>
      <c r="AJ112" s="75">
        <v>-2.3885808984432499E-2</v>
      </c>
      <c r="AK112" s="75">
        <v>-2.4485355788019601E-2</v>
      </c>
      <c r="AL112" s="75">
        <v>-2.5018463800292899E-2</v>
      </c>
      <c r="AM112" s="75">
        <v>-2.54902229943627E-2</v>
      </c>
      <c r="AN112" s="75">
        <v>-2.59074385035091E-2</v>
      </c>
      <c r="AO112" s="75">
        <v>-2.6278406877190699E-2</v>
      </c>
      <c r="AP112" s="75">
        <v>-2.6612535885415099E-2</v>
      </c>
      <c r="AQ112" s="75">
        <v>-2.6919382175415101E-2</v>
      </c>
      <c r="AR112" s="75">
        <v>-2.72085077815108E-2</v>
      </c>
      <c r="AS112" s="75">
        <v>-2.7488703696799299E-2</v>
      </c>
      <c r="AT112" s="75">
        <v>-2.7767444748096701E-2</v>
      </c>
      <c r="AU112" s="75">
        <v>-2.8050637946798799E-2</v>
      </c>
      <c r="AV112" s="75">
        <v>-2.8342045569766001E-2</v>
      </c>
      <c r="AW112" s="75">
        <v>-2.86433570215422E-2</v>
      </c>
      <c r="AX112" s="75">
        <v>-2.8953695296477198E-2</v>
      </c>
      <c r="AY112" s="75">
        <v>-2.9270386316798E-2</v>
      </c>
      <c r="AZ112" s="75">
        <v>-2.9588301300732301E-2</v>
      </c>
      <c r="BA112" s="75">
        <v>-2.99009384601777E-2</v>
      </c>
      <c r="BB112" s="75">
        <v>-3.0200562077448E-2</v>
      </c>
      <c r="BC112" s="75">
        <v>-3.04784973883351E-2</v>
      </c>
      <c r="BD112" s="75">
        <v>-3.07262378630184E-2</v>
      </c>
      <c r="BE112" s="75">
        <v>-3.09353737743958E-2</v>
      </c>
      <c r="BF112" s="75">
        <v>-3.1098746798083901E-2</v>
      </c>
      <c r="BG112" s="75">
        <v>-3.1210252946479999E-2</v>
      </c>
      <c r="BH112" s="75">
        <v>-3.1266029067128297E-2</v>
      </c>
      <c r="BI112" s="75">
        <v>-3.1263788467545003E-2</v>
      </c>
      <c r="BJ112" s="75">
        <v>-3.1203825109323499E-2</v>
      </c>
      <c r="BK112" s="75">
        <v>-3.1088457659052399E-2</v>
      </c>
      <c r="BL112" s="75">
        <v>-3.0921874111690999E-2</v>
      </c>
      <c r="BM112" s="75">
        <v>-3.0710431211041299E-2</v>
      </c>
      <c r="BN112" s="75">
        <v>-3.0461399443765899E-2</v>
      </c>
      <c r="BO112" s="75">
        <v>-3.0183170013874501E-2</v>
      </c>
      <c r="BP112" s="75">
        <v>-2.9884525814795702E-2</v>
      </c>
      <c r="BQ112" s="75">
        <v>-2.9573855388643999E-2</v>
      </c>
      <c r="BR112" s="75">
        <v>-2.9258719599401899E-2</v>
      </c>
      <c r="BS112" s="75">
        <v>-2.8945912599392599E-2</v>
      </c>
      <c r="BT112" s="75">
        <v>-2.8639592036824899E-2</v>
      </c>
      <c r="BU112" s="75">
        <v>-2.8342818403207199E-2</v>
      </c>
      <c r="BV112" s="75">
        <v>-2.8055986093904701E-2</v>
      </c>
      <c r="BW112" s="75">
        <v>-2.77767988326195E-2</v>
      </c>
      <c r="BX112" s="75">
        <v>-2.75019055137136E-2</v>
      </c>
      <c r="BY112" s="75">
        <v>-2.7224479123719902E-2</v>
      </c>
      <c r="BZ112" s="75">
        <v>-2.6937308015890199E-2</v>
      </c>
      <c r="CA112" s="75">
        <v>-2.66313904515573E-2</v>
      </c>
      <c r="CB112" s="75">
        <v>-2.62969069637074E-2</v>
      </c>
      <c r="CC112" s="75">
        <v>-2.5924633569729801E-2</v>
      </c>
      <c r="CD112" s="75">
        <v>-2.5504966960234E-2</v>
      </c>
      <c r="CE112" s="75">
        <v>-2.5029954210203799E-2</v>
      </c>
      <c r="CF112" s="75">
        <v>-2.44929452172436E-2</v>
      </c>
      <c r="CG112" s="75">
        <v>-2.3888934886740501E-2</v>
      </c>
      <c r="CH112" s="75">
        <v>-2.32156643042753E-2</v>
      </c>
      <c r="CI112" s="75">
        <v>-2.2472553168822702E-2</v>
      </c>
      <c r="CJ112" s="75">
        <v>-2.16619283957834E-2</v>
      </c>
      <c r="CK112" s="75">
        <v>-2.0788057310369298E-2</v>
      </c>
      <c r="CL112" s="75">
        <v>-1.9857204908853399E-2</v>
      </c>
      <c r="CM112" s="75">
        <v>-1.88775826508936E-2</v>
      </c>
      <c r="CN112" s="75">
        <v>-1.78581233560044E-2</v>
      </c>
      <c r="CO112" s="75">
        <v>-1.6809093017532101E-2</v>
      </c>
      <c r="CP112" s="75">
        <v>-1.5740429675770402E-2</v>
      </c>
      <c r="CQ112" s="75">
        <v>-1.46622019908272E-2</v>
      </c>
      <c r="CR112" s="75">
        <v>-1.3583595836726E-2</v>
      </c>
      <c r="CS112" s="75">
        <v>-1.25126146773163E-2</v>
      </c>
      <c r="CT112" s="75">
        <v>-1.1456130586998301E-2</v>
      </c>
      <c r="CU112" s="75">
        <v>-1.04191406837617E-2</v>
      </c>
      <c r="CV112" s="75">
        <v>-9.4052272099315794E-3</v>
      </c>
      <c r="CW112" s="75">
        <v>-8.4163394258030093E-3</v>
      </c>
      <c r="CX112" s="75">
        <v>-7.4528099639974204E-3</v>
      </c>
      <c r="CY112" s="75">
        <v>-6.5139889765123303E-3</v>
      </c>
      <c r="CZ112" s="75">
        <v>-5.5979789280490803E-3</v>
      </c>
      <c r="DA112" s="75">
        <v>-4.7022712726766201E-3</v>
      </c>
      <c r="DB112" s="75">
        <v>-3.82396837280793E-3</v>
      </c>
      <c r="DC112" s="75">
        <v>-2.9597587309808599E-3</v>
      </c>
      <c r="DD112" s="75">
        <v>-2.1064308384802599E-3</v>
      </c>
      <c r="DE112" s="75">
        <v>-1.26083109779301E-3</v>
      </c>
      <c r="DF112" s="75">
        <v>-8.3950345490848102E-4</v>
      </c>
    </row>
    <row r="113" spans="1:110" ht="1.1499999999999999" customHeight="1" x14ac:dyDescent="0.25">
      <c r="A113" s="71">
        <f t="shared" si="48"/>
        <v>102</v>
      </c>
      <c r="B113">
        <v>4900</v>
      </c>
      <c r="C113" s="72">
        <f t="shared" ref="C113:E132" si="53">INDEX($K$15:$DF$214,$A113,C$11)</f>
        <v>-8.3756303214158803E-3</v>
      </c>
      <c r="D113" s="72">
        <f t="shared" si="53"/>
        <v>-3.0573132197901001E-2</v>
      </c>
      <c r="E113" s="72">
        <f t="shared" si="53"/>
        <v>-1.93220278466242E-2</v>
      </c>
      <c r="G113" s="72">
        <f t="shared" si="52"/>
        <v>-0.73384987444630501</v>
      </c>
      <c r="H113" s="72">
        <f t="shared" si="52"/>
        <v>-2.5124808313634501</v>
      </c>
      <c r="I113" s="72">
        <f t="shared" si="51"/>
        <v>-1.5414863382426101</v>
      </c>
      <c r="K113" s="75">
        <v>-8.3598276989505296E-4</v>
      </c>
      <c r="L113" s="75">
        <v>-1.25627394265393E-3</v>
      </c>
      <c r="M113" s="75">
        <v>-2.0993353106768999E-3</v>
      </c>
      <c r="N113" s="75">
        <v>-2.9503563715934399E-3</v>
      </c>
      <c r="O113" s="75">
        <v>-3.81269853473895E-3</v>
      </c>
      <c r="P113" s="75">
        <v>-4.6895076724240399E-3</v>
      </c>
      <c r="Q113" s="75">
        <v>-5.58407022120263E-3</v>
      </c>
      <c r="R113" s="75">
        <v>-6.4989265092754E-3</v>
      </c>
      <c r="S113" s="75">
        <v>-7.43649871408706E-3</v>
      </c>
      <c r="T113" s="75">
        <v>-8.3981245409449901E-3</v>
      </c>
      <c r="U113" s="75">
        <v>-9.3844914912233398E-3</v>
      </c>
      <c r="V113" s="75">
        <v>-1.03946133638964E-2</v>
      </c>
      <c r="W113" s="75">
        <v>-1.14263237979548E-2</v>
      </c>
      <c r="X113" s="75">
        <v>-1.24760205131451E-2</v>
      </c>
      <c r="Y113" s="75">
        <v>-1.3538407258229201E-2</v>
      </c>
      <c r="Z113" s="75">
        <v>-1.4606725506732801E-2</v>
      </c>
      <c r="AA113" s="75">
        <v>-1.56730608555153E-2</v>
      </c>
      <c r="AB113" s="75">
        <v>-1.67284284537117E-2</v>
      </c>
      <c r="AC113" s="75">
        <v>-1.7763383911928901E-2</v>
      </c>
      <c r="AD113" s="75">
        <v>-1.8768091852571101E-2</v>
      </c>
      <c r="AE113" s="75">
        <v>-1.9733034516839301E-2</v>
      </c>
      <c r="AF113" s="75">
        <v>-2.0649792287076699E-2</v>
      </c>
      <c r="AG113" s="75">
        <v>-2.1510811364814801E-2</v>
      </c>
      <c r="AH113" s="75">
        <v>-2.2310112081554499E-2</v>
      </c>
      <c r="AI113" s="75">
        <v>-2.3044008165688801E-2</v>
      </c>
      <c r="AJ113" s="75">
        <v>-2.3710755473275599E-2</v>
      </c>
      <c r="AK113" s="75">
        <v>-2.4310665648940799E-2</v>
      </c>
      <c r="AL113" s="75">
        <v>-2.48465324630751E-2</v>
      </c>
      <c r="AM113" s="75">
        <v>-2.5323113537337998E-2</v>
      </c>
      <c r="AN113" s="75">
        <v>-2.57468134135251E-2</v>
      </c>
      <c r="AO113" s="75">
        <v>-2.6125427333345198E-2</v>
      </c>
      <c r="AP113" s="75">
        <v>-2.6467793998344799E-2</v>
      </c>
      <c r="AQ113" s="75">
        <v>-2.6782896860499901E-2</v>
      </c>
      <c r="AR113" s="75">
        <v>-2.7079741418642601E-2</v>
      </c>
      <c r="AS113" s="75">
        <v>-2.73665958434548E-2</v>
      </c>
      <c r="AT113" s="75">
        <v>-2.7650472750879E-2</v>
      </c>
      <c r="AU113" s="75">
        <v>-2.7936980579370298E-2</v>
      </c>
      <c r="AV113" s="75">
        <v>-2.8229634355943702E-2</v>
      </c>
      <c r="AW113" s="75">
        <v>-2.8530051747993598E-2</v>
      </c>
      <c r="AX113" s="75">
        <v>-2.8837432504060401E-2</v>
      </c>
      <c r="AY113" s="75">
        <v>-2.9149274790156499E-2</v>
      </c>
      <c r="AZ113" s="75">
        <v>-2.94607751617195E-2</v>
      </c>
      <c r="BA113" s="75">
        <v>-2.9765839521865001E-2</v>
      </c>
      <c r="BB113" s="75">
        <v>-3.0057241619661001E-2</v>
      </c>
      <c r="BC113" s="75">
        <v>-3.0326790812005101E-2</v>
      </c>
      <c r="BD113" s="75">
        <v>-3.0566575949014799E-2</v>
      </c>
      <c r="BE113" s="75">
        <v>-3.0768659481955101E-2</v>
      </c>
      <c r="BF113" s="75">
        <v>-3.0926335008975899E-2</v>
      </c>
      <c r="BG113" s="75">
        <v>-3.10338994539552E-2</v>
      </c>
      <c r="BH113" s="75">
        <v>-3.10876917284485E-2</v>
      </c>
      <c r="BI113" s="75">
        <v>-3.1085593994557702E-2</v>
      </c>
      <c r="BJ113" s="75">
        <v>-3.10278686901347E-2</v>
      </c>
      <c r="BK113" s="75">
        <v>-3.0916700671823401E-2</v>
      </c>
      <c r="BL113" s="75">
        <v>-3.0756000467868E-2</v>
      </c>
      <c r="BM113" s="75">
        <v>-3.05517686526991E-2</v>
      </c>
      <c r="BN113" s="75">
        <v>-3.0310778718453502E-2</v>
      </c>
      <c r="BO113" s="75">
        <v>-3.0040943718090601E-2</v>
      </c>
      <c r="BP113" s="75">
        <v>-2.97504854206363E-2</v>
      </c>
      <c r="BQ113" s="75">
        <v>-2.9447250650550798E-2</v>
      </c>
      <c r="BR113" s="75">
        <v>-2.9138375780207702E-2</v>
      </c>
      <c r="BS113" s="75">
        <v>-2.8830168518798001E-2</v>
      </c>
      <c r="BT113" s="75">
        <v>-2.8526562168262899E-2</v>
      </c>
      <c r="BU113" s="75">
        <v>-2.8230401049181598E-2</v>
      </c>
      <c r="BV113" s="75">
        <v>-2.7942029534951798E-2</v>
      </c>
      <c r="BW113" s="75">
        <v>-2.7659290247092901E-2</v>
      </c>
      <c r="BX113" s="75">
        <v>-2.7379020223334001E-2</v>
      </c>
      <c r="BY113" s="75">
        <v>-2.70947641627481E-2</v>
      </c>
      <c r="BZ113" s="75">
        <v>-2.6799773924471901E-2</v>
      </c>
      <c r="CA113" s="75">
        <v>-2.6485545314826501E-2</v>
      </c>
      <c r="CB113" s="75">
        <v>-2.6142843414859201E-2</v>
      </c>
      <c r="CC113" s="75">
        <v>-2.57630338689432E-2</v>
      </c>
      <c r="CD113" s="75">
        <v>-2.5337010979033001E-2</v>
      </c>
      <c r="CE113" s="75">
        <v>-2.4857395705207602E-2</v>
      </c>
      <c r="CF113" s="75">
        <v>-2.4317855752960801E-2</v>
      </c>
      <c r="CG113" s="75">
        <v>-2.3713757762843599E-2</v>
      </c>
      <c r="CH113" s="75">
        <v>-2.30429697450426E-2</v>
      </c>
      <c r="CI113" s="75">
        <v>-2.2304957008823199E-2</v>
      </c>
      <c r="CJ113" s="75">
        <v>-2.1501971348266102E-2</v>
      </c>
      <c r="CK113" s="75">
        <v>-2.0638011954456401E-2</v>
      </c>
      <c r="CL113" s="75">
        <v>-1.9719063512525201E-2</v>
      </c>
      <c r="CM113" s="75">
        <v>-1.8752859144706199E-2</v>
      </c>
      <c r="CN113" s="75">
        <v>-1.77479013230686E-2</v>
      </c>
      <c r="CO113" s="75">
        <v>-1.6713892492912202E-2</v>
      </c>
      <c r="CP113" s="75">
        <v>-1.5660302797923499E-2</v>
      </c>
      <c r="CQ113" s="75">
        <v>-1.4596675282105001E-2</v>
      </c>
      <c r="CR113" s="75">
        <v>-1.35318023063155E-2</v>
      </c>
      <c r="CS113" s="75">
        <v>-1.24733146966855E-2</v>
      </c>
      <c r="CT113" s="75">
        <v>-1.14278329637818E-2</v>
      </c>
      <c r="CU113" s="75">
        <v>-1.04002039177885E-2</v>
      </c>
      <c r="CV113" s="75">
        <v>-9.3939286966906298E-3</v>
      </c>
      <c r="CW113" s="75">
        <v>-8.4110111807831293E-3</v>
      </c>
      <c r="CX113" s="75">
        <v>-7.4518708300274697E-3</v>
      </c>
      <c r="CY113" s="75">
        <v>-6.51603658302519E-3</v>
      </c>
      <c r="CZ113" s="75">
        <v>-5.6018064662157396E-3</v>
      </c>
      <c r="DA113" s="75">
        <v>-4.7069029721387703E-3</v>
      </c>
      <c r="DB113" s="75">
        <v>-3.82862267432301E-3</v>
      </c>
      <c r="DC113" s="75">
        <v>-2.9638909324557899E-3</v>
      </c>
      <c r="DD113" s="75">
        <v>-2.1096222456662801E-3</v>
      </c>
      <c r="DE113" s="75">
        <v>-1.26284286126065E-3</v>
      </c>
      <c r="DF113" s="75">
        <v>-8.4091111412817497E-4</v>
      </c>
    </row>
    <row r="114" spans="1:110" ht="1.1499999999999999" customHeight="1" x14ac:dyDescent="0.25">
      <c r="A114" s="71">
        <f t="shared" si="48"/>
        <v>103</v>
      </c>
      <c r="B114">
        <v>4850</v>
      </c>
      <c r="C114" s="72">
        <f t="shared" si="53"/>
        <v>-8.3654844969396399E-3</v>
      </c>
      <c r="D114" s="72">
        <f t="shared" si="53"/>
        <v>-3.0408042797325799E-2</v>
      </c>
      <c r="E114" s="72">
        <f t="shared" si="53"/>
        <v>-1.9195185658240899E-2</v>
      </c>
      <c r="G114" s="72">
        <f t="shared" si="52"/>
        <v>-0.72548438994936504</v>
      </c>
      <c r="H114" s="72">
        <f t="shared" si="52"/>
        <v>-2.48207278856612</v>
      </c>
      <c r="I114" s="72">
        <f t="shared" si="51"/>
        <v>-1.5222911525843701</v>
      </c>
      <c r="K114" s="75">
        <v>-8.37402125334847E-4</v>
      </c>
      <c r="L114" s="75">
        <v>-1.2583947287293899E-3</v>
      </c>
      <c r="M114" s="75">
        <v>-2.10269038025217E-3</v>
      </c>
      <c r="N114" s="75">
        <v>-2.9546346686402099E-3</v>
      </c>
      <c r="O114" s="75">
        <v>-3.8174652410862099E-3</v>
      </c>
      <c r="P114" s="75">
        <v>-4.6941339591421603E-3</v>
      </c>
      <c r="Q114" s="75">
        <v>-5.5877480842173102E-3</v>
      </c>
      <c r="R114" s="75">
        <v>-6.5006320266502299E-3</v>
      </c>
      <c r="S114" s="75">
        <v>-7.4350122558416798E-3</v>
      </c>
      <c r="T114" s="75">
        <v>-8.3920401145269295E-3</v>
      </c>
      <c r="U114" s="75">
        <v>-9.3722690253298397E-3</v>
      </c>
      <c r="V114" s="75">
        <v>-1.03746226968905E-2</v>
      </c>
      <c r="W114" s="75">
        <v>-1.1396933883720499E-2</v>
      </c>
      <c r="X114" s="75">
        <v>-1.2435678145593499E-2</v>
      </c>
      <c r="Y114" s="75">
        <v>-1.34857273257784E-2</v>
      </c>
      <c r="Z114" s="75">
        <v>-1.4540592479088401E-2</v>
      </c>
      <c r="AA114" s="75">
        <v>-1.5592701198161101E-2</v>
      </c>
      <c r="AB114" s="75">
        <v>-1.6633483326568201E-2</v>
      </c>
      <c r="AC114" s="75">
        <v>-1.7653959469503201E-2</v>
      </c>
      <c r="AD114" s="75">
        <v>-1.86447827542679E-2</v>
      </c>
      <c r="AE114" s="75">
        <v>-1.9596921087004299E-2</v>
      </c>
      <c r="AF114" s="75">
        <v>-2.05023981118483E-2</v>
      </c>
      <c r="AG114" s="75">
        <v>-2.1354050956451799E-2</v>
      </c>
      <c r="AH114" s="75">
        <v>-2.2146209357970199E-2</v>
      </c>
      <c r="AI114" s="75">
        <v>-2.2875375111270801E-2</v>
      </c>
      <c r="AJ114" s="75">
        <v>-2.3539875068290701E-2</v>
      </c>
      <c r="AK114" s="75">
        <v>-2.4139981822081599E-2</v>
      </c>
      <c r="AL114" s="75">
        <v>-2.4678312600440198E-2</v>
      </c>
      <c r="AM114" s="75">
        <v>-2.5159310491576398E-2</v>
      </c>
      <c r="AN114" s="75">
        <v>-2.5589005897963899E-2</v>
      </c>
      <c r="AO114" s="75">
        <v>-2.5974719736946001E-2</v>
      </c>
      <c r="AP114" s="75">
        <v>-2.6324752359068899E-2</v>
      </c>
      <c r="AQ114" s="75">
        <v>-2.66475533380435E-2</v>
      </c>
      <c r="AR114" s="75">
        <v>-2.69516000063049E-2</v>
      </c>
      <c r="AS114" s="75">
        <v>-2.72446686766716E-2</v>
      </c>
      <c r="AT114" s="75">
        <v>-2.7533337998865998E-2</v>
      </c>
      <c r="AU114" s="75">
        <v>-2.7822936037164198E-2</v>
      </c>
      <c r="AV114" s="75">
        <v>-2.8116740440264E-2</v>
      </c>
      <c r="AW114" s="75">
        <v>-2.8416302801811E-2</v>
      </c>
      <c r="AX114" s="75">
        <v>-2.8720899075133199E-2</v>
      </c>
      <c r="AY114" s="75">
        <v>-2.90281769745524E-2</v>
      </c>
      <c r="AZ114" s="75">
        <v>-2.9333650055759702E-2</v>
      </c>
      <c r="BA114" s="75">
        <v>-2.9631600860038802E-2</v>
      </c>
      <c r="BB114" s="75">
        <v>-2.9915278428475099E-2</v>
      </c>
      <c r="BC114" s="75">
        <v>-3.0176952685947001E-2</v>
      </c>
      <c r="BD114" s="75">
        <v>-3.0409267456643602E-2</v>
      </c>
      <c r="BE114" s="75">
        <v>-3.0604727693134898E-2</v>
      </c>
      <c r="BF114" s="75">
        <v>-3.0757052510375599E-2</v>
      </c>
      <c r="BG114" s="75">
        <v>-3.0860919337101202E-2</v>
      </c>
      <c r="BH114" s="75">
        <v>-3.0912844347126298E-2</v>
      </c>
      <c r="BI114" s="75">
        <v>-3.0910884862346302E-2</v>
      </c>
      <c r="BJ114" s="75">
        <v>-3.0855260788530299E-2</v>
      </c>
      <c r="BK114" s="75">
        <v>-3.07480332095246E-2</v>
      </c>
      <c r="BL114" s="75">
        <v>-3.05928629586333E-2</v>
      </c>
      <c r="BM114" s="75">
        <v>-3.0395397681527301E-2</v>
      </c>
      <c r="BN114" s="75">
        <v>-3.01619622826865E-2</v>
      </c>
      <c r="BO114" s="75">
        <v>-2.99000111277791E-2</v>
      </c>
      <c r="BP114" s="75">
        <v>-2.9617238960035999E-2</v>
      </c>
      <c r="BQ114" s="75">
        <v>-2.9320992422826701E-2</v>
      </c>
      <c r="BR114" s="75">
        <v>-2.9018000178771201E-2</v>
      </c>
      <c r="BS114" s="75">
        <v>-2.8714118893362801E-2</v>
      </c>
      <c r="BT114" s="75">
        <v>-2.8413073641568101E-2</v>
      </c>
      <c r="BU114" s="75">
        <v>-2.81174986782298E-2</v>
      </c>
      <c r="BV114" s="75">
        <v>-2.7827701644077898E-2</v>
      </c>
      <c r="BW114" s="75">
        <v>-2.75416497495189E-2</v>
      </c>
      <c r="BX114" s="75">
        <v>-2.72563593336781E-2</v>
      </c>
      <c r="BY114" s="75">
        <v>-2.6965728747613799E-2</v>
      </c>
      <c r="BZ114" s="75">
        <v>-2.6663440880124602E-2</v>
      </c>
      <c r="CA114" s="75">
        <v>-2.6341464955644298E-2</v>
      </c>
      <c r="CB114" s="75">
        <v>-2.5991113702602799E-2</v>
      </c>
      <c r="CC114" s="75">
        <v>-2.5604308936308301E-2</v>
      </c>
      <c r="CD114" s="75">
        <v>-2.5172411124503899E-2</v>
      </c>
      <c r="CE114" s="75">
        <v>-2.46885875755288E-2</v>
      </c>
      <c r="CF114" s="75">
        <v>-2.4146794308153401E-2</v>
      </c>
      <c r="CG114" s="75">
        <v>-2.35427641626711E-2</v>
      </c>
      <c r="CH114" s="75">
        <v>-2.2874467647793599E-2</v>
      </c>
      <c r="CI114" s="75">
        <v>-2.21414308688508E-2</v>
      </c>
      <c r="CJ114" s="75">
        <v>-2.1345823069609599E-2</v>
      </c>
      <c r="CK114" s="75">
        <v>-2.0491399309139499E-2</v>
      </c>
      <c r="CL114" s="75">
        <v>-1.9583880935369901E-2</v>
      </c>
      <c r="CM114" s="75">
        <v>-1.86305452660099E-2</v>
      </c>
      <c r="CN114" s="75">
        <v>-1.7639501647654401E-2</v>
      </c>
      <c r="CO114" s="75">
        <v>-1.6619905863649299E-2</v>
      </c>
      <c r="CP114" s="75">
        <v>-1.55808040297097E-2</v>
      </c>
      <c r="CQ114" s="75">
        <v>-1.4531225595978799E-2</v>
      </c>
      <c r="CR114" s="75">
        <v>-1.34796038123249E-2</v>
      </c>
      <c r="CS114" s="75">
        <v>-1.24332056573121E-2</v>
      </c>
      <c r="CT114" s="75">
        <v>-1.13984146449547E-2</v>
      </c>
      <c r="CU114" s="75">
        <v>-1.03799319431846E-2</v>
      </c>
      <c r="CV114" s="75">
        <v>-9.3811718795495797E-3</v>
      </c>
      <c r="CW114" s="75">
        <v>-8.4041915236002691E-3</v>
      </c>
      <c r="CX114" s="75">
        <v>-7.4494778107737098E-3</v>
      </c>
      <c r="CY114" s="75">
        <v>-6.5167319521651701E-3</v>
      </c>
      <c r="CZ114" s="75">
        <v>-5.6044238444246698E-3</v>
      </c>
      <c r="DA114" s="75">
        <v>-4.7104980656194999E-3</v>
      </c>
      <c r="DB114" s="75">
        <v>-3.8324289496631499E-3</v>
      </c>
      <c r="DC114" s="75">
        <v>-2.9673668721125002E-3</v>
      </c>
      <c r="DD114" s="75">
        <v>-2.11235260299872E-3</v>
      </c>
      <c r="DE114" s="75">
        <v>-1.26457835844576E-3</v>
      </c>
      <c r="DF114" s="75">
        <v>-8.4213704496505595E-4</v>
      </c>
    </row>
    <row r="115" spans="1:110" ht="1.1499999999999999" customHeight="1" x14ac:dyDescent="0.25">
      <c r="A115" s="71">
        <f t="shared" si="48"/>
        <v>104</v>
      </c>
      <c r="B115">
        <v>4800</v>
      </c>
      <c r="C115" s="72">
        <f t="shared" si="53"/>
        <v>-8.3541573882939708E-3</v>
      </c>
      <c r="D115" s="72">
        <f t="shared" si="53"/>
        <v>-3.0245993052421899E-2</v>
      </c>
      <c r="E115" s="72">
        <f t="shared" si="53"/>
        <v>-1.9070958617185101E-2</v>
      </c>
      <c r="G115" s="72">
        <f t="shared" si="52"/>
        <v>-0.717130232561071</v>
      </c>
      <c r="H115" s="72">
        <f t="shared" si="52"/>
        <v>-2.4518267955136999</v>
      </c>
      <c r="I115" s="72">
        <f t="shared" si="51"/>
        <v>-1.5032201939671901</v>
      </c>
      <c r="K115" s="75">
        <v>-8.3862975920965198E-4</v>
      </c>
      <c r="L115" s="75">
        <v>-1.26022553820803E-3</v>
      </c>
      <c r="M115" s="75">
        <v>-2.1055600919680701E-3</v>
      </c>
      <c r="N115" s="75">
        <v>-2.9582323332260699E-3</v>
      </c>
      <c r="O115" s="75">
        <v>-3.8213594873468498E-3</v>
      </c>
      <c r="P115" s="75">
        <v>-4.69770644112486E-3</v>
      </c>
      <c r="Q115" s="75">
        <v>-5.5902111354180304E-3</v>
      </c>
      <c r="R115" s="75">
        <v>-6.5009949359728101E-3</v>
      </c>
      <c r="S115" s="75">
        <v>-7.4321018213504399E-3</v>
      </c>
      <c r="T115" s="75">
        <v>-8.3845113932647999E-3</v>
      </c>
      <c r="U115" s="75">
        <v>-9.3586557426760895E-3</v>
      </c>
      <c r="V115" s="75">
        <v>-1.03533789035373E-2</v>
      </c>
      <c r="W115" s="75">
        <v>-1.1366518708687099E-2</v>
      </c>
      <c r="X115" s="75">
        <v>-1.23946287103126E-2</v>
      </c>
      <c r="Y115" s="75">
        <v>-1.34327424365756E-2</v>
      </c>
      <c r="Z115" s="75">
        <v>-1.44746305308353E-2</v>
      </c>
      <c r="AA115" s="75">
        <v>-1.55130460118516E-2</v>
      </c>
      <c r="AB115" s="75">
        <v>-1.6539810148578901E-2</v>
      </c>
      <c r="AC115" s="75">
        <v>-1.7546384157399099E-2</v>
      </c>
      <c r="AD115" s="75">
        <v>-1.85238830167236E-2</v>
      </c>
      <c r="AE115" s="75">
        <v>-1.9463730704201199E-2</v>
      </c>
      <c r="AF115" s="75">
        <v>-2.0358367573148801E-2</v>
      </c>
      <c r="AG115" s="75">
        <v>-2.1201000570754299E-2</v>
      </c>
      <c r="AH115" s="75">
        <v>-2.1986249138590201E-2</v>
      </c>
      <c r="AI115" s="75">
        <v>-2.271078913177E-2</v>
      </c>
      <c r="AJ115" s="75">
        <v>-2.33730155060447E-2</v>
      </c>
      <c r="AK115" s="75">
        <v>-2.39731630599999E-2</v>
      </c>
      <c r="AL115" s="75">
        <v>-2.4513680944946801E-2</v>
      </c>
      <c r="AM115" s="75">
        <v>-2.4998715482656701E-2</v>
      </c>
      <c r="AN115" s="75">
        <v>-2.54339472343144E-2</v>
      </c>
      <c r="AO115" s="75">
        <v>-2.58262479392306E-2</v>
      </c>
      <c r="AP115" s="75">
        <v>-2.61834090339698E-2</v>
      </c>
      <c r="AQ115" s="75">
        <v>-2.6513383381097801E-2</v>
      </c>
      <c r="AR115" s="75">
        <v>-2.6824145484642899E-2</v>
      </c>
      <c r="AS115" s="75">
        <v>-2.7123010032678301E-2</v>
      </c>
      <c r="AT115" s="75">
        <v>-2.7416148872339299E-2</v>
      </c>
      <c r="AU115" s="75">
        <v>-2.7708624670626701E-2</v>
      </c>
      <c r="AV115" s="75">
        <v>-2.80034890500746E-2</v>
      </c>
      <c r="AW115" s="75">
        <v>-2.8302232406235799E-2</v>
      </c>
      <c r="AX115" s="75">
        <v>-2.8604205338297099E-2</v>
      </c>
      <c r="AY115" s="75">
        <v>-2.8907184633280798E-2</v>
      </c>
      <c r="AZ115" s="75">
        <v>-2.9206993800194099E-2</v>
      </c>
      <c r="BA115" s="75">
        <v>-2.9498261307262501E-2</v>
      </c>
      <c r="BB115" s="75">
        <v>-2.9774679792285399E-2</v>
      </c>
      <c r="BC115" s="75">
        <v>-3.00289600068663E-2</v>
      </c>
      <c r="BD115" s="75">
        <v>-3.02542583297781E-2</v>
      </c>
      <c r="BE115" s="75">
        <v>-3.0443498073286699E-2</v>
      </c>
      <c r="BF115" s="75">
        <v>-3.0590798421771901E-2</v>
      </c>
      <c r="BG115" s="75">
        <v>-3.0691195284530199E-2</v>
      </c>
      <c r="BH115" s="75">
        <v>-3.07413631575627E-2</v>
      </c>
      <c r="BI115" s="75">
        <v>-3.0739537577405801E-2</v>
      </c>
      <c r="BJ115" s="75">
        <v>-3.0685885538673501E-2</v>
      </c>
      <c r="BK115" s="75">
        <v>-3.0582356148911399E-2</v>
      </c>
      <c r="BL115" s="75">
        <v>-3.04323842900566E-2</v>
      </c>
      <c r="BM115" s="75">
        <v>-3.0241267651599599E-2</v>
      </c>
      <c r="BN115" s="75">
        <v>-3.0014931237019399E-2</v>
      </c>
      <c r="BO115" s="75">
        <v>-2.9760383637612901E-2</v>
      </c>
      <c r="BP115" s="75">
        <v>-2.9484829508883099E-2</v>
      </c>
      <c r="BQ115" s="75">
        <v>-2.9195152392594501E-2</v>
      </c>
      <c r="BR115" s="75">
        <v>-2.8897686517057E-2</v>
      </c>
      <c r="BS115" s="75">
        <v>-2.8597877353445201E-2</v>
      </c>
      <c r="BT115" s="75">
        <v>-2.8299248164998899E-2</v>
      </c>
      <c r="BU115" s="75">
        <v>-2.80042370971159E-2</v>
      </c>
      <c r="BV115" s="75">
        <v>-2.7713122040422599E-2</v>
      </c>
      <c r="BW115" s="75">
        <v>-2.7423982862646801E-2</v>
      </c>
      <c r="BX115" s="75">
        <v>-2.7134009059591301E-2</v>
      </c>
      <c r="BY115" s="75">
        <v>-2.6837430684618E-2</v>
      </c>
      <c r="BZ115" s="75">
        <v>-2.6528337529098198E-2</v>
      </c>
      <c r="CA115" s="75">
        <v>-2.61991427446264E-2</v>
      </c>
      <c r="CB115" s="75">
        <v>-2.5841678688157101E-2</v>
      </c>
      <c r="CC115" s="75">
        <v>-2.5448385649597099E-2</v>
      </c>
      <c r="CD115" s="75">
        <v>-2.5011066515207798E-2</v>
      </c>
      <c r="CE115" s="75">
        <v>-2.4523403764774201E-2</v>
      </c>
      <c r="CF115" s="75">
        <v>-2.3979618424982599E-2</v>
      </c>
      <c r="CG115" s="75">
        <v>-2.33758009028406E-2</v>
      </c>
      <c r="CH115" s="75">
        <v>-2.2710003083698201E-2</v>
      </c>
      <c r="CI115" s="75">
        <v>-2.1981825645770999E-2</v>
      </c>
      <c r="CJ115" s="75">
        <v>-2.1193347227067501E-2</v>
      </c>
      <c r="CK115" s="75">
        <v>-2.0348103251458201E-2</v>
      </c>
      <c r="CL115" s="75">
        <v>-1.9451565010235702E-2</v>
      </c>
      <c r="CM115" s="75">
        <v>-1.85105780188769E-2</v>
      </c>
      <c r="CN115" s="75">
        <v>-1.7532890487905201E-2</v>
      </c>
      <c r="CO115" s="75">
        <v>-1.65271305569194E-2</v>
      </c>
      <c r="CP115" s="75">
        <v>-1.5501958037984801E-2</v>
      </c>
      <c r="CQ115" s="75">
        <v>-1.4465904319172201E-2</v>
      </c>
      <c r="CR115" s="75">
        <v>-1.34270710562122E-2</v>
      </c>
      <c r="CS115" s="75">
        <v>-1.23923753597227E-2</v>
      </c>
      <c r="CT115" s="75">
        <v>-1.1367971825889001E-2</v>
      </c>
      <c r="CU115" s="75">
        <v>-1.0358426048992401E-2</v>
      </c>
      <c r="CV115" s="75">
        <v>-9.3670562054967293E-3</v>
      </c>
      <c r="CW115" s="75">
        <v>-8.3959739561532808E-3</v>
      </c>
      <c r="CX115" s="75">
        <v>-7.4457157651704603E-3</v>
      </c>
      <c r="CY115" s="75">
        <v>-6.5161470267776104E-3</v>
      </c>
      <c r="CZ115" s="75">
        <v>-5.60589177673591E-3</v>
      </c>
      <c r="DA115" s="75">
        <v>-4.7131030196715003E-3</v>
      </c>
      <c r="DB115" s="75">
        <v>-3.8354229746164399E-3</v>
      </c>
      <c r="DC115" s="75">
        <v>-2.9702113153007299E-3</v>
      </c>
      <c r="DD115" s="75">
        <v>-2.1146379042147599E-3</v>
      </c>
      <c r="DE115" s="75">
        <v>-1.26604680559466E-3</v>
      </c>
      <c r="DF115" s="75">
        <v>-8.4318490086843602E-4</v>
      </c>
    </row>
    <row r="116" spans="1:110" ht="1.1499999999999999" customHeight="1" x14ac:dyDescent="0.25">
      <c r="A116" s="71">
        <f t="shared" si="48"/>
        <v>105</v>
      </c>
      <c r="B116">
        <v>4750</v>
      </c>
      <c r="C116" s="72">
        <f t="shared" si="53"/>
        <v>-8.3417285318728301E-3</v>
      </c>
      <c r="D116" s="72">
        <f t="shared" si="53"/>
        <v>-3.0086887304150801E-2</v>
      </c>
      <c r="E116" s="72">
        <f t="shared" si="53"/>
        <v>-1.8949270721773201E-2</v>
      </c>
      <c r="G116" s="72">
        <f t="shared" si="52"/>
        <v>-0.70878850402919802</v>
      </c>
      <c r="H116" s="72">
        <f t="shared" si="52"/>
        <v>-2.4217399082095499</v>
      </c>
      <c r="I116" s="72">
        <f t="shared" si="51"/>
        <v>-1.4842709232454101</v>
      </c>
      <c r="K116" s="75">
        <v>-8.3967237911565398E-4</v>
      </c>
      <c r="L116" s="75">
        <v>-1.26177691069187E-3</v>
      </c>
      <c r="M116" s="75">
        <v>-2.1079633350746E-3</v>
      </c>
      <c r="N116" s="75">
        <v>-2.9611775476814698E-3</v>
      </c>
      <c r="O116" s="75">
        <v>-3.8244197609219499E-3</v>
      </c>
      <c r="P116" s="75">
        <v>-4.7002751267336803E-3</v>
      </c>
      <c r="Q116" s="75">
        <v>-5.5915213149546599E-3</v>
      </c>
      <c r="R116" s="75">
        <v>-6.5000887129644897E-3</v>
      </c>
      <c r="S116" s="75">
        <v>-7.4278513034550901E-3</v>
      </c>
      <c r="T116" s="75">
        <v>-8.3756303214158803E-3</v>
      </c>
      <c r="U116" s="75">
        <v>-9.3437481077398802E-3</v>
      </c>
      <c r="V116" s="75">
        <v>-1.0330978708993801E-2</v>
      </c>
      <c r="W116" s="75">
        <v>-1.13351700573912E-2</v>
      </c>
      <c r="X116" s="75">
        <v>-1.2352953499603201E-2</v>
      </c>
      <c r="Y116" s="75">
        <v>-1.33795180890228E-2</v>
      </c>
      <c r="Z116" s="75">
        <v>-1.44088844461612E-2</v>
      </c>
      <c r="AA116" s="75">
        <v>-1.54341154048142E-2</v>
      </c>
      <c r="AB116" s="75">
        <v>-1.6447401550012699E-2</v>
      </c>
      <c r="AC116" s="75">
        <v>-1.7440621821069702E-2</v>
      </c>
      <c r="AD116" s="75">
        <v>-1.8405328134763199E-2</v>
      </c>
      <c r="AE116" s="75">
        <v>-1.9333372411383599E-2</v>
      </c>
      <c r="AF116" s="75">
        <v>-2.02175868608492E-2</v>
      </c>
      <c r="AG116" s="75">
        <v>-2.1051528787693299E-2</v>
      </c>
      <c r="AH116" s="75">
        <v>-2.18300884846757E-2</v>
      </c>
      <c r="AI116" s="75">
        <v>-2.25501026961046E-2</v>
      </c>
      <c r="AJ116" s="75">
        <v>-2.3210032525512299E-2</v>
      </c>
      <c r="AK116" s="75">
        <v>-2.3810075504475201E-2</v>
      </c>
      <c r="AL116" s="75">
        <v>-2.4352520605903E-2</v>
      </c>
      <c r="AM116" s="75">
        <v>-2.4841235126305001E-2</v>
      </c>
      <c r="AN116" s="75">
        <v>-2.5281571902373699E-2</v>
      </c>
      <c r="AO116" s="75">
        <v>-2.5679977066492901E-2</v>
      </c>
      <c r="AP116" s="75">
        <v>-2.6043761440887402E-2</v>
      </c>
      <c r="AQ116" s="75">
        <v>-2.6380416115457501E-2</v>
      </c>
      <c r="AR116" s="75">
        <v>-2.6697435411074302E-2</v>
      </c>
      <c r="AS116" s="75">
        <v>-2.70017019415945E-2</v>
      </c>
      <c r="AT116" s="75">
        <v>-2.7299006767839199E-2</v>
      </c>
      <c r="AU116" s="75">
        <v>-2.7594159059681201E-2</v>
      </c>
      <c r="AV116" s="75">
        <v>-2.7889997537745299E-2</v>
      </c>
      <c r="AW116" s="75">
        <v>-2.8187955170265001E-2</v>
      </c>
      <c r="AX116" s="75">
        <v>-2.8487454639498502E-2</v>
      </c>
      <c r="AY116" s="75">
        <v>-2.8786384028367099E-2</v>
      </c>
      <c r="AZ116" s="75">
        <v>-2.9080870083889699E-2</v>
      </c>
      <c r="BA116" s="75">
        <v>-2.93658572569029E-2</v>
      </c>
      <c r="BB116" s="75">
        <v>-2.96354527116727E-2</v>
      </c>
      <c r="BC116" s="75">
        <v>-2.98827911577473E-2</v>
      </c>
      <c r="BD116" s="75">
        <v>-3.0101497704581499E-2</v>
      </c>
      <c r="BE116" s="75">
        <v>-3.0284895333757E-2</v>
      </c>
      <c r="BF116" s="75">
        <v>-3.0427477991556699E-2</v>
      </c>
      <c r="BG116" s="75">
        <v>-3.05246169804286E-2</v>
      </c>
      <c r="BH116" s="75">
        <v>-3.0573132197901001E-2</v>
      </c>
      <c r="BI116" s="75">
        <v>-3.0571435862943801E-2</v>
      </c>
      <c r="BJ116" s="75">
        <v>-3.0519634015254201E-2</v>
      </c>
      <c r="BK116" s="75">
        <v>-3.0419576437052401E-2</v>
      </c>
      <c r="BL116" s="75">
        <v>-3.0274491249606399E-2</v>
      </c>
      <c r="BM116" s="75">
        <v>-3.0089331089588899E-2</v>
      </c>
      <c r="BN116" s="75">
        <v>-2.98696674709799E-2</v>
      </c>
      <c r="BO116" s="75">
        <v>-2.9622071636563298E-2</v>
      </c>
      <c r="BP116" s="75">
        <v>-2.9353297718198501E-2</v>
      </c>
      <c r="BQ116" s="75">
        <v>-2.9069797392844501E-2</v>
      </c>
      <c r="BR116" s="75">
        <v>-2.8777523007374801E-2</v>
      </c>
      <c r="BS116" s="75">
        <v>-2.8481550397546001E-2</v>
      </c>
      <c r="BT116" s="75">
        <v>-2.8185199713921E-2</v>
      </c>
      <c r="BU116" s="75">
        <v>-2.7890734531397302E-2</v>
      </c>
      <c r="BV116" s="75">
        <v>-2.7598402315834301E-2</v>
      </c>
      <c r="BW116" s="75">
        <v>-2.73063886816362E-2</v>
      </c>
      <c r="BX116" s="75">
        <v>-2.70120496071285E-2</v>
      </c>
      <c r="BY116" s="75">
        <v>-2.6709923890803101E-2</v>
      </c>
      <c r="BZ116" s="75">
        <v>-2.6394490165916901E-2</v>
      </c>
      <c r="CA116" s="75">
        <v>-2.6058571712292099E-2</v>
      </c>
      <c r="CB116" s="75">
        <v>-2.5694501032799001E-2</v>
      </c>
      <c r="CC116" s="75">
        <v>-2.5295194300315401E-2</v>
      </c>
      <c r="CD116" s="75">
        <v>-2.4852881703177399E-2</v>
      </c>
      <c r="CE116" s="75">
        <v>-2.4361724622813101E-2</v>
      </c>
      <c r="CF116" s="75">
        <v>-2.3816193425804998E-2</v>
      </c>
      <c r="CG116" s="75">
        <v>-2.32127227349656E-2</v>
      </c>
      <c r="CH116" s="75">
        <v>-2.25494294782356E-2</v>
      </c>
      <c r="CI116" s="75">
        <v>-2.1825999957200099E-2</v>
      </c>
      <c r="CJ116" s="75">
        <v>-2.1044414551452E-2</v>
      </c>
      <c r="CK116" s="75">
        <v>-2.0208013551982699E-2</v>
      </c>
      <c r="CL116" s="75">
        <v>-1.93220278466242E-2</v>
      </c>
      <c r="CM116" s="75">
        <v>-1.8392897335197601E-2</v>
      </c>
      <c r="CN116" s="75">
        <v>-1.7428034770764399E-2</v>
      </c>
      <c r="CO116" s="75">
        <v>-1.6435563543363899E-2</v>
      </c>
      <c r="CP116" s="75">
        <v>-1.54237870019233E-2</v>
      </c>
      <c r="CQ116" s="75">
        <v>-1.4400759377394899E-2</v>
      </c>
      <c r="CR116" s="75">
        <v>-1.3374270098242901E-2</v>
      </c>
      <c r="CS116" s="75">
        <v>-1.23509062035645E-2</v>
      </c>
      <c r="CT116" s="75">
        <v>-1.13365954144455E-2</v>
      </c>
      <c r="CU116" s="75">
        <v>-1.0335781673629699E-2</v>
      </c>
      <c r="CV116" s="75">
        <v>-9.3516764879268497E-3</v>
      </c>
      <c r="CW116" s="75">
        <v>-8.3864471918332108E-3</v>
      </c>
      <c r="CX116" s="75">
        <v>-7.4406662383171302E-3</v>
      </c>
      <c r="CY116" s="75">
        <v>-6.51435099544869E-3</v>
      </c>
      <c r="CZ116" s="75">
        <v>-5.6062690462476798E-3</v>
      </c>
      <c r="DA116" s="75">
        <v>-4.71476351834553E-3</v>
      </c>
      <c r="DB116" s="75">
        <v>-3.83763975434703E-3</v>
      </c>
      <c r="DC116" s="75">
        <v>-2.9724492295872501E-3</v>
      </c>
      <c r="DD116" s="75">
        <v>-2.1164941362030701E-3</v>
      </c>
      <c r="DE116" s="75">
        <v>-1.26725759665077E-3</v>
      </c>
      <c r="DF116" s="75">
        <v>-8.4405881982092899E-4</v>
      </c>
    </row>
    <row r="117" spans="1:110" ht="1.1499999999999999" customHeight="1" x14ac:dyDescent="0.25">
      <c r="A117" s="71">
        <f t="shared" si="48"/>
        <v>106</v>
      </c>
      <c r="B117">
        <v>4700</v>
      </c>
      <c r="C117" s="72">
        <f t="shared" si="53"/>
        <v>-8.3282737092986205E-3</v>
      </c>
      <c r="D117" s="72">
        <f t="shared" si="53"/>
        <v>-2.9930635632244899E-2</v>
      </c>
      <c r="E117" s="72">
        <f t="shared" si="53"/>
        <v>-1.8830049661341899E-2</v>
      </c>
      <c r="G117" s="72">
        <f t="shared" si="52"/>
        <v>-0.70046023031990001</v>
      </c>
      <c r="H117" s="72">
        <f t="shared" si="52"/>
        <v>-2.3918092725773001</v>
      </c>
      <c r="I117" s="72">
        <f t="shared" si="51"/>
        <v>-1.46544087358407</v>
      </c>
      <c r="K117" s="75">
        <v>-8.4053693224632302E-4</v>
      </c>
      <c r="L117" s="75">
        <v>-1.26305953820065E-3</v>
      </c>
      <c r="M117" s="75">
        <v>-2.1099188888638299E-3</v>
      </c>
      <c r="N117" s="75">
        <v>-2.9634980706487101E-3</v>
      </c>
      <c r="O117" s="75">
        <v>-3.8266837412265801E-3</v>
      </c>
      <c r="P117" s="75">
        <v>-4.7018886326168196E-3</v>
      </c>
      <c r="Q117" s="75">
        <v>-5.5917384371923602E-3</v>
      </c>
      <c r="R117" s="75">
        <v>-6.4979838849103496E-3</v>
      </c>
      <c r="S117" s="75">
        <v>-7.4223408805437398E-3</v>
      </c>
      <c r="T117" s="75">
        <v>-8.3654844969396399E-3</v>
      </c>
      <c r="U117" s="75">
        <v>-9.3276376734593193E-3</v>
      </c>
      <c r="V117" s="75">
        <v>-1.0307513570774E-2</v>
      </c>
      <c r="W117" s="75">
        <v>-1.13029744025971E-2</v>
      </c>
      <c r="X117" s="75">
        <v>-1.23107287461198E-2</v>
      </c>
      <c r="Y117" s="75">
        <v>-1.3326115448589901E-2</v>
      </c>
      <c r="Z117" s="75">
        <v>-1.43433957863544E-2</v>
      </c>
      <c r="AA117" s="75">
        <v>-1.53559275359384E-2</v>
      </c>
      <c r="AB117" s="75">
        <v>-1.6356249726454698E-2</v>
      </c>
      <c r="AC117" s="75">
        <v>-1.7336637513053501E-2</v>
      </c>
      <c r="AD117" s="75">
        <v>-1.82890563829823E-2</v>
      </c>
      <c r="AE117" s="75">
        <v>-1.92057596010363E-2</v>
      </c>
      <c r="AF117" s="75">
        <v>-2.0079947940480399E-2</v>
      </c>
      <c r="AG117" s="75">
        <v>-2.0905510970824201E-2</v>
      </c>
      <c r="AH117" s="75">
        <v>-2.1677591899670001E-2</v>
      </c>
      <c r="AI117" s="75">
        <v>-2.2393176016876098E-2</v>
      </c>
      <c r="AJ117" s="75">
        <v>-2.3050789413587101E-2</v>
      </c>
      <c r="AK117" s="75">
        <v>-2.3650592257272299E-2</v>
      </c>
      <c r="AL117" s="75">
        <v>-2.4194720732207301E-2</v>
      </c>
      <c r="AM117" s="75">
        <v>-2.46867807693615E-2</v>
      </c>
      <c r="AN117" s="75">
        <v>-2.5131817411838699E-2</v>
      </c>
      <c r="AO117" s="75">
        <v>-2.55358734784067E-2</v>
      </c>
      <c r="AP117" s="75">
        <v>-2.5905806403366101E-2</v>
      </c>
      <c r="AQ117" s="75">
        <v>-2.6248678137671899E-2</v>
      </c>
      <c r="AR117" s="75">
        <v>-2.6571523215261499E-2</v>
      </c>
      <c r="AS117" s="75">
        <v>-2.6880820973988102E-2</v>
      </c>
      <c r="AT117" s="75">
        <v>-2.71820064767598E-2</v>
      </c>
      <c r="AU117" s="75">
        <v>-2.7479644495106099E-2</v>
      </c>
      <c r="AV117" s="75">
        <v>-2.7776375862536E-2</v>
      </c>
      <c r="AW117" s="75">
        <v>-2.80735785037813E-2</v>
      </c>
      <c r="AX117" s="75">
        <v>-2.8370743756254299E-2</v>
      </c>
      <c r="AY117" s="75">
        <v>-2.86658562705315E-2</v>
      </c>
      <c r="AZ117" s="75">
        <v>-2.89553386804936E-2</v>
      </c>
      <c r="BA117" s="75">
        <v>-2.9234422846666299E-2</v>
      </c>
      <c r="BB117" s="75">
        <v>-2.9497603981030799E-2</v>
      </c>
      <c r="BC117" s="75">
        <v>-2.9738425767868601E-2</v>
      </c>
      <c r="BD117" s="75">
        <v>-2.9950937767366601E-2</v>
      </c>
      <c r="BE117" s="75">
        <v>-3.0128848912518099E-2</v>
      </c>
      <c r="BF117" s="75">
        <v>-3.0267002129653501E-2</v>
      </c>
      <c r="BG117" s="75">
        <v>-3.0361080749898899E-2</v>
      </c>
      <c r="BH117" s="75">
        <v>-3.0408042797325799E-2</v>
      </c>
      <c r="BI117" s="75">
        <v>-3.04064702195091E-2</v>
      </c>
      <c r="BJ117" s="75">
        <v>-3.03564039475804E-2</v>
      </c>
      <c r="BK117" s="75">
        <v>-3.0259606676990999E-2</v>
      </c>
      <c r="BL117" s="75">
        <v>-3.0119114523217801E-2</v>
      </c>
      <c r="BM117" s="75">
        <v>-2.9939543569043901E-2</v>
      </c>
      <c r="BN117" s="75">
        <v>-2.97261534615108E-2</v>
      </c>
      <c r="BO117" s="75">
        <v>-2.9485084676052702E-2</v>
      </c>
      <c r="BP117" s="75">
        <v>-2.9222681819596801E-2</v>
      </c>
      <c r="BQ117" s="75">
        <v>-2.8944989640322001E-2</v>
      </c>
      <c r="BR117" s="75">
        <v>-2.86575927806734E-2</v>
      </c>
      <c r="BS117" s="75">
        <v>-2.8365237616358101E-2</v>
      </c>
      <c r="BT117" s="75">
        <v>-2.8071035224638701E-2</v>
      </c>
      <c r="BU117" s="75">
        <v>-2.77771019273222E-2</v>
      </c>
      <c r="BV117" s="75">
        <v>-2.7483646634918799E-2</v>
      </c>
      <c r="BW117" s="75">
        <v>-2.7188960286180099E-2</v>
      </c>
      <c r="BX117" s="75">
        <v>-2.68905554454659E-2</v>
      </c>
      <c r="BY117" s="75">
        <v>-2.6583258795535501E-2</v>
      </c>
      <c r="BZ117" s="75">
        <v>-2.6261922662038101E-2</v>
      </c>
      <c r="CA117" s="75">
        <v>-2.59197447707856E-2</v>
      </c>
      <c r="CB117" s="75">
        <v>-2.55495448777401E-2</v>
      </c>
      <c r="CC117" s="75">
        <v>-2.5144668550419701E-2</v>
      </c>
      <c r="CD117" s="75">
        <v>-2.4697766195827101E-2</v>
      </c>
      <c r="CE117" s="75">
        <v>-2.4203436625425599E-2</v>
      </c>
      <c r="CF117" s="75">
        <v>-2.3656391855765801E-2</v>
      </c>
      <c r="CG117" s="75">
        <v>-2.30533919208483E-2</v>
      </c>
      <c r="CH117" s="75">
        <v>-2.2392608071436299E-2</v>
      </c>
      <c r="CI117" s="75">
        <v>-2.1673819688644399E-2</v>
      </c>
      <c r="CJ117" s="75">
        <v>-2.0898902428952999E-2</v>
      </c>
      <c r="CK117" s="75">
        <v>-2.00710255034709E-2</v>
      </c>
      <c r="CL117" s="75">
        <v>-1.9195185658240899E-2</v>
      </c>
      <c r="CM117" s="75">
        <v>-1.82774458495987E-2</v>
      </c>
      <c r="CN117" s="75">
        <v>-1.7324902317832298E-2</v>
      </c>
      <c r="CO117" s="75">
        <v>-1.6345201261392502E-2</v>
      </c>
      <c r="CP117" s="75">
        <v>-1.53463110192979E-2</v>
      </c>
      <c r="CQ117" s="75">
        <v>-1.43358352778659E-2</v>
      </c>
      <c r="CR117" s="75">
        <v>-1.3321262913782401E-2</v>
      </c>
      <c r="CS117" s="75">
        <v>-1.2308875335907001E-2</v>
      </c>
      <c r="CT117" s="75">
        <v>-1.1304371513379E-2</v>
      </c>
      <c r="CU117" s="75">
        <v>-1.0312088673990701E-2</v>
      </c>
      <c r="CV117" s="75">
        <v>-9.3351231104315899E-3</v>
      </c>
      <c r="CW117" s="75">
        <v>-8.3756955088529102E-3</v>
      </c>
      <c r="CX117" s="75">
        <v>-7.4344073705014998E-3</v>
      </c>
      <c r="CY117" s="75">
        <v>-6.5114105678776403E-3</v>
      </c>
      <c r="CZ117" s="75">
        <v>-5.6056123294911204E-3</v>
      </c>
      <c r="DA117" s="75">
        <v>-4.71552448478632E-3</v>
      </c>
      <c r="DB117" s="75">
        <v>-3.8391134711809999E-3</v>
      </c>
      <c r="DC117" s="75">
        <v>-2.9741056088187102E-3</v>
      </c>
      <c r="DD117" s="75">
        <v>-2.1179373198174198E-3</v>
      </c>
      <c r="DE117" s="75">
        <v>-1.26822019592054E-3</v>
      </c>
      <c r="DF117" s="75">
        <v>-8.4476342833113402E-4</v>
      </c>
    </row>
    <row r="118" spans="1:110" ht="1.1499999999999999" customHeight="1" x14ac:dyDescent="0.25">
      <c r="A118" s="71">
        <f t="shared" si="48"/>
        <v>107</v>
      </c>
      <c r="B118">
        <v>4650</v>
      </c>
      <c r="C118" s="72">
        <f t="shared" si="53"/>
        <v>-8.3138651067974894E-3</v>
      </c>
      <c r="D118" s="72">
        <f t="shared" si="53"/>
        <v>-2.9777153386849001E-2</v>
      </c>
      <c r="E118" s="72">
        <f t="shared" si="53"/>
        <v>-1.8713226662516701E-2</v>
      </c>
      <c r="G118" s="72">
        <f t="shared" si="52"/>
        <v>-0.69214636521310202</v>
      </c>
      <c r="H118" s="72">
        <f t="shared" si="52"/>
        <v>-2.3620321191904501</v>
      </c>
      <c r="I118" s="72">
        <f t="shared" si="51"/>
        <v>-1.44672764692155</v>
      </c>
      <c r="K118" s="75">
        <v>-8.4123054140945795E-4</v>
      </c>
      <c r="L118" s="75">
        <v>-1.2640841800248301E-3</v>
      </c>
      <c r="M118" s="75">
        <v>-2.1114453206382599E-3</v>
      </c>
      <c r="N118" s="75">
        <v>-2.96522115850621E-3</v>
      </c>
      <c r="O118" s="75">
        <v>-3.8281882656019599E-3</v>
      </c>
      <c r="P118" s="75">
        <v>-4.70259417735178E-3</v>
      </c>
      <c r="Q118" s="75">
        <v>-5.59092023569519E-3</v>
      </c>
      <c r="R118" s="75">
        <v>-6.4947481748958997E-3</v>
      </c>
      <c r="S118" s="75">
        <v>-7.4156472099730303E-3</v>
      </c>
      <c r="T118" s="75">
        <v>-8.3541573882939708E-3</v>
      </c>
      <c r="U118" s="75">
        <v>-9.3104113356139301E-3</v>
      </c>
      <c r="V118" s="75">
        <v>-1.0283069940755901E-2</v>
      </c>
      <c r="W118" s="75">
        <v>-1.12700131961037E-2</v>
      </c>
      <c r="X118" s="75">
        <v>-1.22680259427625E-2</v>
      </c>
      <c r="Y118" s="75">
        <v>-1.3272591625968701E-2</v>
      </c>
      <c r="Z118" s="75">
        <v>-1.4278203110643499E-2</v>
      </c>
      <c r="AA118" s="75">
        <v>-1.5278498763195701E-2</v>
      </c>
      <c r="AB118" s="75">
        <v>-1.6266346485895099E-2</v>
      </c>
      <c r="AC118" s="75">
        <v>-1.7234397460815599E-2</v>
      </c>
      <c r="AD118" s="75">
        <v>-1.8175008692678601E-2</v>
      </c>
      <c r="AE118" s="75">
        <v>-1.9080809780871202E-2</v>
      </c>
      <c r="AF118" s="75">
        <v>-1.9945348243545501E-2</v>
      </c>
      <c r="AG118" s="75">
        <v>-2.0762828890678899E-2</v>
      </c>
      <c r="AH118" s="75">
        <v>-2.1528630905017901E-2</v>
      </c>
      <c r="AI118" s="75">
        <v>-2.2239876634139299E-2</v>
      </c>
      <c r="AJ118" s="75">
        <v>-2.2895156592830899E-2</v>
      </c>
      <c r="AK118" s="75">
        <v>-2.3494592993397401E-2</v>
      </c>
      <c r="AL118" s="75">
        <v>-2.4040176207286001E-2</v>
      </c>
      <c r="AM118" s="75">
        <v>-2.4535268260901799E-2</v>
      </c>
      <c r="AN118" s="75">
        <v>-2.4984624163034801E-2</v>
      </c>
      <c r="AO118" s="75">
        <v>-2.5393904754710001E-2</v>
      </c>
      <c r="AP118" s="75">
        <v>-2.5769540229885E-2</v>
      </c>
      <c r="AQ118" s="75">
        <v>-2.61181936547654E-2</v>
      </c>
      <c r="AR118" s="75">
        <v>-2.6446458459031399E-2</v>
      </c>
      <c r="AS118" s="75">
        <v>-2.6760438575770401E-2</v>
      </c>
      <c r="AT118" s="75">
        <v>-2.7065236549542501E-2</v>
      </c>
      <c r="AU118" s="75">
        <v>-2.7365179445519E-2</v>
      </c>
      <c r="AV118" s="75">
        <v>-2.7662727045085302E-2</v>
      </c>
      <c r="AW118" s="75">
        <v>-2.7959203010509501E-2</v>
      </c>
      <c r="AX118" s="75">
        <v>-2.82541632885158E-2</v>
      </c>
      <c r="AY118" s="75">
        <v>-2.85456776136516E-2</v>
      </c>
      <c r="AZ118" s="75">
        <v>-2.8830455621782599E-2</v>
      </c>
      <c r="BA118" s="75">
        <v>-2.9103990106946101E-2</v>
      </c>
      <c r="BB118" s="75">
        <v>-2.93611402202122E-2</v>
      </c>
      <c r="BC118" s="75">
        <v>-2.95958445707219E-2</v>
      </c>
      <c r="BD118" s="75">
        <v>-2.9802533622082499E-2</v>
      </c>
      <c r="BE118" s="75">
        <v>-2.9975292645876801E-2</v>
      </c>
      <c r="BF118" s="75">
        <v>-3.01092869788681E-2</v>
      </c>
      <c r="BG118" s="75">
        <v>-3.0200489224894201E-2</v>
      </c>
      <c r="BH118" s="75">
        <v>-3.0245993052421899E-2</v>
      </c>
      <c r="BI118" s="75">
        <v>-3.0244537547182499E-2</v>
      </c>
      <c r="BJ118" s="75">
        <v>-3.0196099438617199E-2</v>
      </c>
      <c r="BK118" s="75">
        <v>-3.01023647449301E-2</v>
      </c>
      <c r="BL118" s="75">
        <v>-2.9966188608518601E-2</v>
      </c>
      <c r="BM118" s="75">
        <v>-2.9791863577484E-2</v>
      </c>
      <c r="BN118" s="75">
        <v>-2.9584372168255799E-2</v>
      </c>
      <c r="BO118" s="75">
        <v>-2.9349431662740198E-2</v>
      </c>
      <c r="BP118" s="75">
        <v>-2.9093017607265199E-2</v>
      </c>
      <c r="BQ118" s="75">
        <v>-2.88207870384985E-2</v>
      </c>
      <c r="BR118" s="75">
        <v>-2.8537974202326899E-2</v>
      </c>
      <c r="BS118" s="75">
        <v>-2.8249031942837E-2</v>
      </c>
      <c r="BT118" s="75">
        <v>-2.7956855215852498E-2</v>
      </c>
      <c r="BU118" s="75">
        <v>-2.7663443186434E-2</v>
      </c>
      <c r="BV118" s="75">
        <v>-2.73689523663233E-2</v>
      </c>
      <c r="BW118" s="75">
        <v>-2.7071785029456799E-2</v>
      </c>
      <c r="BX118" s="75">
        <v>-2.6769595670166301E-2</v>
      </c>
      <c r="BY118" s="75">
        <v>-2.6457482639407299E-2</v>
      </c>
      <c r="BZ118" s="75">
        <v>-2.6130656475484099E-2</v>
      </c>
      <c r="CA118" s="75">
        <v>-2.5782654895206099E-2</v>
      </c>
      <c r="CB118" s="75">
        <v>-2.5406775564915701E-2</v>
      </c>
      <c r="CC118" s="75">
        <v>-2.4996745406910999E-2</v>
      </c>
      <c r="CD118" s="75">
        <v>-2.4545633990060101E-2</v>
      </c>
      <c r="CE118" s="75">
        <v>-2.4048432141257702E-2</v>
      </c>
      <c r="CF118" s="75">
        <v>-2.3500092931508301E-2</v>
      </c>
      <c r="CG118" s="75">
        <v>-2.2897677853566101E-2</v>
      </c>
      <c r="CH118" s="75">
        <v>-2.22394073925124E-2</v>
      </c>
      <c r="CI118" s="75">
        <v>-2.15251575623597E-2</v>
      </c>
      <c r="CJ118" s="75">
        <v>-2.0756694517044701E-2</v>
      </c>
      <c r="CK118" s="75">
        <v>-1.9937039534479398E-2</v>
      </c>
      <c r="CL118" s="75">
        <v>-1.9070958617185101E-2</v>
      </c>
      <c r="CM118" s="75">
        <v>-1.8164168628795701E-2</v>
      </c>
      <c r="CN118" s="75">
        <v>-1.7223461980365701E-2</v>
      </c>
      <c r="CO118" s="75">
        <v>-1.6256039495965501E-2</v>
      </c>
      <c r="CP118" s="75">
        <v>-1.5269548472383499E-2</v>
      </c>
      <c r="CQ118" s="75">
        <v>-1.4271173150486901E-2</v>
      </c>
      <c r="CR118" s="75">
        <v>-1.32681078364612E-2</v>
      </c>
      <c r="CS118" s="75">
        <v>-1.2266354867579101E-2</v>
      </c>
      <c r="CT118" s="75">
        <v>-1.1271381736287301E-2</v>
      </c>
      <c r="CU118" s="75">
        <v>-1.0287431699334699E-2</v>
      </c>
      <c r="CV118" s="75">
        <v>-9.3174820934609597E-3</v>
      </c>
      <c r="CW118" s="75">
        <v>-8.3637991597151993E-3</v>
      </c>
      <c r="CX118" s="75">
        <v>-7.4270137919029301E-3</v>
      </c>
      <c r="CY118" s="75">
        <v>-6.5073902053063596E-3</v>
      </c>
      <c r="CZ118" s="75">
        <v>-5.6039761222837102E-3</v>
      </c>
      <c r="DA118" s="75">
        <v>-4.7154300200236299E-3</v>
      </c>
      <c r="DB118" s="75">
        <v>-3.8398775250971001E-3</v>
      </c>
      <c r="DC118" s="75">
        <v>-2.9752052827689101E-3</v>
      </c>
      <c r="DD118" s="75">
        <v>-2.1189835489667502E-3</v>
      </c>
      <c r="DE118" s="75">
        <v>-1.26894406887458E-3</v>
      </c>
      <c r="DF118" s="75">
        <v>-8.4530377013834301E-4</v>
      </c>
    </row>
    <row r="119" spans="1:110" ht="1.1499999999999999" customHeight="1" x14ac:dyDescent="0.25">
      <c r="A119" s="71">
        <f t="shared" si="48"/>
        <v>108</v>
      </c>
      <c r="B119">
        <v>4600</v>
      </c>
      <c r="C119" s="72">
        <f t="shared" si="53"/>
        <v>-8.2985714612050301E-3</v>
      </c>
      <c r="D119" s="72">
        <f t="shared" si="53"/>
        <v>-2.96263607753053E-2</v>
      </c>
      <c r="E119" s="72">
        <f t="shared" si="53"/>
        <v>-1.85987363072035E-2</v>
      </c>
      <c r="G119" s="72">
        <f t="shared" si="52"/>
        <v>-0.68384779375189697</v>
      </c>
      <c r="H119" s="72">
        <f t="shared" si="52"/>
        <v>-2.3324057584151499</v>
      </c>
      <c r="I119" s="72">
        <f t="shared" si="51"/>
        <v>-1.42812891061435</v>
      </c>
      <c r="K119" s="75">
        <v>-8.4176039617886997E-4</v>
      </c>
      <c r="L119" s="75">
        <v>-1.2648615629223001E-3</v>
      </c>
      <c r="M119" s="75">
        <v>-2.1125609198361399E-3</v>
      </c>
      <c r="N119" s="75">
        <v>-2.9663735308258698E-3</v>
      </c>
      <c r="O119" s="75">
        <v>-3.8289693225942701E-3</v>
      </c>
      <c r="P119" s="75">
        <v>-4.70243760589255E-3</v>
      </c>
      <c r="Q119" s="75">
        <v>-5.5891224349079501E-3</v>
      </c>
      <c r="R119" s="75">
        <v>-6.4904466593316097E-3</v>
      </c>
      <c r="S119" s="75">
        <v>-7.4078436240506496E-3</v>
      </c>
      <c r="T119" s="75">
        <v>-8.3417285318728301E-3</v>
      </c>
      <c r="U119" s="75">
        <v>-9.2921515684611204E-3</v>
      </c>
      <c r="V119" s="75">
        <v>-1.0257729522909299E-2</v>
      </c>
      <c r="W119" s="75">
        <v>-1.12363631494554E-2</v>
      </c>
      <c r="X119" s="75">
        <v>-1.22249121511049E-2</v>
      </c>
      <c r="Y119" s="75">
        <v>-1.3218999934779201E-2</v>
      </c>
      <c r="Z119" s="75">
        <v>-1.42133421575772E-2</v>
      </c>
      <c r="AA119" s="75">
        <v>-1.5201843761419601E-2</v>
      </c>
      <c r="AB119" s="75">
        <v>-1.6177683276841801E-2</v>
      </c>
      <c r="AC119" s="75">
        <v>-1.7133869015920001E-2</v>
      </c>
      <c r="AD119" s="75">
        <v>-1.8063128523731299E-2</v>
      </c>
      <c r="AE119" s="75">
        <v>-1.8958444338359099E-2</v>
      </c>
      <c r="AF119" s="75">
        <v>-1.98136903503109E-2</v>
      </c>
      <c r="AG119" s="75">
        <v>-2.06233703549378E-2</v>
      </c>
      <c r="AH119" s="75">
        <v>-2.1383083635823801E-2</v>
      </c>
      <c r="AI119" s="75">
        <v>-2.20900790221276E-2</v>
      </c>
      <c r="AJ119" s="75">
        <v>-2.27430112430465E-2</v>
      </c>
      <c r="AK119" s="75">
        <v>-2.3341963610041601E-2</v>
      </c>
      <c r="AL119" s="75">
        <v>-2.3888787366568E-2</v>
      </c>
      <c r="AM119" s="75">
        <v>-2.4386617741292801E-2</v>
      </c>
      <c r="AN119" s="75">
        <v>-2.48399353298373E-2</v>
      </c>
      <c r="AO119" s="75">
        <v>-2.52540396977156E-2</v>
      </c>
      <c r="AP119" s="75">
        <v>-2.5634958806626799E-2</v>
      </c>
      <c r="AQ119" s="75">
        <v>-2.5988984641207899E-2</v>
      </c>
      <c r="AR119" s="75">
        <v>-2.6322287097382199E-2</v>
      </c>
      <c r="AS119" s="75">
        <v>-2.6640621389060402E-2</v>
      </c>
      <c r="AT119" s="75">
        <v>-2.6948779646340799E-2</v>
      </c>
      <c r="AU119" s="75">
        <v>-2.7250856005539299E-2</v>
      </c>
      <c r="AV119" s="75">
        <v>-2.7549147591635102E-2</v>
      </c>
      <c r="AW119" s="75">
        <v>-2.7844922864387601E-2</v>
      </c>
      <c r="AX119" s="75">
        <v>-2.81377980315392E-2</v>
      </c>
      <c r="AY119" s="75">
        <v>-2.8425919702158301E-2</v>
      </c>
      <c r="AZ119" s="75">
        <v>-2.8706273344714602E-2</v>
      </c>
      <c r="BA119" s="75">
        <v>-2.8974589076478801E-2</v>
      </c>
      <c r="BB119" s="75">
        <v>-2.9226067857234701E-2</v>
      </c>
      <c r="BC119" s="75">
        <v>-2.9455029265527601E-2</v>
      </c>
      <c r="BD119" s="75">
        <v>-2.9656243160493399E-2</v>
      </c>
      <c r="BE119" s="75">
        <v>-2.9824164438205101E-2</v>
      </c>
      <c r="BF119" s="75">
        <v>-2.99542535353612E-2</v>
      </c>
      <c r="BG119" s="75">
        <v>-3.0042751023738601E-2</v>
      </c>
      <c r="BH119" s="75">
        <v>-3.0086887304150801E-2</v>
      </c>
      <c r="BI119" s="75">
        <v>-3.0085540820027699E-2</v>
      </c>
      <c r="BJ119" s="75">
        <v>-3.00386306633663E-2</v>
      </c>
      <c r="BK119" s="75">
        <v>-2.9947773436515401E-2</v>
      </c>
      <c r="BL119" s="75">
        <v>-2.98156517863708E-2</v>
      </c>
      <c r="BM119" s="75">
        <v>-2.9646252361494499E-2</v>
      </c>
      <c r="BN119" s="75">
        <v>-2.9444307027852099E-2</v>
      </c>
      <c r="BO119" s="75">
        <v>-2.9215121045845002E-2</v>
      </c>
      <c r="BP119" s="75">
        <v>-2.89643384295959E-2</v>
      </c>
      <c r="BQ119" s="75">
        <v>-2.8697243534243098E-2</v>
      </c>
      <c r="BR119" s="75">
        <v>-2.8418741083760302E-2</v>
      </c>
      <c r="BS119" s="75">
        <v>-2.81330199549574E-2</v>
      </c>
      <c r="BT119" s="75">
        <v>-2.7842754299790599E-2</v>
      </c>
      <c r="BU119" s="75">
        <v>-2.7549855374490999E-2</v>
      </c>
      <c r="BV119" s="75">
        <v>-2.7254410694231401E-2</v>
      </c>
      <c r="BW119" s="75">
        <v>-2.6954944725475799E-2</v>
      </c>
      <c r="BX119" s="75">
        <v>-2.66492344353901E-2</v>
      </c>
      <c r="BY119" s="75">
        <v>-2.63326396567117E-2</v>
      </c>
      <c r="BZ119" s="75">
        <v>-2.60007107608589E-2</v>
      </c>
      <c r="CA119" s="75">
        <v>-2.56472952299782E-2</v>
      </c>
      <c r="CB119" s="75">
        <v>-2.5266159444531599E-2</v>
      </c>
      <c r="CC119" s="75">
        <v>-2.4851365178037599E-2</v>
      </c>
      <c r="CD119" s="75">
        <v>-2.4396403169680499E-2</v>
      </c>
      <c r="CE119" s="75">
        <v>-2.3896609221856099E-2</v>
      </c>
      <c r="CF119" s="75">
        <v>-2.33471820391787E-2</v>
      </c>
      <c r="CG119" s="75">
        <v>-2.2745456717079799E-2</v>
      </c>
      <c r="CH119" s="75">
        <v>-2.20897027768387E-2</v>
      </c>
      <c r="CI119" s="75">
        <v>-2.13798927370999E-2</v>
      </c>
      <c r="CJ119" s="75">
        <v>-2.0617680394348099E-2</v>
      </c>
      <c r="CK119" s="75">
        <v>-1.9805960835392399E-2</v>
      </c>
      <c r="CL119" s="75">
        <v>-1.8949270721773201E-2</v>
      </c>
      <c r="CM119" s="75">
        <v>-1.8053012903360401E-2</v>
      </c>
      <c r="CN119" s="75">
        <v>-1.7123683746744899E-2</v>
      </c>
      <c r="CO119" s="75">
        <v>-1.6168073275430201E-2</v>
      </c>
      <c r="CP119" s="75">
        <v>-1.5193516304880099E-2</v>
      </c>
      <c r="CQ119" s="75">
        <v>-1.42068108498187E-2</v>
      </c>
      <c r="CR119" s="75">
        <v>-1.32148598535513E-2</v>
      </c>
      <c r="CS119" s="75">
        <v>-1.22234121879182E-2</v>
      </c>
      <c r="CT119" s="75">
        <v>-1.12377033687789E-2</v>
      </c>
      <c r="CU119" s="75">
        <v>-1.0261890644701401E-2</v>
      </c>
      <c r="CV119" s="75">
        <v>-9.2988350882933397E-3</v>
      </c>
      <c r="CW119" s="75">
        <v>-8.3508347724728094E-3</v>
      </c>
      <c r="CX119" s="75">
        <v>-7.4185565740117398E-3</v>
      </c>
      <c r="CY119" s="75">
        <v>-6.5023522615229E-3</v>
      </c>
      <c r="CZ119" s="75">
        <v>-5.6014127839171101E-3</v>
      </c>
      <c r="DA119" s="75">
        <v>-4.7145232719003598E-3</v>
      </c>
      <c r="DB119" s="75">
        <v>-3.8399646278958199E-3</v>
      </c>
      <c r="DC119" s="75">
        <v>-2.9757727462128899E-3</v>
      </c>
      <c r="DD119" s="75">
        <v>-2.1196489977319201E-3</v>
      </c>
      <c r="DE119" s="75">
        <v>-1.26943865224802E-3</v>
      </c>
      <c r="DF119" s="75">
        <v>-8.4568519527237996E-4</v>
      </c>
    </row>
    <row r="120" spans="1:110" ht="1.1499999999999999" customHeight="1" x14ac:dyDescent="0.25">
      <c r="A120" s="71">
        <f t="shared" si="48"/>
        <v>109</v>
      </c>
      <c r="B120">
        <v>4550</v>
      </c>
      <c r="C120" s="72">
        <f t="shared" si="53"/>
        <v>-8.2824581983277305E-3</v>
      </c>
      <c r="D120" s="72">
        <f t="shared" si="53"/>
        <v>-2.94781825162817E-2</v>
      </c>
      <c r="E120" s="72">
        <f t="shared" si="53"/>
        <v>-1.8486516321941E-2</v>
      </c>
      <c r="G120" s="72">
        <f t="shared" si="52"/>
        <v>-0.67556533555356901</v>
      </c>
      <c r="H120" s="72">
        <f t="shared" si="52"/>
        <v>-2.3029275758988699</v>
      </c>
      <c r="I120" s="72">
        <f t="shared" si="51"/>
        <v>-1.4096423942924099</v>
      </c>
      <c r="K120" s="75">
        <v>-8.4213362782065799E-4</v>
      </c>
      <c r="L120" s="75">
        <v>-1.26540228669E-3</v>
      </c>
      <c r="M120" s="75">
        <v>-2.1132836672131802E-3</v>
      </c>
      <c r="N120" s="75">
        <v>-2.9669813668988299E-3</v>
      </c>
      <c r="O120" s="75">
        <v>-3.8290620565794502E-3</v>
      </c>
      <c r="P120" s="75">
        <v>-4.7014634280776596E-3</v>
      </c>
      <c r="Q120" s="75">
        <v>-5.5863988332248401E-3</v>
      </c>
      <c r="R120" s="75">
        <v>-6.4851419172964504E-3</v>
      </c>
      <c r="S120" s="75">
        <v>-7.3990003129210799E-3</v>
      </c>
      <c r="T120" s="75">
        <v>-8.3282737092986205E-3</v>
      </c>
      <c r="U120" s="75">
        <v>-9.2729366436788002E-3</v>
      </c>
      <c r="V120" s="75">
        <v>-1.02315695308016E-2</v>
      </c>
      <c r="W120" s="75">
        <v>-1.12020965063356E-2</v>
      </c>
      <c r="X120" s="75">
        <v>-1.21814502932511E-2</v>
      </c>
      <c r="Y120" s="75">
        <v>-1.31653901321396E-2</v>
      </c>
      <c r="Z120" s="75">
        <v>-1.4148845998320199E-2</v>
      </c>
      <c r="AA120" s="75">
        <v>-1.5125975620776401E-2</v>
      </c>
      <c r="AB120" s="75">
        <v>-1.6090251211203301E-2</v>
      </c>
      <c r="AC120" s="75">
        <v>-1.70350205943577E-2</v>
      </c>
      <c r="AD120" s="75">
        <v>-1.7953361736290301E-2</v>
      </c>
      <c r="AE120" s="75">
        <v>-1.8838588312541999E-2</v>
      </c>
      <c r="AF120" s="75">
        <v>-1.96848816731881E-2</v>
      </c>
      <c r="AG120" s="75">
        <v>-2.0487028849597601E-2</v>
      </c>
      <c r="AH120" s="75">
        <v>-2.1240834459099401E-2</v>
      </c>
      <c r="AI120" s="75">
        <v>-2.19436642148957E-2</v>
      </c>
      <c r="AJ120" s="75">
        <v>-2.2594236947606899E-2</v>
      </c>
      <c r="AK120" s="75">
        <v>-2.3192595903205899E-2</v>
      </c>
      <c r="AL120" s="75">
        <v>-2.3740459727378E-2</v>
      </c>
      <c r="AM120" s="75">
        <v>-2.4240753436697501E-2</v>
      </c>
      <c r="AN120" s="75">
        <v>-2.46976967518776E-2</v>
      </c>
      <c r="AO120" s="75">
        <v>-2.5116248334188601E-2</v>
      </c>
      <c r="AP120" s="75">
        <v>-2.5502057688304301E-2</v>
      </c>
      <c r="AQ120" s="75">
        <v>-2.5861071004787801E-2</v>
      </c>
      <c r="AR120" s="75">
        <v>-2.6199051733415201E-2</v>
      </c>
      <c r="AS120" s="75">
        <v>-2.6521431554438001E-2</v>
      </c>
      <c r="AT120" s="75">
        <v>-2.68327128732153E-2</v>
      </c>
      <c r="AU120" s="75">
        <v>-2.7136760320095099E-2</v>
      </c>
      <c r="AV120" s="75">
        <v>-2.7435727885977E-2</v>
      </c>
      <c r="AW120" s="75">
        <v>-2.77308261732605E-2</v>
      </c>
      <c r="AX120" s="75">
        <v>-2.8021727335599201E-2</v>
      </c>
      <c r="AY120" s="75">
        <v>-2.8306649783735299E-2</v>
      </c>
      <c r="AZ120" s="75">
        <v>-2.85828408298766E-2</v>
      </c>
      <c r="BA120" s="75">
        <v>-2.88462478943711E-2</v>
      </c>
      <c r="BB120" s="75">
        <v>-2.9092393072301E-2</v>
      </c>
      <c r="BC120" s="75">
        <v>-2.9315962392538399E-2</v>
      </c>
      <c r="BD120" s="75">
        <v>-2.9512026930733501E-2</v>
      </c>
      <c r="BE120" s="75">
        <v>-2.9675405939929001E-2</v>
      </c>
      <c r="BF120" s="75">
        <v>-2.9801827325959401E-2</v>
      </c>
      <c r="BG120" s="75">
        <v>-2.9887780440117199E-2</v>
      </c>
      <c r="BH120" s="75">
        <v>-2.9930635632244899E-2</v>
      </c>
      <c r="BI120" s="75">
        <v>-2.9929388802156599E-2</v>
      </c>
      <c r="BJ120" s="75">
        <v>-2.98839135317393E-2</v>
      </c>
      <c r="BK120" s="75">
        <v>-2.9795760139554602E-2</v>
      </c>
      <c r="BL120" s="75">
        <v>-2.96674461066413E-2</v>
      </c>
      <c r="BM120" s="75">
        <v>-2.95026737384796E-2</v>
      </c>
      <c r="BN120" s="75">
        <v>-2.9305942030232401E-2</v>
      </c>
      <c r="BO120" s="75">
        <v>-2.9082160966722701E-2</v>
      </c>
      <c r="BP120" s="75">
        <v>-2.8836675216971301E-2</v>
      </c>
      <c r="BQ120" s="75">
        <v>-2.8574409502866702E-2</v>
      </c>
      <c r="BR120" s="75">
        <v>-2.8299962814089599E-2</v>
      </c>
      <c r="BS120" s="75">
        <v>-2.8017282243954399E-2</v>
      </c>
      <c r="BT120" s="75">
        <v>-2.7728821565838099E-2</v>
      </c>
      <c r="BU120" s="75">
        <v>-2.7436428949481499E-2</v>
      </c>
      <c r="BV120" s="75">
        <v>-2.7140107162645099E-2</v>
      </c>
      <c r="BW120" s="75">
        <v>-2.6838515774456902E-2</v>
      </c>
      <c r="BX120" s="75">
        <v>-2.6529531415676499E-2</v>
      </c>
      <c r="BY120" s="75">
        <v>-2.6208771153274E-2</v>
      </c>
      <c r="BZ120" s="75">
        <v>-2.5872102571520301E-2</v>
      </c>
      <c r="CA120" s="75">
        <v>-2.5513659103039502E-2</v>
      </c>
      <c r="CB120" s="75">
        <v>-2.5127663789707998E-2</v>
      </c>
      <c r="CC120" s="75">
        <v>-2.4708471382805301E-2</v>
      </c>
      <c r="CD120" s="75">
        <v>-2.4249995599152498E-2</v>
      </c>
      <c r="CE120" s="75">
        <v>-2.3747871390282799E-2</v>
      </c>
      <c r="CF120" s="75">
        <v>-2.3197550312374901E-2</v>
      </c>
      <c r="CG120" s="75">
        <v>-2.2596611173926199E-2</v>
      </c>
      <c r="CH120" s="75">
        <v>-2.1943375944392701E-2</v>
      </c>
      <c r="CI120" s="75">
        <v>-2.1237910447853201E-2</v>
      </c>
      <c r="CJ120" s="75">
        <v>-2.0481755246632899E-2</v>
      </c>
      <c r="CK120" s="75">
        <v>-1.96776990263424E-2</v>
      </c>
      <c r="CL120" s="75">
        <v>-1.8830049661341899E-2</v>
      </c>
      <c r="CM120" s="75">
        <v>-1.7943927847718401E-2</v>
      </c>
      <c r="CN120" s="75">
        <v>-1.7025538792468001E-2</v>
      </c>
      <c r="CO120" s="75">
        <v>-1.60812968382106E-2</v>
      </c>
      <c r="CP120" s="75">
        <v>-1.51182301836388E-2</v>
      </c>
      <c r="CQ120" s="75">
        <v>-1.41427831517194E-2</v>
      </c>
      <c r="CR120" s="75">
        <v>-1.31615707573746E-2</v>
      </c>
      <c r="CS120" s="75">
        <v>-1.21801103682855E-2</v>
      </c>
      <c r="CT120" s="75">
        <v>-1.12034094256432E-2</v>
      </c>
      <c r="CU120" s="75">
        <v>-1.02355411283133E-2</v>
      </c>
      <c r="CV120" s="75">
        <v>-9.2792593746844395E-3</v>
      </c>
      <c r="CW120" s="75">
        <v>-8.3368756820163901E-3</v>
      </c>
      <c r="CX120" s="75">
        <v>-7.4091032854721496E-3</v>
      </c>
      <c r="CY120" s="75">
        <v>-6.4963570184636398E-3</v>
      </c>
      <c r="CZ120" s="75">
        <v>-5.5979726817395204E-3</v>
      </c>
      <c r="DA120" s="75">
        <v>-4.7128462684167902E-3</v>
      </c>
      <c r="DB120" s="75">
        <v>-3.83940690252075E-3</v>
      </c>
      <c r="DC120" s="75">
        <v>-2.9758320348491898E-3</v>
      </c>
      <c r="DD120" s="75">
        <v>-2.1199498797932299E-3</v>
      </c>
      <c r="DE120" s="75">
        <v>-1.2697133539950299E-3</v>
      </c>
      <c r="DF120" s="75">
        <v>-8.4591325105065997E-4</v>
      </c>
    </row>
    <row r="121" spans="1:110" ht="1.1499999999999999" customHeight="1" x14ac:dyDescent="0.25">
      <c r="A121" s="71">
        <f t="shared" si="48"/>
        <v>110</v>
      </c>
      <c r="B121">
        <v>4500</v>
      </c>
      <c r="C121" s="72">
        <f t="shared" si="53"/>
        <v>-8.2655875687805708E-3</v>
      </c>
      <c r="D121" s="72">
        <f t="shared" si="53"/>
        <v>-2.9332547565177201E-2</v>
      </c>
      <c r="E121" s="72">
        <f t="shared" si="53"/>
        <v>-1.83765073485255E-2</v>
      </c>
      <c r="G121" s="72">
        <f t="shared" si="52"/>
        <v>-0.66729974798478897</v>
      </c>
      <c r="H121" s="72">
        <f t="shared" si="52"/>
        <v>-2.2735950283336899</v>
      </c>
      <c r="I121" s="72">
        <f t="shared" si="51"/>
        <v>-1.3912658869438801</v>
      </c>
      <c r="K121" s="75">
        <v>-8.4235720224569302E-4</v>
      </c>
      <c r="L121" s="75">
        <v>-1.26571675409195E-3</v>
      </c>
      <c r="M121" s="75">
        <v>-2.1136312304906799E-3</v>
      </c>
      <c r="N121" s="75">
        <v>-2.9670703157989899E-3</v>
      </c>
      <c r="O121" s="75">
        <v>-3.82850076908653E-3</v>
      </c>
      <c r="P121" s="75">
        <v>-4.6997148549917196E-3</v>
      </c>
      <c r="Q121" s="75">
        <v>-5.5828013825203002E-3</v>
      </c>
      <c r="R121" s="75">
        <v>-6.47889415468853E-3</v>
      </c>
      <c r="S121" s="75">
        <v>-7.3891844819854603E-3</v>
      </c>
      <c r="T121" s="75">
        <v>-8.3138651067974894E-3</v>
      </c>
      <c r="U121" s="75">
        <v>-9.2528408346743106E-3</v>
      </c>
      <c r="V121" s="75">
        <v>-1.02046629436426E-2</v>
      </c>
      <c r="W121" s="75">
        <v>-1.1167281305724801E-2</v>
      </c>
      <c r="X121" s="75">
        <v>-1.2137699422964899E-2</v>
      </c>
      <c r="Y121" s="75">
        <v>-1.3111808645899101E-2</v>
      </c>
      <c r="Z121" s="75">
        <v>-1.40847451764102E-2</v>
      </c>
      <c r="AA121" s="75">
        <v>-1.50509059385376E-2</v>
      </c>
      <c r="AB121" s="75">
        <v>-1.6004041094533902E-2</v>
      </c>
      <c r="AC121" s="75">
        <v>-1.6937821619249002E-2</v>
      </c>
      <c r="AD121" s="75">
        <v>-1.7845656467752598E-2</v>
      </c>
      <c r="AE121" s="75">
        <v>-1.8721170182420699E-2</v>
      </c>
      <c r="AF121" s="75">
        <v>-1.9558834152726301E-2</v>
      </c>
      <c r="AG121" s="75">
        <v>-2.0353703198034E-2</v>
      </c>
      <c r="AH121" s="75">
        <v>-2.1101773618124701E-2</v>
      </c>
      <c r="AI121" s="75">
        <v>-2.180051944983E-2</v>
      </c>
      <c r="AJ121" s="75">
        <v>-2.2448723357469998E-2</v>
      </c>
      <c r="AK121" s="75">
        <v>-2.3046387264971602E-2</v>
      </c>
      <c r="AL121" s="75">
        <v>-2.3595103724319399E-2</v>
      </c>
      <c r="AM121" s="75">
        <v>-2.4097603448963101E-2</v>
      </c>
      <c r="AN121" s="75">
        <v>-2.4557856824849199E-2</v>
      </c>
      <c r="AO121" s="75">
        <v>-2.4980501903128199E-2</v>
      </c>
      <c r="AP121" s="75">
        <v>-2.5370832172074999E-2</v>
      </c>
      <c r="AQ121" s="75">
        <v>-2.57344707506445E-2</v>
      </c>
      <c r="AR121" s="75">
        <v>-2.60767918597366E-2</v>
      </c>
      <c r="AS121" s="75">
        <v>-2.6402926990976901E-2</v>
      </c>
      <c r="AT121" s="75">
        <v>-2.67171081028027E-2</v>
      </c>
      <c r="AU121" s="75">
        <v>-2.7022972980416799E-2</v>
      </c>
      <c r="AV121" s="75">
        <v>-2.7322552547698199E-2</v>
      </c>
      <c r="AW121" s="75">
        <v>-2.7616995331995801E-2</v>
      </c>
      <c r="AX121" s="75">
        <v>-2.7906025455604298E-2</v>
      </c>
      <c r="AY121" s="75">
        <v>-2.8187930901117299E-2</v>
      </c>
      <c r="AZ121" s="75">
        <v>-2.8460203748873002E-2</v>
      </c>
      <c r="BA121" s="75">
        <v>-2.8718992880085299E-2</v>
      </c>
      <c r="BB121" s="75">
        <v>-2.89601217194967E-2</v>
      </c>
      <c r="BC121" s="75">
        <v>-2.9178627232686199E-2</v>
      </c>
      <c r="BD121" s="75">
        <v>-2.9369848001856502E-2</v>
      </c>
      <c r="BE121" s="75">
        <v>-2.9528962245531101E-2</v>
      </c>
      <c r="BF121" s="75">
        <v>-2.96519381446523E-2</v>
      </c>
      <c r="BG121" s="75">
        <v>-2.9735497139390599E-2</v>
      </c>
      <c r="BH121" s="75">
        <v>-2.9777153386849001E-2</v>
      </c>
      <c r="BI121" s="75">
        <v>-2.9775995795148402E-2</v>
      </c>
      <c r="BJ121" s="75">
        <v>-2.97318693130273E-2</v>
      </c>
      <c r="BK121" s="75">
        <v>-2.9646256533392201E-2</v>
      </c>
      <c r="BL121" s="75">
        <v>-2.9521517348225602E-2</v>
      </c>
      <c r="BM121" s="75">
        <v>-2.9361093871698302E-2</v>
      </c>
      <c r="BN121" s="75">
        <v>-2.91692618475781E-2</v>
      </c>
      <c r="BO121" s="75">
        <v>-2.89505593436797E-2</v>
      </c>
      <c r="BP121" s="75">
        <v>-2.8710056561781098E-2</v>
      </c>
      <c r="BQ121" s="75">
        <v>-2.8452332128204E-2</v>
      </c>
      <c r="BR121" s="75">
        <v>-2.81817044463014E-2</v>
      </c>
      <c r="BS121" s="75">
        <v>-2.7901893845782899E-2</v>
      </c>
      <c r="BT121" s="75">
        <v>-2.7615140842904101E-2</v>
      </c>
      <c r="BU121" s="75">
        <v>-2.7323248045149701E-2</v>
      </c>
      <c r="BV121" s="75">
        <v>-2.7026122119359501E-2</v>
      </c>
      <c r="BW121" s="75">
        <v>-2.67225692777265E-2</v>
      </c>
      <c r="BX121" s="75">
        <v>-2.6410542251510301E-2</v>
      </c>
      <c r="BY121" s="75">
        <v>-2.60859155119396E-2</v>
      </c>
      <c r="BZ121" s="75">
        <v>-2.57448471235238E-2</v>
      </c>
      <c r="CA121" s="75">
        <v>-2.5381739952758799E-2</v>
      </c>
      <c r="CB121" s="75">
        <v>-2.49912568106356E-2</v>
      </c>
      <c r="CC121" s="75">
        <v>-2.4568010597931698E-2</v>
      </c>
      <c r="CD121" s="75">
        <v>-2.4106336721219999E-2</v>
      </c>
      <c r="CE121" s="75">
        <v>-2.3602127408153099E-2</v>
      </c>
      <c r="CF121" s="75">
        <v>-2.3051094300353701E-2</v>
      </c>
      <c r="CG121" s="75">
        <v>-2.2451030069218999E-2</v>
      </c>
      <c r="CH121" s="75">
        <v>-2.1800314644205999E-2</v>
      </c>
      <c r="CI121" s="75">
        <v>-2.1099101689146599E-2</v>
      </c>
      <c r="CJ121" s="75">
        <v>-2.0348819582345599E-2</v>
      </c>
      <c r="CK121" s="75">
        <v>-1.9552167887823001E-2</v>
      </c>
      <c r="CL121" s="75">
        <v>-1.8713226662516701E-2</v>
      </c>
      <c r="CM121" s="75">
        <v>-1.7836864440146202E-2</v>
      </c>
      <c r="CN121" s="75">
        <v>-1.69289994574774E-2</v>
      </c>
      <c r="CO121" s="75">
        <v>-1.5995703693893099E-2</v>
      </c>
      <c r="CP121" s="75">
        <v>-1.5043704547838301E-2</v>
      </c>
      <c r="CQ121" s="75">
        <v>-1.40791220409164E-2</v>
      </c>
      <c r="CR121" s="75">
        <v>-1.3108289191322901E-2</v>
      </c>
      <c r="CS121" s="75">
        <v>-1.2136508610938099E-2</v>
      </c>
      <c r="CT121" s="75">
        <v>-1.1168568673988299E-2</v>
      </c>
      <c r="CU121" s="75">
        <v>-1.02084549277697E-2</v>
      </c>
      <c r="CV121" s="75">
        <v>-9.2588279275605603E-3</v>
      </c>
      <c r="CW121" s="75">
        <v>-8.3219921496811306E-3</v>
      </c>
      <c r="CX121" s="75">
        <v>-7.3987181641086801E-3</v>
      </c>
      <c r="CY121" s="75">
        <v>-6.4894626314026E-3</v>
      </c>
      <c r="CZ121" s="75">
        <v>-5.59370439150825E-3</v>
      </c>
      <c r="DA121" s="75">
        <v>-4.7104397582688699E-3</v>
      </c>
      <c r="DB121" s="75">
        <v>-3.8382359442903102E-3</v>
      </c>
      <c r="DC121" s="75">
        <v>-2.9754066619398101E-3</v>
      </c>
      <c r="DD121" s="75">
        <v>-2.11990236139627E-3</v>
      </c>
      <c r="DE121" s="75">
        <v>-1.2697775663127601E-3</v>
      </c>
      <c r="DF121" s="75">
        <v>-8.4599360943684503E-4</v>
      </c>
    </row>
    <row r="122" spans="1:110" ht="1.1499999999999999" customHeight="1" x14ac:dyDescent="0.25">
      <c r="A122" s="71">
        <f t="shared" si="48"/>
        <v>111</v>
      </c>
      <c r="B122">
        <v>4450</v>
      </c>
      <c r="C122" s="72">
        <f t="shared" si="53"/>
        <v>-8.2480187844066605E-3</v>
      </c>
      <c r="D122" s="72">
        <f t="shared" si="53"/>
        <v>-2.9189388905388101E-2</v>
      </c>
      <c r="E122" s="72">
        <f t="shared" si="53"/>
        <v>-1.8268652713404599E-2</v>
      </c>
      <c r="G122" s="72">
        <f t="shared" si="52"/>
        <v>-0.65905172920038202</v>
      </c>
      <c r="H122" s="72">
        <f t="shared" si="52"/>
        <v>-2.2444056394283001</v>
      </c>
      <c r="I122" s="72">
        <f t="shared" si="51"/>
        <v>-1.3729972342304799</v>
      </c>
      <c r="K122" s="75">
        <v>-8.4243785838225397E-4</v>
      </c>
      <c r="L122" s="75">
        <v>-1.2658151366258599E-3</v>
      </c>
      <c r="M122" s="75">
        <v>-2.11362097279106E-3</v>
      </c>
      <c r="N122" s="75">
        <v>-2.9666655041273699E-3</v>
      </c>
      <c r="O122" s="75">
        <v>-3.8273189086885299E-3</v>
      </c>
      <c r="P122" s="75">
        <v>-4.6972338217346902E-3</v>
      </c>
      <c r="Q122" s="75">
        <v>-5.5783802523774201E-3</v>
      </c>
      <c r="R122" s="75">
        <v>-6.4717612944377801E-3</v>
      </c>
      <c r="S122" s="75">
        <v>-7.3784604784805198E-3</v>
      </c>
      <c r="T122" s="75">
        <v>-8.2985714612050301E-3</v>
      </c>
      <c r="U122" s="75">
        <v>-9.2319346089652695E-3</v>
      </c>
      <c r="V122" s="75">
        <v>-1.01770787561099E-2</v>
      </c>
      <c r="W122" s="75">
        <v>-1.1131981633475301E-2</v>
      </c>
      <c r="X122" s="75">
        <v>-1.20937149734254E-2</v>
      </c>
      <c r="Y122" s="75">
        <v>-1.30582987918387E-2</v>
      </c>
      <c r="Z122" s="75">
        <v>-1.40210678475386E-2</v>
      </c>
      <c r="AA122" s="75">
        <v>-1.4976644914818199E-2</v>
      </c>
      <c r="AB122" s="75">
        <v>-1.5919043470935298E-2</v>
      </c>
      <c r="AC122" s="75">
        <v>-1.6842242474131099E-2</v>
      </c>
      <c r="AD122" s="75">
        <v>-1.7739963020067001E-2</v>
      </c>
      <c r="AE122" s="75">
        <v>-1.8606121679499599E-2</v>
      </c>
      <c r="AF122" s="75">
        <v>-1.94354639780158E-2</v>
      </c>
      <c r="AG122" s="75">
        <v>-2.02232972455294E-2</v>
      </c>
      <c r="AH122" s="75">
        <v>-2.0965796906684701E-2</v>
      </c>
      <c r="AI122" s="75">
        <v>-2.16605378293479E-2</v>
      </c>
      <c r="AJ122" s="75">
        <v>-2.2306365868212101E-2</v>
      </c>
      <c r="AK122" s="75">
        <v>-2.2903240396603901E-2</v>
      </c>
      <c r="AL122" s="75">
        <v>-2.3452634447621599E-2</v>
      </c>
      <c r="AM122" s="75">
        <v>-2.3957099536860298E-2</v>
      </c>
      <c r="AN122" s="75">
        <v>-2.44203663822509E-2</v>
      </c>
      <c r="AO122" s="75">
        <v>-2.4846772821138001E-2</v>
      </c>
      <c r="AP122" s="75">
        <v>-2.5241277344998699E-2</v>
      </c>
      <c r="AQ122" s="75">
        <v>-2.5609200135408999E-2</v>
      </c>
      <c r="AR122" s="75">
        <v>-2.59555440802978E-2</v>
      </c>
      <c r="AS122" s="75">
        <v>-2.6285161652526701E-2</v>
      </c>
      <c r="AT122" s="75">
        <v>-2.66020322800022E-2</v>
      </c>
      <c r="AU122" s="75">
        <v>-2.6909569388631E-2</v>
      </c>
      <c r="AV122" s="75">
        <v>-2.72097007571801E-2</v>
      </c>
      <c r="AW122" s="75">
        <v>-2.7503507365122401E-2</v>
      </c>
      <c r="AX122" s="75">
        <v>-2.7790761890469098E-2</v>
      </c>
      <c r="AY122" s="75">
        <v>-2.8069822073953199E-2</v>
      </c>
      <c r="AZ122" s="75">
        <v>-2.8338404633191198E-2</v>
      </c>
      <c r="BA122" s="75">
        <v>-2.8592848612570301E-2</v>
      </c>
      <c r="BB122" s="75">
        <v>-2.88292592444622E-2</v>
      </c>
      <c r="BC122" s="75">
        <v>-2.90430077403061E-2</v>
      </c>
      <c r="BD122" s="75">
        <v>-2.92296718229135E-2</v>
      </c>
      <c r="BE122" s="75">
        <v>-2.9384781621506501E-2</v>
      </c>
      <c r="BF122" s="75">
        <v>-2.9504519843781E-2</v>
      </c>
      <c r="BG122" s="75">
        <v>-2.95858258607677E-2</v>
      </c>
      <c r="BH122" s="75">
        <v>-2.96263607753053E-2</v>
      </c>
      <c r="BI122" s="75">
        <v>-2.9625281406820199E-2</v>
      </c>
      <c r="BJ122" s="75">
        <v>-2.9582424232321498E-2</v>
      </c>
      <c r="BK122" s="75">
        <v>-2.94991983173667E-2</v>
      </c>
      <c r="BL122" s="75">
        <v>-2.9377814925082901E-2</v>
      </c>
      <c r="BM122" s="75">
        <v>-2.9221481017034399E-2</v>
      </c>
      <c r="BN122" s="75">
        <v>-2.9034251980747199E-2</v>
      </c>
      <c r="BO122" s="75">
        <v>-2.88203238779851E-2</v>
      </c>
      <c r="BP122" s="75">
        <v>-2.85845088554651E-2</v>
      </c>
      <c r="BQ122" s="75">
        <v>-2.83310557436834E-2</v>
      </c>
      <c r="BR122" s="75">
        <v>-2.8064026776291901E-2</v>
      </c>
      <c r="BS122" s="75">
        <v>-2.7786924717115601E-2</v>
      </c>
      <c r="BT122" s="75">
        <v>-2.7501790866604099E-2</v>
      </c>
      <c r="BU122" s="75">
        <v>-2.72103908325016E-2</v>
      </c>
      <c r="BV122" s="75">
        <v>-2.6912531047119E-2</v>
      </c>
      <c r="BW122" s="75">
        <v>-2.6607171190876199E-2</v>
      </c>
      <c r="BX122" s="75">
        <v>-2.6292318937944401E-2</v>
      </c>
      <c r="BY122" s="75">
        <v>-2.5964108172856801E-2</v>
      </c>
      <c r="BZ122" s="75">
        <v>-2.56189580783211E-2</v>
      </c>
      <c r="CA122" s="75">
        <v>-2.5251531191183799E-2</v>
      </c>
      <c r="CB122" s="75">
        <v>-2.48569077381262E-2</v>
      </c>
      <c r="CC122" s="75">
        <v>-2.4429932242915099E-2</v>
      </c>
      <c r="CD122" s="75">
        <v>-2.3965355440827799E-2</v>
      </c>
      <c r="CE122" s="75">
        <v>-2.3459291009153199E-2</v>
      </c>
      <c r="CF122" s="75">
        <v>-2.2907715715587001E-2</v>
      </c>
      <c r="CG122" s="75">
        <v>-2.2308608139292099E-2</v>
      </c>
      <c r="CH122" s="75">
        <v>-2.1660412353899101E-2</v>
      </c>
      <c r="CI122" s="75">
        <v>-2.0963362939237399E-2</v>
      </c>
      <c r="CJ122" s="75">
        <v>-2.0218778965977399E-2</v>
      </c>
      <c r="CK122" s="75">
        <v>-1.9429285160408601E-2</v>
      </c>
      <c r="CL122" s="75">
        <v>-1.85987363072035E-2</v>
      </c>
      <c r="CM122" s="75">
        <v>-1.77317754094065E-2</v>
      </c>
      <c r="CN122" s="75">
        <v>-1.68340391538595E-2</v>
      </c>
      <c r="CO122" s="75">
        <v>-1.59112867712656E-2</v>
      </c>
      <c r="CP122" s="75">
        <v>-1.49699525753749E-2</v>
      </c>
      <c r="CQ122" s="75">
        <v>-1.4015857053414E-2</v>
      </c>
      <c r="CR122" s="75">
        <v>-1.3055060649539801E-2</v>
      </c>
      <c r="CS122" s="75">
        <v>-1.20926626816026E-2</v>
      </c>
      <c r="CT122" s="75">
        <v>-1.11332456912941E-2</v>
      </c>
      <c r="CU122" s="75">
        <v>-1.01807003189242E-2</v>
      </c>
      <c r="CV122" s="75">
        <v>-9.2376095882400408E-3</v>
      </c>
      <c r="CW122" s="75">
        <v>-8.3062514614039105E-3</v>
      </c>
      <c r="CX122" s="75">
        <v>-7.3874623808342201E-3</v>
      </c>
      <c r="CY122" s="75">
        <v>-6.4817250227497403E-3</v>
      </c>
      <c r="CZ122" s="75">
        <v>-5.5886548975649904E-3</v>
      </c>
      <c r="DA122" s="75">
        <v>-4.7073430979844401E-3</v>
      </c>
      <c r="DB122" s="75">
        <v>-3.8364828173280299E-3</v>
      </c>
      <c r="DC122" s="75">
        <v>-2.97451961250772E-3</v>
      </c>
      <c r="DD122" s="75">
        <v>-2.1195224443727001E-3</v>
      </c>
      <c r="DE122" s="75">
        <v>-1.2696406736495099E-3</v>
      </c>
      <c r="DF122" s="75">
        <v>-8.4593204869634001E-4</v>
      </c>
    </row>
    <row r="123" spans="1:110" ht="1.1499999999999999" customHeight="1" x14ac:dyDescent="0.25">
      <c r="A123" s="71">
        <f t="shared" si="48"/>
        <v>112</v>
      </c>
      <c r="B123">
        <v>4400</v>
      </c>
      <c r="C123" s="72">
        <f t="shared" si="53"/>
        <v>-8.2298081559792902E-3</v>
      </c>
      <c r="D123" s="72">
        <f t="shared" si="53"/>
        <v>-2.9048643391479299E-2</v>
      </c>
      <c r="E123" s="72">
        <f t="shared" si="53"/>
        <v>-1.8162898217274199E-2</v>
      </c>
      <c r="G123" s="72">
        <f t="shared" si="52"/>
        <v>-0.65082192104440295</v>
      </c>
      <c r="H123" s="72">
        <f t="shared" si="52"/>
        <v>-2.21535699603682</v>
      </c>
      <c r="I123" s="72">
        <f t="shared" si="51"/>
        <v>-1.3548343360132</v>
      </c>
      <c r="K123" s="75">
        <v>-8.4238210344665199E-4</v>
      </c>
      <c r="L123" s="75">
        <v>-1.26570737655129E-3</v>
      </c>
      <c r="M123" s="75">
        <v>-2.1132699601866898E-3</v>
      </c>
      <c r="N123" s="75">
        <v>-2.9657915314783099E-3</v>
      </c>
      <c r="O123" s="75">
        <v>-3.82554904867447E-3</v>
      </c>
      <c r="P123" s="75">
        <v>-4.6940609927651096E-3</v>
      </c>
      <c r="Q123" s="75">
        <v>-5.5731838748169999E-3</v>
      </c>
      <c r="R123" s="75">
        <v>-6.4637990337996602E-3</v>
      </c>
      <c r="S123" s="75">
        <v>-7.3668898891082702E-3</v>
      </c>
      <c r="T123" s="75">
        <v>-8.2824581983277305E-3</v>
      </c>
      <c r="U123" s="75">
        <v>-9.2102848105014307E-3</v>
      </c>
      <c r="V123" s="75">
        <v>-1.01488822152441E-2</v>
      </c>
      <c r="W123" s="75">
        <v>-1.10962578591806E-2</v>
      </c>
      <c r="X123" s="75">
        <v>-1.2049548982031401E-2</v>
      </c>
      <c r="Y123" s="75">
        <v>-1.30049009833737E-2</v>
      </c>
      <c r="Z123" s="75">
        <v>-1.39578399281072E-2</v>
      </c>
      <c r="AA123" s="75">
        <v>-1.49032014573413E-2</v>
      </c>
      <c r="AB123" s="75">
        <v>-1.58352486832973E-2</v>
      </c>
      <c r="AC123" s="75">
        <v>-1.6748254470358E-2</v>
      </c>
      <c r="AD123" s="75">
        <v>-1.7636233759803801E-2</v>
      </c>
      <c r="AE123" s="75">
        <v>-1.8493377628169501E-2</v>
      </c>
      <c r="AF123" s="75">
        <v>-1.93146913401551E-2</v>
      </c>
      <c r="AG123" s="75">
        <v>-2.0095719574501299E-2</v>
      </c>
      <c r="AH123" s="75">
        <v>-2.0832805374366201E-2</v>
      </c>
      <c r="AI123" s="75">
        <v>-2.1523618002433902E-2</v>
      </c>
      <c r="AJ123" s="75">
        <v>-2.21670653090222E-2</v>
      </c>
      <c r="AK123" s="75">
        <v>-2.27630630353951E-2</v>
      </c>
      <c r="AL123" s="75">
        <v>-2.3312971385516901E-2</v>
      </c>
      <c r="AM123" s="75">
        <v>-2.3819176890242402E-2</v>
      </c>
      <c r="AN123" s="75">
        <v>-2.4285178568202299E-2</v>
      </c>
      <c r="AO123" s="75">
        <v>-2.47150346244779E-2</v>
      </c>
      <c r="AP123" s="75">
        <v>-2.5113388102158699E-2</v>
      </c>
      <c r="AQ123" s="75">
        <v>-2.5485273807203099E-2</v>
      </c>
      <c r="AR123" s="75">
        <v>-2.5835342310469901E-2</v>
      </c>
      <c r="AS123" s="75">
        <v>-2.61681857616167E-2</v>
      </c>
      <c r="AT123" s="75">
        <v>-2.64875477140867E-2</v>
      </c>
      <c r="AU123" s="75">
        <v>-2.6796620090553901E-2</v>
      </c>
      <c r="AV123" s="75">
        <v>-2.7097246549778901E-2</v>
      </c>
      <c r="AW123" s="75">
        <v>-2.7390434256867501E-2</v>
      </c>
      <c r="AX123" s="75">
        <v>-2.76760017087372E-2</v>
      </c>
      <c r="AY123" s="75">
        <v>-2.79523784780394E-2</v>
      </c>
      <c r="AZ123" s="75">
        <v>-2.82174830700705E-2</v>
      </c>
      <c r="BA123" s="75">
        <v>-2.8467838015508201E-2</v>
      </c>
      <c r="BB123" s="75">
        <v>-2.8699810613597901E-2</v>
      </c>
      <c r="BC123" s="75">
        <v>-2.8909088512536901E-2</v>
      </c>
      <c r="BD123" s="75">
        <v>-2.90914660755743E-2</v>
      </c>
      <c r="BE123" s="75">
        <v>-2.9242815271204502E-2</v>
      </c>
      <c r="BF123" s="75">
        <v>-2.93595101688288E-2</v>
      </c>
      <c r="BG123" s="75">
        <v>-2.94386961238342E-2</v>
      </c>
      <c r="BH123" s="75">
        <v>-2.94781825162817E-2</v>
      </c>
      <c r="BI123" s="75">
        <v>-2.9477170331133399E-2</v>
      </c>
      <c r="BJ123" s="75">
        <v>-2.9435509058926002E-2</v>
      </c>
      <c r="BK123" s="75">
        <v>-2.93545249731187E-2</v>
      </c>
      <c r="BL123" s="75">
        <v>-2.9236291725906E-2</v>
      </c>
      <c r="BM123" s="75">
        <v>-2.90838052602066E-2</v>
      </c>
      <c r="BN123" s="75">
        <v>-2.8900898890719801E-2</v>
      </c>
      <c r="BO123" s="75">
        <v>-2.8691461982862099E-2</v>
      </c>
      <c r="BP123" s="75">
        <v>-2.8460056476965201E-2</v>
      </c>
      <c r="BQ123" s="75">
        <v>-2.82106221065168E-2</v>
      </c>
      <c r="BR123" s="75">
        <v>-2.79469864486009E-2</v>
      </c>
      <c r="BS123" s="75">
        <v>-2.7672440226183401E-2</v>
      </c>
      <c r="BT123" s="75">
        <v>-2.7388845390596502E-2</v>
      </c>
      <c r="BU123" s="75">
        <v>-2.7097929960805199E-2</v>
      </c>
      <c r="BV123" s="75">
        <v>-2.6799404789958299E-2</v>
      </c>
      <c r="BW123" s="75">
        <v>-2.6492382552000801E-2</v>
      </c>
      <c r="BX123" s="75">
        <v>-2.6174910129602699E-2</v>
      </c>
      <c r="BY123" s="75">
        <v>-2.5843381636850599E-2</v>
      </c>
      <c r="BZ123" s="75">
        <v>-2.54944477998378E-2</v>
      </c>
      <c r="CA123" s="75">
        <v>-2.51230260407692E-2</v>
      </c>
      <c r="CB123" s="75">
        <v>-2.4724586933093599E-2</v>
      </c>
      <c r="CC123" s="75">
        <v>-2.4294188319272499E-2</v>
      </c>
      <c r="CD123" s="75">
        <v>-2.3826984060865398E-2</v>
      </c>
      <c r="CE123" s="75">
        <v>-2.33192805978342E-2</v>
      </c>
      <c r="CF123" s="75">
        <v>-2.2767321234264198E-2</v>
      </c>
      <c r="CG123" s="75">
        <v>-2.2169245716036099E-2</v>
      </c>
      <c r="CH123" s="75">
        <v>-2.15235680143223E-2</v>
      </c>
      <c r="CI123" s="75">
        <v>-2.08305959152448E-2</v>
      </c>
      <c r="CJ123" s="75">
        <v>-2.0091543756097899E-2</v>
      </c>
      <c r="CK123" s="75">
        <v>-1.9308972403605299E-2</v>
      </c>
      <c r="CL123" s="75">
        <v>-1.8486516321941E-2</v>
      </c>
      <c r="CM123" s="75">
        <v>-1.7628615251264801E-2</v>
      </c>
      <c r="CN123" s="75">
        <v>-1.6740632224559699E-2</v>
      </c>
      <c r="CO123" s="75">
        <v>-1.5828038618014899E-2</v>
      </c>
      <c r="CP123" s="75">
        <v>-1.48969861122986E-2</v>
      </c>
      <c r="CQ123" s="75">
        <v>-1.3953015617935299E-2</v>
      </c>
      <c r="CR123" s="75">
        <v>-1.30019274923824E-2</v>
      </c>
      <c r="CS123" s="75">
        <v>-1.2048625266234E-2</v>
      </c>
      <c r="CT123" s="75">
        <v>-1.10975010058791E-2</v>
      </c>
      <c r="CU123" s="75">
        <v>-1.0152342288247299E-2</v>
      </c>
      <c r="CV123" s="75">
        <v>-9.2156693392871601E-3</v>
      </c>
      <c r="CW123" s="75">
        <v>-8.2897179267592894E-3</v>
      </c>
      <c r="CX123" s="75">
        <v>-7.3753943453311798E-3</v>
      </c>
      <c r="CY123" s="75">
        <v>-6.47319777515349E-3</v>
      </c>
      <c r="CZ123" s="75">
        <v>-5.5828697423339598E-3</v>
      </c>
      <c r="DA123" s="75">
        <v>-4.7035942098409503E-3</v>
      </c>
      <c r="DB123" s="75">
        <v>-3.8341779828442602E-3</v>
      </c>
      <c r="DC123" s="75">
        <v>-2.97319337793396E-3</v>
      </c>
      <c r="DD123" s="75">
        <v>-2.1188258441225101E-3</v>
      </c>
      <c r="DE123" s="75">
        <v>-1.26931204112224E-3</v>
      </c>
      <c r="DF123" s="75">
        <v>-8.4573448761147995E-4</v>
      </c>
    </row>
    <row r="124" spans="1:110" ht="1.1499999999999999" customHeight="1" x14ac:dyDescent="0.25">
      <c r="A124" s="71">
        <f t="shared" si="48"/>
        <v>113</v>
      </c>
      <c r="B124">
        <v>4350</v>
      </c>
      <c r="C124" s="72">
        <f t="shared" si="53"/>
        <v>-8.2110092301218105E-3</v>
      </c>
      <c r="D124" s="72">
        <f t="shared" si="53"/>
        <v>-2.8910251624938599E-2</v>
      </c>
      <c r="E124" s="72">
        <f t="shared" si="53"/>
        <v>-1.8059191962643099E-2</v>
      </c>
      <c r="G124" s="72">
        <f t="shared" si="52"/>
        <v>-0.64261091181428098</v>
      </c>
      <c r="H124" s="72">
        <f t="shared" si="52"/>
        <v>-2.1864467444118798</v>
      </c>
      <c r="I124" s="72">
        <f t="shared" si="51"/>
        <v>-1.33677514405056</v>
      </c>
      <c r="K124" s="75">
        <v>-8.4219625795412803E-4</v>
      </c>
      <c r="L124" s="75">
        <v>-1.2654032153386599E-3</v>
      </c>
      <c r="M124" s="75">
        <v>-2.1125949585029898E-3</v>
      </c>
      <c r="N124" s="75">
        <v>-2.9644724513309402E-3</v>
      </c>
      <c r="O124" s="75">
        <v>-3.8232228585775301E-3</v>
      </c>
      <c r="P124" s="75">
        <v>-4.6902357532644604E-3</v>
      </c>
      <c r="Q124" s="75">
        <v>-5.5672589709183703E-3</v>
      </c>
      <c r="R124" s="75">
        <v>-6.4550608777199101E-3</v>
      </c>
      <c r="S124" s="75">
        <v>-7.3545316160380002E-3</v>
      </c>
      <c r="T124" s="75">
        <v>-8.2655875687805708E-3</v>
      </c>
      <c r="U124" s="75">
        <v>-9.1879548342058102E-3</v>
      </c>
      <c r="V124" s="75">
        <v>-1.0120135038459901E-2</v>
      </c>
      <c r="W124" s="75">
        <v>-1.1060166856414E-2</v>
      </c>
      <c r="X124" s="75">
        <v>-1.20052502943281E-2</v>
      </c>
      <c r="Y124" s="75">
        <v>-1.2951652933679701E-2</v>
      </c>
      <c r="Z124" s="75">
        <v>-1.3895085255671799E-2</v>
      </c>
      <c r="AA124" s="75">
        <v>-1.48305832951018E-2</v>
      </c>
      <c r="AB124" s="75">
        <v>-1.5752646943219501E-2</v>
      </c>
      <c r="AC124" s="75">
        <v>-1.6655829827377601E-2</v>
      </c>
      <c r="AD124" s="75">
        <v>-1.75344230302425E-2</v>
      </c>
      <c r="AE124" s="75">
        <v>-1.8382875812462701E-2</v>
      </c>
      <c r="AF124" s="75">
        <v>-1.9196440221494401E-2</v>
      </c>
      <c r="AG124" s="75">
        <v>-1.99708832521901E-2</v>
      </c>
      <c r="AH124" s="75">
        <v>-2.0702705061999001E-2</v>
      </c>
      <c r="AI124" s="75">
        <v>-2.1389663866871099E-2</v>
      </c>
      <c r="AJ124" s="75">
        <v>-2.2030727644037101E-2</v>
      </c>
      <c r="AK124" s="75">
        <v>-2.26257676945988E-2</v>
      </c>
      <c r="AL124" s="75">
        <v>-2.3176038175352E-2</v>
      </c>
      <c r="AM124" s="75">
        <v>-2.3683773903621801E-2</v>
      </c>
      <c r="AN124" s="75">
        <v>-2.41522487054362E-2</v>
      </c>
      <c r="AO124" s="75">
        <v>-2.4585261893193999E-2</v>
      </c>
      <c r="AP124" s="75">
        <v>-2.49871591395321E-2</v>
      </c>
      <c r="AQ124" s="75">
        <v>-2.5362704931553699E-2</v>
      </c>
      <c r="AR124" s="75">
        <v>-2.5716217955969099E-2</v>
      </c>
      <c r="AS124" s="75">
        <v>-2.6052046024979E-2</v>
      </c>
      <c r="AT124" s="75">
        <v>-2.6373712360227699E-2</v>
      </c>
      <c r="AU124" s="75">
        <v>-2.66841910779567E-2</v>
      </c>
      <c r="AV124" s="75">
        <v>-2.6985259083685299E-2</v>
      </c>
      <c r="AW124" s="75">
        <v>-2.7277843265715002E-2</v>
      </c>
      <c r="AX124" s="75">
        <v>-2.7561805854516001E-2</v>
      </c>
      <c r="AY124" s="75">
        <v>-2.7835651624604899E-2</v>
      </c>
      <c r="AZ124" s="75">
        <v>-2.8097475921876999E-2</v>
      </c>
      <c r="BA124" s="75">
        <v>-2.8343982450128299E-2</v>
      </c>
      <c r="BB124" s="75">
        <v>-2.8571780266474799E-2</v>
      </c>
      <c r="BC124" s="75">
        <v>-2.87768547936775E-2</v>
      </c>
      <c r="BD124" s="75">
        <v>-2.8955200519017101E-2</v>
      </c>
      <c r="BE124" s="75">
        <v>-2.91030171388592E-2</v>
      </c>
      <c r="BF124" s="75">
        <v>-2.9216850620373401E-2</v>
      </c>
      <c r="BG124" s="75">
        <v>-2.9294041937150701E-2</v>
      </c>
      <c r="BH124" s="75">
        <v>-2.9332547565177201E-2</v>
      </c>
      <c r="BI124" s="75">
        <v>-2.9331592129037701E-2</v>
      </c>
      <c r="BJ124" s="75">
        <v>-2.9291058710805298E-2</v>
      </c>
      <c r="BK124" s="75">
        <v>-2.9212179563869501E-2</v>
      </c>
      <c r="BL124" s="75">
        <v>-2.9096903891581798E-2</v>
      </c>
      <c r="BM124" s="75">
        <v>-2.8948038270254901E-2</v>
      </c>
      <c r="BN124" s="75">
        <v>-2.8769190089915301E-2</v>
      </c>
      <c r="BO124" s="75">
        <v>-2.8563980654516801E-2</v>
      </c>
      <c r="BP124" s="75">
        <v>-2.8336722017725101E-2</v>
      </c>
      <c r="BQ124" s="75">
        <v>-2.8091070589152799E-2</v>
      </c>
      <c r="BR124" s="75">
        <v>-2.7830636112912501E-2</v>
      </c>
      <c r="BS124" s="75">
        <v>-2.75585016220566E-2</v>
      </c>
      <c r="BT124" s="75">
        <v>-2.72763732852308E-2</v>
      </c>
      <c r="BU124" s="75">
        <v>-2.69859330582039E-2</v>
      </c>
      <c r="BV124" s="75">
        <v>-2.6686809700149701E-2</v>
      </c>
      <c r="BW124" s="75">
        <v>-2.63782598003444E-2</v>
      </c>
      <c r="BX124" s="75">
        <v>-2.60583613524977E-2</v>
      </c>
      <c r="BY124" s="75">
        <v>-2.57237655313656E-2</v>
      </c>
      <c r="BZ124" s="75">
        <v>-2.5371327551797499E-2</v>
      </c>
      <c r="CA124" s="75">
        <v>-2.4996217385951199E-2</v>
      </c>
      <c r="CB124" s="75">
        <v>-2.45942659787033E-2</v>
      </c>
      <c r="CC124" s="75">
        <v>-2.4160733130979599E-2</v>
      </c>
      <c r="CD124" s="75">
        <v>-2.3691158229216799E-2</v>
      </c>
      <c r="CE124" s="75">
        <v>-2.31820189233303E-2</v>
      </c>
      <c r="CF124" s="75">
        <v>-2.2629822316880498E-2</v>
      </c>
      <c r="CG124" s="75">
        <v>-2.2032848422509198E-2</v>
      </c>
      <c r="CH124" s="75">
        <v>-2.1389685776925901E-2</v>
      </c>
      <c r="CI124" s="75">
        <v>-2.0700707345899901E-2</v>
      </c>
      <c r="CJ124" s="75">
        <v>-1.9967028839268999E-2</v>
      </c>
      <c r="CK124" s="75">
        <v>-1.91911548914094E-2</v>
      </c>
      <c r="CL124" s="75">
        <v>-1.83765073485255E-2</v>
      </c>
      <c r="CM124" s="75">
        <v>-1.7527340279293601E-2</v>
      </c>
      <c r="CN124" s="75">
        <v>-1.66487537851253E-2</v>
      </c>
      <c r="CO124" s="75">
        <v>-1.5745951602493698E-2</v>
      </c>
      <c r="CP124" s="75">
        <v>-1.48248156155113E-2</v>
      </c>
      <c r="CQ124" s="75">
        <v>-1.38906233398938E-2</v>
      </c>
      <c r="CR124" s="75">
        <v>-1.29489290259516E-2</v>
      </c>
      <c r="CS124" s="75">
        <v>-1.20044462128726E-2</v>
      </c>
      <c r="CT124" s="75">
        <v>-1.10613913350653E-2</v>
      </c>
      <c r="CU124" s="75">
        <v>-1.0123442622998399E-2</v>
      </c>
      <c r="CV124" s="75">
        <v>-9.1930686490240901E-3</v>
      </c>
      <c r="CW124" s="75">
        <v>-8.2724528258722695E-3</v>
      </c>
      <c r="CX124" s="75">
        <v>-7.3625699945296203E-3</v>
      </c>
      <c r="CY124" s="75">
        <v>-6.4639320707601602E-3</v>
      </c>
      <c r="CZ124" s="75">
        <v>-5.5763930943430696E-3</v>
      </c>
      <c r="DA124" s="75">
        <v>-4.6992296145435802E-3</v>
      </c>
      <c r="DB124" s="75">
        <v>-3.8313511772639598E-3</v>
      </c>
      <c r="DC124" s="75">
        <v>-2.9714500053387299E-3</v>
      </c>
      <c r="DD124" s="75">
        <v>-2.1178278889919899E-3</v>
      </c>
      <c r="DE124" s="75">
        <v>-1.2688009765997701E-3</v>
      </c>
      <c r="DF124" s="75">
        <v>-8.4540705087419999E-4</v>
      </c>
    </row>
    <row r="125" spans="1:110" ht="1.1499999999999999" customHeight="1" x14ac:dyDescent="0.25">
      <c r="A125" s="71">
        <f t="shared" si="48"/>
        <v>114</v>
      </c>
      <c r="B125">
        <v>4300</v>
      </c>
      <c r="C125" s="72">
        <f t="shared" si="53"/>
        <v>-8.1916729223803393E-3</v>
      </c>
      <c r="D125" s="72">
        <f t="shared" si="53"/>
        <v>-2.8774157841494299E-2</v>
      </c>
      <c r="E125" s="72">
        <f t="shared" si="53"/>
        <v>-1.7957484229928E-2</v>
      </c>
      <c r="G125" s="72">
        <f t="shared" si="52"/>
        <v>-0.63441923889190099</v>
      </c>
      <c r="H125" s="72">
        <f t="shared" si="52"/>
        <v>-2.1576725865703898</v>
      </c>
      <c r="I125" s="72">
        <f t="shared" si="51"/>
        <v>-1.31881765982063</v>
      </c>
      <c r="K125" s="75">
        <v>-8.4188652871489405E-4</v>
      </c>
      <c r="L125" s="75">
        <v>-1.26491223208631E-3</v>
      </c>
      <c r="M125" s="75">
        <v>-2.1116124154377698E-3</v>
      </c>
      <c r="N125" s="75">
        <v>-2.96273174185444E-3</v>
      </c>
      <c r="O125" s="75">
        <v>-3.8203710786547098E-3</v>
      </c>
      <c r="P125" s="75">
        <v>-4.6857961943032904E-3</v>
      </c>
      <c r="Q125" s="75">
        <v>-5.56065056568058E-3</v>
      </c>
      <c r="R125" s="75">
        <v>-6.4455981615264999E-3</v>
      </c>
      <c r="S125" s="75">
        <v>-7.3414419418895696E-3</v>
      </c>
      <c r="T125" s="75">
        <v>-8.2480187844066605E-3</v>
      </c>
      <c r="U125" s="75">
        <v>-9.1650047938492199E-3</v>
      </c>
      <c r="V125" s="75">
        <v>-1.00908956093144E-2</v>
      </c>
      <c r="W125" s="75">
        <v>-1.1023762205845699E-2</v>
      </c>
      <c r="X125" s="75">
        <v>-1.1960864751658799E-2</v>
      </c>
      <c r="Y125" s="75">
        <v>-1.28985898488781E-2</v>
      </c>
      <c r="Z125" s="75">
        <v>-1.3832825757467601E-2</v>
      </c>
      <c r="AA125" s="75">
        <v>-1.4758797095919301E-2</v>
      </c>
      <c r="AB125" s="75">
        <v>-1.5671228401442899E-2</v>
      </c>
      <c r="AC125" s="75">
        <v>-1.6564941660844799E-2</v>
      </c>
      <c r="AD125" s="75">
        <v>-1.74344870726281E-2</v>
      </c>
      <c r="AE125" s="75">
        <v>-1.8274556862879699E-2</v>
      </c>
      <c r="AF125" s="75">
        <v>-1.9080638218019801E-2</v>
      </c>
      <c r="AG125" s="75">
        <v>-1.9848705608951599E-2</v>
      </c>
      <c r="AH125" s="75">
        <v>-2.0575406762786699E-2</v>
      </c>
      <c r="AI125" s="75">
        <v>-2.12585842919179E-2</v>
      </c>
      <c r="AJ125" s="75">
        <v>-2.1897263687392199E-2</v>
      </c>
      <c r="AK125" s="75">
        <v>-2.2491271416183699E-2</v>
      </c>
      <c r="AL125" s="75">
        <v>-2.3041762367620299E-2</v>
      </c>
      <c r="AM125" s="75">
        <v>-2.3550831957536499E-2</v>
      </c>
      <c r="AN125" s="75">
        <v>-2.40215341654356E-2</v>
      </c>
      <c r="AO125" s="75">
        <v>-2.4457430166635201E-2</v>
      </c>
      <c r="AP125" s="75">
        <v>-2.4862584930524401E-2</v>
      </c>
      <c r="AQ125" s="75">
        <v>-2.5241505305984901E-2</v>
      </c>
      <c r="AR125" s="75">
        <v>-2.5598200073341099E-2</v>
      </c>
      <c r="AS125" s="75">
        <v>-2.5936785835929101E-2</v>
      </c>
      <c r="AT125" s="75">
        <v>-2.6260580093039599E-2</v>
      </c>
      <c r="AU125" s="75">
        <v>-2.65723440629244E-2</v>
      </c>
      <c r="AV125" s="75">
        <v>-2.6873802887821499E-2</v>
      </c>
      <c r="AW125" s="75">
        <v>-2.7165797220641202E-2</v>
      </c>
      <c r="AX125" s="75">
        <v>-2.74482314273473E-2</v>
      </c>
      <c r="AY125" s="75">
        <v>-2.77196895388306E-2</v>
      </c>
      <c r="AZ125" s="75">
        <v>-2.7978417559324901E-2</v>
      </c>
      <c r="BA125" s="75">
        <v>-2.82213018126913E-2</v>
      </c>
      <c r="BB125" s="75">
        <v>-2.8445172096280599E-2</v>
      </c>
      <c r="BC125" s="75">
        <v>-2.86462925071236E-2</v>
      </c>
      <c r="BD125" s="75">
        <v>-2.88208468271841E-2</v>
      </c>
      <c r="BE125" s="75">
        <v>-2.8965343751187901E-2</v>
      </c>
      <c r="BF125" s="75">
        <v>-2.9076486324047399E-2</v>
      </c>
      <c r="BG125" s="75">
        <v>-2.91518015069323E-2</v>
      </c>
      <c r="BH125" s="75">
        <v>-2.9189388905388101E-2</v>
      </c>
      <c r="BI125" s="75">
        <v>-2.91884809991006E-2</v>
      </c>
      <c r="BJ125" s="75">
        <v>-2.91490118982346E-2</v>
      </c>
      <c r="BK125" s="75">
        <v>-2.9072108569912401E-2</v>
      </c>
      <c r="BL125" s="75">
        <v>-2.89596105465579E-2</v>
      </c>
      <c r="BM125" s="75">
        <v>-2.8814153095608998E-2</v>
      </c>
      <c r="BN125" s="75">
        <v>-2.8639114178477001E-2</v>
      </c>
      <c r="BO125" s="75">
        <v>-2.8437886316096402E-2</v>
      </c>
      <c r="BP125" s="75">
        <v>-2.8214526523265698E-2</v>
      </c>
      <c r="BQ125" s="75">
        <v>-2.7972438286978998E-2</v>
      </c>
      <c r="BR125" s="75">
        <v>-2.7715024641361101E-2</v>
      </c>
      <c r="BS125" s="75">
        <v>-2.7445166447159799E-2</v>
      </c>
      <c r="BT125" s="75">
        <v>-2.7164438661507102E-2</v>
      </c>
      <c r="BU125" s="75">
        <v>-2.6874463255585301E-2</v>
      </c>
      <c r="BV125" s="75">
        <v>-2.6574807740789699E-2</v>
      </c>
      <c r="BW125" s="75">
        <v>-2.62648551761685E-2</v>
      </c>
      <c r="BX125" s="75">
        <v>-2.5942715132177899E-2</v>
      </c>
      <c r="BY125" s="75">
        <v>-2.5605286760628499E-2</v>
      </c>
      <c r="BZ125" s="75">
        <v>-2.5249607616729002E-2</v>
      </c>
      <c r="CA125" s="75">
        <v>-2.4871097675068E-2</v>
      </c>
      <c r="CB125" s="75">
        <v>-2.4465917722500299E-2</v>
      </c>
      <c r="CC125" s="75">
        <v>-2.40295230182027E-2</v>
      </c>
      <c r="CD125" s="75">
        <v>-2.35578168621941E-2</v>
      </c>
      <c r="CE125" s="75">
        <v>-2.30474327457523E-2</v>
      </c>
      <c r="CF125" s="75">
        <v>-2.24951350206129E-2</v>
      </c>
      <c r="CG125" s="75">
        <v>-2.1899326861512199E-2</v>
      </c>
      <c r="CH125" s="75">
        <v>-2.12586747465866E-2</v>
      </c>
      <c r="CI125" s="75">
        <v>-2.05736087474679E-2</v>
      </c>
      <c r="CJ125" s="75">
        <v>-1.9845153358887702E-2</v>
      </c>
      <c r="CK125" s="75">
        <v>-1.90757615163238E-2</v>
      </c>
      <c r="CL125" s="75">
        <v>-1.8268652713404599E-2</v>
      </c>
      <c r="CM125" s="75">
        <v>-1.7427908669160299E-2</v>
      </c>
      <c r="CN125" s="75">
        <v>-1.6558379583579998E-2</v>
      </c>
      <c r="CO125" s="75">
        <v>-1.56650180685892E-2</v>
      </c>
      <c r="CP125" s="75">
        <v>-1.4753450148805299E-2</v>
      </c>
      <c r="CQ125" s="75">
        <v>-1.38287041883086E-2</v>
      </c>
      <c r="CR125" s="75">
        <v>-1.28961016674475E-2</v>
      </c>
      <c r="CS125" s="75">
        <v>-1.19601726509745E-2</v>
      </c>
      <c r="CT125" s="75">
        <v>-1.1024969903778501E-2</v>
      </c>
      <c r="CU125" s="75">
        <v>-1.00940599149225E-2</v>
      </c>
      <c r="CV125" s="75">
        <v>-9.1698658318909998E-3</v>
      </c>
      <c r="CW125" s="75">
        <v>-8.25451436053754E-3</v>
      </c>
      <c r="CX125" s="75">
        <v>-7.34904301390088E-3</v>
      </c>
      <c r="CY125" s="75">
        <v>-6.4539767073074402E-3</v>
      </c>
      <c r="CZ125" s="75">
        <v>-5.5692677308888903E-3</v>
      </c>
      <c r="DA125" s="75">
        <v>-4.6942845230159898E-3</v>
      </c>
      <c r="DB125" s="75">
        <v>-3.82803127296483E-3</v>
      </c>
      <c r="DC125" s="75">
        <v>-2.9693111357346402E-3</v>
      </c>
      <c r="DD125" s="75">
        <v>-2.1165434602789901E-3</v>
      </c>
      <c r="DE125" s="75">
        <v>-1.26811666868434E-3</v>
      </c>
      <c r="DF125" s="75">
        <v>-8.4495613488797905E-4</v>
      </c>
    </row>
    <row r="126" spans="1:110" ht="1.1499999999999999" customHeight="1" x14ac:dyDescent="0.25">
      <c r="A126" s="71">
        <f t="shared" si="48"/>
        <v>115</v>
      </c>
      <c r="B126">
        <v>4250</v>
      </c>
      <c r="C126" s="72">
        <f t="shared" si="53"/>
        <v>-8.1718476427886308E-3</v>
      </c>
      <c r="D126" s="72">
        <f t="shared" si="53"/>
        <v>-2.8640309790853202E-2</v>
      </c>
      <c r="E126" s="72">
        <f t="shared" si="53"/>
        <v>-1.7857727400823899E-2</v>
      </c>
      <c r="G126" s="72">
        <f t="shared" si="52"/>
        <v>-0.626247391249112</v>
      </c>
      <c r="H126" s="72">
        <f t="shared" si="52"/>
        <v>-2.1290322767795402</v>
      </c>
      <c r="I126" s="72">
        <f t="shared" si="51"/>
        <v>-1.30095993241981</v>
      </c>
      <c r="K126" s="75">
        <v>-8.4145908101163503E-4</v>
      </c>
      <c r="L126" s="75">
        <v>-1.26424387487531E-3</v>
      </c>
      <c r="M126" s="75">
        <v>-2.110338430939E-3</v>
      </c>
      <c r="N126" s="75">
        <v>-2.9605922753262299E-3</v>
      </c>
      <c r="O126" s="75">
        <v>-3.8170235052712E-3</v>
      </c>
      <c r="P126" s="75">
        <v>-4.6807791004630402E-3</v>
      </c>
      <c r="Q126" s="75">
        <v>-5.5534019987635401E-3</v>
      </c>
      <c r="R126" s="75">
        <v>-6.4354600756359997E-3</v>
      </c>
      <c r="S126" s="75">
        <v>-7.3276745935345299E-3</v>
      </c>
      <c r="T126" s="75">
        <v>-8.2298081559792902E-3</v>
      </c>
      <c r="U126" s="75">
        <v>-9.1414916843541496E-3</v>
      </c>
      <c r="V126" s="75">
        <v>-1.00612191511845E-2</v>
      </c>
      <c r="W126" s="75">
        <v>-1.0987094382526199E-2</v>
      </c>
      <c r="X126" s="75">
        <v>-1.1916435367129399E-2</v>
      </c>
      <c r="Y126" s="75">
        <v>-1.2845744609958199E-2</v>
      </c>
      <c r="Z126" s="75">
        <v>-1.3771081620106901E-2</v>
      </c>
      <c r="AA126" s="75">
        <v>-1.46878485810384E-2</v>
      </c>
      <c r="AB126" s="75">
        <v>-1.5590983208817299E-2</v>
      </c>
      <c r="AC126" s="75">
        <v>-1.6475563971835E-2</v>
      </c>
      <c r="AD126" s="75">
        <v>-1.7336383952760999E-2</v>
      </c>
      <c r="AE126" s="75">
        <v>-1.8168364155485499E-2</v>
      </c>
      <c r="AF126" s="75">
        <v>-1.8967216386945401E-2</v>
      </c>
      <c r="AG126" s="75">
        <v>-1.97291080410559E-2</v>
      </c>
      <c r="AH126" s="75">
        <v>-2.0450825802590701E-2</v>
      </c>
      <c r="AI126" s="75">
        <v>-2.1130292859133901E-2</v>
      </c>
      <c r="AJ126" s="75">
        <v>-2.17665888333522E-2</v>
      </c>
      <c r="AK126" s="75">
        <v>-2.23594955355019E-2</v>
      </c>
      <c r="AL126" s="75">
        <v>-2.2910075205509198E-2</v>
      </c>
      <c r="AM126" s="75">
        <v>-2.34202952151235E-2</v>
      </c>
      <c r="AN126" s="75">
        <v>-2.3892994247075802E-2</v>
      </c>
      <c r="AO126" s="75">
        <v>-2.4331515860244499E-2</v>
      </c>
      <c r="AP126" s="75">
        <v>-2.4739659696692701E-2</v>
      </c>
      <c r="AQ126" s="75">
        <v>-2.5121685467042802E-2</v>
      </c>
      <c r="AR126" s="75">
        <v>-2.5481315515112301E-2</v>
      </c>
      <c r="AS126" s="75">
        <v>-2.5822445467883801E-2</v>
      </c>
      <c r="AT126" s="75">
        <v>-2.6148200974325801E-2</v>
      </c>
      <c r="AU126" s="75">
        <v>-2.6461136728376002E-2</v>
      </c>
      <c r="AV126" s="75">
        <v>-2.6762938096958299E-2</v>
      </c>
      <c r="AW126" s="75">
        <v>-2.7054354797051001E-2</v>
      </c>
      <c r="AX126" s="75">
        <v>-2.7335331931017198E-2</v>
      </c>
      <c r="AY126" s="75">
        <v>-2.7604536936019001E-2</v>
      </c>
      <c r="AZ126" s="75">
        <v>-2.7860340094625801E-2</v>
      </c>
      <c r="BA126" s="75">
        <v>-2.8099814630627402E-2</v>
      </c>
      <c r="BB126" s="75">
        <v>-2.8319989458736899E-2</v>
      </c>
      <c r="BC126" s="75">
        <v>-2.85173883036395E-2</v>
      </c>
      <c r="BD126" s="75">
        <v>-2.8688378419328701E-2</v>
      </c>
      <c r="BE126" s="75">
        <v>-2.8829754091702801E-2</v>
      </c>
      <c r="BF126" s="75">
        <v>-2.89383658909491E-2</v>
      </c>
      <c r="BG126" s="75">
        <v>-2.9011916944514202E-2</v>
      </c>
      <c r="BH126" s="75">
        <v>-2.9048643391479299E-2</v>
      </c>
      <c r="BI126" s="75">
        <v>-2.9047775527915199E-2</v>
      </c>
      <c r="BJ126" s="75">
        <v>-2.90093108227483E-2</v>
      </c>
      <c r="BK126" s="75">
        <v>-2.89342617531974E-2</v>
      </c>
      <c r="BL126" s="75">
        <v>-2.88243735080141E-2</v>
      </c>
      <c r="BM126" s="75">
        <v>-2.8682124022843699E-2</v>
      </c>
      <c r="BN126" s="75">
        <v>-2.8510660820984399E-2</v>
      </c>
      <c r="BO126" s="75">
        <v>-2.8313184671615001E-2</v>
      </c>
      <c r="BP126" s="75">
        <v>-2.8093489728184901E-2</v>
      </c>
      <c r="BQ126" s="75">
        <v>-2.7854760056279699E-2</v>
      </c>
      <c r="BR126" s="75">
        <v>-2.7600197402189199E-2</v>
      </c>
      <c r="BS126" s="75">
        <v>-2.7332488866295499E-2</v>
      </c>
      <c r="BT126" s="75">
        <v>-2.70531010466947E-2</v>
      </c>
      <c r="BU126" s="75">
        <v>-2.6763579687831201E-2</v>
      </c>
      <c r="BV126" s="75">
        <v>-2.6463456581291199E-2</v>
      </c>
      <c r="BW126" s="75">
        <v>-2.6152217170852001E-2</v>
      </c>
      <c r="BX126" s="75">
        <v>-2.5828011061457799E-2</v>
      </c>
      <c r="BY126" s="75">
        <v>-2.5487969738755899E-2</v>
      </c>
      <c r="BZ126" s="75">
        <v>-2.5129297337980399E-2</v>
      </c>
      <c r="CA126" s="75">
        <v>-2.4747658895284901E-2</v>
      </c>
      <c r="CB126" s="75">
        <v>-2.4339516252748501E-2</v>
      </c>
      <c r="CC126" s="75">
        <v>-2.3900516133103299E-2</v>
      </c>
      <c r="CD126" s="75">
        <v>-2.34269020236706E-2</v>
      </c>
      <c r="CE126" s="75">
        <v>-2.29154525167223E-2</v>
      </c>
      <c r="CF126" s="75">
        <v>-2.2363179785998E-2</v>
      </c>
      <c r="CG126" s="75">
        <v>-2.1768596303304501E-2</v>
      </c>
      <c r="CH126" s="75">
        <v>-2.11304487128973E-2</v>
      </c>
      <c r="CI126" s="75">
        <v>-2.04492161930966E-2</v>
      </c>
      <c r="CJ126" s="75">
        <v>-1.9725840445280401E-2</v>
      </c>
      <c r="CK126" s="75">
        <v>-1.8962724676312E-2</v>
      </c>
      <c r="CL126" s="75">
        <v>-1.8162898217274199E-2</v>
      </c>
      <c r="CM126" s="75">
        <v>-1.7330280460932899E-2</v>
      </c>
      <c r="CN126" s="75">
        <v>-1.6469485907018602E-2</v>
      </c>
      <c r="CO126" s="75">
        <v>-1.5585230411325E-2</v>
      </c>
      <c r="CP126" s="75">
        <v>-1.4682897453035301E-2</v>
      </c>
      <c r="CQ126" s="75">
        <v>-1.3767280574093E-2</v>
      </c>
      <c r="CR126" s="75">
        <v>-1.2843479189969E-2</v>
      </c>
      <c r="CS126" s="75">
        <v>-1.1915849012884699E-2</v>
      </c>
      <c r="CT126" s="75">
        <v>-1.09882868013164E-2</v>
      </c>
      <c r="CU126" s="75">
        <v>-1.00642495322745E-2</v>
      </c>
      <c r="CV126" s="75">
        <v>-9.1461163688927594E-3</v>
      </c>
      <c r="CW126" s="75">
        <v>-8.2359576596127207E-3</v>
      </c>
      <c r="CX126" s="75">
        <v>-7.3348649642093703E-3</v>
      </c>
      <c r="CY126" s="75">
        <v>-6.4433781983870998E-3</v>
      </c>
      <c r="CZ126" s="75">
        <v>-5.5615349562276603E-3</v>
      </c>
      <c r="DA126" s="75">
        <v>-4.6887929577496797E-3</v>
      </c>
      <c r="DB126" s="75">
        <v>-3.82424615873787E-3</v>
      </c>
      <c r="DC126" s="75">
        <v>-2.9667980115345902E-3</v>
      </c>
      <c r="DD126" s="75">
        <v>-2.1149869806004E-3</v>
      </c>
      <c r="DE126" s="75">
        <v>-1.2672681111007399E-3</v>
      </c>
      <c r="DF126" s="75">
        <v>-8.4438844206488205E-4</v>
      </c>
    </row>
    <row r="127" spans="1:110" ht="1.1499999999999999" customHeight="1" x14ac:dyDescent="0.25">
      <c r="A127" s="71">
        <f t="shared" si="48"/>
        <v>116</v>
      </c>
      <c r="B127">
        <v>4200</v>
      </c>
      <c r="C127" s="72">
        <f t="shared" si="53"/>
        <v>-8.1515794122287797E-3</v>
      </c>
      <c r="D127" s="72">
        <f t="shared" si="53"/>
        <v>-2.8508658595301301E-2</v>
      </c>
      <c r="E127" s="72">
        <f t="shared" si="53"/>
        <v>-1.7759875916667601E-2</v>
      </c>
      <c r="G127" s="72">
        <f t="shared" si="52"/>
        <v>-0.618095811836883</v>
      </c>
      <c r="H127" s="72">
        <f t="shared" si="52"/>
        <v>-2.1005236181842299</v>
      </c>
      <c r="I127" s="72">
        <f t="shared" si="51"/>
        <v>-1.2832000565031401</v>
      </c>
      <c r="K127" s="75">
        <v>-8.4092008395600696E-4</v>
      </c>
      <c r="L127" s="75">
        <v>-1.26340747217E-3</v>
      </c>
      <c r="M127" s="75">
        <v>-2.1087887229123202E-3</v>
      </c>
      <c r="N127" s="75">
        <v>-2.95807629436239E-3</v>
      </c>
      <c r="O127" s="75">
        <v>-3.8132089912278301E-3</v>
      </c>
      <c r="P127" s="75">
        <v>-4.6752199462116503E-3</v>
      </c>
      <c r="Q127" s="75">
        <v>-5.5455549375301397E-3</v>
      </c>
      <c r="R127" s="75">
        <v>-6.4246937017014699E-3</v>
      </c>
      <c r="S127" s="75">
        <v>-7.3132808118725702E-3</v>
      </c>
      <c r="T127" s="75">
        <v>-8.2110092301218105E-3</v>
      </c>
      <c r="U127" s="75">
        <v>-9.1174695387508092E-3</v>
      </c>
      <c r="V127" s="75">
        <v>-1.0031157882403901E-2</v>
      </c>
      <c r="W127" s="75">
        <v>-1.09502109304821E-2</v>
      </c>
      <c r="X127" s="75">
        <v>-1.1872002494887899E-2</v>
      </c>
      <c r="Y127" s="75">
        <v>-1.27931479409608E-2</v>
      </c>
      <c r="Z127" s="75">
        <v>-1.3709871451132999E-2</v>
      </c>
      <c r="AA127" s="75">
        <v>-1.4617742630171E-2</v>
      </c>
      <c r="AB127" s="75">
        <v>-1.55119015614081E-2</v>
      </c>
      <c r="AC127" s="75">
        <v>-1.6387671632191899E-2</v>
      </c>
      <c r="AD127" s="75">
        <v>-1.7240073489533599E-2</v>
      </c>
      <c r="AE127" s="75">
        <v>-1.8064243714088601E-2</v>
      </c>
      <c r="AF127" s="75">
        <v>-1.8856109109578901E-2</v>
      </c>
      <c r="AG127" s="75">
        <v>-1.9612015831230501E-2</v>
      </c>
      <c r="AH127" s="75">
        <v>-2.0328881831714999E-2</v>
      </c>
      <c r="AI127" s="75">
        <v>-2.10047076172259E-2</v>
      </c>
      <c r="AJ127" s="75">
        <v>-2.1638622801037798E-2</v>
      </c>
      <c r="AK127" s="75">
        <v>-2.2230365455193302E-2</v>
      </c>
      <c r="AL127" s="75">
        <v>-2.2780911419867999E-2</v>
      </c>
      <c r="AM127" s="75">
        <v>-2.3292110438469502E-2</v>
      </c>
      <c r="AN127" s="75">
        <v>-2.37665900676165E-2</v>
      </c>
      <c r="AO127" s="75">
        <v>-2.42074961911657E-2</v>
      </c>
      <c r="AP127" s="75">
        <v>-2.4618377381911999E-2</v>
      </c>
      <c r="AQ127" s="75">
        <v>-2.5003254792581999E-2</v>
      </c>
      <c r="AR127" s="75">
        <v>-2.53655890619847E-2</v>
      </c>
      <c r="AS127" s="75">
        <v>-2.5709062262130801E-2</v>
      </c>
      <c r="AT127" s="75">
        <v>-2.60366215145722E-2</v>
      </c>
      <c r="AU127" s="75">
        <v>-2.6350622957647798E-2</v>
      </c>
      <c r="AV127" s="75">
        <v>-2.6652720681859102E-2</v>
      </c>
      <c r="AW127" s="75">
        <v>-2.6943570772700601E-2</v>
      </c>
      <c r="AX127" s="75">
        <v>-2.7223157489934199E-2</v>
      </c>
      <c r="AY127" s="75">
        <v>-2.74902353941615E-2</v>
      </c>
      <c r="AZ127" s="75">
        <v>-2.7743273600412899E-2</v>
      </c>
      <c r="BA127" s="75">
        <v>-2.7979538151416801E-2</v>
      </c>
      <c r="BB127" s="75">
        <v>-2.8196235205746201E-2</v>
      </c>
      <c r="BC127" s="75">
        <v>-2.8390129613599099E-2</v>
      </c>
      <c r="BD127" s="75">
        <v>-2.8557770287902701E-2</v>
      </c>
      <c r="BE127" s="75">
        <v>-2.8696209501090301E-2</v>
      </c>
      <c r="BF127" s="75">
        <v>-2.8802441254620101E-2</v>
      </c>
      <c r="BG127" s="75">
        <v>-2.8874333973626501E-2</v>
      </c>
      <c r="BH127" s="75">
        <v>-2.8910251624938599E-2</v>
      </c>
      <c r="BI127" s="75">
        <v>-2.8909418412094899E-2</v>
      </c>
      <c r="BJ127" s="75">
        <v>-2.88719009385567E-2</v>
      </c>
      <c r="BK127" s="75">
        <v>-2.8798592037442099E-2</v>
      </c>
      <c r="BL127" s="75">
        <v>-2.8691156996801501E-2</v>
      </c>
      <c r="BM127" s="75">
        <v>-2.8551926507134302E-2</v>
      </c>
      <c r="BN127" s="75">
        <v>-2.83838206677819E-2</v>
      </c>
      <c r="BO127" s="75">
        <v>-2.81898806044091E-2</v>
      </c>
      <c r="BP127" s="75">
        <v>-2.7973630262786101E-2</v>
      </c>
      <c r="BQ127" s="75">
        <v>-2.7738068508028801E-2</v>
      </c>
      <c r="BR127" s="75">
        <v>-2.7486196572735901E-2</v>
      </c>
      <c r="BS127" s="75">
        <v>-2.7220519898974001E-2</v>
      </c>
      <c r="BT127" s="75">
        <v>-2.6942415622816001E-2</v>
      </c>
      <c r="BU127" s="75">
        <v>-2.6653337928205401E-2</v>
      </c>
      <c r="BV127" s="75">
        <v>-2.6352809717932298E-2</v>
      </c>
      <c r="BW127" s="75">
        <v>-2.6040390982056998E-2</v>
      </c>
      <c r="BX127" s="75">
        <v>-2.5714285839508098E-2</v>
      </c>
      <c r="BY127" s="75">
        <v>-2.5371836684184901E-2</v>
      </c>
      <c r="BZ127" s="75">
        <v>-2.50104051023026E-2</v>
      </c>
      <c r="CA127" s="75">
        <v>-2.4625892624785501E-2</v>
      </c>
      <c r="CB127" s="75">
        <v>-2.4215036812802199E-2</v>
      </c>
      <c r="CC127" s="75">
        <v>-2.3773672277452501E-2</v>
      </c>
      <c r="CD127" s="75">
        <v>-2.3298358756128401E-2</v>
      </c>
      <c r="CE127" s="75">
        <v>-2.2786012094079499E-2</v>
      </c>
      <c r="CF127" s="75">
        <v>-2.2233881195174901E-2</v>
      </c>
      <c r="CG127" s="75">
        <v>-2.1640576382660499E-2</v>
      </c>
      <c r="CH127" s="75">
        <v>-2.1004925872916799E-2</v>
      </c>
      <c r="CI127" s="75">
        <v>-2.0327450070626502E-2</v>
      </c>
      <c r="CJ127" s="75">
        <v>-1.9609016959370801E-2</v>
      </c>
      <c r="CK127" s="75">
        <v>-1.8851980128347299E-2</v>
      </c>
      <c r="CL127" s="75">
        <v>-1.8059191962643099E-2</v>
      </c>
      <c r="CM127" s="75">
        <v>-1.7234417500117099E-2</v>
      </c>
      <c r="CN127" s="75">
        <v>-1.6382049550461401E-2</v>
      </c>
      <c r="CO127" s="75">
        <v>-1.5506581065083E-2</v>
      </c>
      <c r="CP127" s="75">
        <v>-1.46131640883959E-2</v>
      </c>
      <c r="CQ127" s="75">
        <v>-1.37063733380455E-2</v>
      </c>
      <c r="CR127" s="75">
        <v>-1.2791093015684899E-2</v>
      </c>
      <c r="CS127" s="75">
        <v>-1.18715170059567E-2</v>
      </c>
      <c r="CT127" s="75">
        <v>-1.0951389323945401E-2</v>
      </c>
      <c r="CU127" s="75">
        <v>-1.0034063618400001E-2</v>
      </c>
      <c r="CV127" s="75">
        <v>-9.1218731459912303E-3</v>
      </c>
      <c r="CW127" s="75">
        <v>-8.2168348686900497E-3</v>
      </c>
      <c r="CX127" s="75">
        <v>-7.32008531463634E-3</v>
      </c>
      <c r="CY127" s="75">
        <v>-6.4321809417015102E-3</v>
      </c>
      <c r="CZ127" s="75">
        <v>-5.5532344941002501E-3</v>
      </c>
      <c r="DA127" s="75">
        <v>-4.6827878697740704E-3</v>
      </c>
      <c r="DB127" s="75">
        <v>-3.8200226696744701E-3</v>
      </c>
      <c r="DC127" s="75">
        <v>-2.9639314458927402E-3</v>
      </c>
      <c r="DD127" s="75">
        <v>-2.1131724460383299E-3</v>
      </c>
      <c r="DE127" s="75">
        <v>-1.26626402828605E-3</v>
      </c>
      <c r="DF127" s="75">
        <v>-8.4371096003451305E-4</v>
      </c>
    </row>
    <row r="128" spans="1:110" ht="1.1499999999999999" customHeight="1" x14ac:dyDescent="0.25">
      <c r="A128" s="71">
        <f t="shared" si="48"/>
        <v>117</v>
      </c>
      <c r="B128">
        <v>4150</v>
      </c>
      <c r="C128" s="72">
        <f t="shared" si="53"/>
        <v>-8.1309119692605202E-3</v>
      </c>
      <c r="D128" s="72">
        <f t="shared" si="53"/>
        <v>-2.8379158580432801E-2</v>
      </c>
      <c r="E128" s="72">
        <f t="shared" si="53"/>
        <v>-1.7663886251411801E-2</v>
      </c>
      <c r="G128" s="72">
        <f t="shared" si="52"/>
        <v>-0.60996489986762303</v>
      </c>
      <c r="H128" s="72">
        <f t="shared" si="52"/>
        <v>-2.0721444596038001</v>
      </c>
      <c r="I128" s="72">
        <f t="shared" si="51"/>
        <v>-1.26553617025173</v>
      </c>
      <c r="K128" s="75">
        <v>-8.4027571468141098E-4</v>
      </c>
      <c r="L128" s="75">
        <v>-1.26241221998952E-3</v>
      </c>
      <c r="M128" s="75">
        <v>-2.1069785967802001E-3</v>
      </c>
      <c r="N128" s="75">
        <v>-2.9552053995030199E-3</v>
      </c>
      <c r="O128" s="75">
        <v>-3.8089554589168899E-3</v>
      </c>
      <c r="P128" s="75">
        <v>-4.6691529036070201E-3</v>
      </c>
      <c r="Q128" s="75">
        <v>-5.53714939609108E-3</v>
      </c>
      <c r="R128" s="75">
        <v>-6.4133440632849602E-3</v>
      </c>
      <c r="S128" s="75">
        <v>-7.29830943059823E-3</v>
      </c>
      <c r="T128" s="75">
        <v>-8.1916729223803393E-3</v>
      </c>
      <c r="U128" s="75">
        <v>-9.0929895800172696E-3</v>
      </c>
      <c r="V128" s="75">
        <v>-1.00007611588671E-2</v>
      </c>
      <c r="W128" s="75">
        <v>-1.0913156628366699E-2</v>
      </c>
      <c r="X128" s="75">
        <v>-1.1827603996116501E-2</v>
      </c>
      <c r="Y128" s="75">
        <v>-1.2740828562305E-2</v>
      </c>
      <c r="Z128" s="75">
        <v>-1.3649212425384499E-2</v>
      </c>
      <c r="AA128" s="75">
        <v>-1.4548483373228E-2</v>
      </c>
      <c r="AB128" s="75">
        <v>-1.54339737271811E-2</v>
      </c>
      <c r="AC128" s="75">
        <v>-1.63012403631137E-2</v>
      </c>
      <c r="AD128" s="75">
        <v>-1.71455171841353E-2</v>
      </c>
      <c r="AE128" s="75">
        <v>-1.7962144109242201E-2</v>
      </c>
      <c r="AF128" s="75">
        <v>-1.87472539591317E-2</v>
      </c>
      <c r="AG128" s="75">
        <v>-1.94973579788029E-2</v>
      </c>
      <c r="AH128" s="75">
        <v>-2.02094986215752E-2</v>
      </c>
      <c r="AI128" s="75">
        <v>-2.0881750846674499E-2</v>
      </c>
      <c r="AJ128" s="75">
        <v>-2.15132893927329E-2</v>
      </c>
      <c r="AK128" s="75">
        <v>-2.2103810424559899E-2</v>
      </c>
      <c r="AL128" s="75">
        <v>-2.26542090358316E-2</v>
      </c>
      <c r="AM128" s="75">
        <v>-2.31662268250966E-2</v>
      </c>
      <c r="AN128" s="75">
        <v>-2.3642284465986398E-2</v>
      </c>
      <c r="AO128" s="75">
        <v>-2.40853491165808E-2</v>
      </c>
      <c r="AP128" s="75">
        <v>-2.4498731636235699E-2</v>
      </c>
      <c r="AQ128" s="75">
        <v>-2.48862215997405E-2</v>
      </c>
      <c r="AR128" s="75">
        <v>-2.5251043542279999E-2</v>
      </c>
      <c r="AS128" s="75">
        <v>-2.55966708105324E-2</v>
      </c>
      <c r="AT128" s="75">
        <v>-2.5925884927191799E-2</v>
      </c>
      <c r="AU128" s="75">
        <v>-2.6240853046456299E-2</v>
      </c>
      <c r="AV128" s="75">
        <v>-2.6543202681027601E-2</v>
      </c>
      <c r="AW128" s="75">
        <v>-2.6833496265539901E-2</v>
      </c>
      <c r="AX128" s="75">
        <v>-2.7111755035561999E-2</v>
      </c>
      <c r="AY128" s="75">
        <v>-2.7376823524073099E-2</v>
      </c>
      <c r="AZ128" s="75">
        <v>-2.7627246303113601E-2</v>
      </c>
      <c r="BA128" s="75">
        <v>-2.7860488420510501E-2</v>
      </c>
      <c r="BB128" s="75">
        <v>-2.8073911738028898E-2</v>
      </c>
      <c r="BC128" s="75">
        <v>-2.8264504690951001E-2</v>
      </c>
      <c r="BD128" s="75">
        <v>-2.8428998829608601E-2</v>
      </c>
      <c r="BE128" s="75">
        <v>-2.85646735962382E-2</v>
      </c>
      <c r="BF128" s="75">
        <v>-2.8668667477913901E-2</v>
      </c>
      <c r="BG128" s="75">
        <v>-2.87390016411882E-2</v>
      </c>
      <c r="BH128" s="75">
        <v>-2.8774157841494299E-2</v>
      </c>
      <c r="BI128" s="75">
        <v>-2.87733561487084E-2</v>
      </c>
      <c r="BJ128" s="75">
        <v>-2.87367307730437E-2</v>
      </c>
      <c r="BK128" s="75">
        <v>-2.86650553861818E-2</v>
      </c>
      <c r="BL128" s="75">
        <v>-2.8559927371074899E-2</v>
      </c>
      <c r="BM128" s="75">
        <v>-2.84235371689192E-2</v>
      </c>
      <c r="BN128" s="75">
        <v>-2.8258585231324101E-2</v>
      </c>
      <c r="BO128" s="75">
        <v>-2.80679781456501E-2</v>
      </c>
      <c r="BP128" s="75">
        <v>-2.7854965813325999E-2</v>
      </c>
      <c r="BQ128" s="75">
        <v>-2.7622393989813601E-2</v>
      </c>
      <c r="BR128" s="75">
        <v>-2.73730614667647E-2</v>
      </c>
      <c r="BS128" s="75">
        <v>-2.7109307558848699E-2</v>
      </c>
      <c r="BT128" s="75">
        <v>-2.6832433523522901E-2</v>
      </c>
      <c r="BU128" s="75">
        <v>-2.6543790322561999E-2</v>
      </c>
      <c r="BV128" s="75">
        <v>-2.62429166411902E-2</v>
      </c>
      <c r="BW128" s="75">
        <v>-2.5929418925634301E-2</v>
      </c>
      <c r="BX128" s="75">
        <v>-2.5601573315457201E-2</v>
      </c>
      <c r="BY128" s="75">
        <v>-2.52569079383692E-2</v>
      </c>
      <c r="BZ128" s="75">
        <v>-2.4892938291500199E-2</v>
      </c>
      <c r="CA128" s="75">
        <v>-2.4505790148950799E-2</v>
      </c>
      <c r="CB128" s="75">
        <v>-2.4092455672475799E-2</v>
      </c>
      <c r="CC128" s="75">
        <v>-2.3648952807739002E-2</v>
      </c>
      <c r="CD128" s="75">
        <v>-2.3172134875853699E-2</v>
      </c>
      <c r="CE128" s="75">
        <v>-2.2659048504133299E-2</v>
      </c>
      <c r="CF128" s="75">
        <v>-2.2107167711160398E-2</v>
      </c>
      <c r="CG128" s="75">
        <v>-2.15151908150619E-2</v>
      </c>
      <c r="CH128" s="75">
        <v>-2.08820285567617E-2</v>
      </c>
      <c r="CI128" s="75">
        <v>-2.02082348314797E-2</v>
      </c>
      <c r="CJ128" s="75">
        <v>-1.9494613262572701E-2</v>
      </c>
      <c r="CK128" s="75">
        <v>-1.8743466805371999E-2</v>
      </c>
      <c r="CL128" s="75">
        <v>-1.7957484229928E-2</v>
      </c>
      <c r="CM128" s="75">
        <v>-1.7140283317899001E-2</v>
      </c>
      <c r="CN128" s="75">
        <v>-1.62960478462446E-2</v>
      </c>
      <c r="CO128" s="75">
        <v>-1.5429062421726401E-2</v>
      </c>
      <c r="CP128" s="75">
        <v>-1.45442556257739E-2</v>
      </c>
      <c r="CQ128" s="75">
        <v>-1.36460016904084E-2</v>
      </c>
      <c r="CR128" s="75">
        <v>-1.2738972513107001E-2</v>
      </c>
      <c r="CS128" s="75">
        <v>-1.1827215592948E-2</v>
      </c>
      <c r="CT128" s="75">
        <v>-1.09143222570173E-2</v>
      </c>
      <c r="CU128" s="75">
        <v>-1.00035511617215E-2</v>
      </c>
      <c r="CV128" s="75">
        <v>-9.0971865928622699E-3</v>
      </c>
      <c r="CW128" s="75">
        <v>-8.1971953280708405E-3</v>
      </c>
      <c r="CX128" s="75">
        <v>-7.3047514087602296E-3</v>
      </c>
      <c r="CY128" s="75">
        <v>-6.4204274216581297E-3</v>
      </c>
      <c r="CZ128" s="75">
        <v>-5.5444043979059601E-3</v>
      </c>
      <c r="DA128" s="75">
        <v>-4.6763012220071599E-3</v>
      </c>
      <c r="DB128" s="75">
        <v>-3.8153865822960101E-3</v>
      </c>
      <c r="DC128" s="75">
        <v>-2.9607317589807202E-3</v>
      </c>
      <c r="DD128" s="75">
        <v>-2.1111134863213E-3</v>
      </c>
      <c r="DE128" s="75">
        <v>-1.26511281772764E-3</v>
      </c>
      <c r="DF128" s="75">
        <v>-8.4293087821606604E-4</v>
      </c>
    </row>
    <row r="129" spans="1:110" ht="1.1499999999999999" customHeight="1" x14ac:dyDescent="0.25">
      <c r="A129" s="71">
        <f t="shared" si="48"/>
        <v>118</v>
      </c>
      <c r="B129">
        <v>4100</v>
      </c>
      <c r="C129" s="72">
        <f t="shared" si="53"/>
        <v>-8.1098868698063504E-3</v>
      </c>
      <c r="D129" s="72">
        <f t="shared" si="53"/>
        <v>-2.8251767078404499E-2</v>
      </c>
      <c r="E129" s="72">
        <f t="shared" si="53"/>
        <v>-1.75697168765418E-2</v>
      </c>
      <c r="G129" s="72">
        <f t="shared" si="52"/>
        <v>-0.60185501299781596</v>
      </c>
      <c r="H129" s="72">
        <f t="shared" si="52"/>
        <v>-2.0438926925254002</v>
      </c>
      <c r="I129" s="72">
        <f t="shared" si="51"/>
        <v>-1.24796645337519</v>
      </c>
      <c r="K129" s="75">
        <v>-8.3953212046253604E-4</v>
      </c>
      <c r="L129" s="75">
        <v>-1.2612671480246699E-3</v>
      </c>
      <c r="M129" s="75">
        <v>-2.1049229255868298E-3</v>
      </c>
      <c r="N129" s="75">
        <v>-2.9520005483891498E-3</v>
      </c>
      <c r="O129" s="75">
        <v>-3.8042899195352199E-3</v>
      </c>
      <c r="P129" s="75">
        <v>-4.6626108590317001E-3</v>
      </c>
      <c r="Q129" s="75">
        <v>-5.52822376116637E-3</v>
      </c>
      <c r="R129" s="75">
        <v>-6.4014541896813097E-3</v>
      </c>
      <c r="S129" s="75">
        <v>-7.2828069634442699E-3</v>
      </c>
      <c r="T129" s="75">
        <v>-8.1718476427886308E-3</v>
      </c>
      <c r="U129" s="75">
        <v>-9.0681003674580995E-3</v>
      </c>
      <c r="V129" s="75">
        <v>-9.9700756112724703E-3</v>
      </c>
      <c r="W129" s="75">
        <v>-1.0875973649740399E-2</v>
      </c>
      <c r="X129" s="75">
        <v>-1.17832754035998E-2</v>
      </c>
      <c r="Y129" s="75">
        <v>-1.26888133293414E-2</v>
      </c>
      <c r="Z129" s="75">
        <v>-1.3589120411602301E-2</v>
      </c>
      <c r="AA129" s="75">
        <v>-1.44800742683628E-2</v>
      </c>
      <c r="AB129" s="75">
        <v>-1.53571900573297E-2</v>
      </c>
      <c r="AC129" s="75">
        <v>-1.6216246707740498E-2</v>
      </c>
      <c r="AD129" s="75">
        <v>-1.7052678150189401E-2</v>
      </c>
      <c r="AE129" s="75">
        <v>-1.78620163506229E-2</v>
      </c>
      <c r="AF129" s="75">
        <v>-1.86405915658133E-2</v>
      </c>
      <c r="AG129" s="75">
        <v>-1.9385067033808798E-2</v>
      </c>
      <c r="AH129" s="75">
        <v>-2.0092603860994099E-2</v>
      </c>
      <c r="AI129" s="75">
        <v>-2.07613488292645E-2</v>
      </c>
      <c r="AJ129" s="75">
        <v>-2.1390516263531899E-2</v>
      </c>
      <c r="AK129" s="75">
        <v>-2.19797633207372E-2</v>
      </c>
      <c r="AL129" s="75">
        <v>-2.2529909186150599E-2</v>
      </c>
      <c r="AM129" s="75">
        <v>-2.30425958621935E-2</v>
      </c>
      <c r="AN129" s="75">
        <v>-2.35200419152806E-2</v>
      </c>
      <c r="AO129" s="75">
        <v>-2.3965053284405201E-2</v>
      </c>
      <c r="AP129" s="75">
        <v>-2.4380715811917E-2</v>
      </c>
      <c r="AQ129" s="75">
        <v>-2.47705932373492E-2</v>
      </c>
      <c r="AR129" s="75">
        <v>-2.51376999387821E-2</v>
      </c>
      <c r="AS129" s="75">
        <v>-2.5485303131517801E-2</v>
      </c>
      <c r="AT129" s="75">
        <v>-2.58160313714779E-2</v>
      </c>
      <c r="AU129" s="75">
        <v>-2.61318738993804E-2</v>
      </c>
      <c r="AV129" s="75">
        <v>-2.64344324392368E-2</v>
      </c>
      <c r="AW129" s="75">
        <v>-2.67241789570653E-2</v>
      </c>
      <c r="AX129" s="75">
        <v>-2.7001168469478198E-2</v>
      </c>
      <c r="AY129" s="75">
        <v>-2.7264337140700201E-2</v>
      </c>
      <c r="AZ129" s="75">
        <v>-2.7512284743879699E-2</v>
      </c>
      <c r="BA129" s="75">
        <v>-2.7742680347405398E-2</v>
      </c>
      <c r="BB129" s="75">
        <v>-2.79530210703978E-2</v>
      </c>
      <c r="BC129" s="75">
        <v>-2.81405026392758E-2</v>
      </c>
      <c r="BD129" s="75">
        <v>-2.83020416872568E-2</v>
      </c>
      <c r="BE129" s="75">
        <v>-2.8435112200745599E-2</v>
      </c>
      <c r="BF129" s="75">
        <v>-2.85370025306474E-2</v>
      </c>
      <c r="BG129" s="75">
        <v>-2.86058720384289E-2</v>
      </c>
      <c r="BH129" s="75">
        <v>-2.8640309790853202E-2</v>
      </c>
      <c r="BI129" s="75">
        <v>-2.8639538696979799E-2</v>
      </c>
      <c r="BJ129" s="75">
        <v>-2.86037517954719E-2</v>
      </c>
      <c r="BK129" s="75">
        <v>-2.8533610660711001E-2</v>
      </c>
      <c r="BL129" s="75">
        <v>-2.8430652896517999E-2</v>
      </c>
      <c r="BM129" s="75">
        <v>-2.8296933839123899E-2</v>
      </c>
      <c r="BN129" s="75">
        <v>-2.8134946731620401E-2</v>
      </c>
      <c r="BO129" s="75">
        <v>-2.7947480523621299E-2</v>
      </c>
      <c r="BP129" s="75">
        <v>-2.7737513224187701E-2</v>
      </c>
      <c r="BQ129" s="75">
        <v>-2.7507764588667601E-2</v>
      </c>
      <c r="BR129" s="75">
        <v>-2.7260828848052299E-2</v>
      </c>
      <c r="BS129" s="75">
        <v>-2.6998896919753799E-2</v>
      </c>
      <c r="BT129" s="75">
        <v>-2.67232021736163E-2</v>
      </c>
      <c r="BU129" s="75">
        <v>-2.6434986208801001E-2</v>
      </c>
      <c r="BV129" s="75">
        <v>-2.61338230588944E-2</v>
      </c>
      <c r="BW129" s="75">
        <v>-2.58193407634053E-2</v>
      </c>
      <c r="BX129" s="75">
        <v>-2.5489904563819402E-2</v>
      </c>
      <c r="BY129" s="75">
        <v>-2.5143202266026399E-2</v>
      </c>
      <c r="BZ129" s="75">
        <v>-2.47769032355654E-2</v>
      </c>
      <c r="CA129" s="75">
        <v>-2.4387342613349499E-2</v>
      </c>
      <c r="CB129" s="75">
        <v>-2.3971749984139E-2</v>
      </c>
      <c r="CC129" s="75">
        <v>-2.3526320599394201E-2</v>
      </c>
      <c r="CD129" s="75">
        <v>-2.3048180753885299E-2</v>
      </c>
      <c r="CE129" s="75">
        <v>-2.2534501755444501E-2</v>
      </c>
      <c r="CF129" s="75">
        <v>-2.19829714156594E-2</v>
      </c>
      <c r="CG129" s="75">
        <v>-2.13923671403063E-2</v>
      </c>
      <c r="CH129" s="75">
        <v>-2.0761682969327899E-2</v>
      </c>
      <c r="CI129" s="75">
        <v>-2.0091498737533499E-2</v>
      </c>
      <c r="CJ129" s="75">
        <v>-1.9382563021440501E-2</v>
      </c>
      <c r="CK129" s="75">
        <v>-1.86371266056767E-2</v>
      </c>
      <c r="CL129" s="75">
        <v>-1.7857727400823899E-2</v>
      </c>
      <c r="CM129" s="75">
        <v>-1.70478429697732E-2</v>
      </c>
      <c r="CN129" s="75">
        <v>-1.6211458736920498E-2</v>
      </c>
      <c r="CO129" s="75">
        <v>-1.5352666714838901E-2</v>
      </c>
      <c r="CP129" s="75">
        <v>-1.44761768515354E-2</v>
      </c>
      <c r="CQ129" s="75">
        <v>-1.35861831539205E-2</v>
      </c>
      <c r="CR129" s="75">
        <v>-1.26871452543537E-2</v>
      </c>
      <c r="CS129" s="75">
        <v>-1.1782981030355501E-2</v>
      </c>
      <c r="CT129" s="75">
        <v>-1.0877128067768299E-2</v>
      </c>
      <c r="CU129" s="75">
        <v>-9.9727581575143592E-3</v>
      </c>
      <c r="CV129" s="75">
        <v>-9.0721047323267991E-3</v>
      </c>
      <c r="CW129" s="75">
        <v>-8.1770858169011203E-3</v>
      </c>
      <c r="CX129" s="75">
        <v>-7.2889084061216599E-3</v>
      </c>
      <c r="CY129" s="75">
        <v>-6.4081584062841996E-3</v>
      </c>
      <c r="CZ129" s="75">
        <v>-5.5350810140407701E-3</v>
      </c>
      <c r="DA129" s="75">
        <v>-4.6693640228068004E-3</v>
      </c>
      <c r="DB129" s="75">
        <v>-3.8103626726342498E-3</v>
      </c>
      <c r="DC129" s="75">
        <v>-2.9572186962650402E-3</v>
      </c>
      <c r="DD129" s="75">
        <v>-2.1088234324452E-3</v>
      </c>
      <c r="DE129" s="75">
        <v>-1.26382252102303E-3</v>
      </c>
      <c r="DF129" s="75">
        <v>-8.4205545042095702E-4</v>
      </c>
    </row>
    <row r="130" spans="1:110" ht="1.1499999999999999" customHeight="1" x14ac:dyDescent="0.25">
      <c r="A130" s="71">
        <f t="shared" si="48"/>
        <v>119</v>
      </c>
      <c r="B130">
        <v>4050</v>
      </c>
      <c r="C130" s="72">
        <f t="shared" si="53"/>
        <v>-8.0885435837262706E-3</v>
      </c>
      <c r="D130" s="72">
        <f t="shared" si="53"/>
        <v>-2.8126444210142799E-2</v>
      </c>
      <c r="E130" s="72">
        <f t="shared" si="53"/>
        <v>-1.7477328198515302E-2</v>
      </c>
      <c r="G130" s="72">
        <f t="shared" si="52"/>
        <v>-0.59376646941408995</v>
      </c>
      <c r="H130" s="72">
        <f t="shared" si="52"/>
        <v>-2.0157662483152499</v>
      </c>
      <c r="I130" s="72">
        <f t="shared" si="51"/>
        <v>-1.2304891251766701</v>
      </c>
      <c r="K130" s="75">
        <v>-8.3869535213125295E-4</v>
      </c>
      <c r="L130" s="75">
        <v>-1.25998107512714E-3</v>
      </c>
      <c r="M130" s="75">
        <v>-2.1026361430858702E-3</v>
      </c>
      <c r="N130" s="75">
        <v>-2.9484820615289201E-3</v>
      </c>
      <c r="O130" s="75">
        <v>-3.7992384896824599E-3</v>
      </c>
      <c r="P130" s="75">
        <v>-4.6556254349525202E-3</v>
      </c>
      <c r="Q130" s="75">
        <v>-5.5188148231991299E-3</v>
      </c>
      <c r="R130" s="75">
        <v>-6.3890651871224696E-3</v>
      </c>
      <c r="S130" s="75">
        <v>-7.26681769660444E-3</v>
      </c>
      <c r="T130" s="75">
        <v>-8.1515794122287797E-3</v>
      </c>
      <c r="U130" s="75">
        <v>-9.0428479380125198E-3</v>
      </c>
      <c r="V130" s="75">
        <v>-9.9391452828012893E-3</v>
      </c>
      <c r="W130" s="75">
        <v>-1.0838701720736E-2</v>
      </c>
      <c r="X130" s="75">
        <v>-1.1739050084652199E-2</v>
      </c>
      <c r="Y130" s="75">
        <v>-1.2637127357525001E-2</v>
      </c>
      <c r="Z130" s="75">
        <v>-1.3529610078426201E-2</v>
      </c>
      <c r="AA130" s="75">
        <v>-1.4412518168901401E-2</v>
      </c>
      <c r="AB130" s="75">
        <v>-1.5281540988908E-2</v>
      </c>
      <c r="AC130" s="75">
        <v>-1.61326680010552E-2</v>
      </c>
      <c r="AD130" s="75">
        <v>-1.6961521046923701E-2</v>
      </c>
      <c r="AE130" s="75">
        <v>-1.7763813772498901E-2</v>
      </c>
      <c r="AF130" s="75">
        <v>-1.8536065474477201E-2</v>
      </c>
      <c r="AG130" s="75">
        <v>-1.9275078931109399E-2</v>
      </c>
      <c r="AH130" s="75">
        <v>-1.9978128950087898E-2</v>
      </c>
      <c r="AI130" s="75">
        <v>-2.06434316199329E-2</v>
      </c>
      <c r="AJ130" s="75">
        <v>-2.1270234701078101E-2</v>
      </c>
      <c r="AK130" s="75">
        <v>-2.18581604289192E-2</v>
      </c>
      <c r="AL130" s="75">
        <v>-2.2407955925937102E-2</v>
      </c>
      <c r="AM130" s="75">
        <v>-2.2921171194279801E-2</v>
      </c>
      <c r="AN130" s="75">
        <v>-2.3399828439687499E-2</v>
      </c>
      <c r="AO130" s="75">
        <v>-2.3846587993625601E-2</v>
      </c>
      <c r="AP130" s="75">
        <v>-2.42643229708073E-2</v>
      </c>
      <c r="AQ130" s="75">
        <v>-2.4656376170046301E-2</v>
      </c>
      <c r="AR130" s="75">
        <v>-2.50255774819606E-2</v>
      </c>
      <c r="AS130" s="75">
        <v>-2.5374988837129402E-2</v>
      </c>
      <c r="AT130" s="75">
        <v>-2.5707098180882799E-2</v>
      </c>
      <c r="AU130" s="75">
        <v>-2.60237292124747E-2</v>
      </c>
      <c r="AV130" s="75">
        <v>-2.63264548552842E-2</v>
      </c>
      <c r="AW130" s="75">
        <v>-2.6615663305215E-2</v>
      </c>
      <c r="AX130" s="75">
        <v>-2.6891438811426201E-2</v>
      </c>
      <c r="AY130" s="75">
        <v>-2.7152809440099099E-2</v>
      </c>
      <c r="AZ130" s="75">
        <v>-2.73984139054755E-2</v>
      </c>
      <c r="BA130" s="75">
        <v>-2.7626127762882698E-2</v>
      </c>
      <c r="BB130" s="75">
        <v>-2.7833564903071401E-2</v>
      </c>
      <c r="BC130" s="75">
        <v>-2.8018113413572701E-2</v>
      </c>
      <c r="BD130" s="75">
        <v>-2.8176877610803699E-2</v>
      </c>
      <c r="BE130" s="75">
        <v>-2.83074932793306E-2</v>
      </c>
      <c r="BF130" s="75">
        <v>-2.84074070457336E-2</v>
      </c>
      <c r="BG130" s="75">
        <v>-2.8474900041019199E-2</v>
      </c>
      <c r="BH130" s="75">
        <v>-2.8508658595301301E-2</v>
      </c>
      <c r="BI130" s="75">
        <v>-2.8507919121743702E-2</v>
      </c>
      <c r="BJ130" s="75">
        <v>-2.8472918317588601E-2</v>
      </c>
      <c r="BK130" s="75">
        <v>-2.8404219444164401E-2</v>
      </c>
      <c r="BL130" s="75">
        <v>-2.83033035600192E-2</v>
      </c>
      <c r="BM130" s="75">
        <v>-2.8172095625855001E-2</v>
      </c>
      <c r="BN130" s="75">
        <v>-2.8012897926651001E-2</v>
      </c>
      <c r="BO130" s="75">
        <v>-2.7828390289523601E-2</v>
      </c>
      <c r="BP130" s="75">
        <v>-2.7621288538634801E-2</v>
      </c>
      <c r="BQ130" s="75">
        <v>-2.7394206181102099E-2</v>
      </c>
      <c r="BR130" s="75">
        <v>-2.7149533205615601E-2</v>
      </c>
      <c r="BS130" s="75">
        <v>-2.68893301399111E-2</v>
      </c>
      <c r="BT130" s="75">
        <v>-2.6614765646322602E-2</v>
      </c>
      <c r="BU130" s="75">
        <v>-2.6326972027927598E-2</v>
      </c>
      <c r="BV130" s="75">
        <v>-2.6025571171585299E-2</v>
      </c>
      <c r="BW130" s="75">
        <v>-2.57101939234326E-2</v>
      </c>
      <c r="BX130" s="75">
        <v>-2.5379308009450999E-2</v>
      </c>
      <c r="BY130" s="75">
        <v>-2.5030737098691101E-2</v>
      </c>
      <c r="BZ130" s="75">
        <v>-2.4662305195065501E-2</v>
      </c>
      <c r="CA130" s="75">
        <v>-2.4270541179189399E-2</v>
      </c>
      <c r="CB130" s="75">
        <v>-2.3852897652332099E-2</v>
      </c>
      <c r="CC130" s="75">
        <v>-2.3405740050275198E-2</v>
      </c>
      <c r="CD130" s="75">
        <v>-2.29264491070716E-2</v>
      </c>
      <c r="CE130" s="75">
        <v>-2.24123146980491E-2</v>
      </c>
      <c r="CF130" s="75">
        <v>-2.1861227763115401E-2</v>
      </c>
      <c r="CG130" s="75">
        <v>-2.1272036496729901E-2</v>
      </c>
      <c r="CH130" s="75">
        <v>-2.0643818959265401E-2</v>
      </c>
      <c r="CI130" s="75">
        <v>-1.9977173616280101E-2</v>
      </c>
      <c r="CJ130" s="75">
        <v>-1.92728030484659E-2</v>
      </c>
      <c r="CK130" s="75">
        <v>-1.8532904172966401E-2</v>
      </c>
      <c r="CL130" s="75">
        <v>-1.7759875916667601E-2</v>
      </c>
      <c r="CM130" s="75">
        <v>-1.6957062862629699E-2</v>
      </c>
      <c r="CN130" s="75">
        <v>-1.6128260863733802E-2</v>
      </c>
      <c r="CO130" s="75">
        <v>-1.52773859136186E-2</v>
      </c>
      <c r="CP130" s="75">
        <v>-1.4408931947618799E-2</v>
      </c>
      <c r="CQ130" s="75">
        <v>-1.3526933557113799E-2</v>
      </c>
      <c r="CR130" s="75">
        <v>-1.26356372001191E-2</v>
      </c>
      <c r="CS130" s="75">
        <v>-1.17388469937941E-2</v>
      </c>
      <c r="CT130" s="75">
        <v>-1.08398470050406E-2</v>
      </c>
      <c r="CU130" s="75">
        <v>-9.9417278535975095E-3</v>
      </c>
      <c r="CV130" s="75">
        <v>-9.0466731724336506E-3</v>
      </c>
      <c r="CW130" s="75">
        <v>-8.1565508241555999E-3</v>
      </c>
      <c r="CX130" s="75">
        <v>-7.2725992445521097E-3</v>
      </c>
      <c r="CY130" s="75">
        <v>-6.3954131027094199E-3</v>
      </c>
      <c r="CZ130" s="75">
        <v>-5.5252990175631497E-3</v>
      </c>
      <c r="DA130" s="75">
        <v>-4.6620063087175296E-3</v>
      </c>
      <c r="DB130" s="75">
        <v>-3.8049748192133799E-3</v>
      </c>
      <c r="DC130" s="75">
        <v>-2.9534113501085801E-3</v>
      </c>
      <c r="DD130" s="75">
        <v>-2.1063153712793702E-3</v>
      </c>
      <c r="DE130" s="75">
        <v>-1.2624008283910299E-3</v>
      </c>
      <c r="DF130" s="75">
        <v>-8.4109182717838804E-4</v>
      </c>
    </row>
    <row r="131" spans="1:110" ht="1.1499999999999999" customHeight="1" x14ac:dyDescent="0.25">
      <c r="A131" s="71">
        <f t="shared" si="48"/>
        <v>120</v>
      </c>
      <c r="B131">
        <v>4000</v>
      </c>
      <c r="C131" s="72">
        <f t="shared" si="53"/>
        <v>-8.0669195923110202E-3</v>
      </c>
      <c r="D131" s="72">
        <f t="shared" si="53"/>
        <v>-2.8003152656428901E-2</v>
      </c>
      <c r="E131" s="72">
        <f t="shared" si="53"/>
        <v>-1.7386682458713901E-2</v>
      </c>
      <c r="G131" s="72">
        <f t="shared" si="52"/>
        <v>-0.58569954982177896</v>
      </c>
      <c r="H131" s="72">
        <f t="shared" si="52"/>
        <v>-1.9877630956588199</v>
      </c>
      <c r="I131" s="72">
        <f t="shared" si="51"/>
        <v>-1.21310244271796</v>
      </c>
      <c r="K131" s="75">
        <v>-8.3777128939800595E-4</v>
      </c>
      <c r="L131" s="75">
        <v>-1.2585625658493799E-3</v>
      </c>
      <c r="M131" s="75">
        <v>-2.1001322474421599E-3</v>
      </c>
      <c r="N131" s="75">
        <v>-2.9446696274726398E-3</v>
      </c>
      <c r="O131" s="75">
        <v>-3.7938263977048301E-3</v>
      </c>
      <c r="P131" s="75">
        <v>-4.6482270123169604E-3</v>
      </c>
      <c r="Q131" s="75">
        <v>-5.5089578111028404E-3</v>
      </c>
      <c r="R131" s="75">
        <v>-6.3762163117917197E-3</v>
      </c>
      <c r="S131" s="75">
        <v>-7.2503837830072302E-3</v>
      </c>
      <c r="T131" s="75">
        <v>-8.1309119692605202E-3</v>
      </c>
      <c r="U131" s="75">
        <v>-9.0172759422239308E-3</v>
      </c>
      <c r="V131" s="75">
        <v>-9.9080117712765006E-3</v>
      </c>
      <c r="W131" s="75">
        <v>-1.0801378275918899E-2</v>
      </c>
      <c r="X131" s="75">
        <v>-1.16949593999925E-2</v>
      </c>
      <c r="Y131" s="75">
        <v>-1.25857941366984E-2</v>
      </c>
      <c r="Z131" s="75">
        <v>-1.34706949826704E-2</v>
      </c>
      <c r="AA131" s="75">
        <v>-1.4345817382909401E-2</v>
      </c>
      <c r="AB131" s="75">
        <v>-1.5207017046186501E-2</v>
      </c>
      <c r="AC131" s="75">
        <v>-1.6050482341106499E-2</v>
      </c>
      <c r="AD131" s="75">
        <v>-1.6872012017283802E-2</v>
      </c>
      <c r="AE131" s="75">
        <v>-1.76674919153538E-2</v>
      </c>
      <c r="AF131" s="75">
        <v>-1.8433621994204199E-2</v>
      </c>
      <c r="AG131" s="75">
        <v>-1.9167332823048999E-2</v>
      </c>
      <c r="AH131" s="75">
        <v>-1.9866008792205299E-2</v>
      </c>
      <c r="AI131" s="75">
        <v>-2.0527932819722899E-2</v>
      </c>
      <c r="AJ131" s="75">
        <v>-2.11523794143249E-2</v>
      </c>
      <c r="AK131" s="75">
        <v>-2.1738941221838101E-2</v>
      </c>
      <c r="AL131" s="75">
        <v>-2.2288296046262899E-2</v>
      </c>
      <c r="AM131" s="75">
        <v>-2.28019085005053E-2</v>
      </c>
      <c r="AN131" s="75">
        <v>-2.3281611531260699E-2</v>
      </c>
      <c r="AO131" s="75">
        <v>-2.3729933160384398E-2</v>
      </c>
      <c r="AP131" s="75">
        <v>-2.4149545901086599E-2</v>
      </c>
      <c r="AQ131" s="75">
        <v>-2.4543576051701099E-2</v>
      </c>
      <c r="AR131" s="75">
        <v>-2.4914693730224799E-2</v>
      </c>
      <c r="AS131" s="75">
        <v>-2.5265755288960402E-2</v>
      </c>
      <c r="AT131" s="75">
        <v>-2.5599120073238699E-2</v>
      </c>
      <c r="AU131" s="75">
        <v>-2.59164596432719E-2</v>
      </c>
      <c r="AV131" s="75">
        <v>-2.6219311638346801E-2</v>
      </c>
      <c r="AW131" s="75">
        <v>-2.6507990749973901E-2</v>
      </c>
      <c r="AX131" s="75">
        <v>-2.6782604341365101E-2</v>
      </c>
      <c r="AY131" s="75">
        <v>-2.70422711866149E-2</v>
      </c>
      <c r="AZ131" s="75">
        <v>-2.7285657307220299E-2</v>
      </c>
      <c r="BA131" s="75">
        <v>-2.75108434722506E-2</v>
      </c>
      <c r="BB131" s="75">
        <v>-2.77155446929691E-2</v>
      </c>
      <c r="BC131" s="75">
        <v>-2.7897327793775701E-2</v>
      </c>
      <c r="BD131" s="75">
        <v>-2.8053486344037901E-2</v>
      </c>
      <c r="BE131" s="75">
        <v>-2.81817868695588E-2</v>
      </c>
      <c r="BF131" s="75">
        <v>-2.8279844066746499E-2</v>
      </c>
      <c r="BG131" s="75">
        <v>-2.83460430769901E-2</v>
      </c>
      <c r="BH131" s="75">
        <v>-2.8379158580432801E-2</v>
      </c>
      <c r="BI131" s="75">
        <v>-2.8378453235941299E-2</v>
      </c>
      <c r="BJ131" s="75">
        <v>-2.83441874092204E-2</v>
      </c>
      <c r="BK131" s="75">
        <v>-2.8276845826462699E-2</v>
      </c>
      <c r="BL131" s="75">
        <v>-2.8177850927227101E-2</v>
      </c>
      <c r="BM131" s="75">
        <v>-2.8049002973498299E-2</v>
      </c>
      <c r="BN131" s="75">
        <v>-2.7892431944019299E-2</v>
      </c>
      <c r="BO131" s="75">
        <v>-2.77107095005612E-2</v>
      </c>
      <c r="BP131" s="75">
        <v>-2.7506306983145799E-2</v>
      </c>
      <c r="BQ131" s="75">
        <v>-2.72817425461425E-2</v>
      </c>
      <c r="BR131" s="75">
        <v>-2.7039206972190099E-2</v>
      </c>
      <c r="BS131" s="75">
        <v>-2.67806464809245E-2</v>
      </c>
      <c r="BT131" s="75">
        <v>-2.6507165012590098E-2</v>
      </c>
      <c r="BU131" s="75">
        <v>-2.6219791352846099E-2</v>
      </c>
      <c r="BV131" s="75">
        <v>-2.5918199985776401E-2</v>
      </c>
      <c r="BW131" s="75">
        <v>-2.5602013609809501E-2</v>
      </c>
      <c r="BX131" s="75">
        <v>-2.52698096067706E-2</v>
      </c>
      <c r="BY131" s="75">
        <v>-2.4919528695986602E-2</v>
      </c>
      <c r="BZ131" s="75">
        <v>-2.4549148391211001E-2</v>
      </c>
      <c r="CA131" s="75">
        <v>-2.4155377148954299E-2</v>
      </c>
      <c r="CB131" s="75">
        <v>-2.37358772392826E-2</v>
      </c>
      <c r="CC131" s="75">
        <v>-2.3287177097008602E-2</v>
      </c>
      <c r="CD131" s="75">
        <v>-2.2806894818891098E-2</v>
      </c>
      <c r="CE131" s="75">
        <v>-2.22924329145553E-2</v>
      </c>
      <c r="CF131" s="75">
        <v>-2.1741875364641599E-2</v>
      </c>
      <c r="CG131" s="75">
        <v>-2.1154133424479301E-2</v>
      </c>
      <c r="CH131" s="75">
        <v>-2.0528369819235101E-2</v>
      </c>
      <c r="CI131" s="75">
        <v>-1.98651946339032E-2</v>
      </c>
      <c r="CJ131" s="75">
        <v>-1.9165273171511201E-2</v>
      </c>
      <c r="CK131" s="75">
        <v>-1.8430746688286401E-2</v>
      </c>
      <c r="CL131" s="75">
        <v>-1.7663886251411801E-2</v>
      </c>
      <c r="CM131" s="75">
        <v>-1.6867910602913899E-2</v>
      </c>
      <c r="CN131" s="75">
        <v>-1.60464336400764E-2</v>
      </c>
      <c r="CO131" s="75">
        <v>-1.5203211664443101E-2</v>
      </c>
      <c r="CP131" s="75">
        <v>-1.43425246162996E-2</v>
      </c>
      <c r="CQ131" s="75">
        <v>-1.34682671068867E-2</v>
      </c>
      <c r="CR131" s="75">
        <v>-1.25844728001948E-2</v>
      </c>
      <c r="CS131" s="75">
        <v>-1.1694844791882099E-2</v>
      </c>
      <c r="CT131" s="75">
        <v>-1.0802517125539399E-2</v>
      </c>
      <c r="CU131" s="75">
        <v>-9.9105010473340294E-3</v>
      </c>
      <c r="CV131" s="75">
        <v>-9.0209350855366202E-3</v>
      </c>
      <c r="CW131" s="75">
        <v>-8.1356328012725399E-3</v>
      </c>
      <c r="CX131" s="75">
        <v>-7.2558646590277897E-3</v>
      </c>
      <c r="CY131" s="75">
        <v>-6.3822292493841797E-3</v>
      </c>
      <c r="CZ131" s="75">
        <v>-5.5150915181229696E-3</v>
      </c>
      <c r="DA131" s="75">
        <v>-4.6542570906240102E-3</v>
      </c>
      <c r="DB131" s="75">
        <v>-3.7992461233079598E-3</v>
      </c>
      <c r="DC131" s="75">
        <v>-2.9493281045279199E-3</v>
      </c>
      <c r="DD131" s="75">
        <v>-2.1036021728423199E-3</v>
      </c>
      <c r="DE131" s="75">
        <v>-1.26085511461951E-3</v>
      </c>
      <c r="DF131" s="75">
        <v>-8.4004688782442802E-4</v>
      </c>
    </row>
    <row r="132" spans="1:110" ht="1.1499999999999999" customHeight="1" x14ac:dyDescent="0.25">
      <c r="A132" s="71">
        <f t="shared" si="48"/>
        <v>121</v>
      </c>
      <c r="B132">
        <v>3950</v>
      </c>
      <c r="C132" s="72">
        <f t="shared" si="53"/>
        <v>-8.0450504903819796E-3</v>
      </c>
      <c r="D132" s="72">
        <f t="shared" si="53"/>
        <v>-2.7881857428924298E-2</v>
      </c>
      <c r="E132" s="72">
        <f t="shared" si="53"/>
        <v>-1.7297743597464402E-2</v>
      </c>
      <c r="G132" s="72">
        <f t="shared" ref="G132:H151" si="54">INDEX($K$238:$DF$437,$A132,G$11)</f>
        <v>-0.57765449933139701</v>
      </c>
      <c r="H132" s="72">
        <f t="shared" si="54"/>
        <v>-1.9598812382299</v>
      </c>
      <c r="I132" s="72">
        <f t="shared" si="51"/>
        <v>-1.19580469912049</v>
      </c>
      <c r="K132" s="75">
        <v>-8.36765579515486E-4</v>
      </c>
      <c r="L132" s="75">
        <v>-1.25701989853951E-3</v>
      </c>
      <c r="M132" s="75">
        <v>-2.09742481005832E-3</v>
      </c>
      <c r="N132" s="75">
        <v>-2.9405823016077099E-3</v>
      </c>
      <c r="O132" s="75">
        <v>-3.78807797645094E-3</v>
      </c>
      <c r="P132" s="75">
        <v>-4.6404447506165503E-3</v>
      </c>
      <c r="Q132" s="75">
        <v>-5.4986864297643396E-3</v>
      </c>
      <c r="R132" s="75">
        <v>-6.3629450395592301E-3</v>
      </c>
      <c r="S132" s="75">
        <v>-7.23354533542533E-3</v>
      </c>
      <c r="T132" s="75">
        <v>-8.1098868698063504E-3</v>
      </c>
      <c r="U132" s="75">
        <v>-8.9914257753935002E-3</v>
      </c>
      <c r="V132" s="75">
        <v>-9.8767143767508891E-3</v>
      </c>
      <c r="W132" s="75">
        <v>-1.07640386115554E-2</v>
      </c>
      <c r="X132" s="75">
        <v>-1.16510328550839E-2</v>
      </c>
      <c r="Y132" s="75">
        <v>-1.25348356364656E-2</v>
      </c>
      <c r="Z132" s="75">
        <v>-1.3412387644052601E-2</v>
      </c>
      <c r="AA132" s="75">
        <v>-1.42799737292898E-2</v>
      </c>
      <c r="AB132" s="75">
        <v>-1.51336088470543E-2</v>
      </c>
      <c r="AC132" s="75">
        <v>-1.5969668565262499E-2</v>
      </c>
      <c r="AD132" s="75">
        <v>-1.67841186324767E-2</v>
      </c>
      <c r="AE132" s="75">
        <v>-1.7573008406948198E-2</v>
      </c>
      <c r="AF132" s="75">
        <v>-1.8333210041751001E-2</v>
      </c>
      <c r="AG132" s="75">
        <v>-1.9061770911325701E-2</v>
      </c>
      <c r="AH132" s="75">
        <v>-1.9756181586544699E-2</v>
      </c>
      <c r="AI132" s="75">
        <v>-2.0414789351243599E-2</v>
      </c>
      <c r="AJ132" s="75">
        <v>-2.1036888332191601E-2</v>
      </c>
      <c r="AK132" s="75">
        <v>-2.1622048141111901E-2</v>
      </c>
      <c r="AL132" s="75">
        <v>-2.21708788871228E-2</v>
      </c>
      <c r="AM132" s="75">
        <v>-2.2684765380122301E-2</v>
      </c>
      <c r="AN132" s="75">
        <v>-2.31653600641357E-2</v>
      </c>
      <c r="AO132" s="75">
        <v>-2.36150692870114E-2</v>
      </c>
      <c r="AP132" s="75">
        <v>-2.4036377140823701E-2</v>
      </c>
      <c r="AQ132" s="75">
        <v>-2.44321977866775E-2</v>
      </c>
      <c r="AR132" s="75">
        <v>-2.4805064639867799E-2</v>
      </c>
      <c r="AS132" s="75">
        <v>-2.5157627742055402E-2</v>
      </c>
      <c r="AT132" s="75">
        <v>-2.54921293406505E-2</v>
      </c>
      <c r="AU132" s="75">
        <v>-2.5810102969871799E-2</v>
      </c>
      <c r="AV132" s="75">
        <v>-2.6113041569183201E-2</v>
      </c>
      <c r="AW132" s="75">
        <v>-2.64011999133799E-2</v>
      </c>
      <c r="AX132" s="75">
        <v>-2.6674700742696501E-2</v>
      </c>
      <c r="AY132" s="75">
        <v>-2.6932750911846499E-2</v>
      </c>
      <c r="AZ132" s="75">
        <v>-2.7174037072977601E-2</v>
      </c>
      <c r="BA132" s="75">
        <v>-2.7396839309626501E-2</v>
      </c>
      <c r="BB132" s="75">
        <v>-2.7598961718895199E-2</v>
      </c>
      <c r="BC132" s="75">
        <v>-2.7778137329983101E-2</v>
      </c>
      <c r="BD132" s="75">
        <v>-2.79318485407293E-2</v>
      </c>
      <c r="BE132" s="75">
        <v>-2.80579650034678E-2</v>
      </c>
      <c r="BF132" s="75">
        <v>-2.8154278802003298E-2</v>
      </c>
      <c r="BG132" s="75">
        <v>-2.8219260929768099E-2</v>
      </c>
      <c r="BH132" s="75">
        <v>-2.8251767078404499E-2</v>
      </c>
      <c r="BI132" s="75">
        <v>-2.82510992636071E-2</v>
      </c>
      <c r="BJ132" s="75">
        <v>-2.8217518813908E-2</v>
      </c>
      <c r="BK132" s="75">
        <v>-2.8151456155169299E-2</v>
      </c>
      <c r="BL132" s="75">
        <v>-2.80542680404187E-2</v>
      </c>
      <c r="BM132" s="75">
        <v>-2.79276376885172E-2</v>
      </c>
      <c r="BN132" s="75">
        <v>-2.7773542128834299E-2</v>
      </c>
      <c r="BO132" s="75">
        <v>-2.7594439931581199E-2</v>
      </c>
      <c r="BP132" s="75">
        <v>-2.7392582908451001E-2</v>
      </c>
      <c r="BQ132" s="75">
        <v>-2.7170395543530498E-2</v>
      </c>
      <c r="BR132" s="75">
        <v>-2.69298806781125E-2</v>
      </c>
      <c r="BS132" s="75">
        <v>-2.6672882355801401E-2</v>
      </c>
      <c r="BT132" s="75">
        <v>-2.64004386581655E-2</v>
      </c>
      <c r="BU132" s="75">
        <v>-2.6113484873840201E-2</v>
      </c>
      <c r="BV132" s="75">
        <v>-2.58117456437503E-2</v>
      </c>
      <c r="BW132" s="75">
        <v>-2.5494832821241199E-2</v>
      </c>
      <c r="BX132" s="75">
        <v>-2.5161433066227701E-2</v>
      </c>
      <c r="BY132" s="75">
        <v>-2.48095922170023E-2</v>
      </c>
      <c r="BZ132" s="75">
        <v>-2.4437436089006E-2</v>
      </c>
      <c r="CA132" s="75">
        <v>-2.4041842038300201E-2</v>
      </c>
      <c r="CB132" s="75">
        <v>-2.3620667917702998E-2</v>
      </c>
      <c r="CC132" s="75">
        <v>-2.3170599218756201E-2</v>
      </c>
      <c r="CD132" s="75">
        <v>-2.2689474800886199E-2</v>
      </c>
      <c r="CE132" s="75">
        <v>-2.2174804624860298E-2</v>
      </c>
      <c r="CF132" s="75">
        <v>-2.1624855806812698E-2</v>
      </c>
      <c r="CG132" s="75">
        <v>-2.1038595692311899E-2</v>
      </c>
      <c r="CH132" s="75">
        <v>-2.04152721142008E-2</v>
      </c>
      <c r="CI132" s="75">
        <v>-1.9755500093210601E-2</v>
      </c>
      <c r="CJ132" s="75">
        <v>-1.9059916118017099E-2</v>
      </c>
      <c r="CK132" s="75">
        <v>-1.8330603691888402E-2</v>
      </c>
      <c r="CL132" s="75">
        <v>-1.75697168765418E-2</v>
      </c>
      <c r="CM132" s="75">
        <v>-1.6780354891202401E-2</v>
      </c>
      <c r="CN132" s="75">
        <v>-1.5965957284488401E-2</v>
      </c>
      <c r="CO132" s="75">
        <v>-1.5130135302388201E-2</v>
      </c>
      <c r="CP132" s="75">
        <v>-1.4276958134905701E-2</v>
      </c>
      <c r="CQ132" s="75">
        <v>-1.34101965447052E-2</v>
      </c>
      <c r="CR132" s="75">
        <v>-1.25336750185852E-2</v>
      </c>
      <c r="CS132" s="75">
        <v>-1.16510036438967E-2</v>
      </c>
      <c r="CT132" s="75">
        <v>-1.0765174282646501E-2</v>
      </c>
      <c r="CU132" s="75">
        <v>-9.8791163881696703E-3</v>
      </c>
      <c r="CV132" s="75">
        <v>-8.9949312167755101E-3</v>
      </c>
      <c r="CW132" s="75">
        <v>-8.11437235779521E-3</v>
      </c>
      <c r="CX132" s="75">
        <v>-7.2387432740515503E-3</v>
      </c>
      <c r="CY132" s="75">
        <v>-6.3686431417545398E-3</v>
      </c>
      <c r="CZ132" s="75">
        <v>-5.5044902157715099E-3</v>
      </c>
      <c r="DA132" s="75">
        <v>-4.6461442871350298E-3</v>
      </c>
      <c r="DB132" s="75">
        <v>-3.7931990169363401E-3</v>
      </c>
      <c r="DC132" s="75">
        <v>-2.94498661750822E-3</v>
      </c>
      <c r="DD132" s="75">
        <v>-2.1006964844218598E-3</v>
      </c>
      <c r="DE132" s="75">
        <v>-1.2591924968000899E-3</v>
      </c>
      <c r="DF132" s="75">
        <v>-8.3892710338659502E-4</v>
      </c>
    </row>
    <row r="133" spans="1:110" ht="1.1499999999999999" customHeight="1" x14ac:dyDescent="0.25">
      <c r="A133" s="71">
        <f t="shared" si="48"/>
        <v>122</v>
      </c>
      <c r="B133">
        <v>3900</v>
      </c>
      <c r="C133" s="72">
        <f t="shared" ref="C133:E152" si="55">INDEX($K$15:$DF$214,$A133,C$11)</f>
        <v>-8.0229700944164494E-3</v>
      </c>
      <c r="D133" s="72">
        <f t="shared" si="55"/>
        <v>-2.7762525651109999E-2</v>
      </c>
      <c r="E133" s="72">
        <f t="shared" si="55"/>
        <v>-1.7210477094713399E-2</v>
      </c>
      <c r="G133" s="72">
        <f t="shared" si="54"/>
        <v>-0.56963152923698102</v>
      </c>
      <c r="H133" s="72">
        <f t="shared" si="54"/>
        <v>-1.93211871257879</v>
      </c>
      <c r="I133" s="72">
        <f t="shared" si="51"/>
        <v>-1.1785942220257799</v>
      </c>
      <c r="K133" s="75">
        <v>-8.3568360407298297E-4</v>
      </c>
      <c r="L133" s="75">
        <v>-1.25536105029823E-3</v>
      </c>
      <c r="M133" s="75">
        <v>-2.0945269823232499E-3</v>
      </c>
      <c r="N133" s="75">
        <v>-2.9362384946853099E-3</v>
      </c>
      <c r="O133" s="75">
        <v>-3.7820166450046599E-3</v>
      </c>
      <c r="P133" s="75">
        <v>-4.63230660655426E-3</v>
      </c>
      <c r="Q133" s="75">
        <v>-5.4880329008528796E-3</v>
      </c>
      <c r="R133" s="75">
        <v>-6.3492871313292204E-3</v>
      </c>
      <c r="S133" s="75">
        <v>-7.2163405179298899E-3</v>
      </c>
      <c r="T133" s="75">
        <v>-8.0885435837262706E-3</v>
      </c>
      <c r="U133" s="75">
        <v>-8.9653367038226798E-3</v>
      </c>
      <c r="V133" s="75">
        <v>-9.8452902519147699E-3</v>
      </c>
      <c r="W133" s="75">
        <v>-1.07267160337596E-2</v>
      </c>
      <c r="X133" s="75">
        <v>-1.1607298239964601E-2</v>
      </c>
      <c r="Y133" s="75">
        <v>-1.24842724044674E-2</v>
      </c>
      <c r="Z133" s="75">
        <v>-1.33546996109316E-2</v>
      </c>
      <c r="AA133" s="75">
        <v>-1.4214988592157101E-2</v>
      </c>
      <c r="AB133" s="75">
        <v>-1.50613071174439E-2</v>
      </c>
      <c r="AC133" s="75">
        <v>-1.5890206232388598E-2</v>
      </c>
      <c r="AD133" s="75">
        <v>-1.6697809841866699E-2</v>
      </c>
      <c r="AE133" s="75">
        <v>-1.7480322846949999E-2</v>
      </c>
      <c r="AF133" s="75">
        <v>-1.82347809829707E-2</v>
      </c>
      <c r="AG133" s="75">
        <v>-1.89583382792625E-2</v>
      </c>
      <c r="AH133" s="75">
        <v>-1.96485886252276E-2</v>
      </c>
      <c r="AI133" s="75">
        <v>-2.03039412396765E-2</v>
      </c>
      <c r="AJ133" s="75">
        <v>-2.09237024139656E-2</v>
      </c>
      <c r="AK133" s="75">
        <v>-2.1507426386337999E-2</v>
      </c>
      <c r="AL133" s="75">
        <v>-2.2055656153947799E-2</v>
      </c>
      <c r="AM133" s="75">
        <v>-2.2569701246770799E-2</v>
      </c>
      <c r="AN133" s="75">
        <v>-2.3051044206526899E-2</v>
      </c>
      <c r="AO133" s="75">
        <v>-2.35019774332067E-2</v>
      </c>
      <c r="AP133" s="75">
        <v>-2.39248090070441E-2</v>
      </c>
      <c r="AQ133" s="75">
        <v>-2.43222455800059E-2</v>
      </c>
      <c r="AR133" s="75">
        <v>-2.4696704629359301E-2</v>
      </c>
      <c r="AS133" s="75">
        <v>-2.5050629477282201E-2</v>
      </c>
      <c r="AT133" s="75">
        <v>-2.5386156019426301E-2</v>
      </c>
      <c r="AU133" s="75">
        <v>-2.5704694240816901E-2</v>
      </c>
      <c r="AV133" s="75">
        <v>-2.6007680759698799E-2</v>
      </c>
      <c r="AW133" s="75">
        <v>-2.6295326793160701E-2</v>
      </c>
      <c r="AX133" s="75">
        <v>-2.6567761249993899E-2</v>
      </c>
      <c r="AY133" s="75">
        <v>-2.68242751238221E-2</v>
      </c>
      <c r="AZ133" s="75">
        <v>-2.7063573977975399E-2</v>
      </c>
      <c r="BA133" s="75">
        <v>-2.7284126197628201E-2</v>
      </c>
      <c r="BB133" s="75">
        <v>-2.7483817135248501E-2</v>
      </c>
      <c r="BC133" s="75">
        <v>-2.7660534260639899E-2</v>
      </c>
      <c r="BD133" s="75">
        <v>-2.7811945710418499E-2</v>
      </c>
      <c r="BE133" s="75">
        <v>-2.7936001612606499E-2</v>
      </c>
      <c r="BF133" s="75">
        <v>-2.8030678399108999E-2</v>
      </c>
      <c r="BG133" s="75">
        <v>-2.8094515579496101E-2</v>
      </c>
      <c r="BH133" s="75">
        <v>-2.8126444210142799E-2</v>
      </c>
      <c r="BI133" s="75">
        <v>-2.8125817546360801E-2</v>
      </c>
      <c r="BJ133" s="75">
        <v>-2.80928748538735E-2</v>
      </c>
      <c r="BK133" s="75">
        <v>-2.8028018767631599E-2</v>
      </c>
      <c r="BL133" s="75">
        <v>-2.79325293500596E-2</v>
      </c>
      <c r="BM133" s="75">
        <v>-2.78079829152784E-2</v>
      </c>
      <c r="BN133" s="75">
        <v>-2.7656221921447399E-2</v>
      </c>
      <c r="BO133" s="75">
        <v>-2.74795832825338E-2</v>
      </c>
      <c r="BP133" s="75">
        <v>-2.7280129706300602E-2</v>
      </c>
      <c r="BQ133" s="75">
        <v>-2.7060185345158E-2</v>
      </c>
      <c r="BR133" s="75">
        <v>-2.6821583042774301E-2</v>
      </c>
      <c r="BS133" s="75">
        <v>-2.6566071430725001E-2</v>
      </c>
      <c r="BT133" s="75">
        <v>-2.6294622550753901E-2</v>
      </c>
      <c r="BU133" s="75">
        <v>-2.6008090384470901E-2</v>
      </c>
      <c r="BV133" s="75">
        <v>-2.57062417461793E-2</v>
      </c>
      <c r="BW133" s="75">
        <v>-2.53886823124366E-2</v>
      </c>
      <c r="BX133" s="75">
        <v>-2.5054200110298502E-2</v>
      </c>
      <c r="BY133" s="75">
        <v>-2.47009417130311E-2</v>
      </c>
      <c r="BZ133" s="75">
        <v>-2.4327170726405702E-2</v>
      </c>
      <c r="CA133" s="75">
        <v>-2.3929927584431399E-2</v>
      </c>
      <c r="CB133" s="75">
        <v>-2.3507249470398998E-2</v>
      </c>
      <c r="CC133" s="75">
        <v>-2.3055975409156399E-2</v>
      </c>
      <c r="CD133" s="75">
        <v>-2.2574147894752001E-2</v>
      </c>
      <c r="CE133" s="75">
        <v>-2.2059380588034399E-2</v>
      </c>
      <c r="CF133" s="75">
        <v>-2.1510113502004002E-2</v>
      </c>
      <c r="CG133" s="75">
        <v>-2.0925364139602599E-2</v>
      </c>
      <c r="CH133" s="75">
        <v>-2.0304465527860801E-2</v>
      </c>
      <c r="CI133" s="75">
        <v>-1.96480312587482E-2</v>
      </c>
      <c r="CJ133" s="75">
        <v>-1.89566773982505E-2</v>
      </c>
      <c r="CK133" s="75">
        <v>-1.8232426946083201E-2</v>
      </c>
      <c r="CL133" s="75">
        <v>-1.7477328198515302E-2</v>
      </c>
      <c r="CM133" s="75">
        <v>-1.6694365474709202E-2</v>
      </c>
      <c r="CN133" s="75">
        <v>-1.58868127995083E-2</v>
      </c>
      <c r="CO133" s="75">
        <v>-1.5058147934450899E-2</v>
      </c>
      <c r="CP133" s="75">
        <v>-1.42122353433023E-2</v>
      </c>
      <c r="CQ133" s="75">
        <v>-1.3352733366305001E-2</v>
      </c>
      <c r="CR133" s="75">
        <v>-1.2483265310415799E-2</v>
      </c>
      <c r="CS133" s="75">
        <v>-1.16073509785155E-2</v>
      </c>
      <c r="CT133" s="75">
        <v>-1.0727852119698501E-2</v>
      </c>
      <c r="CU133" s="75">
        <v>-9.8476106386942708E-3</v>
      </c>
      <c r="CV133" s="75">
        <v>-8.9686999526929802E-3</v>
      </c>
      <c r="CW133" s="75">
        <v>-8.0928083787330206E-3</v>
      </c>
      <c r="CX133" s="75">
        <v>-7.2212717644060797E-3</v>
      </c>
      <c r="CY133" s="75">
        <v>-6.3546896057823602E-3</v>
      </c>
      <c r="CZ133" s="75">
        <v>-5.49352557436122E-3</v>
      </c>
      <c r="DA133" s="75">
        <v>-4.6376946716918596E-3</v>
      </c>
      <c r="DB133" s="75">
        <v>-3.7868553348334899E-3</v>
      </c>
      <c r="DC133" s="75">
        <v>-2.9404038456323101E-3</v>
      </c>
      <c r="DD133" s="75">
        <v>-2.0976106959187698E-3</v>
      </c>
      <c r="DE133" s="75">
        <v>-1.2574199003802201E-3</v>
      </c>
      <c r="DF133" s="75">
        <v>-8.3773845240102602E-4</v>
      </c>
    </row>
    <row r="134" spans="1:110" ht="1.1499999999999999" customHeight="1" x14ac:dyDescent="0.25">
      <c r="A134" s="71">
        <f t="shared" si="48"/>
        <v>123</v>
      </c>
      <c r="B134">
        <v>3850</v>
      </c>
      <c r="C134" s="72">
        <f t="shared" si="55"/>
        <v>-8.0007105555978293E-3</v>
      </c>
      <c r="D134" s="72">
        <f t="shared" si="55"/>
        <v>-2.76451263569924E-2</v>
      </c>
      <c r="E134" s="72">
        <f t="shared" si="55"/>
        <v>-1.7124849807796601E-2</v>
      </c>
      <c r="G134" s="72">
        <f t="shared" si="54"/>
        <v>-0.56163081868138298</v>
      </c>
      <c r="H134" s="72">
        <f t="shared" si="54"/>
        <v>-1.9044735862218001</v>
      </c>
      <c r="I134" s="72">
        <f t="shared" si="51"/>
        <v>-1.1614693722179801</v>
      </c>
      <c r="K134" s="75">
        <v>-8.3453047854163697E-4</v>
      </c>
      <c r="L134" s="75">
        <v>-1.25359369814304E-3</v>
      </c>
      <c r="M134" s="75">
        <v>-2.09145149503456E-3</v>
      </c>
      <c r="N134" s="75">
        <v>-2.93165595323898E-3</v>
      </c>
      <c r="O134" s="75">
        <v>-3.7756648866297802E-3</v>
      </c>
      <c r="P134" s="75">
        <v>-4.6238393542080303E-3</v>
      </c>
      <c r="Q134" s="75">
        <v>-5.4770280091997799E-3</v>
      </c>
      <c r="R134" s="75">
        <v>-6.3352766953494203E-3</v>
      </c>
      <c r="S134" s="75">
        <v>-7.1988056364489196E-3</v>
      </c>
      <c r="T134" s="75">
        <v>-8.0669195923110202E-3</v>
      </c>
      <c r="U134" s="75">
        <v>-8.9390459862033807E-3</v>
      </c>
      <c r="V134" s="75">
        <v>-9.8137745510712103E-3</v>
      </c>
      <c r="W134" s="75">
        <v>-1.06894419986065E-2</v>
      </c>
      <c r="X134" s="75">
        <v>-1.1563781753789E-2</v>
      </c>
      <c r="Y134" s="75">
        <v>-1.24341236578675E-2</v>
      </c>
      <c r="Z134" s="75">
        <v>-1.32976415208577E-2</v>
      </c>
      <c r="AA134" s="75">
        <v>-1.4150862972815001E-2</v>
      </c>
      <c r="AB134" s="75">
        <v>-1.49901027125361E-2</v>
      </c>
      <c r="AC134" s="75">
        <v>-1.58120756102289E-2</v>
      </c>
      <c r="AD134" s="75">
        <v>-1.6613055926336499E-2</v>
      </c>
      <c r="AE134" s="75">
        <v>-1.7389396696930799E-2</v>
      </c>
      <c r="AF134" s="75">
        <v>-1.8138288476357001E-2</v>
      </c>
      <c r="AG134" s="75">
        <v>-1.885698272657E-2</v>
      </c>
      <c r="AH134" s="75">
        <v>-1.9543174098407601E-2</v>
      </c>
      <c r="AI134" s="75">
        <v>-2.01953314028742E-2</v>
      </c>
      <c r="AJ134" s="75">
        <v>-2.0812765473765399E-2</v>
      </c>
      <c r="AK134" s="75">
        <v>-2.13950237188828E-2</v>
      </c>
      <c r="AL134" s="75">
        <v>-2.1942581744501598E-2</v>
      </c>
      <c r="AM134" s="75">
        <v>-2.2456677234627E-2</v>
      </c>
      <c r="AN134" s="75">
        <v>-2.2938635333703099E-2</v>
      </c>
      <c r="AO134" s="75">
        <v>-2.3390639190515601E-2</v>
      </c>
      <c r="AP134" s="75">
        <v>-2.3814833629917299E-2</v>
      </c>
      <c r="AQ134" s="75">
        <v>-2.4213722978902199E-2</v>
      </c>
      <c r="AR134" s="75">
        <v>-2.4589626644542398E-2</v>
      </c>
      <c r="AS134" s="75">
        <v>-2.4944781924814301E-2</v>
      </c>
      <c r="AT134" s="75">
        <v>-2.5281228041599199E-2</v>
      </c>
      <c r="AU134" s="75">
        <v>-2.5600265918246799E-2</v>
      </c>
      <c r="AV134" s="75">
        <v>-2.59032629029252E-2</v>
      </c>
      <c r="AW134" s="75">
        <v>-2.6190404947901699E-2</v>
      </c>
      <c r="AX134" s="75">
        <v>-2.6461816801543098E-2</v>
      </c>
      <c r="AY134" s="75">
        <v>-2.67168685199249E-2</v>
      </c>
      <c r="AZ134" s="75">
        <v>-2.6954287479643398E-2</v>
      </c>
      <c r="BA134" s="75">
        <v>-2.7172714213765999E-2</v>
      </c>
      <c r="BB134" s="75">
        <v>-2.7370112008857101E-2</v>
      </c>
      <c r="BC134" s="75">
        <v>-2.7544511407968399E-2</v>
      </c>
      <c r="BD134" s="75">
        <v>-2.7693760189968001E-2</v>
      </c>
      <c r="BE134" s="75">
        <v>-2.7815872410865201E-2</v>
      </c>
      <c r="BF134" s="75">
        <v>-2.79090117515352E-2</v>
      </c>
      <c r="BG134" s="75">
        <v>-2.7971771081306499E-2</v>
      </c>
      <c r="BH134" s="75">
        <v>-2.8003152656428901E-2</v>
      </c>
      <c r="BI134" s="75">
        <v>-2.80025703122419E-2</v>
      </c>
      <c r="BJ134" s="75">
        <v>-2.79702203182569E-2</v>
      </c>
      <c r="BK134" s="75">
        <v>-2.79065037271129E-2</v>
      </c>
      <c r="BL134" s="75">
        <v>-2.78126106725676E-2</v>
      </c>
      <c r="BM134" s="75">
        <v>-2.7690023057266401E-2</v>
      </c>
      <c r="BN134" s="75">
        <v>-2.75404647752884E-2</v>
      </c>
      <c r="BO134" s="75">
        <v>-2.7366141350635101E-2</v>
      </c>
      <c r="BP134" s="75">
        <v>-2.7168959723931001E-2</v>
      </c>
      <c r="BQ134" s="75">
        <v>-2.6951130696929702E-2</v>
      </c>
      <c r="BR134" s="75">
        <v>-2.67143410154085E-2</v>
      </c>
      <c r="BS134" s="75">
        <v>-2.6460244791378498E-2</v>
      </c>
      <c r="BT134" s="75">
        <v>-2.6189750448097501E-2</v>
      </c>
      <c r="BU134" s="75">
        <v>-2.5903642806224501E-2</v>
      </c>
      <c r="BV134" s="75">
        <v>-2.5601719644650901E-2</v>
      </c>
      <c r="BW134" s="75">
        <v>-2.5283590541216601E-2</v>
      </c>
      <c r="BX134" s="75">
        <v>-2.49481307360883E-2</v>
      </c>
      <c r="BY134" s="75">
        <v>-2.45935900676931E-2</v>
      </c>
      <c r="BZ134" s="75">
        <v>-2.42183540722271E-2</v>
      </c>
      <c r="CA134" s="75">
        <v>-2.3819625696319201E-2</v>
      </c>
      <c r="CB134" s="75">
        <v>-2.3395602325222101E-2</v>
      </c>
      <c r="CC134" s="75">
        <v>-2.2943276107976002E-2</v>
      </c>
      <c r="CD134" s="75">
        <v>-2.24608748063383E-2</v>
      </c>
      <c r="CE134" s="75">
        <v>-2.1946113989229101E-2</v>
      </c>
      <c r="CF134" s="75">
        <v>-2.13975955604064E-2</v>
      </c>
      <c r="CG134" s="75">
        <v>-2.08143825257457E-2</v>
      </c>
      <c r="CH134" s="75">
        <v>-2.0195892715396398E-2</v>
      </c>
      <c r="CI134" s="75">
        <v>-1.9542732207351001E-2</v>
      </c>
      <c r="CJ134" s="75">
        <v>-1.8855505173719301E-2</v>
      </c>
      <c r="CK134" s="75">
        <v>-1.8136170339189399E-2</v>
      </c>
      <c r="CL134" s="75">
        <v>-1.7386682458713901E-2</v>
      </c>
      <c r="CM134" s="75">
        <v>-1.66099131541841E-2</v>
      </c>
      <c r="CN134" s="75">
        <v>-1.58089818976077E-2</v>
      </c>
      <c r="CO134" s="75">
        <v>-1.49872405755968E-2</v>
      </c>
      <c r="CP134" s="75">
        <v>-1.41483585840205E-2</v>
      </c>
      <c r="CQ134" s="75">
        <v>-1.3295888067286699E-2</v>
      </c>
      <c r="CR134" s="75">
        <v>-1.24332635868677E-2</v>
      </c>
      <c r="CS134" s="75">
        <v>-1.1563912706146699E-2</v>
      </c>
      <c r="CT134" s="75">
        <v>-1.06905821035024E-2</v>
      </c>
      <c r="CU134" s="75">
        <v>-9.8160188597830704E-3</v>
      </c>
      <c r="CV134" s="75">
        <v>-8.9422774604145105E-3</v>
      </c>
      <c r="CW134" s="75">
        <v>-8.0709780624738398E-3</v>
      </c>
      <c r="CX134" s="75">
        <v>-7.2034850610270904E-3</v>
      </c>
      <c r="CY134" s="75">
        <v>-6.3404019471317904E-3</v>
      </c>
      <c r="CZ134" s="75">
        <v>-5.4822269776104802E-3</v>
      </c>
      <c r="DA134" s="75">
        <v>-4.6289338551196097E-3</v>
      </c>
      <c r="DB134" s="75">
        <v>-3.78023633860266E-3</v>
      </c>
      <c r="DC134" s="75">
        <v>-2.9355961047440298E-3</v>
      </c>
      <c r="DD134" s="75">
        <v>-2.0943568876236802E-3</v>
      </c>
      <c r="DE134" s="75">
        <v>-1.25554411922621E-3</v>
      </c>
      <c r="DF134" s="75">
        <v>-8.3648639895727596E-4</v>
      </c>
    </row>
    <row r="135" spans="1:110" ht="1.1499999999999999" customHeight="1" x14ac:dyDescent="0.25">
      <c r="A135" s="71">
        <f t="shared" si="48"/>
        <v>124</v>
      </c>
      <c r="B135">
        <v>3800</v>
      </c>
      <c r="C135" s="72">
        <f t="shared" si="55"/>
        <v>-7.9783024745120196E-3</v>
      </c>
      <c r="D135" s="72">
        <f t="shared" si="55"/>
        <v>-2.75296303116465E-2</v>
      </c>
      <c r="E135" s="72">
        <f t="shared" si="55"/>
        <v>-1.7040829829206801E-2</v>
      </c>
      <c r="G135" s="72">
        <f t="shared" si="54"/>
        <v>-0.55365251620687095</v>
      </c>
      <c r="H135" s="72">
        <f t="shared" si="54"/>
        <v>-1.87694395591015</v>
      </c>
      <c r="I135" s="72">
        <f t="shared" si="51"/>
        <v>-1.1444285423887799</v>
      </c>
      <c r="K135" s="75">
        <v>-8.3331107862249999E-4</v>
      </c>
      <c r="L135" s="75">
        <v>-1.2517252310135501E-3</v>
      </c>
      <c r="M135" s="75">
        <v>-2.0882106482485998E-3</v>
      </c>
      <c r="N135" s="75">
        <v>-2.9268517373157001E-3</v>
      </c>
      <c r="O135" s="75">
        <v>-3.7690442332086599E-3</v>
      </c>
      <c r="P135" s="75">
        <v>-4.6150686115834097E-3</v>
      </c>
      <c r="Q135" s="75">
        <v>-5.4657011573090103E-3</v>
      </c>
      <c r="R135" s="75">
        <v>-6.3209462505665198E-3</v>
      </c>
      <c r="S135" s="75">
        <v>-7.1809752305762196E-3</v>
      </c>
      <c r="T135" s="75">
        <v>-8.0450504903819796E-3</v>
      </c>
      <c r="U135" s="75">
        <v>-8.9125889900014896E-3</v>
      </c>
      <c r="V135" s="75">
        <v>-9.7822005719899602E-3</v>
      </c>
      <c r="W135" s="75">
        <v>-1.06522462405109E-2</v>
      </c>
      <c r="X135" s="75">
        <v>-1.15205081115573E-2</v>
      </c>
      <c r="Y135" s="75">
        <v>-1.2384407367803701E-2</v>
      </c>
      <c r="Z135" s="75">
        <v>-1.3241223157888201E-2</v>
      </c>
      <c r="AA135" s="75">
        <v>-1.4087597536677E-2</v>
      </c>
      <c r="AB135" s="75">
        <v>-1.49199866402841E-2</v>
      </c>
      <c r="AC135" s="75">
        <v>-1.57352576646962E-2</v>
      </c>
      <c r="AD135" s="75">
        <v>-1.65298284508207E-2</v>
      </c>
      <c r="AE135" s="75">
        <v>-1.73001931766384E-2</v>
      </c>
      <c r="AF135" s="75">
        <v>-1.8043688322718399E-2</v>
      </c>
      <c r="AG135" s="75">
        <v>-1.8757654607347799E-2</v>
      </c>
      <c r="AH135" s="75">
        <v>-1.94398849103436E-2</v>
      </c>
      <c r="AI135" s="75">
        <v>-2.0088905454817899E-2</v>
      </c>
      <c r="AJ135" s="75">
        <v>-2.0704024021210899E-2</v>
      </c>
      <c r="AK135" s="75">
        <v>-2.1284790286972499E-2</v>
      </c>
      <c r="AL135" s="75">
        <v>-2.1831611593774999E-2</v>
      </c>
      <c r="AM135" s="75">
        <v>-2.2345656120432902E-2</v>
      </c>
      <c r="AN135" s="75">
        <v>-2.28281059462551E-2</v>
      </c>
      <c r="AO135" s="75">
        <v>-2.3281036662742699E-2</v>
      </c>
      <c r="AP135" s="75">
        <v>-2.3706442992543E-2</v>
      </c>
      <c r="AQ135" s="75">
        <v>-2.41066329089017E-2</v>
      </c>
      <c r="AR135" s="75">
        <v>-2.4483842231775198E-2</v>
      </c>
      <c r="AS135" s="75">
        <v>-2.4840104781924301E-2</v>
      </c>
      <c r="AT135" s="75">
        <v>-2.5177371371473699E-2</v>
      </c>
      <c r="AU135" s="75">
        <v>-2.5496848017514801E-2</v>
      </c>
      <c r="AV135" s="75">
        <v>-2.57998195046002E-2</v>
      </c>
      <c r="AW135" s="75">
        <v>-2.60864656699413E-2</v>
      </c>
      <c r="AX135" s="75">
        <v>-2.6356896193151399E-2</v>
      </c>
      <c r="AY135" s="75">
        <v>-2.6610554194403401E-2</v>
      </c>
      <c r="AZ135" s="75">
        <v>-2.6846195737166401E-2</v>
      </c>
      <c r="BA135" s="75">
        <v>-2.7062612662507399E-2</v>
      </c>
      <c r="BB135" s="75">
        <v>-2.7257847335581498E-2</v>
      </c>
      <c r="BC135" s="75">
        <v>-2.74300620563371E-2</v>
      </c>
      <c r="BD135" s="75">
        <v>-2.7577275134308299E-2</v>
      </c>
      <c r="BE135" s="75">
        <v>-2.7697554751316598E-2</v>
      </c>
      <c r="BF135" s="75">
        <v>-2.77892493431545E-2</v>
      </c>
      <c r="BG135" s="75">
        <v>-2.7850993474071401E-2</v>
      </c>
      <c r="BH135" s="75">
        <v>-2.7881857428924298E-2</v>
      </c>
      <c r="BI135" s="75">
        <v>-2.7881321519303101E-2</v>
      </c>
      <c r="BJ135" s="75">
        <v>-2.78495223328536E-2</v>
      </c>
      <c r="BK135" s="75">
        <v>-2.77868825882478E-2</v>
      </c>
      <c r="BL135" s="75">
        <v>-2.7694489166005899E-2</v>
      </c>
      <c r="BM135" s="75">
        <v>-2.75737436507324E-2</v>
      </c>
      <c r="BN135" s="75">
        <v>-2.7426264120681401E-2</v>
      </c>
      <c r="BO135" s="75">
        <v>-2.7254116144135799E-2</v>
      </c>
      <c r="BP135" s="75">
        <v>-2.70590841984358E-2</v>
      </c>
      <c r="BQ135" s="75">
        <v>-2.6843249181047201E-2</v>
      </c>
      <c r="BR135" s="75">
        <v>-2.6608179783661302E-2</v>
      </c>
      <c r="BS135" s="75">
        <v>-2.6355431168353701E-2</v>
      </c>
      <c r="BT135" s="75">
        <v>-2.6085854046627902E-2</v>
      </c>
      <c r="BU135" s="75">
        <v>-2.5800174278174302E-2</v>
      </c>
      <c r="BV135" s="75">
        <v>-2.5498208686662999E-2</v>
      </c>
      <c r="BW135" s="75">
        <v>-2.5179583641856799E-2</v>
      </c>
      <c r="BX135" s="75">
        <v>-2.4843243459667898E-2</v>
      </c>
      <c r="BY135" s="75">
        <v>-2.44875489195737E-2</v>
      </c>
      <c r="BZ135" s="75">
        <v>-2.41109873899495E-2</v>
      </c>
      <c r="CA135" s="75">
        <v>-2.37109283648624E-2</v>
      </c>
      <c r="CB135" s="75">
        <v>-2.3285707607301399E-2</v>
      </c>
      <c r="CC135" s="75">
        <v>-2.28324730958183E-2</v>
      </c>
      <c r="CD135" s="75">
        <v>-2.2349618057210099E-2</v>
      </c>
      <c r="CE135" s="75">
        <v>-2.1834960307096401E-2</v>
      </c>
      <c r="CF135" s="75">
        <v>-2.1287251671742499E-2</v>
      </c>
      <c r="CG135" s="75">
        <v>-2.0705597380742801E-2</v>
      </c>
      <c r="CH135" s="75">
        <v>-2.0089499151622399E-2</v>
      </c>
      <c r="CI135" s="75">
        <v>-1.9439549698240601E-2</v>
      </c>
      <c r="CJ135" s="75">
        <v>-1.87563501038721E-2</v>
      </c>
      <c r="CK135" s="75">
        <v>-1.8041789822914302E-2</v>
      </c>
      <c r="CL135" s="75">
        <v>-1.7297743597464402E-2</v>
      </c>
      <c r="CM135" s="75">
        <v>-1.65269698266956E-2</v>
      </c>
      <c r="CN135" s="75">
        <v>-1.57324468893511E-2</v>
      </c>
      <c r="CO135" s="75">
        <v>-1.4917404305811E-2</v>
      </c>
      <c r="CP135" s="75">
        <v>-1.4085329625340801E-2</v>
      </c>
      <c r="CQ135" s="75">
        <v>-1.32396703708627E-2</v>
      </c>
      <c r="CR135" s="75">
        <v>-1.23836882037176E-2</v>
      </c>
      <c r="CS135" s="75">
        <v>-1.15207134245611E-2</v>
      </c>
      <c r="CT135" s="75">
        <v>-1.06533936198638E-2</v>
      </c>
      <c r="CU135" s="75">
        <v>-9.7843745051613903E-3</v>
      </c>
      <c r="CV135" s="75">
        <v>-8.9156978873415893E-3</v>
      </c>
      <c r="CW135" s="75">
        <v>-8.0489168990698096E-3</v>
      </c>
      <c r="CX135" s="75">
        <v>-7.1854165665990802E-3</v>
      </c>
      <c r="CY135" s="75">
        <v>-6.3258119074725899E-3</v>
      </c>
      <c r="CZ135" s="75">
        <v>-5.4706228396480504E-3</v>
      </c>
      <c r="DA135" s="75">
        <v>-4.6198863150857502E-3</v>
      </c>
      <c r="DB135" s="75">
        <v>-3.7733626941599098E-3</v>
      </c>
      <c r="DC135" s="75">
        <v>-2.9305791529259202E-3</v>
      </c>
      <c r="DD135" s="75">
        <v>-2.0909467759520298E-3</v>
      </c>
      <c r="DE135" s="75">
        <v>-1.2535718570825299E-3</v>
      </c>
      <c r="DF135" s="75">
        <v>-8.3517592785028604E-4</v>
      </c>
    </row>
    <row r="136" spans="1:110" ht="1.1499999999999999" customHeight="1" x14ac:dyDescent="0.25">
      <c r="A136" s="71">
        <f t="shared" si="48"/>
        <v>125</v>
      </c>
      <c r="B136">
        <v>3750</v>
      </c>
      <c r="C136" s="72">
        <f t="shared" si="55"/>
        <v>-7.9557750121011794E-3</v>
      </c>
      <c r="D136" s="72">
        <f t="shared" si="55"/>
        <v>-2.74160098558923E-2</v>
      </c>
      <c r="E136" s="72">
        <f t="shared" si="55"/>
        <v>-1.6958386383657799E-2</v>
      </c>
      <c r="G136" s="72">
        <f t="shared" si="54"/>
        <v>-0.54569674119476996</v>
      </c>
      <c r="H136" s="72">
        <f t="shared" si="54"/>
        <v>-1.84952794605426</v>
      </c>
      <c r="I136" s="72">
        <f t="shared" si="51"/>
        <v>-1.1274701560051199</v>
      </c>
      <c r="K136" s="75">
        <v>-8.3203007977317601E-4</v>
      </c>
      <c r="L136" s="75">
        <v>-1.24976276490087E-3</v>
      </c>
      <c r="M136" s="75">
        <v>-2.0848162939728302E-3</v>
      </c>
      <c r="N136" s="75">
        <v>-2.9218422039684801E-3</v>
      </c>
      <c r="O136" s="75">
        <v>-3.7621752662244001E-3</v>
      </c>
      <c r="P136" s="75">
        <v>-4.6060188776482301E-3</v>
      </c>
      <c r="Q136" s="75">
        <v>-5.4540804294128898E-3</v>
      </c>
      <c r="R136" s="75">
        <v>-6.30632679532482E-3</v>
      </c>
      <c r="S136" s="75">
        <v>-7.1628821686817896E-3</v>
      </c>
      <c r="T136" s="75">
        <v>-8.0229700944164494E-3</v>
      </c>
      <c r="U136" s="75">
        <v>-8.8859993018831993E-3</v>
      </c>
      <c r="V136" s="75">
        <v>-9.7505998850510797E-3</v>
      </c>
      <c r="W136" s="75">
        <v>-1.06151568868381E-2</v>
      </c>
      <c r="X136" s="75">
        <v>-1.1477500632745399E-2</v>
      </c>
      <c r="Y136" s="75">
        <v>-1.233514033564E-2</v>
      </c>
      <c r="Z136" s="75">
        <v>-1.3185453507167001E-2</v>
      </c>
      <c r="AA136" s="75">
        <v>-1.40251926518885E-2</v>
      </c>
      <c r="AB136" s="75">
        <v>-1.48509500809814E-2</v>
      </c>
      <c r="AC136" s="75">
        <v>-1.5659734046726E-2</v>
      </c>
      <c r="AD136" s="75">
        <v>-1.6448100212564799E-2</v>
      </c>
      <c r="AE136" s="75">
        <v>-1.72126771656076E-2</v>
      </c>
      <c r="AF136" s="75">
        <v>-1.7950938323810901E-2</v>
      </c>
      <c r="AG136" s="75">
        <v>-1.8660306672199999E-2</v>
      </c>
      <c r="AH136" s="75">
        <v>-1.93386705076363E-2</v>
      </c>
      <c r="AI136" s="75">
        <v>-1.9984611525046599E-2</v>
      </c>
      <c r="AJ136" s="75">
        <v>-2.0597427118977898E-2</v>
      </c>
      <c r="AK136" s="75">
        <v>-2.1176678477322599E-2</v>
      </c>
      <c r="AL136" s="75">
        <v>-2.1722703542995901E-2</v>
      </c>
      <c r="AM136" s="75">
        <v>-2.22366022638152E-2</v>
      </c>
      <c r="AN136" s="75">
        <v>-2.2719429598078E-2</v>
      </c>
      <c r="AO136" s="75">
        <v>-2.3173152454851301E-2</v>
      </c>
      <c r="AP136" s="75">
        <v>-2.3599628976930902E-2</v>
      </c>
      <c r="AQ136" s="75">
        <v>-2.40009777083241E-2</v>
      </c>
      <c r="AR136" s="75">
        <v>-2.4379361624569301E-2</v>
      </c>
      <c r="AS136" s="75">
        <v>-2.4736616128307101E-2</v>
      </c>
      <c r="AT136" s="75">
        <v>-2.5074610131182399E-2</v>
      </c>
      <c r="AU136" s="75">
        <v>-2.5394468246336101E-2</v>
      </c>
      <c r="AV136" s="75">
        <v>-2.56973800888727E-2</v>
      </c>
      <c r="AW136" s="75">
        <v>-2.5983538142759201E-2</v>
      </c>
      <c r="AX136" s="75">
        <v>-2.6253026227568602E-2</v>
      </c>
      <c r="AY136" s="75">
        <v>-2.6505353829088502E-2</v>
      </c>
      <c r="AZ136" s="75">
        <v>-2.6739315623508401E-2</v>
      </c>
      <c r="BA136" s="75">
        <v>-2.6953830149591299E-2</v>
      </c>
      <c r="BB136" s="75">
        <v>-2.7147024034875299E-2</v>
      </c>
      <c r="BC136" s="75">
        <v>-2.73171798210705E-2</v>
      </c>
      <c r="BD136" s="75">
        <v>-2.7462474518524599E-2</v>
      </c>
      <c r="BE136" s="75">
        <v>-2.7581027457868001E-2</v>
      </c>
      <c r="BF136" s="75">
        <v>-2.7671363132635601E-2</v>
      </c>
      <c r="BG136" s="75">
        <v>-2.7732150708943599E-2</v>
      </c>
      <c r="BH136" s="75">
        <v>-2.7762525651109999E-2</v>
      </c>
      <c r="BI136" s="75">
        <v>-2.7762036776070999E-2</v>
      </c>
      <c r="BJ136" s="75">
        <v>-2.77307502120493E-2</v>
      </c>
      <c r="BK136" s="75">
        <v>-2.7669128214320101E-2</v>
      </c>
      <c r="BL136" s="75">
        <v>-2.7578143314904002E-2</v>
      </c>
      <c r="BM136" s="75">
        <v>-2.74591312071879E-2</v>
      </c>
      <c r="BN136" s="75">
        <v>-2.7313613375786101E-2</v>
      </c>
      <c r="BO136" s="75">
        <v>-2.7143509924594501E-2</v>
      </c>
      <c r="BP136" s="75">
        <v>-2.6950513229403401E-2</v>
      </c>
      <c r="BQ136" s="75">
        <v>-2.6736557448180001E-2</v>
      </c>
      <c r="BR136" s="75">
        <v>-2.65031227717645E-2</v>
      </c>
      <c r="BS136" s="75">
        <v>-2.6251657202647001E-2</v>
      </c>
      <c r="BT136" s="75">
        <v>-2.59829630784543E-2</v>
      </c>
      <c r="BU136" s="75">
        <v>-2.5697714320767701E-2</v>
      </c>
      <c r="BV136" s="75">
        <v>-2.5395736402779201E-2</v>
      </c>
      <c r="BW136" s="75">
        <v>-2.5076685455833199E-2</v>
      </c>
      <c r="BX136" s="75">
        <v>-2.47395555209141E-2</v>
      </c>
      <c r="BY136" s="75">
        <v>-2.43828286023745E-2</v>
      </c>
      <c r="BZ136" s="75">
        <v>-2.4005071584088E-2</v>
      </c>
      <c r="CA136" s="75">
        <v>-2.36038275593136E-2</v>
      </c>
      <c r="CB136" s="75">
        <v>-2.31775471882565E-2</v>
      </c>
      <c r="CC136" s="75">
        <v>-2.27235393648152E-2</v>
      </c>
      <c r="CD136" s="75">
        <v>-2.2240341937949701E-2</v>
      </c>
      <c r="CE136" s="75">
        <v>-2.1725877164935799E-2</v>
      </c>
      <c r="CF136" s="75">
        <v>-2.1179033985326799E-2</v>
      </c>
      <c r="CG136" s="75">
        <v>-2.05989578545859E-2</v>
      </c>
      <c r="CH136" s="75">
        <v>-1.9985232969288499E-2</v>
      </c>
      <c r="CI136" s="75">
        <v>-1.9338433055322599E-2</v>
      </c>
      <c r="CJ136" s="75">
        <v>-1.86591651733806E-2</v>
      </c>
      <c r="CK136" s="75">
        <v>-1.7949243367365801E-2</v>
      </c>
      <c r="CL136" s="75">
        <v>-1.7210477094713399E-2</v>
      </c>
      <c r="CM136" s="75">
        <v>-1.6445508539022699E-2</v>
      </c>
      <c r="CN136" s="75">
        <v>-1.5657190558845201E-2</v>
      </c>
      <c r="CO136" s="75">
        <v>-1.48486304113976E-2</v>
      </c>
      <c r="CP136" s="75">
        <v>-1.40231495995794E-2</v>
      </c>
      <c r="CQ136" s="75">
        <v>-1.3184089399301199E-2</v>
      </c>
      <c r="CR136" s="75">
        <v>-1.2334556000291701E-2</v>
      </c>
      <c r="CS136" s="75">
        <v>-1.1477776535703E-2</v>
      </c>
      <c r="CT136" s="75">
        <v>-1.06163141329898E-2</v>
      </c>
      <c r="CU136" s="75">
        <v>-9.7527094339557099E-3</v>
      </c>
      <c r="CV136" s="75">
        <v>-8.8889935945553507E-3</v>
      </c>
      <c r="CW136" s="75">
        <v>-8.0266586210882406E-3</v>
      </c>
      <c r="CX136" s="75">
        <v>-7.1670983447302203E-3</v>
      </c>
      <c r="CY136" s="75">
        <v>-6.31094965596275E-3</v>
      </c>
      <c r="CZ136" s="75">
        <v>-5.4587406547489002E-3</v>
      </c>
      <c r="DA136" s="75">
        <v>-4.6105754712334598E-3</v>
      </c>
      <c r="DB136" s="75">
        <v>-3.7662544157910801E-3</v>
      </c>
      <c r="DC136" s="75">
        <v>-2.92536827625554E-3</v>
      </c>
      <c r="DD136" s="75">
        <v>-2.08739167170733E-3</v>
      </c>
      <c r="DE136" s="75">
        <v>-1.2515097437881099E-3</v>
      </c>
      <c r="DF136" s="75">
        <v>-8.3381161993202103E-4</v>
      </c>
    </row>
    <row r="137" spans="1:110" ht="1.1499999999999999" customHeight="1" x14ac:dyDescent="0.25">
      <c r="A137" s="71">
        <f t="shared" si="48"/>
        <v>126</v>
      </c>
      <c r="B137">
        <v>3700</v>
      </c>
      <c r="C137" s="72">
        <f t="shared" si="55"/>
        <v>-7.9331559911588502E-3</v>
      </c>
      <c r="D137" s="72">
        <f t="shared" si="55"/>
        <v>-2.7304238774449902E-2</v>
      </c>
      <c r="E137" s="72">
        <f t="shared" si="55"/>
        <v>-1.68774897747016E-2</v>
      </c>
      <c r="G137" s="72">
        <f t="shared" si="54"/>
        <v>-0.53776358520361101</v>
      </c>
      <c r="H137" s="72">
        <f t="shared" si="54"/>
        <v>-1.82222370727981</v>
      </c>
      <c r="I137" s="72">
        <f t="shared" si="51"/>
        <v>-1.11059266623042</v>
      </c>
      <c r="K137" s="75">
        <v>-8.3069199356941602E-4</v>
      </c>
      <c r="L137" s="75">
        <v>-1.2477131539344499E-3</v>
      </c>
      <c r="M137" s="75">
        <v>-2.08127981721645E-3</v>
      </c>
      <c r="N137" s="75">
        <v>-2.91664300447337E-3</v>
      </c>
      <c r="O137" s="75">
        <v>-3.7550776407897501E-3</v>
      </c>
      <c r="P137" s="75">
        <v>-4.5967135823411802E-3</v>
      </c>
      <c r="Q137" s="75">
        <v>-5.4421926650684302E-3</v>
      </c>
      <c r="R137" s="75">
        <v>-6.29144788439134E-3</v>
      </c>
      <c r="S137" s="75">
        <v>-7.1445577470603799E-3</v>
      </c>
      <c r="T137" s="75">
        <v>-8.0007105555978293E-3</v>
      </c>
      <c r="U137" s="75">
        <v>-8.8593088317338604E-3</v>
      </c>
      <c r="V137" s="75">
        <v>-9.7190024457995596E-3</v>
      </c>
      <c r="W137" s="75">
        <v>-1.0578200557147199E-2</v>
      </c>
      <c r="X137" s="75">
        <v>-1.14347813132008E-2</v>
      </c>
      <c r="Y137" s="75">
        <v>-1.22863382602645E-2</v>
      </c>
      <c r="Z137" s="75">
        <v>-1.3130340806051201E-2</v>
      </c>
      <c r="AA137" s="75">
        <v>-1.39636484163565E-2</v>
      </c>
      <c r="AB137" s="75">
        <v>-1.4782984397284E-2</v>
      </c>
      <c r="AC137" s="75">
        <v>-1.55854870740677E-2</v>
      </c>
      <c r="AD137" s="75">
        <v>-1.6367845181939601E-2</v>
      </c>
      <c r="AE137" s="75">
        <v>-1.7126815108290401E-2</v>
      </c>
      <c r="AF137" s="75">
        <v>-1.7859998151843599E-2</v>
      </c>
      <c r="AG137" s="75">
        <v>-1.8564893914503899E-2</v>
      </c>
      <c r="AH137" s="75">
        <v>-1.9239482720008701E-2</v>
      </c>
      <c r="AI137" s="75">
        <v>-1.9882400096166701E-2</v>
      </c>
      <c r="AJ137" s="75">
        <v>-2.0492926256615598E-2</v>
      </c>
      <c r="AK137" s="75">
        <v>-2.10706427945615E-2</v>
      </c>
      <c r="AL137" s="75">
        <v>-2.16158172357927E-2</v>
      </c>
      <c r="AM137" s="75">
        <v>-2.2129481566639599E-2</v>
      </c>
      <c r="AN137" s="75">
        <v>-2.2612580836757799E-2</v>
      </c>
      <c r="AO137" s="75">
        <v>-2.3066969671444799E-2</v>
      </c>
      <c r="AP137" s="75">
        <v>-2.3494383415345502E-2</v>
      </c>
      <c r="AQ137" s="75">
        <v>-2.3896759163062501E-2</v>
      </c>
      <c r="AR137" s="75">
        <v>-2.42761938473313E-2</v>
      </c>
      <c r="AS137" s="75">
        <v>-2.4634332540908799E-2</v>
      </c>
      <c r="AT137" s="75">
        <v>-2.4972966718532899E-2</v>
      </c>
      <c r="AU137" s="75">
        <v>-2.52931521468963E-2</v>
      </c>
      <c r="AV137" s="75">
        <v>-2.5595972372248001E-2</v>
      </c>
      <c r="AW137" s="75">
        <v>-2.58816495807241E-2</v>
      </c>
      <c r="AX137" s="75">
        <v>-2.6150231854167E-2</v>
      </c>
      <c r="AY137" s="75">
        <v>-2.64012878564426E-2</v>
      </c>
      <c r="AZ137" s="75">
        <v>-2.6633662733574901E-2</v>
      </c>
      <c r="BA137" s="75">
        <v>-2.6846374653937299E-2</v>
      </c>
      <c r="BB137" s="75">
        <v>-2.7037642924015001E-2</v>
      </c>
      <c r="BC137" s="75">
        <v>-2.7205858517277099E-2</v>
      </c>
      <c r="BD137" s="75">
        <v>-2.7349343142814099E-2</v>
      </c>
      <c r="BE137" s="75">
        <v>-2.7466270635586602E-2</v>
      </c>
      <c r="BF137" s="75">
        <v>-2.7555326474330202E-2</v>
      </c>
      <c r="BG137" s="75">
        <v>-2.76152125856651E-2</v>
      </c>
      <c r="BH137" s="75">
        <v>-2.76451263569924E-2</v>
      </c>
      <c r="BI137" s="75">
        <v>-2.7644683330404402E-2</v>
      </c>
      <c r="BJ137" s="75">
        <v>-2.7613875295701199E-2</v>
      </c>
      <c r="BK137" s="75">
        <v>-2.7553214661152101E-2</v>
      </c>
      <c r="BL137" s="75">
        <v>-2.74635529148827E-2</v>
      </c>
      <c r="BM137" s="75">
        <v>-2.7346173046589602E-2</v>
      </c>
      <c r="BN137" s="75">
        <v>-2.7202505999289299E-2</v>
      </c>
      <c r="BO137" s="75">
        <v>-2.7034325177078201E-2</v>
      </c>
      <c r="BP137" s="75">
        <v>-2.68432558019185E-2</v>
      </c>
      <c r="BQ137" s="75">
        <v>-2.66310713932989E-2</v>
      </c>
      <c r="BR137" s="75">
        <v>-2.63991916500344E-2</v>
      </c>
      <c r="BS137" s="75">
        <v>-2.6148947722863299E-2</v>
      </c>
      <c r="BT137" s="75">
        <v>-2.5881105371313402E-2</v>
      </c>
      <c r="BU137" s="75">
        <v>-2.5596290065204801E-2</v>
      </c>
      <c r="BV137" s="75">
        <v>-2.52943286341769E-2</v>
      </c>
      <c r="BW137" s="75">
        <v>-2.4974917635590801E-2</v>
      </c>
      <c r="BX137" s="75">
        <v>-2.4637083034344798E-2</v>
      </c>
      <c r="BY137" s="75">
        <v>-2.42794381311159E-2</v>
      </c>
      <c r="BZ137" s="75">
        <v>-2.3900607309528799E-2</v>
      </c>
      <c r="CA137" s="75">
        <v>-2.34983151369033E-2</v>
      </c>
      <c r="CB137" s="75">
        <v>-2.3071103714769298E-2</v>
      </c>
      <c r="CC137" s="75">
        <v>-2.2616448984253999E-2</v>
      </c>
      <c r="CD137" s="75">
        <v>-2.2133012450372001E-2</v>
      </c>
      <c r="CE137" s="75">
        <v>-2.1618824174811299E-2</v>
      </c>
      <c r="CF137" s="75">
        <v>-2.1072896982109301E-2</v>
      </c>
      <c r="CG137" s="75">
        <v>-2.0494415565608499E-2</v>
      </c>
      <c r="CH137" s="75">
        <v>-1.9883044788243699E-2</v>
      </c>
      <c r="CI137" s="75">
        <v>-1.92393340536227E-2</v>
      </c>
      <c r="CJ137" s="75">
        <v>-1.8563905509877202E-2</v>
      </c>
      <c r="CK137" s="75">
        <v>-1.78584909172332E-2</v>
      </c>
      <c r="CL137" s="75">
        <v>-1.7124849807796601E-2</v>
      </c>
      <c r="CM137" s="75">
        <v>-1.63655035248302E-2</v>
      </c>
      <c r="CN137" s="75">
        <v>-1.55831960546493E-2</v>
      </c>
      <c r="CO137" s="75">
        <v>-1.4780910479221299E-2</v>
      </c>
      <c r="CP137" s="75">
        <v>-1.39618189835346E-2</v>
      </c>
      <c r="CQ137" s="75">
        <v>-1.31291537664537E-2</v>
      </c>
      <c r="CR137" s="75">
        <v>-1.22858823988735E-2</v>
      </c>
      <c r="CS137" s="75">
        <v>-1.14351242739667E-2</v>
      </c>
      <c r="CT137" s="75">
        <v>-1.05793693932082E-2</v>
      </c>
      <c r="CU137" s="75">
        <v>-9.7210538686067598E-3</v>
      </c>
      <c r="CV137" s="75">
        <v>-8.8621953883739404E-3</v>
      </c>
      <c r="CW137" s="75">
        <v>-8.0042351637939595E-3</v>
      </c>
      <c r="CX137" s="75">
        <v>-7.1485612539163397E-3</v>
      </c>
      <c r="CY137" s="75">
        <v>-6.2958438322129901E-3</v>
      </c>
      <c r="CZ137" s="75">
        <v>-5.4466069871796198E-3</v>
      </c>
      <c r="DA137" s="75">
        <v>-4.6010237927657698E-3</v>
      </c>
      <c r="DB137" s="75">
        <v>-3.7589307973803399E-3</v>
      </c>
      <c r="DC137" s="75">
        <v>-2.9199783584772298E-3</v>
      </c>
      <c r="DD137" s="75">
        <v>-2.0837024611318998E-3</v>
      </c>
      <c r="DE137" s="75">
        <v>-1.24936432473987E-3</v>
      </c>
      <c r="DF137" s="75">
        <v>-8.3239774281537303E-4</v>
      </c>
    </row>
    <row r="138" spans="1:110" ht="1.1499999999999999" customHeight="1" x14ac:dyDescent="0.25">
      <c r="A138" s="71">
        <f t="shared" si="48"/>
        <v>127</v>
      </c>
      <c r="B138">
        <v>3650</v>
      </c>
      <c r="C138" s="72">
        <f t="shared" si="55"/>
        <v>-7.9104719830229396E-3</v>
      </c>
      <c r="D138" s="72">
        <f t="shared" si="55"/>
        <v>-2.7194292186613799E-2</v>
      </c>
      <c r="E138" s="72">
        <f t="shared" si="55"/>
        <v>-1.6798111381108299E-2</v>
      </c>
      <c r="G138" s="72">
        <f t="shared" si="54"/>
        <v>-0.52985311322058803</v>
      </c>
      <c r="H138" s="72">
        <f t="shared" si="54"/>
        <v>-1.7950294150932</v>
      </c>
      <c r="I138" s="72">
        <f t="shared" si="51"/>
        <v>-1.09379455484931</v>
      </c>
      <c r="K138" s="75">
        <v>-8.2930118837793896E-4</v>
      </c>
      <c r="L138" s="75">
        <v>-1.2455829934560801E-3</v>
      </c>
      <c r="M138" s="75">
        <v>-2.0776121229937401E-3</v>
      </c>
      <c r="N138" s="75">
        <v>-2.9112691007548998E-3</v>
      </c>
      <c r="O138" s="75">
        <v>-3.74777013367292E-3</v>
      </c>
      <c r="P138" s="75">
        <v>-4.5871751482673001E-3</v>
      </c>
      <c r="Q138" s="75">
        <v>-5.4300635395202303E-3</v>
      </c>
      <c r="R138" s="75">
        <v>-6.2763377150622498E-3</v>
      </c>
      <c r="S138" s="75">
        <v>-7.1260317921814902E-3</v>
      </c>
      <c r="T138" s="75">
        <v>-7.9783024745120196E-3</v>
      </c>
      <c r="U138" s="75">
        <v>-8.8325479088780402E-3</v>
      </c>
      <c r="V138" s="75">
        <v>-9.6874366890915501E-3</v>
      </c>
      <c r="W138" s="75">
        <v>-1.05414024477568E-2</v>
      </c>
      <c r="X138" s="75">
        <v>-1.13923708831362E-2</v>
      </c>
      <c r="Y138" s="75">
        <v>-1.22380157961333E-2</v>
      </c>
      <c r="Z138" s="75">
        <v>-1.30758925915415E-2</v>
      </c>
      <c r="AA138" s="75">
        <v>-1.3902964672797599E-2</v>
      </c>
      <c r="AB138" s="75">
        <v>-1.47160811309277E-2</v>
      </c>
      <c r="AC138" s="75">
        <v>-1.5512499705778201E-2</v>
      </c>
      <c r="AD138" s="75">
        <v>-1.6289038435561402E-2</v>
      </c>
      <c r="AE138" s="75">
        <v>-1.7042574921365398E-2</v>
      </c>
      <c r="AF138" s="75">
        <v>-1.7770829230689698E-2</v>
      </c>
      <c r="AG138" s="75">
        <v>-1.8471373421402801E-2</v>
      </c>
      <c r="AH138" s="75">
        <v>-1.9142275612844002E-2</v>
      </c>
      <c r="AI138" s="75">
        <v>-1.9782223859810901E-2</v>
      </c>
      <c r="AJ138" s="75">
        <v>-2.0390475237786601E-2</v>
      </c>
      <c r="AK138" s="75">
        <v>-2.0966639766715998E-2</v>
      </c>
      <c r="AL138" s="75">
        <v>-2.15109140405274E-2</v>
      </c>
      <c r="AM138" s="75">
        <v>-2.2024261448059398E-2</v>
      </c>
      <c r="AN138" s="75">
        <v>-2.25075351565465E-2</v>
      </c>
      <c r="AO138" s="75">
        <v>-2.2962471924160999E-2</v>
      </c>
      <c r="AP138" s="75">
        <v>-2.3390698145099101E-2</v>
      </c>
      <c r="AQ138" s="75">
        <v>-2.3793978541762E-2</v>
      </c>
      <c r="AR138" s="75">
        <v>-2.4174346835743502E-2</v>
      </c>
      <c r="AS138" s="75">
        <v>-2.45332692089778E-2</v>
      </c>
      <c r="AT138" s="75">
        <v>-2.4872461919931001E-2</v>
      </c>
      <c r="AU138" s="75">
        <v>-2.5192923243180301E-2</v>
      </c>
      <c r="AV138" s="75">
        <v>-2.54956224031366E-2</v>
      </c>
      <c r="AW138" s="75">
        <v>-2.5780825351134799E-2</v>
      </c>
      <c r="AX138" s="75">
        <v>-2.6048536294019799E-2</v>
      </c>
      <c r="AY138" s="75">
        <v>-2.6298375586911699E-2</v>
      </c>
      <c r="AZ138" s="75">
        <v>-2.6529251392839799E-2</v>
      </c>
      <c r="BA138" s="75">
        <v>-2.6740253591938198E-2</v>
      </c>
      <c r="BB138" s="75">
        <v>-2.6929704676335799E-2</v>
      </c>
      <c r="BC138" s="75">
        <v>-2.7096092039209901E-2</v>
      </c>
      <c r="BD138" s="75">
        <v>-2.72378666347412E-2</v>
      </c>
      <c r="BE138" s="75">
        <v>-2.7353265469582701E-2</v>
      </c>
      <c r="BF138" s="75">
        <v>-2.7441114069511E-2</v>
      </c>
      <c r="BG138" s="75">
        <v>-2.7500150684654699E-2</v>
      </c>
      <c r="BH138" s="75">
        <v>-2.75296303116465E-2</v>
      </c>
      <c r="BI138" s="75">
        <v>-2.7529230108575501E-2</v>
      </c>
      <c r="BJ138" s="75">
        <v>-2.7498870773920301E-2</v>
      </c>
      <c r="BK138" s="75">
        <v>-2.7439117131657399E-2</v>
      </c>
      <c r="BL138" s="75">
        <v>-2.7350699047674398E-2</v>
      </c>
      <c r="BM138" s="75">
        <v>-2.72348571429483E-2</v>
      </c>
      <c r="BN138" s="75">
        <v>-2.7092935574228202E-2</v>
      </c>
      <c r="BO138" s="75">
        <v>-2.6926564518885199E-2</v>
      </c>
      <c r="BP138" s="75">
        <v>-2.6737319864155298E-2</v>
      </c>
      <c r="BQ138" s="75">
        <v>-2.6526806258489102E-2</v>
      </c>
      <c r="BR138" s="75">
        <v>-2.62964063735125E-2</v>
      </c>
      <c r="BS138" s="75">
        <v>-2.60473260028584E-2</v>
      </c>
      <c r="BT138" s="75">
        <v>-2.5780306889255301E-2</v>
      </c>
      <c r="BU138" s="75">
        <v>-2.5495926526286801E-2</v>
      </c>
      <c r="BV138" s="75">
        <v>-2.5194009607862399E-2</v>
      </c>
      <c r="BW138" s="75">
        <v>-2.4874299819571202E-2</v>
      </c>
      <c r="BX138" s="75">
        <v>-2.4535841080241799E-2</v>
      </c>
      <c r="BY138" s="75">
        <v>-2.41773852497317E-2</v>
      </c>
      <c r="BZ138" s="75">
        <v>-2.3797595032037801E-2</v>
      </c>
      <c r="CA138" s="75">
        <v>-2.3394382787851099E-2</v>
      </c>
      <c r="CB138" s="75">
        <v>-2.2966360604050301E-2</v>
      </c>
      <c r="CC138" s="75">
        <v>-2.25111769803788E-2</v>
      </c>
      <c r="CD138" s="75">
        <v>-2.2027597230539799E-2</v>
      </c>
      <c r="CE138" s="75">
        <v>-2.1513762786198602E-2</v>
      </c>
      <c r="CF138" s="75">
        <v>-2.09687973373411E-2</v>
      </c>
      <c r="CG138" s="75">
        <v>-2.0391924451014301E-2</v>
      </c>
      <c r="CH138" s="75">
        <v>-1.97828875425511E-2</v>
      </c>
      <c r="CI138" s="75">
        <v>-1.9142206804081002E-2</v>
      </c>
      <c r="CJ138" s="75">
        <v>-1.8470528208258601E-2</v>
      </c>
      <c r="CK138" s="75">
        <v>-1.77694943338246E-2</v>
      </c>
      <c r="CL138" s="75">
        <v>-1.7040829829206801E-2</v>
      </c>
      <c r="CM138" s="75">
        <v>-1.6286930204973901E-2</v>
      </c>
      <c r="CN138" s="75">
        <v>-1.5510446819925999E-2</v>
      </c>
      <c r="CO138" s="75">
        <v>-1.47142364267756E-2</v>
      </c>
      <c r="CP138" s="75">
        <v>-1.39013376351613E-2</v>
      </c>
      <c r="CQ138" s="75">
        <v>-1.3074871588241801E-2</v>
      </c>
      <c r="CR138" s="75">
        <v>-1.22376815585494E-2</v>
      </c>
      <c r="CS138" s="75">
        <v>-1.13927776668788E-2</v>
      </c>
      <c r="CT138" s="75">
        <v>-1.0542583664018799E-2</v>
      </c>
      <c r="CU138" s="75">
        <v>-9.6894363360115598E-3</v>
      </c>
      <c r="CV138" s="75">
        <v>-8.8353327156346501E-3</v>
      </c>
      <c r="CW138" s="75">
        <v>-7.9816766658404904E-3</v>
      </c>
      <c r="CX138" s="75">
        <v>-7.1298350120559901E-3</v>
      </c>
      <c r="CY138" s="75">
        <v>-6.2805216424885596E-3</v>
      </c>
      <c r="CZ138" s="75">
        <v>-5.4342474162967797E-3</v>
      </c>
      <c r="DA138" s="75">
        <v>-4.5912529171255297E-3</v>
      </c>
      <c r="DB138" s="75">
        <v>-3.7514103529747399E-3</v>
      </c>
      <c r="DC138" s="75">
        <v>-2.9144239203742401E-3</v>
      </c>
      <c r="DD138" s="75">
        <v>-2.07988961338742E-3</v>
      </c>
      <c r="DE138" s="75">
        <v>-1.2471420287602001E-3</v>
      </c>
      <c r="DF138" s="75">
        <v>-8.3093833208295101E-4</v>
      </c>
    </row>
    <row r="139" spans="1:110" ht="1.1499999999999999" customHeight="1" x14ac:dyDescent="0.25">
      <c r="A139" s="71">
        <f t="shared" si="48"/>
        <v>128</v>
      </c>
      <c r="B139">
        <v>3600</v>
      </c>
      <c r="C139" s="72">
        <f t="shared" si="55"/>
        <v>-7.8877483757833003E-3</v>
      </c>
      <c r="D139" s="72">
        <f t="shared" si="55"/>
        <v>-2.7086146457340799E-2</v>
      </c>
      <c r="E139" s="72">
        <f t="shared" si="55"/>
        <v>-1.67202236915318E-2</v>
      </c>
      <c r="G139" s="72">
        <f t="shared" si="54"/>
        <v>-0.52196536484480405</v>
      </c>
      <c r="H139" s="72">
        <f t="shared" si="54"/>
        <v>-1.7679432686358501</v>
      </c>
      <c r="I139" s="72">
        <f t="shared" si="51"/>
        <v>-1.07707433115778</v>
      </c>
      <c r="K139" s="75">
        <v>-8.2786188820136797E-4</v>
      </c>
      <c r="L139" s="75">
        <v>-1.2433786153178499E-3</v>
      </c>
      <c r="M139" s="75">
        <v>-2.0738236357783499E-3</v>
      </c>
      <c r="N139" s="75">
        <v>-2.9057348018432E-3</v>
      </c>
      <c r="O139" s="75">
        <v>-3.7402707109686099E-3</v>
      </c>
      <c r="P139" s="75">
        <v>-4.5774250601880303E-3</v>
      </c>
      <c r="Q139" s="75">
        <v>-5.4177176461916998E-3</v>
      </c>
      <c r="R139" s="75">
        <v>-6.2610232195674997E-3</v>
      </c>
      <c r="S139" s="75">
        <v>-7.1073327629619602E-3</v>
      </c>
      <c r="T139" s="75">
        <v>-7.9557750121011794E-3</v>
      </c>
      <c r="U139" s="75">
        <v>-8.8057453697820108E-3</v>
      </c>
      <c r="V139" s="75">
        <v>-9.6559296052782795E-3</v>
      </c>
      <c r="W139" s="75">
        <v>-1.0504786402770999E-2</v>
      </c>
      <c r="X139" s="75">
        <v>-1.1350288856110601E-2</v>
      </c>
      <c r="Y139" s="75">
        <v>-1.2190186603220301E-2</v>
      </c>
      <c r="Z139" s="75">
        <v>-1.3022115743246999E-2</v>
      </c>
      <c r="AA139" s="75">
        <v>-1.3843141013167E-2</v>
      </c>
      <c r="AB139" s="75">
        <v>-1.4650231986584E-2</v>
      </c>
      <c r="AC139" s="75">
        <v>-1.54407555107263E-2</v>
      </c>
      <c r="AD139" s="75">
        <v>-1.6211656083251001E-2</v>
      </c>
      <c r="AE139" s="75">
        <v>-1.6959925902592599E-2</v>
      </c>
      <c r="AF139" s="75">
        <v>-1.7683394629671001E-2</v>
      </c>
      <c r="AG139" s="75">
        <v>-1.8379704230542301E-2</v>
      </c>
      <c r="AH139" s="75">
        <v>-1.9047005350785101E-2</v>
      </c>
      <c r="AI139" s="75">
        <v>-1.9684037590454801E-2</v>
      </c>
      <c r="AJ139" s="75">
        <v>-2.02900300772853E-2</v>
      </c>
      <c r="AK139" s="75">
        <v>-2.0864627871419499E-2</v>
      </c>
      <c r="AL139" s="75">
        <v>-2.14079569936893E-2</v>
      </c>
      <c r="AM139" s="75">
        <v>-2.1920910829267001E-2</v>
      </c>
      <c r="AN139" s="75">
        <v>-2.24042689614589E-2</v>
      </c>
      <c r="AO139" s="75">
        <v>-2.2859643344536301E-2</v>
      </c>
      <c r="AP139" s="75">
        <v>-2.3288565063194201E-2</v>
      </c>
      <c r="AQ139" s="75">
        <v>-2.36926366302441E-2</v>
      </c>
      <c r="AR139" s="75">
        <v>-2.4073827570132302E-2</v>
      </c>
      <c r="AS139" s="75">
        <v>-2.4433440047391699E-2</v>
      </c>
      <c r="AT139" s="75">
        <v>-2.47731150190156E-2</v>
      </c>
      <c r="AU139" s="75">
        <v>-2.5093803194672502E-2</v>
      </c>
      <c r="AV139" s="75">
        <v>-2.5396354666818201E-2</v>
      </c>
      <c r="AW139" s="75">
        <v>-2.5681089081012898E-2</v>
      </c>
      <c r="AX139" s="75">
        <v>-2.5947961148767702E-2</v>
      </c>
      <c r="AY139" s="75">
        <v>-2.6196635296155301E-2</v>
      </c>
      <c r="AZ139" s="75">
        <v>-2.64260946715194E-2</v>
      </c>
      <c r="BA139" s="75">
        <v>-2.66354738707195E-2</v>
      </c>
      <c r="BB139" s="75">
        <v>-2.68232097708914E-2</v>
      </c>
      <c r="BC139" s="75">
        <v>-2.6987874260476E-2</v>
      </c>
      <c r="BD139" s="75">
        <v>-2.7128031444076401E-2</v>
      </c>
      <c r="BE139" s="75">
        <v>-2.7241994025694102E-2</v>
      </c>
      <c r="BF139" s="75">
        <v>-2.7328701939827602E-2</v>
      </c>
      <c r="BG139" s="75">
        <v>-2.7386938286017501E-2</v>
      </c>
      <c r="BH139" s="75">
        <v>-2.74160098558923E-2</v>
      </c>
      <c r="BI139" s="75">
        <v>-2.7415647780653599E-2</v>
      </c>
      <c r="BJ139" s="75">
        <v>-2.7385711503579799E-2</v>
      </c>
      <c r="BK139" s="75">
        <v>-2.7326811993034401E-2</v>
      </c>
      <c r="BL139" s="75">
        <v>-2.7239564037740801E-2</v>
      </c>
      <c r="BM139" s="75">
        <v>-2.7125172000237299E-2</v>
      </c>
      <c r="BN139" s="75">
        <v>-2.6984895907812601E-2</v>
      </c>
      <c r="BO139" s="75">
        <v>-2.6820230565704099E-2</v>
      </c>
      <c r="BP139" s="75">
        <v>-2.6632712454770599E-2</v>
      </c>
      <c r="BQ139" s="75">
        <v>-2.6423776658439199E-2</v>
      </c>
      <c r="BR139" s="75">
        <v>-2.61947852617095E-2</v>
      </c>
      <c r="BS139" s="75">
        <v>-2.5946813972791399E-2</v>
      </c>
      <c r="BT139" s="75">
        <v>-2.5680591773184401E-2</v>
      </c>
      <c r="BU139" s="75">
        <v>-2.5396646887561401E-2</v>
      </c>
      <c r="BV139" s="75">
        <v>-2.5094801972782001E-2</v>
      </c>
      <c r="BW139" s="75">
        <v>-2.4774849861860199E-2</v>
      </c>
      <c r="BX139" s="75">
        <v>-2.4435843740302499E-2</v>
      </c>
      <c r="BY139" s="75">
        <v>-2.40766765408943E-2</v>
      </c>
      <c r="BZ139" s="75">
        <v>-2.3696035036750801E-2</v>
      </c>
      <c r="CA139" s="75">
        <v>-2.3292022027835601E-2</v>
      </c>
      <c r="CB139" s="75">
        <v>-2.2863302001778701E-2</v>
      </c>
      <c r="CC139" s="75">
        <v>-2.2407699244799899E-2</v>
      </c>
      <c r="CD139" s="75">
        <v>-2.1924065450812099E-2</v>
      </c>
      <c r="CE139" s="75">
        <v>-2.1410656150128399E-2</v>
      </c>
      <c r="CF139" s="75">
        <v>-2.08666937774751E-2</v>
      </c>
      <c r="CG139" s="75">
        <v>-2.02914406236459E-2</v>
      </c>
      <c r="CH139" s="75">
        <v>-1.96847163161737E-2</v>
      </c>
      <c r="CI139" s="75">
        <v>-1.9047007632889201E-2</v>
      </c>
      <c r="CJ139" s="75">
        <v>-1.83789921777179E-2</v>
      </c>
      <c r="CK139" s="75">
        <v>-1.7682217313786101E-2</v>
      </c>
      <c r="CL139" s="75">
        <v>-1.6958386383657799E-2</v>
      </c>
      <c r="CM139" s="75">
        <v>-1.6209765141707001E-2</v>
      </c>
      <c r="CN139" s="75">
        <v>-1.5438926576048201E-2</v>
      </c>
      <c r="CO139" s="75">
        <v>-1.46486004665848E-2</v>
      </c>
      <c r="CP139" s="75">
        <v>-1.384170488594E-2</v>
      </c>
      <c r="CQ139" s="75">
        <v>-1.3021250428632799E-2</v>
      </c>
      <c r="CR139" s="75">
        <v>-1.21899665622777E-2</v>
      </c>
      <c r="CS139" s="75">
        <v>-1.13507564635347E-2</v>
      </c>
      <c r="CT139" s="75">
        <v>-1.05059799349737E-2</v>
      </c>
      <c r="CU139" s="75">
        <v>-9.6578836306798598E-3</v>
      </c>
      <c r="CV139" s="75">
        <v>-8.8084337973304994E-3</v>
      </c>
      <c r="CW139" s="75">
        <v>-7.9590115279597699E-3</v>
      </c>
      <c r="CX139" s="75">
        <v>-7.11094819449044E-3</v>
      </c>
      <c r="CY139" s="75">
        <v>-6.2650089963744897E-3</v>
      </c>
      <c r="CZ139" s="75">
        <v>-5.4216864612726496E-3</v>
      </c>
      <c r="DA139" s="75">
        <v>-4.5812837564062599E-3</v>
      </c>
      <c r="DB139" s="75">
        <v>-3.74371078477452E-3</v>
      </c>
      <c r="DC139" s="75">
        <v>-2.9087191220014499E-3</v>
      </c>
      <c r="DD139" s="75">
        <v>-2.07596321085475E-3</v>
      </c>
      <c r="DE139" s="75">
        <v>-1.24484912339539E-3</v>
      </c>
      <c r="DF139" s="75">
        <v>-8.2943724335564101E-4</v>
      </c>
    </row>
    <row r="140" spans="1:110" ht="1.1499999999999999" customHeight="1" x14ac:dyDescent="0.25">
      <c r="A140" s="71">
        <f t="shared" si="48"/>
        <v>129</v>
      </c>
      <c r="B140">
        <v>3550</v>
      </c>
      <c r="C140" s="72">
        <f t="shared" si="55"/>
        <v>-7.8650094228714801E-3</v>
      </c>
      <c r="D140" s="72">
        <f t="shared" si="55"/>
        <v>-2.6979779127031998E-2</v>
      </c>
      <c r="E140" s="72">
        <f t="shared" si="55"/>
        <v>-1.6643800358961E-2</v>
      </c>
      <c r="G140" s="72">
        <f t="shared" si="54"/>
        <v>-0.514100355421933</v>
      </c>
      <c r="H140" s="72">
        <f t="shared" si="54"/>
        <v>-1.74096348950882</v>
      </c>
      <c r="I140" s="72">
        <f t="shared" ref="I140:I171" si="56">INDEX($K$238:$DF$437,$A140,I$11)</f>
        <v>-1.06043053079882</v>
      </c>
      <c r="K140" s="75">
        <v>-8.2637815207817699E-4</v>
      </c>
      <c r="L140" s="75">
        <v>-1.24110607938291E-3</v>
      </c>
      <c r="M140" s="75">
        <v>-2.0699243154331201E-3</v>
      </c>
      <c r="N140" s="75">
        <v>-2.9000538162790601E-3</v>
      </c>
      <c r="O140" s="75">
        <v>-3.7325966060552601E-3</v>
      </c>
      <c r="P140" s="75">
        <v>-4.5674839361390697E-3</v>
      </c>
      <c r="Q140" s="75">
        <v>-5.4051785754063502E-3</v>
      </c>
      <c r="R140" s="75">
        <v>-6.2455301588306596E-3</v>
      </c>
      <c r="S140" s="75">
        <v>-7.0884878488095601E-3</v>
      </c>
      <c r="T140" s="75">
        <v>-7.9331559911588502E-3</v>
      </c>
      <c r="U140" s="75">
        <v>-8.7789286362431E-3</v>
      </c>
      <c r="V140" s="75">
        <v>-9.6245068010375693E-3</v>
      </c>
      <c r="W140" s="75">
        <v>-1.0468374974248001E-2</v>
      </c>
      <c r="X140" s="75">
        <v>-1.1308553572989599E-2</v>
      </c>
      <c r="Y140" s="75">
        <v>-1.21428633905816E-2</v>
      </c>
      <c r="Z140" s="75">
        <v>-1.2969016523106801E-2</v>
      </c>
      <c r="AA140" s="75">
        <v>-1.37841767771533E-2</v>
      </c>
      <c r="AB140" s="75">
        <v>-1.45854288061127E-2</v>
      </c>
      <c r="AC140" s="75">
        <v>-1.5370238633186E-2</v>
      </c>
      <c r="AD140" s="75">
        <v>-1.6135675192917899E-2</v>
      </c>
      <c r="AE140" s="75">
        <v>-1.6878838641646299E-2</v>
      </c>
      <c r="AF140" s="75">
        <v>-1.7597658970530498E-2</v>
      </c>
      <c r="AG140" s="75">
        <v>-1.8289847194450801E-2</v>
      </c>
      <c r="AH140" s="75">
        <v>-1.89536300721692E-2</v>
      </c>
      <c r="AI140" s="75">
        <v>-1.95877980362365E-2</v>
      </c>
      <c r="AJ140" s="75">
        <v>-2.0191548903189801E-2</v>
      </c>
      <c r="AK140" s="75">
        <v>-2.0764567475471198E-2</v>
      </c>
      <c r="AL140" s="75">
        <v>-2.1306910756465999E-2</v>
      </c>
      <c r="AM140" s="75">
        <v>-2.18194001195979E-2</v>
      </c>
      <c r="AN140" s="75">
        <v>-2.23027595341318E-2</v>
      </c>
      <c r="AO140" s="75">
        <v>-2.2758468597430598E-2</v>
      </c>
      <c r="AP140" s="75">
        <v>-2.3187976176523E-2</v>
      </c>
      <c r="AQ140" s="75">
        <v>-2.3592733762088699E-2</v>
      </c>
      <c r="AR140" s="75">
        <v>-2.3974642214820902E-2</v>
      </c>
      <c r="AS140" s="75">
        <v>-2.43348578054065E-2</v>
      </c>
      <c r="AT140" s="75">
        <v>-2.4674943900331502E-2</v>
      </c>
      <c r="AU140" s="75">
        <v>-2.4995811956478001E-2</v>
      </c>
      <c r="AV140" s="75">
        <v>-2.52981921592163E-2</v>
      </c>
      <c r="AW140" s="75">
        <v>-2.5582462752399799E-2</v>
      </c>
      <c r="AX140" s="75">
        <v>-2.5848526493659801E-2</v>
      </c>
      <c r="AY140" s="75">
        <v>-2.6096084272894501E-2</v>
      </c>
      <c r="AZ140" s="75">
        <v>-2.6324204410138899E-2</v>
      </c>
      <c r="BA140" s="75">
        <v>-2.65320419277577E-2</v>
      </c>
      <c r="BB140" s="75">
        <v>-2.6718158442836201E-2</v>
      </c>
      <c r="BC140" s="75">
        <v>-2.68811989648838E-2</v>
      </c>
      <c r="BD140" s="75">
        <v>-2.7019824829107999E-2</v>
      </c>
      <c r="BE140" s="75">
        <v>-2.71324390689687E-2</v>
      </c>
      <c r="BF140" s="75">
        <v>-2.721806741416E-2</v>
      </c>
      <c r="BG140" s="75">
        <v>-2.7275550271319799E-2</v>
      </c>
      <c r="BH140" s="75">
        <v>-2.7304238774449902E-2</v>
      </c>
      <c r="BI140" s="75">
        <v>-2.7303908825056102E-2</v>
      </c>
      <c r="BJ140" s="75">
        <v>-2.7274373820859999E-2</v>
      </c>
      <c r="BK140" s="75">
        <v>-2.7216276838425899E-2</v>
      </c>
      <c r="BL140" s="75">
        <v>-2.71301313837784E-2</v>
      </c>
      <c r="BM140" s="75">
        <v>-2.7017106569364801E-2</v>
      </c>
      <c r="BN140" s="75">
        <v>-2.68783811296316E-2</v>
      </c>
      <c r="BO140" s="75">
        <v>-2.6715325779200601E-2</v>
      </c>
      <c r="BP140" s="75">
        <v>-2.6529439867981602E-2</v>
      </c>
      <c r="BQ140" s="75">
        <v>-2.63219965368671E-2</v>
      </c>
      <c r="BR140" s="75">
        <v>-2.60943451232333E-2</v>
      </c>
      <c r="BS140" s="75">
        <v>-2.58474323654172E-2</v>
      </c>
      <c r="BT140" s="75">
        <v>-2.5581982397666202E-2</v>
      </c>
      <c r="BU140" s="75">
        <v>-2.5298472767462901E-2</v>
      </c>
      <c r="BV140" s="75">
        <v>-2.4996726815393201E-2</v>
      </c>
      <c r="BW140" s="75">
        <v>-2.46765840886655E-2</v>
      </c>
      <c r="BX140" s="75">
        <v>-2.4337104089772701E-2</v>
      </c>
      <c r="BY140" s="75">
        <v>-2.39773175849495E-2</v>
      </c>
      <c r="BZ140" s="75">
        <v>-2.3595927390551798E-2</v>
      </c>
      <c r="CA140" s="75">
        <v>-2.3191224237862101E-2</v>
      </c>
      <c r="CB140" s="75">
        <v>-2.2761912705195699E-2</v>
      </c>
      <c r="CC140" s="75">
        <v>-2.23059924783592E-2</v>
      </c>
      <c r="CD140" s="75">
        <v>-2.1822387704246399E-2</v>
      </c>
      <c r="CE140" s="75">
        <v>-2.13094690059006E-2</v>
      </c>
      <c r="CF140" s="75">
        <v>-2.0766546938161799E-2</v>
      </c>
      <c r="CG140" s="75">
        <v>-2.01929222383023E-2</v>
      </c>
      <c r="CH140" s="75">
        <v>-1.95884881977644E-2</v>
      </c>
      <c r="CI140" s="75">
        <v>-1.89536949550984E-2</v>
      </c>
      <c r="CJ140" s="75">
        <v>-1.8289258025301899E-2</v>
      </c>
      <c r="CK140" s="75">
        <v>-1.75966252832131E-2</v>
      </c>
      <c r="CL140" s="75">
        <v>-1.68774897747016E-2</v>
      </c>
      <c r="CM140" s="75">
        <v>-1.61339859497866E-2</v>
      </c>
      <c r="CN140" s="75">
        <v>-1.53686193605562E-2</v>
      </c>
      <c r="CO140" s="75">
        <v>-1.45839950207619E-2</v>
      </c>
      <c r="CP140" s="75">
        <v>-1.3782919674008499E-2</v>
      </c>
      <c r="CQ140" s="75">
        <v>-1.29682972117916E-2</v>
      </c>
      <c r="CR140" s="75">
        <v>-1.21427496083242E-2</v>
      </c>
      <c r="CS140" s="75">
        <v>-1.1309079070533599E-2</v>
      </c>
      <c r="CT140" s="75">
        <v>-1.04695800903755E-2</v>
      </c>
      <c r="CU140" s="75">
        <v>-9.6264208289494405E-3</v>
      </c>
      <c r="CV140" s="75">
        <v>-8.7815256908243093E-3</v>
      </c>
      <c r="CW140" s="75">
        <v>-7.9362665306598502E-3</v>
      </c>
      <c r="CX140" s="75">
        <v>-7.0919281827946101E-3</v>
      </c>
      <c r="CY140" s="75">
        <v>-6.2493306609667301E-3</v>
      </c>
      <c r="CZ140" s="75">
        <v>-5.4089475132150198E-3</v>
      </c>
      <c r="DA140" s="75">
        <v>-4.57113657132595E-3</v>
      </c>
      <c r="DB140" s="75">
        <v>-3.7358489885127698E-3</v>
      </c>
      <c r="DC140" s="75">
        <v>-2.9028777300982201E-3</v>
      </c>
      <c r="DD140" s="75">
        <v>-2.07193299300797E-3</v>
      </c>
      <c r="DE140" s="75">
        <v>-1.2424916688769301E-3</v>
      </c>
      <c r="DF140" s="75">
        <v>-8.2789816507101901E-4</v>
      </c>
    </row>
    <row r="141" spans="1:110" ht="1.1499999999999999" customHeight="1" x14ac:dyDescent="0.25">
      <c r="A141" s="71">
        <f t="shared" ref="A141:A204" si="57">ROW()-$A$11</f>
        <v>130</v>
      </c>
      <c r="B141">
        <v>3500</v>
      </c>
      <c r="C141" s="72">
        <f t="shared" si="55"/>
        <v>-7.8422782730876803E-3</v>
      </c>
      <c r="D141" s="72">
        <f t="shared" si="55"/>
        <v>-2.6875168857604801E-2</v>
      </c>
      <c r="E141" s="72">
        <f t="shared" si="55"/>
        <v>-1.6568816252870398E-2</v>
      </c>
      <c r="G141" s="72">
        <f t="shared" si="54"/>
        <v>-0.50625807714884496</v>
      </c>
      <c r="H141" s="72">
        <f t="shared" si="54"/>
        <v>-1.7140883206512201</v>
      </c>
      <c r="I141" s="72">
        <f t="shared" si="56"/>
        <v>-1.0438617145459499</v>
      </c>
      <c r="K141" s="75">
        <v>-8.2485384343272E-4</v>
      </c>
      <c r="L141" s="75">
        <v>-1.2387711673227299E-3</v>
      </c>
      <c r="M141" s="75">
        <v>-2.0659236893243301E-3</v>
      </c>
      <c r="N141" s="75">
        <v>-2.89423931289093E-3</v>
      </c>
      <c r="O141" s="75">
        <v>-3.72476439651563E-3</v>
      </c>
      <c r="P141" s="75">
        <v>-4.5573715933096498E-3</v>
      </c>
      <c r="Q141" s="75">
        <v>-5.39246898391411E-3</v>
      </c>
      <c r="R141" s="75">
        <v>-6.22988321103093E-3</v>
      </c>
      <c r="S141" s="75">
        <v>-7.0695230581759401E-3</v>
      </c>
      <c r="T141" s="75">
        <v>-7.9104719830229396E-3</v>
      </c>
      <c r="U141" s="75">
        <v>-8.7521237836654091E-3</v>
      </c>
      <c r="V141" s="75">
        <v>-9.5931925487229806E-3</v>
      </c>
      <c r="W141" s="75">
        <v>-1.04321894740633E-2</v>
      </c>
      <c r="X141" s="75">
        <v>-1.1267182245087401E-2</v>
      </c>
      <c r="Y141" s="75">
        <v>-1.20960579568236E-2</v>
      </c>
      <c r="Z141" s="75">
        <v>-1.29166006132845E-2</v>
      </c>
      <c r="AA141" s="75">
        <v>-1.37260710505051E-2</v>
      </c>
      <c r="AB141" s="75">
        <v>-1.45216635393944E-2</v>
      </c>
      <c r="AC141" s="75">
        <v>-1.53009337594949E-2</v>
      </c>
      <c r="AD141" s="75">
        <v>-1.6061073718656099E-2</v>
      </c>
      <c r="AE141" s="75">
        <v>-1.67992849350048E-2</v>
      </c>
      <c r="AF141" s="75">
        <v>-1.7513588348156101E-2</v>
      </c>
      <c r="AG141" s="75">
        <v>-1.8201764855743902E-2</v>
      </c>
      <c r="AH141" s="75">
        <v>-1.8862109774731801E-2</v>
      </c>
      <c r="AI141" s="75">
        <v>-1.9493463825369799E-2</v>
      </c>
      <c r="AJ141" s="75">
        <v>-2.0094991860255498E-2</v>
      </c>
      <c r="AK141" s="75">
        <v>-2.06664207796575E-2</v>
      </c>
      <c r="AL141" s="75">
        <v>-2.1207741575099099E-2</v>
      </c>
      <c r="AM141" s="75">
        <v>-2.17197011948474E-2</v>
      </c>
      <c r="AN141" s="75">
        <v>-2.2202985005797E-2</v>
      </c>
      <c r="AO141" s="75">
        <v>-2.2658932889603401E-2</v>
      </c>
      <c r="AP141" s="75">
        <v>-2.3088923643026601E-2</v>
      </c>
      <c r="AQ141" s="75">
        <v>-2.3494269842908502E-2</v>
      </c>
      <c r="AR141" s="75">
        <v>-2.3876796254958199E-2</v>
      </c>
      <c r="AS141" s="75">
        <v>-2.4237534166823001E-2</v>
      </c>
      <c r="AT141" s="75">
        <v>-2.4577965145863301E-2</v>
      </c>
      <c r="AU141" s="75">
        <v>-2.48989679430042E-2</v>
      </c>
      <c r="AV141" s="75">
        <v>-2.5201156434200098E-2</v>
      </c>
      <c r="AW141" s="75">
        <v>-2.54849667917687E-2</v>
      </c>
      <c r="AX141" s="75">
        <v>-2.57502509583491E-2</v>
      </c>
      <c r="AY141" s="75">
        <v>-2.5996738832436601E-2</v>
      </c>
      <c r="AZ141" s="75">
        <v>-2.6223591262237202E-2</v>
      </c>
      <c r="BA141" s="75">
        <v>-2.6429963756222599E-2</v>
      </c>
      <c r="BB141" s="75">
        <v>-2.6614550644171599E-2</v>
      </c>
      <c r="BC141" s="75">
        <v>-2.6776059814474101E-2</v>
      </c>
      <c r="BD141" s="75">
        <v>-2.6913234834250899E-2</v>
      </c>
      <c r="BE141" s="75">
        <v>-2.7024583916040599E-2</v>
      </c>
      <c r="BF141" s="75">
        <v>-2.7109189120542301E-2</v>
      </c>
      <c r="BG141" s="75">
        <v>-2.7165963009378999E-2</v>
      </c>
      <c r="BH141" s="75">
        <v>-2.7194292186613799E-2</v>
      </c>
      <c r="BI141" s="75">
        <v>-2.7193987567939001E-2</v>
      </c>
      <c r="BJ141" s="75">
        <v>-2.7164835355529202E-2</v>
      </c>
      <c r="BK141" s="75">
        <v>-2.7107490568273499E-2</v>
      </c>
      <c r="BL141" s="75">
        <v>-2.7022385662144099E-2</v>
      </c>
      <c r="BM141" s="75">
        <v>-2.6910650208155799E-2</v>
      </c>
      <c r="BN141" s="75">
        <v>-2.6773385771102699E-2</v>
      </c>
      <c r="BO141" s="75">
        <v>-2.66118523205204E-2</v>
      </c>
      <c r="BP141" s="75">
        <v>-2.6427507837720399E-2</v>
      </c>
      <c r="BQ141" s="75">
        <v>-2.6221479073201399E-2</v>
      </c>
      <c r="BR141" s="75">
        <v>-2.59951014209036E-2</v>
      </c>
      <c r="BS141" s="75">
        <v>-2.5749200792406501E-2</v>
      </c>
      <c r="BT141" s="75">
        <v>-2.5484499455778801E-2</v>
      </c>
      <c r="BU141" s="75">
        <v>-2.52014244395832E-2</v>
      </c>
      <c r="BV141" s="75">
        <v>-2.4899803673592898E-2</v>
      </c>
      <c r="BW141" s="75">
        <v>-2.4579517550737302E-2</v>
      </c>
      <c r="BX141" s="75">
        <v>-2.4239634164027801E-2</v>
      </c>
      <c r="BY141" s="75">
        <v>-2.3879313144657299E-2</v>
      </c>
      <c r="BZ141" s="75">
        <v>-2.3497271871324301E-2</v>
      </c>
      <c r="CA141" s="75">
        <v>-2.3091980740432502E-2</v>
      </c>
      <c r="CB141" s="75">
        <v>-2.2662178060404499E-2</v>
      </c>
      <c r="CC141" s="75">
        <v>-2.2206034168325402E-2</v>
      </c>
      <c r="CD141" s="75">
        <v>-2.1722535878780001E-2</v>
      </c>
      <c r="CE141" s="75">
        <v>-2.12101675917983E-2</v>
      </c>
      <c r="CF141" s="75">
        <v>-2.0668319230635401E-2</v>
      </c>
      <c r="CG141" s="75">
        <v>-2.0096329369971501E-2</v>
      </c>
      <c r="CH141" s="75">
        <v>-1.9494162162572999E-2</v>
      </c>
      <c r="CI141" s="75">
        <v>-1.88622291449701E-2</v>
      </c>
      <c r="CJ141" s="75">
        <v>-1.8201287981300902E-2</v>
      </c>
      <c r="CK141" s="75">
        <v>-1.7512685272727101E-2</v>
      </c>
      <c r="CL141" s="75">
        <v>-1.6798111381108299E-2</v>
      </c>
      <c r="CM141" s="75">
        <v>-1.6059571178939198E-2</v>
      </c>
      <c r="CN141" s="75">
        <v>-1.5299509607848399E-2</v>
      </c>
      <c r="CO141" s="75">
        <v>-1.4520412612423501E-2</v>
      </c>
      <c r="CP141" s="75">
        <v>-1.37249806937097E-2</v>
      </c>
      <c r="CQ141" s="75">
        <v>-1.2916018137434499E-2</v>
      </c>
      <c r="CR141" s="75">
        <v>-1.2096042175685299E-2</v>
      </c>
      <c r="CS141" s="75">
        <v>-1.1267762529319001E-2</v>
      </c>
      <c r="CT141" s="75">
        <v>-1.04334050150964E-2</v>
      </c>
      <c r="CU141" s="75">
        <v>-9.5950713675301801E-3</v>
      </c>
      <c r="CV141" s="75">
        <v>-8.7546342869018103E-3</v>
      </c>
      <c r="CW141" s="75">
        <v>-7.9134669963423204E-3</v>
      </c>
      <c r="CX141" s="75">
        <v>-7.0728010919447097E-3</v>
      </c>
      <c r="CY141" s="75">
        <v>-6.2335104054636698E-3</v>
      </c>
      <c r="CZ141" s="75">
        <v>-5.3960527978097099E-3</v>
      </c>
      <c r="DA141" s="75">
        <v>-4.5608310010584298E-3</v>
      </c>
      <c r="DB141" s="75">
        <v>-3.7278410958651799E-3</v>
      </c>
      <c r="DC141" s="75">
        <v>-2.8969130606947102E-3</v>
      </c>
      <c r="DD141" s="75">
        <v>-2.0678084018254501E-3</v>
      </c>
      <c r="DE141" s="75">
        <v>-1.2400754812051599E-3</v>
      </c>
      <c r="DF141" s="75">
        <v>-8.2632459400883802E-4</v>
      </c>
    </row>
    <row r="142" spans="1:110" ht="1.1499999999999999" customHeight="1" x14ac:dyDescent="0.25">
      <c r="A142" s="71">
        <f t="shared" si="57"/>
        <v>131</v>
      </c>
      <c r="B142">
        <v>3450</v>
      </c>
      <c r="C142" s="72">
        <f t="shared" si="55"/>
        <v>-7.8195769857211401E-3</v>
      </c>
      <c r="D142" s="72">
        <f t="shared" si="55"/>
        <v>-2.67722953920792E-2</v>
      </c>
      <c r="E142" s="72">
        <f t="shared" si="55"/>
        <v>-1.6495247489738098E-2</v>
      </c>
      <c r="G142" s="72">
        <f t="shared" si="54"/>
        <v>-0.49843850016312402</v>
      </c>
      <c r="H142" s="72">
        <f t="shared" si="54"/>
        <v>-1.6873160252591399</v>
      </c>
      <c r="I142" s="72">
        <f t="shared" si="56"/>
        <v>-1.0273664670562099</v>
      </c>
      <c r="K142" s="75">
        <v>-8.2329260219012198E-4</v>
      </c>
      <c r="L142" s="75">
        <v>-1.23637938432239E-3</v>
      </c>
      <c r="M142" s="75">
        <v>-2.0618308962548301E-3</v>
      </c>
      <c r="N142" s="75">
        <v>-2.8883039804441001E-3</v>
      </c>
      <c r="O142" s="75">
        <v>-3.7167900697977498E-3</v>
      </c>
      <c r="P142" s="75">
        <v>-4.5471071032261497E-3</v>
      </c>
      <c r="Q142" s="75">
        <v>-5.3796106506160801E-3</v>
      </c>
      <c r="R142" s="75">
        <v>-6.2141060484600498E-3</v>
      </c>
      <c r="S142" s="75">
        <v>-7.0504632934898798E-3</v>
      </c>
      <c r="T142" s="75">
        <v>-7.8877483757833003E-3</v>
      </c>
      <c r="U142" s="75">
        <v>-8.7253555991674107E-3</v>
      </c>
      <c r="V142" s="75">
        <v>-9.5620098286917695E-3</v>
      </c>
      <c r="W142" s="75">
        <v>-1.03962500202578E-2</v>
      </c>
      <c r="X142" s="75">
        <v>-1.12261909995504E-2</v>
      </c>
      <c r="Y142" s="75">
        <v>-1.20497812303119E-2</v>
      </c>
      <c r="Z142" s="75">
        <v>-1.28648731538032E-2</v>
      </c>
      <c r="AA142" s="75">
        <v>-1.3668822669169399E-2</v>
      </c>
      <c r="AB142" s="75">
        <v>-1.44589282189645E-2</v>
      </c>
      <c r="AC142" s="75">
        <v>-1.52328260905142E-2</v>
      </c>
      <c r="AD142" s="75">
        <v>-1.5987830437211401E-2</v>
      </c>
      <c r="AE142" s="75">
        <v>-1.6721237707261E-2</v>
      </c>
      <c r="AF142" s="75">
        <v>-1.7431150265751899E-2</v>
      </c>
      <c r="AG142" s="75">
        <v>-1.81154213362924E-2</v>
      </c>
      <c r="AH142" s="75">
        <v>-1.8772406213574799E-2</v>
      </c>
      <c r="AI142" s="75">
        <v>-1.9400995387090898E-2</v>
      </c>
      <c r="AJ142" s="75">
        <v>-2.0000321011448201E-2</v>
      </c>
      <c r="AK142" s="75">
        <v>-2.0570151761826298E-2</v>
      </c>
      <c r="AL142" s="75">
        <v>-2.1110417236791301E-2</v>
      </c>
      <c r="AM142" s="75">
        <v>-2.1621787360195401E-2</v>
      </c>
      <c r="AN142" s="75">
        <v>-2.2104924322879901E-2</v>
      </c>
      <c r="AO142" s="75">
        <v>-2.2561021968290299E-2</v>
      </c>
      <c r="AP142" s="75">
        <v>-2.2991399800721402E-2</v>
      </c>
      <c r="AQ142" s="75">
        <v>-2.3397244366042201E-2</v>
      </c>
      <c r="AR142" s="75">
        <v>-2.3780294621637901E-2</v>
      </c>
      <c r="AS142" s="75">
        <v>-2.41414798379673E-2</v>
      </c>
      <c r="AT142" s="75">
        <v>-2.4482194121633199E-2</v>
      </c>
      <c r="AU142" s="75">
        <v>-2.4803288191646899E-2</v>
      </c>
      <c r="AV142" s="75">
        <v>-2.5105267631356499E-2</v>
      </c>
      <c r="AW142" s="75">
        <v>-2.5388620158155299E-2</v>
      </c>
      <c r="AX142" s="75">
        <v>-2.5653151799860999E-2</v>
      </c>
      <c r="AY142" s="75">
        <v>-2.5898614304382998E-2</v>
      </c>
      <c r="AZ142" s="75">
        <v>-2.6124264759255299E-2</v>
      </c>
      <c r="BA142" s="75">
        <v>-2.6329244917569598E-2</v>
      </c>
      <c r="BB142" s="75">
        <v>-2.65123860229005E-2</v>
      </c>
      <c r="BC142" s="75">
        <v>-2.6672450357564201E-2</v>
      </c>
      <c r="BD142" s="75">
        <v>-2.6808250260287401E-2</v>
      </c>
      <c r="BE142" s="75">
        <v>-2.69184123347668E-2</v>
      </c>
      <c r="BF142" s="75">
        <v>-2.70020469755081E-2</v>
      </c>
      <c r="BG142" s="75">
        <v>-2.70581542317904E-2</v>
      </c>
      <c r="BH142" s="75">
        <v>-2.7086146457340799E-2</v>
      </c>
      <c r="BI142" s="75">
        <v>-2.7085860178863101E-2</v>
      </c>
      <c r="BJ142" s="75">
        <v>-2.70570748544878E-2</v>
      </c>
      <c r="BK142" s="75">
        <v>-2.70004334640634E-2</v>
      </c>
      <c r="BL142" s="75">
        <v>-2.69163124038777E-2</v>
      </c>
      <c r="BM142" s="75">
        <v>-2.6805792678796899E-2</v>
      </c>
      <c r="BN142" s="75">
        <v>-2.6669904812083499E-2</v>
      </c>
      <c r="BO142" s="75">
        <v>-2.6509811931173299E-2</v>
      </c>
      <c r="BP142" s="75">
        <v>-2.6326921719692101E-2</v>
      </c>
      <c r="BQ142" s="75">
        <v>-2.6122236565652199E-2</v>
      </c>
      <c r="BR142" s="75">
        <v>-2.5897068465474099E-2</v>
      </c>
      <c r="BS142" s="75">
        <v>-2.56521377582157E-2</v>
      </c>
      <c r="BT142" s="75">
        <v>-2.5388162076801501E-2</v>
      </c>
      <c r="BU142" s="75">
        <v>-2.51055209912374E-2</v>
      </c>
      <c r="BV142" s="75">
        <v>-2.4804050565789999E-2</v>
      </c>
      <c r="BW142" s="75">
        <v>-2.4483664242638901E-2</v>
      </c>
      <c r="BX142" s="75">
        <v>-2.4143444919550301E-2</v>
      </c>
      <c r="BY142" s="75">
        <v>-2.3782667348632401E-2</v>
      </c>
      <c r="BZ142" s="75">
        <v>-2.3400067881720998E-2</v>
      </c>
      <c r="CA142" s="75">
        <v>-2.2994282893350801E-2</v>
      </c>
      <c r="CB142" s="75">
        <v>-2.2564083846814301E-2</v>
      </c>
      <c r="CC142" s="75">
        <v>-2.2107802588857299E-2</v>
      </c>
      <c r="CD142" s="75">
        <v>-2.16244830299956E-2</v>
      </c>
      <c r="CE142" s="75">
        <v>-2.1112719576203701E-2</v>
      </c>
      <c r="CF142" s="75">
        <v>-2.0571974722592999E-2</v>
      </c>
      <c r="CG142" s="75">
        <v>-2.0001623904117801E-2</v>
      </c>
      <c r="CH142" s="75">
        <v>-1.94016989838382E-2</v>
      </c>
      <c r="CI142" s="75">
        <v>-1.87725724079018E-2</v>
      </c>
      <c r="CJ142" s="75">
        <v>-1.81150458641832E-2</v>
      </c>
      <c r="CK142" s="75">
        <v>-1.7430365785239699E-2</v>
      </c>
      <c r="CL142" s="75">
        <v>-1.67202236915318E-2</v>
      </c>
      <c r="CM142" s="75">
        <v>-1.5986500189223901E-2</v>
      </c>
      <c r="CN142" s="75">
        <v>-1.5231582251317301E-2</v>
      </c>
      <c r="CO142" s="75">
        <v>-1.4457845764814001E-2</v>
      </c>
      <c r="CP142" s="75">
        <v>-1.3667886533480601E-2</v>
      </c>
      <c r="CQ142" s="75">
        <v>-1.28644186320661E-2</v>
      </c>
      <c r="CR142" s="75">
        <v>-1.20498551410582E-2</v>
      </c>
      <c r="CS142" s="75">
        <v>-1.12268225554089E-2</v>
      </c>
      <c r="CT142" s="75">
        <v>-1.03974746334097E-2</v>
      </c>
      <c r="CU142" s="75">
        <v>-9.5638571820108997E-3</v>
      </c>
      <c r="CV142" s="75">
        <v>-8.7277842619641801E-3</v>
      </c>
      <c r="CW142" s="75">
        <v>-7.8906369698188393E-3</v>
      </c>
      <c r="CX142" s="75">
        <v>-7.0535917057122704E-3</v>
      </c>
      <c r="CY142" s="75">
        <v>-6.2175711122972599E-3</v>
      </c>
      <c r="CZ142" s="75">
        <v>-5.3830233826920402E-3</v>
      </c>
      <c r="DA142" s="75">
        <v>-4.5503860478856902E-3</v>
      </c>
      <c r="DB142" s="75">
        <v>-3.7197025451359798E-3</v>
      </c>
      <c r="DC142" s="75">
        <v>-2.8908379120912201E-3</v>
      </c>
      <c r="DD142" s="75">
        <v>-2.0635986168963398E-3</v>
      </c>
      <c r="DE142" s="75">
        <v>-1.2376061118902701E-3</v>
      </c>
      <c r="DF142" s="75">
        <v>-8.2471978492321704E-4</v>
      </c>
    </row>
    <row r="143" spans="1:110" ht="1.1499999999999999" customHeight="1" x14ac:dyDescent="0.25">
      <c r="A143" s="71">
        <f t="shared" si="57"/>
        <v>132</v>
      </c>
      <c r="B143">
        <v>3400</v>
      </c>
      <c r="C143" s="72">
        <f t="shared" si="55"/>
        <v>-7.7969265360206897E-3</v>
      </c>
      <c r="D143" s="72">
        <f t="shared" si="55"/>
        <v>-2.6671139524273701E-2</v>
      </c>
      <c r="E143" s="72">
        <f t="shared" si="55"/>
        <v>-1.6423071428557701E-2</v>
      </c>
      <c r="G143" s="72">
        <f t="shared" si="54"/>
        <v>-0.49064157362710298</v>
      </c>
      <c r="H143" s="72">
        <f t="shared" si="54"/>
        <v>-1.6606448857348599</v>
      </c>
      <c r="I143" s="72">
        <f t="shared" si="56"/>
        <v>-1.0109433956276499</v>
      </c>
      <c r="K143" s="75">
        <v>-8.2169783151584796E-4</v>
      </c>
      <c r="L143" s="75">
        <v>-1.23393597263657E-3</v>
      </c>
      <c r="M143" s="75">
        <v>-2.0576547349810399E-3</v>
      </c>
      <c r="N143" s="75">
        <v>-2.8822600772627901E-3</v>
      </c>
      <c r="O143" s="75">
        <v>-3.7086890701857498E-3</v>
      </c>
      <c r="P143" s="75">
        <v>-4.5367088332750397E-3</v>
      </c>
      <c r="Q143" s="75">
        <v>-5.3666245170006701E-3</v>
      </c>
      <c r="R143" s="75">
        <v>-6.19822139734878E-3</v>
      </c>
      <c r="S143" s="75">
        <v>-7.0313324090375299E-3</v>
      </c>
      <c r="T143" s="75">
        <v>-7.8650094228714801E-3</v>
      </c>
      <c r="U143" s="75">
        <v>-8.69864763003988E-3</v>
      </c>
      <c r="V143" s="75">
        <v>-9.5309803685904599E-3</v>
      </c>
      <c r="W143" s="75">
        <v>-1.0360575579879801E-2</v>
      </c>
      <c r="X143" s="75">
        <v>-1.1185594928097E-2</v>
      </c>
      <c r="Y143" s="75">
        <v>-1.2004043312390401E-2</v>
      </c>
      <c r="Z143" s="75">
        <v>-1.281383878214E-2</v>
      </c>
      <c r="AA143" s="75">
        <v>-1.3612430234084E-2</v>
      </c>
      <c r="AB143" s="75">
        <v>-1.43972149442379E-2</v>
      </c>
      <c r="AC143" s="75">
        <v>-1.5165901322534399E-2</v>
      </c>
      <c r="AD143" s="75">
        <v>-1.5915924897144499E-2</v>
      </c>
      <c r="AE143" s="75">
        <v>-1.6644670941527599E-2</v>
      </c>
      <c r="AF143" s="75">
        <v>-1.7350313584479402E-2</v>
      </c>
      <c r="AG143" s="75">
        <v>-1.8030782243599702E-2</v>
      </c>
      <c r="AH143" s="75">
        <v>-1.86844828128232E-2</v>
      </c>
      <c r="AI143" s="75">
        <v>-1.9310354885860699E-2</v>
      </c>
      <c r="AJ143" s="75">
        <v>-1.9907500235935901E-2</v>
      </c>
      <c r="AK143" s="75">
        <v>-2.0475726113040701E-2</v>
      </c>
      <c r="AL143" s="75">
        <v>-2.1014907014409799E-2</v>
      </c>
      <c r="AM143" s="75">
        <v>-2.1525633292367199E-2</v>
      </c>
      <c r="AN143" s="75">
        <v>-2.2008557208432599E-2</v>
      </c>
      <c r="AO143" s="75">
        <v>-2.2464722106710699E-2</v>
      </c>
      <c r="AP143" s="75">
        <v>-2.2895397182664898E-2</v>
      </c>
      <c r="AQ143" s="75">
        <v>-2.33016564199033E-2</v>
      </c>
      <c r="AR143" s="75">
        <v>-2.3685141797573101E-2</v>
      </c>
      <c r="AS143" s="75">
        <v>-2.40467046208141E-2</v>
      </c>
      <c r="AT143" s="75">
        <v>-2.43876450516381E-2</v>
      </c>
      <c r="AU143" s="75">
        <v>-2.4708788521006601E-2</v>
      </c>
      <c r="AV143" s="75">
        <v>-2.5010544491096801E-2</v>
      </c>
      <c r="AW143" s="75">
        <v>-2.52934404336474E-2</v>
      </c>
      <c r="AX143" s="75">
        <v>-2.5557244973278999E-2</v>
      </c>
      <c r="AY143" s="75">
        <v>-2.58017250053535E-2</v>
      </c>
      <c r="AZ143" s="75">
        <v>-2.60262333998935E-2</v>
      </c>
      <c r="BA143" s="75">
        <v>-2.6229890543181599E-2</v>
      </c>
      <c r="BB143" s="75">
        <v>-2.6411663926428401E-2</v>
      </c>
      <c r="BC143" s="75">
        <v>-2.6570364075077998E-2</v>
      </c>
      <c r="BD143" s="75">
        <v>-2.6704860628146799E-2</v>
      </c>
      <c r="BE143" s="75">
        <v>-2.68139084995846E-2</v>
      </c>
      <c r="BF143" s="75">
        <v>-2.6896622164449501E-2</v>
      </c>
      <c r="BG143" s="75">
        <v>-2.6952102907593999E-2</v>
      </c>
      <c r="BH143" s="75">
        <v>-2.6979779127031998E-2</v>
      </c>
      <c r="BI143" s="75">
        <v>-2.69795046123999E-2</v>
      </c>
      <c r="BJ143" s="75">
        <v>-2.6951072023043698E-2</v>
      </c>
      <c r="BK143" s="75">
        <v>-2.68950872302684E-2</v>
      </c>
      <c r="BL143" s="75">
        <v>-2.6811897952466E-2</v>
      </c>
      <c r="BM143" s="75">
        <v>-2.6702524170841499E-2</v>
      </c>
      <c r="BN143" s="75">
        <v>-2.65679336861421E-2</v>
      </c>
      <c r="BO143" s="75">
        <v>-2.6409205856434699E-2</v>
      </c>
      <c r="BP143" s="75">
        <v>-2.6227686650072399E-2</v>
      </c>
      <c r="BQ143" s="75">
        <v>-2.60242803192977E-2</v>
      </c>
      <c r="BR143" s="75">
        <v>-2.5800259619859298E-2</v>
      </c>
      <c r="BS143" s="75">
        <v>-2.5556260629596102E-2</v>
      </c>
      <c r="BT143" s="75">
        <v>-2.52929879737121E-2</v>
      </c>
      <c r="BU143" s="75">
        <v>-2.5010780416405299E-2</v>
      </c>
      <c r="BV143" s="75">
        <v>-2.4709484047070799E-2</v>
      </c>
      <c r="BW143" s="75">
        <v>-2.4389037268747402E-2</v>
      </c>
      <c r="BX143" s="75">
        <v>-2.4048546208273298E-2</v>
      </c>
      <c r="BY143" s="75">
        <v>-2.3687383847513899E-2</v>
      </c>
      <c r="BZ143" s="75">
        <v>-2.33043143657732E-2</v>
      </c>
      <c r="CA143" s="75">
        <v>-2.2898122179558399E-2</v>
      </c>
      <c r="CB143" s="75">
        <v>-2.2467616163121401E-2</v>
      </c>
      <c r="CC143" s="75">
        <v>-2.2011276810685501E-2</v>
      </c>
      <c r="CD143" s="75">
        <v>-2.15282032616732E-2</v>
      </c>
      <c r="CE143" s="75">
        <v>-2.10170940017405E-2</v>
      </c>
      <c r="CF143" s="75">
        <v>-2.0477479036512699E-2</v>
      </c>
      <c r="CG143" s="75">
        <v>-1.9908769438147799E-2</v>
      </c>
      <c r="CH143" s="75">
        <v>-1.93110611706333E-2</v>
      </c>
      <c r="CI143" s="75">
        <v>-1.8684688659450301E-2</v>
      </c>
      <c r="CJ143" s="75">
        <v>-1.8030497074387301E-2</v>
      </c>
      <c r="CK143" s="75">
        <v>-1.73496366708377E-2</v>
      </c>
      <c r="CL143" s="75">
        <v>-1.6643800358961E-2</v>
      </c>
      <c r="CM143" s="75">
        <v>-1.5914753042111401E-2</v>
      </c>
      <c r="CN143" s="75">
        <v>-1.5164822821861801E-2</v>
      </c>
      <c r="CO143" s="75">
        <v>-1.4396286935457201E-2</v>
      </c>
      <c r="CP143" s="75">
        <v>-1.3611635778333899E-2</v>
      </c>
      <c r="CQ143" s="75">
        <v>-1.2813503357715399E-2</v>
      </c>
      <c r="CR143" s="75">
        <v>-1.20041988356024E-2</v>
      </c>
      <c r="CS143" s="75">
        <v>-1.11862736425246E-2</v>
      </c>
      <c r="CT143" s="75">
        <v>-1.0361807891918E-2</v>
      </c>
      <c r="CU143" s="75">
        <v>-9.5327988852977798E-3</v>
      </c>
      <c r="CV143" s="75">
        <v>-8.7009990138130801E-3</v>
      </c>
      <c r="CW143" s="75">
        <v>-7.8677993877954502E-3</v>
      </c>
      <c r="CX143" s="75">
        <v>-7.0343234456004197E-3</v>
      </c>
      <c r="CY143" s="75">
        <v>-6.2015348392969799E-3</v>
      </c>
      <c r="CZ143" s="75">
        <v>-5.36987923207107E-3</v>
      </c>
      <c r="DA143" s="75">
        <v>-4.5398200258705401E-3</v>
      </c>
      <c r="DB143" s="75">
        <v>-3.7114481645858098E-3</v>
      </c>
      <c r="DC143" s="75">
        <v>-2.8846645050225501E-3</v>
      </c>
      <c r="DD143" s="75">
        <v>-2.0593125714776701E-3</v>
      </c>
      <c r="DE143" s="75">
        <v>-1.2350888474429601E-3</v>
      </c>
      <c r="DF143" s="75">
        <v>-8.2308669353551504E-4</v>
      </c>
    </row>
    <row r="144" spans="1:110" ht="1.1499999999999999" customHeight="1" x14ac:dyDescent="0.25">
      <c r="A144" s="71">
        <f t="shared" si="57"/>
        <v>133</v>
      </c>
      <c r="B144">
        <v>3350</v>
      </c>
      <c r="C144" s="72">
        <f t="shared" si="55"/>
        <v>-7.7743468173639401E-3</v>
      </c>
      <c r="D144" s="72">
        <f t="shared" si="55"/>
        <v>-2.6571683073693699E-2</v>
      </c>
      <c r="E144" s="72">
        <f t="shared" si="55"/>
        <v>-1.6352266627459301E-2</v>
      </c>
      <c r="G144" s="72">
        <f t="shared" si="54"/>
        <v>-0.48286722680973898</v>
      </c>
      <c r="H144" s="72">
        <f t="shared" si="54"/>
        <v>-1.63407320266117</v>
      </c>
      <c r="I144" s="72">
        <f t="shared" si="56"/>
        <v>-0.99459112900019497</v>
      </c>
      <c r="K144" s="75">
        <v>-8.2007270628309899E-4</v>
      </c>
      <c r="L144" s="75">
        <v>-1.23144593651431E-3</v>
      </c>
      <c r="M144" s="75">
        <v>-2.0534037091192599E-3</v>
      </c>
      <c r="N144" s="75">
        <v>-2.8761194653679901E-3</v>
      </c>
      <c r="O144" s="75">
        <v>-3.7004763245204199E-3</v>
      </c>
      <c r="P144" s="75">
        <v>-4.5261944736466799E-3</v>
      </c>
      <c r="Q144" s="75">
        <v>-5.3535307124502598E-3</v>
      </c>
      <c r="R144" s="75">
        <v>-6.1822510782530999E-3</v>
      </c>
      <c r="S144" s="75">
        <v>-7.0121532509301596E-3</v>
      </c>
      <c r="T144" s="75">
        <v>-7.8422782730876803E-3</v>
      </c>
      <c r="U144" s="75">
        <v>-8.6720222234498504E-3</v>
      </c>
      <c r="V144" s="75">
        <v>-9.5001246830725E-3</v>
      </c>
      <c r="W144" s="75">
        <v>-1.03251840103212E-2</v>
      </c>
      <c r="X144" s="75">
        <v>-1.11454081395595E-2</v>
      </c>
      <c r="Y144" s="75">
        <v>-1.19588535253797E-2</v>
      </c>
      <c r="Z144" s="75">
        <v>-1.2763501675117301E-2</v>
      </c>
      <c r="AA144" s="75">
        <v>-1.35568921385129E-2</v>
      </c>
      <c r="AB144" s="75">
        <v>-1.4336515879758699E-2</v>
      </c>
      <c r="AC144" s="75">
        <v>-1.5100145637879901E-2</v>
      </c>
      <c r="AD144" s="75">
        <v>-1.5845337382329398E-2</v>
      </c>
      <c r="AE144" s="75">
        <v>-1.6569559620856999E-2</v>
      </c>
      <c r="AF144" s="75">
        <v>-1.7271048486763901E-2</v>
      </c>
      <c r="AG144" s="75">
        <v>-1.79478145964003E-2</v>
      </c>
      <c r="AH144" s="75">
        <v>-1.8598304591582699E-2</v>
      </c>
      <c r="AI144" s="75">
        <v>-1.9221506167477798E-2</v>
      </c>
      <c r="AJ144" s="75">
        <v>-1.98164951236003E-2</v>
      </c>
      <c r="AK144" s="75">
        <v>-2.0383111164346698E-2</v>
      </c>
      <c r="AL144" s="75">
        <v>-2.0921181597323001E-2</v>
      </c>
      <c r="AM144" s="75">
        <v>-2.14312149592478E-2</v>
      </c>
      <c r="AN144" s="75">
        <v>-2.1913864118237099E-2</v>
      </c>
      <c r="AO144" s="75">
        <v>-2.2370020075522901E-2</v>
      </c>
      <c r="AP144" s="75">
        <v>-2.2800908518411201E-2</v>
      </c>
      <c r="AQ144" s="75">
        <v>-2.32075046887848E-2</v>
      </c>
      <c r="AR144" s="75">
        <v>-2.3591341897417802E-2</v>
      </c>
      <c r="AS144" s="75">
        <v>-2.39532174708392E-2</v>
      </c>
      <c r="AT144" s="75">
        <v>-2.4294331077398899E-2</v>
      </c>
      <c r="AU144" s="75">
        <v>-2.4615483677375701E-2</v>
      </c>
      <c r="AV144" s="75">
        <v>-2.4917004364092402E-2</v>
      </c>
      <c r="AW144" s="75">
        <v>-2.5199443917863301E-2</v>
      </c>
      <c r="AX144" s="75">
        <v>-2.5462545204245499E-2</v>
      </c>
      <c r="AY144" s="75">
        <v>-2.57060842075406E-2</v>
      </c>
      <c r="AZ144" s="75">
        <v>-2.5929504764399099E-2</v>
      </c>
      <c r="BA144" s="75">
        <v>-2.6131905328606899E-2</v>
      </c>
      <c r="BB144" s="75">
        <v>-2.6312383430840702E-2</v>
      </c>
      <c r="BC144" s="75">
        <v>-2.6469794458671401E-2</v>
      </c>
      <c r="BD144" s="75">
        <v>-2.6603056136586901E-2</v>
      </c>
      <c r="BE144" s="75">
        <v>-2.67110570039449E-2</v>
      </c>
      <c r="BF144" s="75">
        <v>-2.6792897107484299E-2</v>
      </c>
      <c r="BG144" s="75">
        <v>-2.68477891271959E-2</v>
      </c>
      <c r="BH144" s="75">
        <v>-2.6875168857604801E-2</v>
      </c>
      <c r="BI144" s="75">
        <v>-2.68749004950814E-2</v>
      </c>
      <c r="BJ144" s="75">
        <v>-2.6846807393471801E-2</v>
      </c>
      <c r="BK144" s="75">
        <v>-2.6791434986148398E-2</v>
      </c>
      <c r="BL144" s="75">
        <v>-2.6709129314331202E-2</v>
      </c>
      <c r="BM144" s="75">
        <v>-2.6600835334861499E-2</v>
      </c>
      <c r="BN144" s="75">
        <v>-2.6467468242690299E-2</v>
      </c>
      <c r="BO144" s="75">
        <v>-2.6310034818970901E-2</v>
      </c>
      <c r="BP144" s="75">
        <v>-2.6129807662887201E-2</v>
      </c>
      <c r="BQ144" s="75">
        <v>-2.5927620565084901E-2</v>
      </c>
      <c r="BR144" s="75">
        <v>-2.5704687493071102E-2</v>
      </c>
      <c r="BS144" s="75">
        <v>-2.54615855850579E-2</v>
      </c>
      <c r="BT144" s="75">
        <v>-2.5198993610665601E-2</v>
      </c>
      <c r="BU144" s="75">
        <v>-2.49172196513382E-2</v>
      </c>
      <c r="BV144" s="75">
        <v>-2.461611929637E-2</v>
      </c>
      <c r="BW144" s="75">
        <v>-2.4295648946263099E-2</v>
      </c>
      <c r="BX144" s="75">
        <v>-2.3954946779226698E-2</v>
      </c>
      <c r="BY144" s="75">
        <v>-2.35934659245958E-2</v>
      </c>
      <c r="BZ144" s="75">
        <v>-2.3210009745548599E-2</v>
      </c>
      <c r="CA144" s="75">
        <v>-2.28034902738227E-2</v>
      </c>
      <c r="CB144" s="75">
        <v>-2.23727613287883E-2</v>
      </c>
      <c r="CC144" s="75">
        <v>-2.19164367051644E-2</v>
      </c>
      <c r="CD144" s="75">
        <v>-2.1433671621248301E-2</v>
      </c>
      <c r="CE144" s="75">
        <v>-2.0923261233983699E-2</v>
      </c>
      <c r="CF144" s="75">
        <v>-2.0384799265429999E-2</v>
      </c>
      <c r="CG144" s="75">
        <v>-1.9817731192028901E-2</v>
      </c>
      <c r="CH144" s="75">
        <v>-1.9222212924223599E-2</v>
      </c>
      <c r="CI144" s="75">
        <v>-1.8598543417483598E-2</v>
      </c>
      <c r="CJ144" s="75">
        <v>-1.7947608601298199E-2</v>
      </c>
      <c r="CK144" s="75">
        <v>-1.7270469022228001E-2</v>
      </c>
      <c r="CL144" s="75">
        <v>-1.6568816252870398E-2</v>
      </c>
      <c r="CM144" s="75">
        <v>-1.5844310426300499E-2</v>
      </c>
      <c r="CN144" s="75">
        <v>-1.5099217519950799E-2</v>
      </c>
      <c r="CO144" s="75">
        <v>-1.43357285030288E-2</v>
      </c>
      <c r="CP144" s="75">
        <v>-1.3556227061871999E-2</v>
      </c>
      <c r="CQ144" s="75">
        <v>-1.2763276283680999E-2</v>
      </c>
      <c r="CR144" s="75">
        <v>-1.19590830446668E-2</v>
      </c>
      <c r="CS144" s="75">
        <v>-1.1146129217740899E-2</v>
      </c>
      <c r="CT144" s="75">
        <v>-1.03264227089221E-2</v>
      </c>
      <c r="CU144" s="75">
        <v>-9.5019159569846995E-3</v>
      </c>
      <c r="CV144" s="75">
        <v>-8.6743006109873001E-3</v>
      </c>
      <c r="CW144" s="75">
        <v>-7.8449762111949799E-3</v>
      </c>
      <c r="CX144" s="75">
        <v>-7.01501838862441E-3</v>
      </c>
      <c r="CY144" s="75">
        <v>-6.1854228299171102E-3</v>
      </c>
      <c r="CZ144" s="75">
        <v>-5.3566392997163297E-3</v>
      </c>
      <c r="DA144" s="75">
        <v>-4.52915049077091E-3</v>
      </c>
      <c r="DB144" s="75">
        <v>-3.7030922512394601E-3</v>
      </c>
      <c r="DC144" s="75">
        <v>-2.8784044438134502E-3</v>
      </c>
      <c r="DD144" s="75">
        <v>-2.0549589461552301E-3</v>
      </c>
      <c r="DE144" s="75">
        <v>-1.2325287274416001E-3</v>
      </c>
      <c r="DF144" s="75">
        <v>-8.2142793283310298E-4</v>
      </c>
    </row>
    <row r="145" spans="1:110" ht="1.1499999999999999" customHeight="1" x14ac:dyDescent="0.25">
      <c r="A145" s="71">
        <f t="shared" si="57"/>
        <v>134</v>
      </c>
      <c r="B145">
        <v>3300</v>
      </c>
      <c r="C145" s="72">
        <f t="shared" si="55"/>
        <v>-7.7518566462003897E-3</v>
      </c>
      <c r="D145" s="72">
        <f t="shared" si="55"/>
        <v>-2.6473908860789298E-2</v>
      </c>
      <c r="E145" s="72">
        <f t="shared" si="55"/>
        <v>-1.6282812766617E-2</v>
      </c>
      <c r="G145" s="72">
        <f t="shared" si="54"/>
        <v>-0.475115370163539</v>
      </c>
      <c r="H145" s="72">
        <f t="shared" si="54"/>
        <v>-1.60759929380038</v>
      </c>
      <c r="I145" s="72">
        <f t="shared" si="56"/>
        <v>-0.97830831623357795</v>
      </c>
      <c r="K145" s="75">
        <v>-8.1842020415933802E-4</v>
      </c>
      <c r="L145" s="75">
        <v>-1.2289140754182799E-3</v>
      </c>
      <c r="M145" s="75">
        <v>-2.0490860610198002E-3</v>
      </c>
      <c r="N145" s="75">
        <v>-2.8698936266664502E-3</v>
      </c>
      <c r="O145" s="75">
        <v>-3.6921662490840301E-3</v>
      </c>
      <c r="P145" s="75">
        <v>-4.5155810526148303E-3</v>
      </c>
      <c r="Q145" s="75">
        <v>-5.3403485671969899E-3</v>
      </c>
      <c r="R145" s="75">
        <v>-6.1662160267269396E-3</v>
      </c>
      <c r="S145" s="75">
        <v>-6.9929476800507399E-3</v>
      </c>
      <c r="T145" s="75">
        <v>-7.8195769857211401E-3</v>
      </c>
      <c r="U145" s="75">
        <v>-8.6455005591278607E-3</v>
      </c>
      <c r="V145" s="75">
        <v>-9.4694621163125704E-3</v>
      </c>
      <c r="W145" s="75">
        <v>-1.0290092100613E-2</v>
      </c>
      <c r="X145" s="75">
        <v>-1.11056438153218E-2</v>
      </c>
      <c r="Y145" s="75">
        <v>-1.1914220466410301E-2</v>
      </c>
      <c r="Z145" s="75">
        <v>-1.27138655929911E-2</v>
      </c>
      <c r="AA145" s="75">
        <v>-1.3502206607108699E-2</v>
      </c>
      <c r="AB145" s="75">
        <v>-1.4276823267682599E-2</v>
      </c>
      <c r="AC145" s="75">
        <v>-1.50355457034038E-2</v>
      </c>
      <c r="AD145" s="75">
        <v>-1.5776048890020301E-2</v>
      </c>
      <c r="AE145" s="75">
        <v>-1.64958796817882E-2</v>
      </c>
      <c r="AF145" s="75">
        <v>-1.7193326451465499E-2</v>
      </c>
      <c r="AG145" s="75">
        <v>-1.7866486769525999E-2</v>
      </c>
      <c r="AH145" s="75">
        <v>-1.85138381036495E-2</v>
      </c>
      <c r="AI145" s="75">
        <v>-1.9134414715126599E-2</v>
      </c>
      <c r="AJ145" s="75">
        <v>-1.9727272866880401E-2</v>
      </c>
      <c r="AK145" s="75">
        <v>-2.02922758042723E-2</v>
      </c>
      <c r="AL145" s="75">
        <v>-2.0829213008514601E-2</v>
      </c>
      <c r="AM145" s="75">
        <v>-2.1338509518509401E-2</v>
      </c>
      <c r="AN145" s="75">
        <v>-2.1820826194179899E-2</v>
      </c>
      <c r="AO145" s="75">
        <v>-2.2276903101614998E-2</v>
      </c>
      <c r="AP145" s="75">
        <v>-2.2707926723824101E-2</v>
      </c>
      <c r="AQ145" s="75">
        <v>-2.31147874511952E-2</v>
      </c>
      <c r="AR145" s="75">
        <v>-2.34988987200767E-2</v>
      </c>
      <c r="AS145" s="75">
        <v>-2.38610265409352E-2</v>
      </c>
      <c r="AT145" s="75">
        <v>-2.4202264302780298E-2</v>
      </c>
      <c r="AU145" s="75">
        <v>-2.4523387463855201E-2</v>
      </c>
      <c r="AV145" s="75">
        <v>-2.4824663221643201E-2</v>
      </c>
      <c r="AW145" s="75">
        <v>-2.5106645725309101E-2</v>
      </c>
      <c r="AX145" s="75">
        <v>-2.5369066066541501E-2</v>
      </c>
      <c r="AY145" s="75">
        <v>-2.56117041136531E-2</v>
      </c>
      <c r="AZ145" s="75">
        <v>-2.58340856494669E-2</v>
      </c>
      <c r="BA145" s="75">
        <v>-2.6035293523636899E-2</v>
      </c>
      <c r="BB145" s="75">
        <v>-2.62145433942487E-2</v>
      </c>
      <c r="BC145" s="75">
        <v>-2.63707351101083E-2</v>
      </c>
      <c r="BD145" s="75">
        <v>-2.6502827613385301E-2</v>
      </c>
      <c r="BE145" s="75">
        <v>-2.6609842924185601E-2</v>
      </c>
      <c r="BF145" s="75">
        <v>-2.6690855406704898E-2</v>
      </c>
      <c r="BG145" s="75">
        <v>-2.6745194004561199E-2</v>
      </c>
      <c r="BH145" s="75">
        <v>-2.67722953920792E-2</v>
      </c>
      <c r="BI145" s="75">
        <v>-2.6772028964965101E-2</v>
      </c>
      <c r="BJ145" s="75">
        <v>-2.6744262229008199E-2</v>
      </c>
      <c r="BK145" s="75">
        <v>-2.6689461199043699E-2</v>
      </c>
      <c r="BL145" s="75">
        <v>-2.6607994017049299E-2</v>
      </c>
      <c r="BM145" s="75">
        <v>-2.6500717311828299E-2</v>
      </c>
      <c r="BN145" s="75">
        <v>-2.63685046716273E-2</v>
      </c>
      <c r="BO145" s="75">
        <v>-2.6212299041626402E-2</v>
      </c>
      <c r="BP145" s="75">
        <v>-2.6033289753954698E-2</v>
      </c>
      <c r="BQ145" s="75">
        <v>-2.5832266428424101E-2</v>
      </c>
      <c r="BR145" s="75">
        <v>-2.56103641028676E-2</v>
      </c>
      <c r="BS145" s="75">
        <v>-2.5368127569977299E-2</v>
      </c>
      <c r="BT145" s="75">
        <v>-2.5106194374566199E-2</v>
      </c>
      <c r="BU145" s="75">
        <v>-2.48248545696515E-2</v>
      </c>
      <c r="BV145" s="75">
        <v>-2.4523970231866699E-2</v>
      </c>
      <c r="BW145" s="75">
        <v>-2.4203510848114999E-2</v>
      </c>
      <c r="BX145" s="75">
        <v>-2.3862654315439599E-2</v>
      </c>
      <c r="BY145" s="75">
        <v>-2.35009165523479E-2</v>
      </c>
      <c r="BZ145" s="75">
        <v>-2.31171518899645E-2</v>
      </c>
      <c r="CA145" s="75">
        <v>-2.2710379073778299E-2</v>
      </c>
      <c r="CB145" s="75">
        <v>-2.2279505811370601E-2</v>
      </c>
      <c r="CC145" s="75">
        <v>-2.1823262931575299E-2</v>
      </c>
      <c r="CD145" s="75">
        <v>-2.1340864015751301E-2</v>
      </c>
      <c r="CE145" s="75">
        <v>-2.0831192907448799E-2</v>
      </c>
      <c r="CF145" s="75">
        <v>-2.0293903903880101E-2</v>
      </c>
      <c r="CG145" s="75">
        <v>-1.97284759267904E-2</v>
      </c>
      <c r="CH145" s="75">
        <v>-1.9135120102464501E-2</v>
      </c>
      <c r="CI145" s="75">
        <v>-1.8514103711931899E-2</v>
      </c>
      <c r="CJ145" s="75">
        <v>-1.78663490263124E-2</v>
      </c>
      <c r="CK145" s="75">
        <v>-1.7192835100286099E-2</v>
      </c>
      <c r="CL145" s="75">
        <v>-1.6495247489738098E-2</v>
      </c>
      <c r="CM145" s="75">
        <v>-1.5775153628915101E-2</v>
      </c>
      <c r="CN145" s="75">
        <v>-1.5034753245618E-2</v>
      </c>
      <c r="CO145" s="75">
        <v>-1.42761628108246E-2</v>
      </c>
      <c r="CP145" s="75">
        <v>-1.3501659065250299E-2</v>
      </c>
      <c r="CQ145" s="75">
        <v>-1.27137408112821E-2</v>
      </c>
      <c r="CR145" s="75">
        <v>-1.19145169658258E-2</v>
      </c>
      <c r="CS145" s="75">
        <v>-1.11064018217712E-2</v>
      </c>
      <c r="CT145" s="75">
        <v>-1.0291335918504899E-2</v>
      </c>
      <c r="CU145" s="75">
        <v>-9.4712269128285603E-3</v>
      </c>
      <c r="CV145" s="75">
        <v>-8.6477097793022008E-3</v>
      </c>
      <c r="CW145" s="75">
        <v>-7.8221885047923892E-3</v>
      </c>
      <c r="CX145" s="75">
        <v>-6.9956973366606598E-3</v>
      </c>
      <c r="CY145" s="75">
        <v>-6.1692554797536997E-3</v>
      </c>
      <c r="CZ145" s="75">
        <v>-5.3433216430812504E-3</v>
      </c>
      <c r="DA145" s="75">
        <v>-4.5183941716822997E-3</v>
      </c>
      <c r="DB145" s="75">
        <v>-3.6946486300621401E-3</v>
      </c>
      <c r="DC145" s="75">
        <v>-2.87206870807494E-3</v>
      </c>
      <c r="DD145" s="75">
        <v>-2.05054614206801E-3</v>
      </c>
      <c r="DE145" s="75">
        <v>-1.22993057530038E-3</v>
      </c>
      <c r="DF145" s="75">
        <v>-8.1974576047286901E-4</v>
      </c>
    </row>
    <row r="146" spans="1:110" ht="1.1499999999999999" customHeight="1" x14ac:dyDescent="0.25">
      <c r="A146" s="71">
        <f t="shared" si="57"/>
        <v>135</v>
      </c>
      <c r="B146">
        <v>3250</v>
      </c>
      <c r="C146" s="72">
        <f t="shared" si="55"/>
        <v>-7.7294737755028101E-3</v>
      </c>
      <c r="D146" s="72">
        <f t="shared" si="55"/>
        <v>-2.63778006775373E-2</v>
      </c>
      <c r="E146" s="72">
        <f t="shared" si="55"/>
        <v>-1.6214690550004799E-2</v>
      </c>
      <c r="G146" s="72">
        <f t="shared" si="54"/>
        <v>-0.46738589638803602</v>
      </c>
      <c r="H146" s="72">
        <f t="shared" si="54"/>
        <v>-1.5812214931228401</v>
      </c>
      <c r="I146" s="72">
        <f t="shared" si="56"/>
        <v>-0.96209362568357304</v>
      </c>
      <c r="K146" s="75">
        <v>-8.1674315305463102E-4</v>
      </c>
      <c r="L146" s="75">
        <v>-1.2263450190221101E-3</v>
      </c>
      <c r="M146" s="75">
        <v>-2.04470979062534E-3</v>
      </c>
      <c r="N146" s="75">
        <v>-2.86359366409215E-3</v>
      </c>
      <c r="O146" s="75">
        <v>-3.6837727431929999E-3</v>
      </c>
      <c r="P146" s="75">
        <v>-4.5048849429849703E-3</v>
      </c>
      <c r="Q146" s="75">
        <v>-5.32709661631543E-3</v>
      </c>
      <c r="R146" s="75">
        <v>-6.1501362973831403E-3</v>
      </c>
      <c r="S146" s="75">
        <v>-6.97373658128981E-3</v>
      </c>
      <c r="T146" s="75">
        <v>-7.7969265360206897E-3</v>
      </c>
      <c r="U146" s="75">
        <v>-8.6191026772712495E-3</v>
      </c>
      <c r="V146" s="75">
        <v>-9.4390108885636405E-3</v>
      </c>
      <c r="W146" s="75">
        <v>-1.0255315614126599E-2</v>
      </c>
      <c r="X146" s="75">
        <v>-1.1066314266417901E-2</v>
      </c>
      <c r="Y146" s="75">
        <v>-1.1870152066890099E-2</v>
      </c>
      <c r="Z146" s="75">
        <v>-1.2664933924411301E-2</v>
      </c>
      <c r="AA146" s="75">
        <v>-1.34483717425428E-2</v>
      </c>
      <c r="AB146" s="75">
        <v>-1.42181294524925E-2</v>
      </c>
      <c r="AC146" s="75">
        <v>-1.49720886737486E-2</v>
      </c>
      <c r="AD146" s="75">
        <v>-1.5708041120569699E-2</v>
      </c>
      <c r="AE146" s="75">
        <v>-1.6423607979299901E-2</v>
      </c>
      <c r="AF146" s="75">
        <v>-1.7117120237494399E-2</v>
      </c>
      <c r="AG146" s="75">
        <v>-1.7786768456303399E-2</v>
      </c>
      <c r="AH146" s="75">
        <v>-1.8431051389074998E-2</v>
      </c>
      <c r="AI146" s="75">
        <v>-1.9049047612515999E-2</v>
      </c>
      <c r="AJ146" s="75">
        <v>-1.96398021519507E-2</v>
      </c>
      <c r="AK146" s="75">
        <v>-2.0203190389133801E-2</v>
      </c>
      <c r="AL146" s="75">
        <v>-2.0738974511646101E-2</v>
      </c>
      <c r="AM146" s="75">
        <v>-2.12474952002412E-2</v>
      </c>
      <c r="AN146" s="75">
        <v>-2.17294252184956E-2</v>
      </c>
      <c r="AO146" s="75">
        <v>-2.2185358817405298E-2</v>
      </c>
      <c r="AP146" s="75">
        <v>-2.2616444882455601E-2</v>
      </c>
      <c r="AQ146" s="75">
        <v>-2.3023502580949699E-2</v>
      </c>
      <c r="AR146" s="75">
        <v>-2.3407815772902699E-2</v>
      </c>
      <c r="AS146" s="75">
        <v>-2.3770139214784599E-2</v>
      </c>
      <c r="AT146" s="75">
        <v>-2.4111455825905001E-2</v>
      </c>
      <c r="AU146" s="75">
        <v>-2.44325128466516E-2</v>
      </c>
      <c r="AV146" s="75">
        <v>-2.47335356724852E-2</v>
      </c>
      <c r="AW146" s="75">
        <v>-2.5015059883112301E-2</v>
      </c>
      <c r="AX146" s="75">
        <v>-2.52768200656555E-2</v>
      </c>
      <c r="AY146" s="75">
        <v>-2.5518595845842301E-2</v>
      </c>
      <c r="AZ146" s="75">
        <v>-2.5739982217801299E-2</v>
      </c>
      <c r="BA146" s="75">
        <v>-2.59400589223059E-2</v>
      </c>
      <c r="BB146" s="75">
        <v>-2.6118142528207499E-2</v>
      </c>
      <c r="BC146" s="75">
        <v>-2.6273179849440501E-2</v>
      </c>
      <c r="BD146" s="75">
        <v>-2.64041664591513E-2</v>
      </c>
      <c r="BE146" s="75">
        <v>-2.65102519220454E-2</v>
      </c>
      <c r="BF146" s="75">
        <v>-2.6590481772122899E-2</v>
      </c>
      <c r="BG146" s="75">
        <v>-2.6644299603449301E-2</v>
      </c>
      <c r="BH146" s="75">
        <v>-2.6671139524273701E-2</v>
      </c>
      <c r="BI146" s="75">
        <v>-2.6670872477970901E-2</v>
      </c>
      <c r="BJ146" s="75">
        <v>-2.6643418468797701E-2</v>
      </c>
      <c r="BK146" s="75">
        <v>-2.6589151559865E-2</v>
      </c>
      <c r="BL146" s="75">
        <v>-2.6508479991125499E-2</v>
      </c>
      <c r="BM146" s="75">
        <v>-2.6402161745486399E-2</v>
      </c>
      <c r="BN146" s="75">
        <v>-2.62710394019313E-2</v>
      </c>
      <c r="BO146" s="75">
        <v>-2.6115998312061399E-2</v>
      </c>
      <c r="BP146" s="75">
        <v>-2.5938137886841999E-2</v>
      </c>
      <c r="BQ146" s="75">
        <v>-2.57382259566293E-2</v>
      </c>
      <c r="BR146" s="75">
        <v>-2.55173009897589E-2</v>
      </c>
      <c r="BS146" s="75">
        <v>-2.5275900279107099E-2</v>
      </c>
      <c r="BT146" s="75">
        <v>-2.5014604732218601E-2</v>
      </c>
      <c r="BU146" s="75">
        <v>-2.4733699958760499E-2</v>
      </c>
      <c r="BV146" s="75">
        <v>-2.4433049644603601E-2</v>
      </c>
      <c r="BW146" s="75">
        <v>-2.41126337979858E-2</v>
      </c>
      <c r="BX146" s="75">
        <v>-2.3771675506218299E-2</v>
      </c>
      <c r="BY146" s="75">
        <v>-2.3409738397263E-2</v>
      </c>
      <c r="BZ146" s="75">
        <v>-2.3025738122205399E-2</v>
      </c>
      <c r="CA146" s="75">
        <v>-2.2618780691850499E-2</v>
      </c>
      <c r="CB146" s="75">
        <v>-2.2187836186922098E-2</v>
      </c>
      <c r="CC146" s="75">
        <v>-2.1731736902220199E-2</v>
      </c>
      <c r="CD146" s="75">
        <v>-2.1249757150458199E-2</v>
      </c>
      <c r="CE146" s="75">
        <v>-2.07408618650879E-2</v>
      </c>
      <c r="CF146" s="75">
        <v>-2.0204762790076498E-2</v>
      </c>
      <c r="CG146" s="75">
        <v>-1.96409718698441E-2</v>
      </c>
      <c r="CH146" s="75">
        <v>-1.9049750182025399E-2</v>
      </c>
      <c r="CI146" s="75">
        <v>-1.84313380145977E-2</v>
      </c>
      <c r="CJ146" s="75">
        <v>-1.7786688507999301E-2</v>
      </c>
      <c r="CK146" s="75">
        <v>-1.71167082937063E-2</v>
      </c>
      <c r="CL146" s="75">
        <v>-1.6423071428557701E-2</v>
      </c>
      <c r="CM146" s="75">
        <v>-1.57072645523612E-2</v>
      </c>
      <c r="CN146" s="75">
        <v>-1.4971417581778E-2</v>
      </c>
      <c r="CO146" s="75">
        <v>-1.42175822575427E-2</v>
      </c>
      <c r="CP146" s="75">
        <v>-1.3447930472643701E-2</v>
      </c>
      <c r="CQ146" s="75">
        <v>-1.2664899928859E-2</v>
      </c>
      <c r="CR146" s="75">
        <v>-1.1870509148807201E-2</v>
      </c>
      <c r="CS146" s="75">
        <v>-1.1067103283608E-2</v>
      </c>
      <c r="CT146" s="75">
        <v>-1.02565632365076E-2</v>
      </c>
      <c r="CU146" s="75">
        <v>-9.4407494301549308E-3</v>
      </c>
      <c r="CV146" s="75">
        <v>-8.6212459389844297E-3</v>
      </c>
      <c r="CW146" s="75">
        <v>-7.7994564606251498E-3</v>
      </c>
      <c r="CX146" s="75">
        <v>-6.97637992765521E-3</v>
      </c>
      <c r="CY146" s="75">
        <v>-6.1530522780913E-3</v>
      </c>
      <c r="CZ146" s="75">
        <v>-5.3299435378403297E-3</v>
      </c>
      <c r="DA146" s="75">
        <v>-4.50756692335289E-3</v>
      </c>
      <c r="DB146" s="75">
        <v>-3.6861306839182299E-3</v>
      </c>
      <c r="DC146" s="75">
        <v>-2.8656676762739098E-3</v>
      </c>
      <c r="DD146" s="75">
        <v>-2.0460822408222101E-3</v>
      </c>
      <c r="DE146" s="75">
        <v>-1.2272990344717901E-3</v>
      </c>
      <c r="DF146" s="75">
        <v>-8.1804210702102805E-4</v>
      </c>
    </row>
    <row r="147" spans="1:110" ht="1.1499999999999999" customHeight="1" x14ac:dyDescent="0.25">
      <c r="A147" s="71">
        <f t="shared" si="57"/>
        <v>136</v>
      </c>
      <c r="B147">
        <v>3200</v>
      </c>
      <c r="C147" s="72">
        <f t="shared" si="55"/>
        <v>-7.7072149209152403E-3</v>
      </c>
      <c r="D147" s="72">
        <f t="shared" si="55"/>
        <v>-2.62833432493653E-2</v>
      </c>
      <c r="E147" s="72">
        <f t="shared" si="55"/>
        <v>-1.6147881601777901E-2</v>
      </c>
      <c r="G147" s="72">
        <f t="shared" si="54"/>
        <v>-0.45967868146712099</v>
      </c>
      <c r="H147" s="72">
        <f t="shared" si="54"/>
        <v>-1.55493814987348</v>
      </c>
      <c r="I147" s="72">
        <f t="shared" si="56"/>
        <v>-0.94594574408179499</v>
      </c>
      <c r="K147" s="75">
        <v>-8.1504428448170004E-4</v>
      </c>
      <c r="L147" s="75">
        <v>-1.22374325781493E-3</v>
      </c>
      <c r="M147" s="75">
        <v>-2.0402826584404398E-3</v>
      </c>
      <c r="N147" s="75">
        <v>-2.85723029212022E-3</v>
      </c>
      <c r="O147" s="75">
        <v>-3.6753091770015001E-3</v>
      </c>
      <c r="P147" s="75">
        <v>-4.4941218644635201E-3</v>
      </c>
      <c r="Q147" s="75">
        <v>-5.3137925992905299E-3</v>
      </c>
      <c r="R147" s="75">
        <v>-6.1340310556306501E-3</v>
      </c>
      <c r="S147" s="75">
        <v>-6.9545398633954298E-3</v>
      </c>
      <c r="T147" s="75">
        <v>-7.7743468173639401E-3</v>
      </c>
      <c r="U147" s="75">
        <v>-8.5928475046148298E-3</v>
      </c>
      <c r="V147" s="75">
        <v>-9.4087881478253609E-3</v>
      </c>
      <c r="W147" s="75">
        <v>-1.0220869334220801E-2</v>
      </c>
      <c r="X147" s="75">
        <v>-1.1027430990975501E-2</v>
      </c>
      <c r="Y147" s="75">
        <v>-1.1826655656018301E-2</v>
      </c>
      <c r="Z147" s="75">
        <v>-1.2616709729622901E-2</v>
      </c>
      <c r="AA147" s="75">
        <v>-1.33953855739673E-2</v>
      </c>
      <c r="AB147" s="75">
        <v>-1.4160426913040199E-2</v>
      </c>
      <c r="AC147" s="75">
        <v>-1.49097621947612E-2</v>
      </c>
      <c r="AD147" s="75">
        <v>-1.5641296475291701E-2</v>
      </c>
      <c r="AE147" s="75">
        <v>-1.6352722261881301E-2</v>
      </c>
      <c r="AF147" s="75">
        <v>-1.70424038718874E-2</v>
      </c>
      <c r="AG147" s="75">
        <v>-1.77086306443607E-2</v>
      </c>
      <c r="AH147" s="75">
        <v>-1.8349913933548099E-2</v>
      </c>
      <c r="AI147" s="75">
        <v>-1.8965373510527499E-2</v>
      </c>
      <c r="AJ147" s="75">
        <v>-1.9554053050937902E-2</v>
      </c>
      <c r="AK147" s="75">
        <v>-2.0115826649448498E-2</v>
      </c>
      <c r="AL147" s="75">
        <v>-2.0650440513486499E-2</v>
      </c>
      <c r="AM147" s="75">
        <v>-2.1158151179824902E-2</v>
      </c>
      <c r="AN147" s="75">
        <v>-2.1639643573639601E-2</v>
      </c>
      <c r="AO147" s="75">
        <v>-2.20953752050672E-2</v>
      </c>
      <c r="AP147" s="75">
        <v>-2.2526456221616999E-2</v>
      </c>
      <c r="AQ147" s="75">
        <v>-2.2933647556410499E-2</v>
      </c>
      <c r="AR147" s="75">
        <v>-2.3318096270772901E-2</v>
      </c>
      <c r="AS147" s="75">
        <v>-2.3680562134486501E-2</v>
      </c>
      <c r="AT147" s="75">
        <v>-2.4021915761613801E-2</v>
      </c>
      <c r="AU147" s="75">
        <v>-2.4342872035686001E-2</v>
      </c>
      <c r="AV147" s="75">
        <v>-2.4643634991034499E-2</v>
      </c>
      <c r="AW147" s="75">
        <v>-2.4924699424391201E-2</v>
      </c>
      <c r="AX147" s="75">
        <v>-2.5185818727822998E-2</v>
      </c>
      <c r="AY147" s="75">
        <v>-2.5426769454797899E-2</v>
      </c>
      <c r="AZ147" s="75">
        <v>-2.5647200152316099E-2</v>
      </c>
      <c r="BA147" s="75">
        <v>-2.5846204856711599E-2</v>
      </c>
      <c r="BB147" s="75">
        <v>-2.6023179479534499E-2</v>
      </c>
      <c r="BC147" s="75">
        <v>-2.6177122818421501E-2</v>
      </c>
      <c r="BD147" s="75">
        <v>-2.63070645829429E-2</v>
      </c>
      <c r="BE147" s="75">
        <v>-2.6412270368073199E-2</v>
      </c>
      <c r="BF147" s="75">
        <v>-2.64917619259449E-2</v>
      </c>
      <c r="BG147" s="75">
        <v>-2.6545088888956299E-2</v>
      </c>
      <c r="BH147" s="75">
        <v>-2.6571683073693699E-2</v>
      </c>
      <c r="BI147" s="75">
        <v>-2.65714145986157E-2</v>
      </c>
      <c r="BJ147" s="75">
        <v>-2.65442587152801E-2</v>
      </c>
      <c r="BK147" s="75">
        <v>-2.6490492810758E-2</v>
      </c>
      <c r="BL147" s="75">
        <v>-2.6410575488734999E-2</v>
      </c>
      <c r="BM147" s="75">
        <v>-2.63051607701527E-2</v>
      </c>
      <c r="BN147" s="75">
        <v>-2.61750689898235E-2</v>
      </c>
      <c r="BO147" s="75">
        <v>-2.6021132075766201E-2</v>
      </c>
      <c r="BP147" s="75">
        <v>-2.5844356944494301E-2</v>
      </c>
      <c r="BQ147" s="75">
        <v>-2.5645506203986701E-2</v>
      </c>
      <c r="BR147" s="75">
        <v>-2.5425509270757998E-2</v>
      </c>
      <c r="BS147" s="75">
        <v>-2.5184916180623899E-2</v>
      </c>
      <c r="BT147" s="75">
        <v>-2.4924238355756599E-2</v>
      </c>
      <c r="BU147" s="75">
        <v>-2.4643769498970802E-2</v>
      </c>
      <c r="BV147" s="75">
        <v>-2.43433693356018E-2</v>
      </c>
      <c r="BW147" s="75">
        <v>-2.4023027836769802E-2</v>
      </c>
      <c r="BX147" s="75">
        <v>-2.3682016148418299E-2</v>
      </c>
      <c r="BY147" s="75">
        <v>-2.3319933785155601E-2</v>
      </c>
      <c r="BZ147" s="75">
        <v>-2.29357652657881E-2</v>
      </c>
      <c r="CA147" s="75">
        <v>-2.2528687413314399E-2</v>
      </c>
      <c r="CB147" s="75">
        <v>-2.2097739135206199E-2</v>
      </c>
      <c r="CC147" s="75">
        <v>-2.1641840726997499E-2</v>
      </c>
      <c r="CD147" s="75">
        <v>-2.1160328490818701E-2</v>
      </c>
      <c r="CE147" s="75">
        <v>-2.06522420914916E-2</v>
      </c>
      <c r="CF147" s="75">
        <v>-2.0117347055438502E-2</v>
      </c>
      <c r="CG147" s="75">
        <v>-1.95551886472458E-2</v>
      </c>
      <c r="CH147" s="75">
        <v>-1.89660722109329E-2</v>
      </c>
      <c r="CI147" s="75">
        <v>-1.8350216188696301E-2</v>
      </c>
      <c r="CJ147" s="75">
        <v>-1.7708598740823599E-2</v>
      </c>
      <c r="CK147" s="75">
        <v>-1.7042063109583901E-2</v>
      </c>
      <c r="CL147" s="75">
        <v>-1.6352266627459301E-2</v>
      </c>
      <c r="CM147" s="75">
        <v>-1.5640625767036901E-2</v>
      </c>
      <c r="CN147" s="75">
        <v>-1.4909198736718201E-2</v>
      </c>
      <c r="CO147" s="75">
        <v>-1.4159979415489901E-2</v>
      </c>
      <c r="CP147" s="75">
        <v>-1.33950399021614E-2</v>
      </c>
      <c r="CQ147" s="75">
        <v>-1.26167563683839E-2</v>
      </c>
      <c r="CR147" s="75">
        <v>-1.1827067443546099E-2</v>
      </c>
      <c r="CS147" s="75">
        <v>-1.10282448613543E-2</v>
      </c>
      <c r="CT147" s="75">
        <v>-1.02221192679871E-2</v>
      </c>
      <c r="CU147" s="75">
        <v>-9.4105004159382496E-3</v>
      </c>
      <c r="CV147" s="75">
        <v>-8.5949272927246002E-3</v>
      </c>
      <c r="CW147" s="75">
        <v>-7.7767993756606302E-3</v>
      </c>
      <c r="CX147" s="75">
        <v>-6.9570847702925603E-3</v>
      </c>
      <c r="CY147" s="75">
        <v>-6.1368317468531997E-3</v>
      </c>
      <c r="CZ147" s="75">
        <v>-5.3165215732724298E-3</v>
      </c>
      <c r="DA147" s="75">
        <v>-4.4966837129641101E-3</v>
      </c>
      <c r="DB147" s="75">
        <v>-3.6775513521297301E-3</v>
      </c>
      <c r="DC147" s="75">
        <v>-2.85921117667385E-3</v>
      </c>
      <c r="DD147" s="75">
        <v>-2.0415749608855499E-3</v>
      </c>
      <c r="DE147" s="75">
        <v>-1.2246386014521701E-3</v>
      </c>
      <c r="DF147" s="75">
        <v>-8.16318645875071E-4</v>
      </c>
    </row>
    <row r="148" spans="1:110" ht="1.1499999999999999" customHeight="1" x14ac:dyDescent="0.25">
      <c r="A148" s="71">
        <f t="shared" si="57"/>
        <v>137</v>
      </c>
      <c r="B148">
        <v>3150</v>
      </c>
      <c r="C148" s="72">
        <f t="shared" si="55"/>
        <v>-7.6850958021213896E-3</v>
      </c>
      <c r="D148" s="72">
        <f t="shared" si="55"/>
        <v>-2.6190522186439E-2</v>
      </c>
      <c r="E148" s="72">
        <f t="shared" si="55"/>
        <v>-1.6082368373354201E-2</v>
      </c>
      <c r="G148" s="72">
        <f t="shared" si="54"/>
        <v>-0.45199358566499998</v>
      </c>
      <c r="H148" s="72">
        <f t="shared" si="54"/>
        <v>-1.52874762768704</v>
      </c>
      <c r="I148" s="72">
        <f t="shared" si="56"/>
        <v>-0.92986337570844102</v>
      </c>
      <c r="K148" s="75">
        <v>-8.1332628121344897E-4</v>
      </c>
      <c r="L148" s="75">
        <v>-1.2211131636740899E-3</v>
      </c>
      <c r="M148" s="75">
        <v>-2.0358121757590199E-3</v>
      </c>
      <c r="N148" s="75">
        <v>-2.8508138236247702E-3</v>
      </c>
      <c r="O148" s="75">
        <v>-3.6667883803602301E-3</v>
      </c>
      <c r="P148" s="75">
        <v>-4.4833068845673502E-3</v>
      </c>
      <c r="Q148" s="75">
        <v>-5.3004534582578302E-3</v>
      </c>
      <c r="R148" s="75">
        <v>-6.1179185635182797E-3</v>
      </c>
      <c r="S148" s="75">
        <v>-6.9353764550532998E-3</v>
      </c>
      <c r="T148" s="75">
        <v>-7.7518566462003897E-3</v>
      </c>
      <c r="U148" s="75">
        <v>-8.5667528821932095E-3</v>
      </c>
      <c r="V148" s="75">
        <v>-9.3788100267147394E-3</v>
      </c>
      <c r="W148" s="75">
        <v>-1.01867671142645E-2</v>
      </c>
      <c r="X148" s="75">
        <v>-1.09890047310636E-2</v>
      </c>
      <c r="Y148" s="75">
        <v>-1.1783738026110701E-2</v>
      </c>
      <c r="Z148" s="75">
        <v>-1.25691957793196E-2</v>
      </c>
      <c r="AA148" s="75">
        <v>-1.3343246100807799E-2</v>
      </c>
      <c r="AB148" s="75">
        <v>-1.41037082965385E-2</v>
      </c>
      <c r="AC148" s="75">
        <v>-1.4848554402446999E-2</v>
      </c>
      <c r="AD148" s="75">
        <v>-1.557579805773E-2</v>
      </c>
      <c r="AE148" s="75">
        <v>-1.6283201154014899E-2</v>
      </c>
      <c r="AF148" s="75">
        <v>-1.6969152637166099E-2</v>
      </c>
      <c r="AG148" s="75">
        <v>-1.76320455994118E-2</v>
      </c>
      <c r="AH148" s="75">
        <v>-1.8270396630587101E-2</v>
      </c>
      <c r="AI148" s="75">
        <v>-1.8883362592882799E-2</v>
      </c>
      <c r="AJ148" s="75">
        <v>-1.9469996917541699E-2</v>
      </c>
      <c r="AK148" s="75">
        <v>-2.0030157596302101E-2</v>
      </c>
      <c r="AL148" s="75">
        <v>-2.0563586468470001E-2</v>
      </c>
      <c r="AM148" s="75">
        <v>-2.1070457448954499E-2</v>
      </c>
      <c r="AN148" s="75">
        <v>-2.1551464210956502E-2</v>
      </c>
      <c r="AO148" s="75">
        <v>-2.2006940540422799E-2</v>
      </c>
      <c r="AP148" s="75">
        <v>-2.2437954086294599E-2</v>
      </c>
      <c r="AQ148" s="75">
        <v>-2.28452194822239E-2</v>
      </c>
      <c r="AR148" s="75">
        <v>-2.3229743114420599E-2</v>
      </c>
      <c r="AS148" s="75">
        <v>-2.3592301227690699E-2</v>
      </c>
      <c r="AT148" s="75">
        <v>-2.3933653259650699E-2</v>
      </c>
      <c r="AU148" s="75">
        <v>-2.4254476538048901E-2</v>
      </c>
      <c r="AV148" s="75">
        <v>-2.45549731611663E-2</v>
      </c>
      <c r="AW148" s="75">
        <v>-2.4835576473251401E-2</v>
      </c>
      <c r="AX148" s="75">
        <v>-2.5096072692212999E-2</v>
      </c>
      <c r="AY148" s="75">
        <v>-2.53362339516525E-2</v>
      </c>
      <c r="AZ148" s="75">
        <v>-2.5555744804560101E-2</v>
      </c>
      <c r="BA148" s="75">
        <v>-2.5753734198124201E-2</v>
      </c>
      <c r="BB148" s="75">
        <v>-2.5929652912568601E-2</v>
      </c>
      <c r="BC148" s="75">
        <v>-2.6082558567518298E-2</v>
      </c>
      <c r="BD148" s="75">
        <v>-2.62115143305254E-2</v>
      </c>
      <c r="BE148" s="75">
        <v>-2.63158854656921E-2</v>
      </c>
      <c r="BF148" s="75">
        <v>-2.6394682487034499E-2</v>
      </c>
      <c r="BG148" s="75">
        <v>-2.64475457012667E-2</v>
      </c>
      <c r="BH148" s="75">
        <v>-2.6473908860789298E-2</v>
      </c>
      <c r="BI148" s="75">
        <v>-2.6473639793020899E-2</v>
      </c>
      <c r="BJ148" s="75">
        <v>-2.6446766260000899E-2</v>
      </c>
      <c r="BK148" s="75">
        <v>-2.63934725420404E-2</v>
      </c>
      <c r="BL148" s="75">
        <v>-2.6314269048043501E-2</v>
      </c>
      <c r="BM148" s="75">
        <v>-2.62097069711489E-2</v>
      </c>
      <c r="BN148" s="75">
        <v>-2.6080590013348202E-2</v>
      </c>
      <c r="BO148" s="75">
        <v>-2.5927699542239599E-2</v>
      </c>
      <c r="BP148" s="75">
        <v>-2.5751951637243999E-2</v>
      </c>
      <c r="BQ148" s="75">
        <v>-2.5554113363632398E-2</v>
      </c>
      <c r="BR148" s="75">
        <v>-2.5334999630545099E-2</v>
      </c>
      <c r="BS148" s="75">
        <v>-2.50951865863316E-2</v>
      </c>
      <c r="BT148" s="75">
        <v>-2.4835108202119E-2</v>
      </c>
      <c r="BU148" s="75">
        <v>-2.45550757625187E-2</v>
      </c>
      <c r="BV148" s="75">
        <v>-2.42549402411441E-2</v>
      </c>
      <c r="BW148" s="75">
        <v>-2.3934702181391002E-2</v>
      </c>
      <c r="BX148" s="75">
        <v>-2.3593681265006099E-2</v>
      </c>
      <c r="BY148" s="75">
        <v>-2.3231504645077599E-2</v>
      </c>
      <c r="BZ148" s="75">
        <v>-2.2847229722997301E-2</v>
      </c>
      <c r="CA148" s="75">
        <v>-2.24400916333161E-2</v>
      </c>
      <c r="CB148" s="75">
        <v>-2.2009201467385501E-2</v>
      </c>
      <c r="CC148" s="75">
        <v>-2.15535571449618E-2</v>
      </c>
      <c r="CD148" s="75">
        <v>-2.1072556245599099E-2</v>
      </c>
      <c r="CE148" s="75">
        <v>-2.0565308643158399E-2</v>
      </c>
      <c r="CF148" s="75">
        <v>-2.0031629078716799E-2</v>
      </c>
      <c r="CG148" s="75">
        <v>-1.9471097223395101E-2</v>
      </c>
      <c r="CH148" s="75">
        <v>-1.88840567476199E-2</v>
      </c>
      <c r="CI148" s="75">
        <v>-1.8270709454818599E-2</v>
      </c>
      <c r="CJ148" s="75">
        <v>-1.7632052886151502E-2</v>
      </c>
      <c r="CK148" s="75">
        <v>-1.69688751859121E-2</v>
      </c>
      <c r="CL148" s="75">
        <v>-1.6282812766617E-2</v>
      </c>
      <c r="CM148" s="75">
        <v>-1.55752205829458E-2</v>
      </c>
      <c r="CN148" s="75">
        <v>-1.48480854609806E-2</v>
      </c>
      <c r="CO148" s="75">
        <v>-1.4103347150876199E-2</v>
      </c>
      <c r="CP148" s="75">
        <v>-1.33429858349563E-2</v>
      </c>
      <c r="CQ148" s="75">
        <v>-1.2569312735790801E-2</v>
      </c>
      <c r="CR148" s="75">
        <v>-1.1784198978648399E-2</v>
      </c>
      <c r="CS148" s="75">
        <v>-1.0989837330248499E-2</v>
      </c>
      <c r="CT148" s="75">
        <v>-1.0188017564951199E-2</v>
      </c>
      <c r="CU148" s="75">
        <v>-9.3804960188663203E-3</v>
      </c>
      <c r="CV148" s="75">
        <v>-8.5687709530702701E-3</v>
      </c>
      <c r="CW148" s="75">
        <v>-7.7542356032563398E-3</v>
      </c>
      <c r="CX148" s="75">
        <v>-6.9378295790829703E-3</v>
      </c>
      <c r="CY148" s="75">
        <v>-6.1206113988237099E-3</v>
      </c>
      <c r="CZ148" s="75">
        <v>-5.3030717148476398E-3</v>
      </c>
      <c r="DA148" s="75">
        <v>-4.4857586464149696E-3</v>
      </c>
      <c r="DB148" s="75">
        <v>-3.6689231026411999E-3</v>
      </c>
      <c r="DC148" s="75">
        <v>-2.8527085554742298E-3</v>
      </c>
      <c r="DD148" s="75">
        <v>-2.03703162117562E-3</v>
      </c>
      <c r="DE148" s="75">
        <v>-1.2219536489692399E-3</v>
      </c>
      <c r="DF148" s="75">
        <v>-8.1457689631861201E-4</v>
      </c>
    </row>
    <row r="149" spans="1:110" ht="1.1499999999999999" customHeight="1" x14ac:dyDescent="0.25">
      <c r="A149" s="71">
        <f t="shared" si="57"/>
        <v>138</v>
      </c>
      <c r="B149">
        <v>3100</v>
      </c>
      <c r="C149" s="72">
        <f t="shared" si="55"/>
        <v>-7.6631311998517004E-3</v>
      </c>
      <c r="D149" s="72">
        <f t="shared" si="55"/>
        <v>-2.6099323924895501E-2</v>
      </c>
      <c r="E149" s="72">
        <f t="shared" si="55"/>
        <v>-1.60181340720464E-2</v>
      </c>
      <c r="G149" s="72">
        <f t="shared" si="54"/>
        <v>-0.44433045446514802</v>
      </c>
      <c r="H149" s="72">
        <f t="shared" si="54"/>
        <v>-1.5026483037621401</v>
      </c>
      <c r="I149" s="72">
        <f t="shared" si="56"/>
        <v>-0.91384524163639502</v>
      </c>
      <c r="K149" s="75">
        <v>-8.1159180903341596E-4</v>
      </c>
      <c r="L149" s="75">
        <v>-1.21845899777781E-3</v>
      </c>
      <c r="M149" s="75">
        <v>-2.0313055875158101E-3</v>
      </c>
      <c r="N149" s="75">
        <v>-2.8443541585056599E-3</v>
      </c>
      <c r="O149" s="75">
        <v>-3.6582226375412499E-3</v>
      </c>
      <c r="P149" s="75">
        <v>-4.4724544203336297E-3</v>
      </c>
      <c r="Q149" s="75">
        <v>-5.2870953378942398E-3</v>
      </c>
      <c r="R149" s="75">
        <v>-6.1018161657966597E-3</v>
      </c>
      <c r="S149" s="75">
        <v>-6.9162643025356303E-3</v>
      </c>
      <c r="T149" s="75">
        <v>-7.7294737755028101E-3</v>
      </c>
      <c r="U149" s="75">
        <v>-8.5408355981326095E-3</v>
      </c>
      <c r="V149" s="75">
        <v>-9.3490917046346999E-3</v>
      </c>
      <c r="W149" s="75">
        <v>-1.0153021933529001E-2</v>
      </c>
      <c r="X149" s="75">
        <v>-1.09510455284907E-2</v>
      </c>
      <c r="Y149" s="75">
        <v>-1.17414054968048E-2</v>
      </c>
      <c r="Z149" s="75">
        <v>-1.2522394586681E-2</v>
      </c>
      <c r="AA149" s="75">
        <v>-1.3291951325609201E-2</v>
      </c>
      <c r="AB149" s="75">
        <v>-1.4047966448315401E-2</v>
      </c>
      <c r="AC149" s="75">
        <v>-1.4788453914343301E-2</v>
      </c>
      <c r="AD149" s="75">
        <v>-1.55115296745134E-2</v>
      </c>
      <c r="AE149" s="75">
        <v>-1.6215024143243599E-2</v>
      </c>
      <c r="AF149" s="75">
        <v>-1.6897343053137701E-2</v>
      </c>
      <c r="AG149" s="75">
        <v>-1.7556986850677199E-2</v>
      </c>
      <c r="AH149" s="75">
        <v>-1.8192471740921898E-2</v>
      </c>
      <c r="AI149" s="75">
        <v>-1.88029865368298E-2</v>
      </c>
      <c r="AJ149" s="75">
        <v>-1.9387606287723399E-2</v>
      </c>
      <c r="AK149" s="75">
        <v>-1.9946157430763299E-2</v>
      </c>
      <c r="AL149" s="75">
        <v>-2.0478388791552699E-2</v>
      </c>
      <c r="AM149" s="75">
        <v>-2.0984394691963601E-2</v>
      </c>
      <c r="AN149" s="75">
        <v>-2.14648706307571E-2</v>
      </c>
      <c r="AO149" s="75">
        <v>-2.19200433408877E-2</v>
      </c>
      <c r="AP149" s="75">
        <v>-2.23509319124605E-2</v>
      </c>
      <c r="AQ149" s="75">
        <v>-2.27582151266187E-2</v>
      </c>
      <c r="AR149" s="75">
        <v>-2.3142758854237399E-2</v>
      </c>
      <c r="AS149" s="75">
        <v>-2.3505361738930301E-2</v>
      </c>
      <c r="AT149" s="75">
        <v>-2.3846676524763001E-2</v>
      </c>
      <c r="AU149" s="75">
        <v>-2.4167337185695002E-2</v>
      </c>
      <c r="AV149" s="75">
        <v>-2.44675609384148E-2</v>
      </c>
      <c r="AW149" s="75">
        <v>-2.4747702317094899E-2</v>
      </c>
      <c r="AX149" s="75">
        <v>-2.5007591803186999E-2</v>
      </c>
      <c r="AY149" s="75">
        <v>-2.5246997363242301E-2</v>
      </c>
      <c r="AZ149" s="75">
        <v>-2.5465621325833999E-2</v>
      </c>
      <c r="BA149" s="75">
        <v>-2.56626493691373E-2</v>
      </c>
      <c r="BB149" s="75">
        <v>-2.5837561582925401E-2</v>
      </c>
      <c r="BC149" s="75">
        <v>-2.59894821169473E-2</v>
      </c>
      <c r="BD149" s="75">
        <v>-2.6117508407182799E-2</v>
      </c>
      <c r="BE149" s="75">
        <v>-2.6221085356241899E-2</v>
      </c>
      <c r="BF149" s="75">
        <v>-2.6299230840777399E-2</v>
      </c>
      <c r="BG149" s="75">
        <v>-2.6351654744580601E-2</v>
      </c>
      <c r="BH149" s="75">
        <v>-2.63778006775373E-2</v>
      </c>
      <c r="BI149" s="75">
        <v>-2.6377533240874902E-2</v>
      </c>
      <c r="BJ149" s="75">
        <v>-2.6350925138749499E-2</v>
      </c>
      <c r="BK149" s="75">
        <v>-2.6298078978798E-2</v>
      </c>
      <c r="BL149" s="75">
        <v>-2.6219549504962698E-2</v>
      </c>
      <c r="BM149" s="75">
        <v>-2.6115793321237101E-2</v>
      </c>
      <c r="BN149" s="75">
        <v>-2.59875989885676E-2</v>
      </c>
      <c r="BO149" s="75">
        <v>-2.5835699788531199E-2</v>
      </c>
      <c r="BP149" s="75">
        <v>-2.5660926384107299E-2</v>
      </c>
      <c r="BQ149" s="75">
        <v>-2.5464052928609801E-2</v>
      </c>
      <c r="BR149" s="75">
        <v>-2.5245782255674299E-2</v>
      </c>
      <c r="BS149" s="75">
        <v>-2.5006721763088501E-2</v>
      </c>
      <c r="BT149" s="75">
        <v>-2.4747226540421201E-2</v>
      </c>
      <c r="BU149" s="75">
        <v>-2.4467630242852399E-2</v>
      </c>
      <c r="BV149" s="75">
        <v>-2.41677725319232E-2</v>
      </c>
      <c r="BW149" s="75">
        <v>-2.3847665195034999E-2</v>
      </c>
      <c r="BX149" s="75">
        <v>-2.3506675226876699E-2</v>
      </c>
      <c r="BY149" s="75">
        <v>-2.31444524516746E-2</v>
      </c>
      <c r="BZ149" s="75">
        <v>-2.27601275754977E-2</v>
      </c>
      <c r="CA149" s="75">
        <v>-2.23529857890798E-2</v>
      </c>
      <c r="CB149" s="75">
        <v>-2.1922210179545799E-2</v>
      </c>
      <c r="CC149" s="75">
        <v>-2.1466869453834001E-2</v>
      </c>
      <c r="CD149" s="75">
        <v>-2.0986419367454798E-2</v>
      </c>
      <c r="CE149" s="75">
        <v>-2.0480037581755799E-2</v>
      </c>
      <c r="CF149" s="75">
        <v>-1.9947582442709898E-2</v>
      </c>
      <c r="CG149" s="75">
        <v>-1.9388669848344701E-2</v>
      </c>
      <c r="CH149" s="75">
        <v>-1.8803675787544299E-2</v>
      </c>
      <c r="CI149" s="75">
        <v>-1.81927903675068E-2</v>
      </c>
      <c r="CJ149" s="75">
        <v>-1.7557025480869001E-2</v>
      </c>
      <c r="CK149" s="75">
        <v>-1.6897121312936102E-2</v>
      </c>
      <c r="CL149" s="75">
        <v>-1.6214690550004799E-2</v>
      </c>
      <c r="CM149" s="75">
        <v>-1.55110331194691E-2</v>
      </c>
      <c r="CN149" s="75">
        <v>-1.47880669579535E-2</v>
      </c>
      <c r="CO149" s="75">
        <v>-1.4047678721235499E-2</v>
      </c>
      <c r="CP149" s="75">
        <v>-1.32917665646618E-2</v>
      </c>
      <c r="CQ149" s="75">
        <v>-1.25225715943633E-2</v>
      </c>
      <c r="CR149" s="75">
        <v>-1.1741910183714E-2</v>
      </c>
      <c r="CS149" s="75">
        <v>-1.09518910122733E-2</v>
      </c>
      <c r="CT149" s="75">
        <v>-1.0154270730599799E-2</v>
      </c>
      <c r="CU149" s="75">
        <v>-9.3507515983219398E-3</v>
      </c>
      <c r="CV149" s="75">
        <v>-8.5427930888090399E-3</v>
      </c>
      <c r="CW149" s="75">
        <v>-7.7317825028740102E-3</v>
      </c>
      <c r="CX149" s="75">
        <v>-6.9186312885949498E-3</v>
      </c>
      <c r="CY149" s="75">
        <v>-6.1044077314818396E-3</v>
      </c>
      <c r="CZ149" s="75">
        <v>-5.28960932847894E-3</v>
      </c>
      <c r="DA149" s="75">
        <v>-4.4748050309590297E-3</v>
      </c>
      <c r="DB149" s="75">
        <v>-3.66025788871866E-3</v>
      </c>
      <c r="DC149" s="75">
        <v>-2.8461687491471801E-3</v>
      </c>
      <c r="DD149" s="75">
        <v>-2.0324591202233902E-3</v>
      </c>
      <c r="DE149" s="75">
        <v>-1.2192484351180601E-3</v>
      </c>
      <c r="DF149" s="75">
        <v>-8.1281834410219702E-4</v>
      </c>
    </row>
    <row r="150" spans="1:110" ht="1.1499999999999999" customHeight="1" x14ac:dyDescent="0.25">
      <c r="A150" s="71">
        <f t="shared" si="57"/>
        <v>139</v>
      </c>
      <c r="B150">
        <v>3050</v>
      </c>
      <c r="C150" s="72">
        <f t="shared" si="55"/>
        <v>-7.6413350270331604E-3</v>
      </c>
      <c r="D150" s="72">
        <f t="shared" si="55"/>
        <v>-2.6009735661068501E-2</v>
      </c>
      <c r="E150" s="72">
        <f t="shared" si="55"/>
        <v>-1.5955162616551201E-2</v>
      </c>
      <c r="G150" s="72">
        <f t="shared" si="54"/>
        <v>-0.436689119438115</v>
      </c>
      <c r="H150" s="72">
        <f t="shared" si="54"/>
        <v>-1.4766385681010801</v>
      </c>
      <c r="I150" s="72">
        <f t="shared" si="56"/>
        <v>-0.89789007901984397</v>
      </c>
      <c r="K150" s="75">
        <v>-8.0984352762243303E-4</v>
      </c>
      <c r="L150" s="75">
        <v>-1.21578490658521E-3</v>
      </c>
      <c r="M150" s="75">
        <v>-2.02676985402376E-3</v>
      </c>
      <c r="N150" s="75">
        <v>-2.8378607780996301E-3</v>
      </c>
      <c r="O150" s="75">
        <v>-3.6496236896255102E-3</v>
      </c>
      <c r="P150" s="75">
        <v>-4.4615782413166003E-3</v>
      </c>
      <c r="Q150" s="75">
        <v>-5.2737335884876302E-3</v>
      </c>
      <c r="R150" s="75">
        <v>-6.0857402822466601E-3</v>
      </c>
      <c r="S150" s="75">
        <v>-6.8972203745670396E-3</v>
      </c>
      <c r="T150" s="75">
        <v>-7.7072149209152403E-3</v>
      </c>
      <c r="U150" s="75">
        <v>-8.5151114286964001E-3</v>
      </c>
      <c r="V150" s="75">
        <v>-9.3196474747355706E-3</v>
      </c>
      <c r="W150" s="75">
        <v>-1.0119645959121E-2</v>
      </c>
      <c r="X150" s="75">
        <v>-1.0913562778819099E-2</v>
      </c>
      <c r="Y150" s="75">
        <v>-1.16996639753097E-2</v>
      </c>
      <c r="Z150" s="75">
        <v>-1.2476308430500399E-2</v>
      </c>
      <c r="AA150" s="75">
        <v>-1.32414992722488E-2</v>
      </c>
      <c r="AB150" s="75">
        <v>-1.3993194433955899E-2</v>
      </c>
      <c r="AC150" s="75">
        <v>-1.4729449811220501E-2</v>
      </c>
      <c r="AD150" s="75">
        <v>-1.54484758322314E-2</v>
      </c>
      <c r="AE150" s="75">
        <v>-1.6148171568916E-2</v>
      </c>
      <c r="AF150" s="75">
        <v>-1.6826952848559801E-2</v>
      </c>
      <c r="AG150" s="75">
        <v>-1.7483429172084401E-2</v>
      </c>
      <c r="AH150" s="75">
        <v>-1.81161128439771E-2</v>
      </c>
      <c r="AI150" s="75">
        <v>-1.8724218464813001E-2</v>
      </c>
      <c r="AJ150" s="75">
        <v>-1.93068547875009E-2</v>
      </c>
      <c r="AK150" s="75">
        <v>-1.9863801459127899E-2</v>
      </c>
      <c r="AL150" s="75">
        <v>-2.0394824784875702E-2</v>
      </c>
      <c r="AM150" s="75">
        <v>-2.08999441743026E-2</v>
      </c>
      <c r="AN150" s="75">
        <v>-2.13798468740878E-2</v>
      </c>
      <c r="AO150" s="75">
        <v>-2.18346723210152E-2</v>
      </c>
      <c r="AP150" s="75">
        <v>-2.2265383200906399E-2</v>
      </c>
      <c r="AQ150" s="75">
        <v>-2.2672630974630001E-2</v>
      </c>
      <c r="AR150" s="75">
        <v>-2.3057145645729998E-2</v>
      </c>
      <c r="AS150" s="75">
        <v>-2.3419748268761299E-2</v>
      </c>
      <c r="AT150" s="75">
        <v>-2.3760992844481701E-2</v>
      </c>
      <c r="AU150" s="75">
        <v>-2.4081464140717799E-2</v>
      </c>
      <c r="AV150" s="75">
        <v>-2.43814079326693E-2</v>
      </c>
      <c r="AW150" s="75">
        <v>-2.4661087463805399E-2</v>
      </c>
      <c r="AX150" s="75">
        <v>-2.4920385198956799E-2</v>
      </c>
      <c r="AY150" s="75">
        <v>-2.5159066808878298E-2</v>
      </c>
      <c r="AZ150" s="75">
        <v>-2.5376834770872801E-2</v>
      </c>
      <c r="BA150" s="75">
        <v>-2.5572952369002401E-2</v>
      </c>
      <c r="BB150" s="75">
        <v>-2.5746904394177299E-2</v>
      </c>
      <c r="BC150" s="75">
        <v>-2.5897888986819401E-2</v>
      </c>
      <c r="BD150" s="75">
        <v>-2.6025039799610499E-2</v>
      </c>
      <c r="BE150" s="75">
        <v>-2.6127859187922601E-2</v>
      </c>
      <c r="BF150" s="75">
        <v>-2.6205395002275499E-2</v>
      </c>
      <c r="BG150" s="75">
        <v>-2.6257401582192801E-2</v>
      </c>
      <c r="BH150" s="75">
        <v>-2.62833432493653E-2</v>
      </c>
      <c r="BI150" s="75">
        <v>-2.6283080678595E-2</v>
      </c>
      <c r="BJ150" s="75">
        <v>-2.6256720202600201E-2</v>
      </c>
      <c r="BK150" s="75">
        <v>-2.62043007791226E-2</v>
      </c>
      <c r="BL150" s="75">
        <v>-2.6126406047087498E-2</v>
      </c>
      <c r="BM150" s="75">
        <v>-2.6023413100297099E-2</v>
      </c>
      <c r="BN150" s="75">
        <v>-2.5896092318303001E-2</v>
      </c>
      <c r="BO150" s="75">
        <v>-2.5745131847238499E-2</v>
      </c>
      <c r="BP150" s="75">
        <v>-2.5571285187115701E-2</v>
      </c>
      <c r="BQ150" s="75">
        <v>-2.5375329861121801E-2</v>
      </c>
      <c r="BR150" s="75">
        <v>-2.51578667268267E-2</v>
      </c>
      <c r="BS150" s="75">
        <v>-2.49195310725508E-2</v>
      </c>
      <c r="BT150" s="75">
        <v>-2.4660604928631001E-2</v>
      </c>
      <c r="BU150" s="75">
        <v>-2.4381443416177699E-2</v>
      </c>
      <c r="BV150" s="75">
        <v>-2.40818756772023E-2</v>
      </c>
      <c r="BW150" s="75">
        <v>-2.3761924382320099E-2</v>
      </c>
      <c r="BX150" s="75">
        <v>-2.3421001864353402E-2</v>
      </c>
      <c r="BY150" s="75">
        <v>-2.3058778184076801E-2</v>
      </c>
      <c r="BZ150" s="75">
        <v>-2.2674454693869799E-2</v>
      </c>
      <c r="CA150" s="75">
        <v>-2.22673623034324E-2</v>
      </c>
      <c r="CB150" s="75">
        <v>-2.1836752522508499E-2</v>
      </c>
      <c r="CC150" s="75">
        <v>-2.1381761448951601E-2</v>
      </c>
      <c r="CD150" s="75">
        <v>-2.0901897566150102E-2</v>
      </c>
      <c r="CE150" s="75">
        <v>-2.03964059159807E-2</v>
      </c>
      <c r="CF150" s="75">
        <v>-1.9865181892951101E-2</v>
      </c>
      <c r="CG150" s="75">
        <v>-1.93078800120156E-2</v>
      </c>
      <c r="CH150" s="75">
        <v>-1.8724902681378799E-2</v>
      </c>
      <c r="CI150" s="75">
        <v>-1.81164327947681E-2</v>
      </c>
      <c r="CJ150" s="75">
        <v>-1.74834923339767E-2</v>
      </c>
      <c r="CK150" s="75">
        <v>-1.68267794487428E-2</v>
      </c>
      <c r="CL150" s="75">
        <v>-1.6147881601777901E-2</v>
      </c>
      <c r="CM150" s="75">
        <v>-1.54480483536008E-2</v>
      </c>
      <c r="CN150" s="75">
        <v>-1.4729132807733501E-2</v>
      </c>
      <c r="CO150" s="75">
        <v>-1.39929678315184E-2</v>
      </c>
      <c r="CP150" s="75">
        <v>-1.32413801820166E-2</v>
      </c>
      <c r="CQ150" s="75">
        <v>-1.24765354918099E-2</v>
      </c>
      <c r="CR150" s="75">
        <v>-1.17002068581587E-2</v>
      </c>
      <c r="CS150" s="75">
        <v>-1.09144157541732E-2</v>
      </c>
      <c r="CT150" s="75">
        <v>-1.01208905551447E-2</v>
      </c>
      <c r="CU150" s="75">
        <v>-9.3212816730783698E-3</v>
      </c>
      <c r="CV150" s="75">
        <v>-8.5170090669953406E-3</v>
      </c>
      <c r="CW150" s="75">
        <v>-7.7094564106801001E-3</v>
      </c>
      <c r="CX150" s="75">
        <v>-6.8995061312807499E-3</v>
      </c>
      <c r="CY150" s="75">
        <v>-6.0882362634401901E-3</v>
      </c>
      <c r="CZ150" s="75">
        <v>-5.2761491697992796E-3</v>
      </c>
      <c r="DA150" s="75">
        <v>-4.4638354629296297E-3</v>
      </c>
      <c r="DB150" s="75">
        <v>-3.6515671034976502E-3</v>
      </c>
      <c r="DC150" s="75">
        <v>-2.8396003486386599E-3</v>
      </c>
      <c r="DD150" s="75">
        <v>-2.0278639366370001E-3</v>
      </c>
      <c r="DE150" s="75">
        <v>-1.2165270980767601E-3</v>
      </c>
      <c r="DF150" s="75">
        <v>-8.1104455997774497E-4</v>
      </c>
    </row>
    <row r="151" spans="1:110" ht="1.1499999999999999" customHeight="1" x14ac:dyDescent="0.25">
      <c r="A151" s="71">
        <f t="shared" si="57"/>
        <v>140</v>
      </c>
      <c r="B151">
        <v>3000</v>
      </c>
      <c r="C151" s="72">
        <f t="shared" si="55"/>
        <v>-7.61972041069384E-3</v>
      </c>
      <c r="D151" s="72">
        <f t="shared" si="55"/>
        <v>-2.5921745284281299E-2</v>
      </c>
      <c r="E151" s="72">
        <f t="shared" si="55"/>
        <v>-1.5893438616672001E-2</v>
      </c>
      <c r="G151" s="72">
        <f t="shared" si="54"/>
        <v>-0.42906939902742097</v>
      </c>
      <c r="H151" s="72">
        <f t="shared" si="54"/>
        <v>-1.4507168228167899</v>
      </c>
      <c r="I151" s="72">
        <f t="shared" si="56"/>
        <v>-0.88199664040317105</v>
      </c>
      <c r="K151" s="75">
        <v>-8.0808408080883904E-4</v>
      </c>
      <c r="L151" s="75">
        <v>-1.21309490928979E-3</v>
      </c>
      <c r="M151" s="75">
        <v>-2.0222116372042298E-3</v>
      </c>
      <c r="N151" s="75">
        <v>-2.8313427463081001E-3</v>
      </c>
      <c r="O151" s="75">
        <v>-3.6410027436295398E-3</v>
      </c>
      <c r="P151" s="75">
        <v>-4.4506914736030002E-3</v>
      </c>
      <c r="Q151" s="75">
        <v>-5.2603827732764299E-3</v>
      </c>
      <c r="R151" s="75">
        <v>-6.0697064111673096E-3</v>
      </c>
      <c r="S151" s="75">
        <v>-6.8782606782906404E-3</v>
      </c>
      <c r="T151" s="75">
        <v>-7.6850958021213896E-3</v>
      </c>
      <c r="U151" s="75">
        <v>-8.4895951897806295E-3</v>
      </c>
      <c r="V151" s="75">
        <v>-9.2904908150876504E-3</v>
      </c>
      <c r="W151" s="75">
        <v>-1.0086650613861801E-2</v>
      </c>
      <c r="X151" s="75">
        <v>-1.0876565283097E-2</v>
      </c>
      <c r="Y151" s="75">
        <v>-1.16585190094838E-2</v>
      </c>
      <c r="Z151" s="75">
        <v>-1.2430939368705299E-2</v>
      </c>
      <c r="AA151" s="75">
        <v>-1.31918879875456E-2</v>
      </c>
      <c r="AB151" s="75">
        <v>-1.39393855509524E-2</v>
      </c>
      <c r="AC151" s="75">
        <v>-1.46715316094332E-2</v>
      </c>
      <c r="AD151" s="75">
        <v>-1.5386621728557599E-2</v>
      </c>
      <c r="AE151" s="75">
        <v>-1.60826246098713E-2</v>
      </c>
      <c r="AF151" s="75">
        <v>-1.6757960919253401E-2</v>
      </c>
      <c r="AG151" s="75">
        <v>-1.7411348554674001E-2</v>
      </c>
      <c r="AH151" s="75">
        <v>-1.8041294778117799E-2</v>
      </c>
      <c r="AI151" s="75">
        <v>-1.8647032884787199E-2</v>
      </c>
      <c r="AJ151" s="75">
        <v>-1.922771704983E-2</v>
      </c>
      <c r="AK151" s="75">
        <v>-1.9783066015747801E-2</v>
      </c>
      <c r="AL151" s="75">
        <v>-2.0312872582017E-2</v>
      </c>
      <c r="AM151" s="75">
        <v>-2.0817087648479098E-2</v>
      </c>
      <c r="AN151" s="75">
        <v>-2.1296377524577099E-2</v>
      </c>
      <c r="AO151" s="75">
        <v>-2.1750816358758099E-2</v>
      </c>
      <c r="AP151" s="75">
        <v>-2.2181301491636898E-2</v>
      </c>
      <c r="AQ151" s="75">
        <v>-2.2588463295564899E-2</v>
      </c>
      <c r="AR151" s="75">
        <v>-2.2972905203187101E-2</v>
      </c>
      <c r="AS151" s="75">
        <v>-2.3335464821975599E-2</v>
      </c>
      <c r="AT151" s="75">
        <v>-2.3676608630153102E-2</v>
      </c>
      <c r="AU151" s="75">
        <v>-2.3996866883303401E-2</v>
      </c>
      <c r="AV151" s="75">
        <v>-2.4296522711369999E-2</v>
      </c>
      <c r="AW151" s="75">
        <v>-2.45757416830974E-2</v>
      </c>
      <c r="AX151" s="75">
        <v>-2.4834461392747399E-2</v>
      </c>
      <c r="AY151" s="75">
        <v>-2.5072448594823899E-2</v>
      </c>
      <c r="AZ151" s="75">
        <v>-2.52893901652896E-2</v>
      </c>
      <c r="BA151" s="75">
        <v>-2.5484644813482098E-2</v>
      </c>
      <c r="BB151" s="75">
        <v>-2.56576804317637E-2</v>
      </c>
      <c r="BC151" s="75">
        <v>-2.5807775194689301E-2</v>
      </c>
      <c r="BD151" s="75">
        <v>-2.5934101702609898E-2</v>
      </c>
      <c r="BE151" s="75">
        <v>-2.6036197137214001E-2</v>
      </c>
      <c r="BF151" s="75">
        <v>-2.6113163483632799E-2</v>
      </c>
      <c r="BG151" s="75">
        <v>-2.61647726282444E-2</v>
      </c>
      <c r="BH151" s="75">
        <v>-2.6190522186439E-2</v>
      </c>
      <c r="BI151" s="75">
        <v>-2.61902682820482E-2</v>
      </c>
      <c r="BJ151" s="75">
        <v>-2.61641371895893E-2</v>
      </c>
      <c r="BK151" s="75">
        <v>-2.6112126863235899E-2</v>
      </c>
      <c r="BL151" s="75">
        <v>-2.6034828297074399E-2</v>
      </c>
      <c r="BM151" s="75">
        <v>-2.5932559809293699E-2</v>
      </c>
      <c r="BN151" s="75">
        <v>-2.58060662789057E-2</v>
      </c>
      <c r="BO151" s="75">
        <v>-2.5655994770045199E-2</v>
      </c>
      <c r="BP151" s="75">
        <v>-2.5483031518729101E-2</v>
      </c>
      <c r="BQ151" s="75">
        <v>-2.5287948749023501E-2</v>
      </c>
      <c r="BR151" s="75">
        <v>-2.5071261889975101E-2</v>
      </c>
      <c r="BS151" s="75">
        <v>-2.4833623121721701E-2</v>
      </c>
      <c r="BT151" s="75">
        <v>-2.4575254150217898E-2</v>
      </c>
      <c r="BU151" s="75">
        <v>-2.4296524829828699E-2</v>
      </c>
      <c r="BV151" s="75">
        <v>-2.3997258471504201E-2</v>
      </c>
      <c r="BW151" s="75">
        <v>-2.36774864156723E-2</v>
      </c>
      <c r="BX151" s="75">
        <v>-2.3336664557127702E-2</v>
      </c>
      <c r="BY151" s="75">
        <v>-2.2974482313024899E-2</v>
      </c>
      <c r="BZ151" s="75">
        <v>-2.25902068430195E-2</v>
      </c>
      <c r="CA151" s="75">
        <v>-2.2183213552270899E-2</v>
      </c>
      <c r="CB151" s="75">
        <v>-2.1752816077168901E-2</v>
      </c>
      <c r="CC151" s="75">
        <v>-2.12982173809678E-2</v>
      </c>
      <c r="CD151" s="75">
        <v>-2.0818971327717001E-2</v>
      </c>
      <c r="CE151" s="75">
        <v>-2.03143915558303E-2</v>
      </c>
      <c r="CF151" s="75">
        <v>-1.97844032983721E-2</v>
      </c>
      <c r="CG151" s="75">
        <v>-1.92287024032111E-2</v>
      </c>
      <c r="CH151" s="75">
        <v>-1.8647712050983499E-2</v>
      </c>
      <c r="CI151" s="75">
        <v>-1.80416118923949E-2</v>
      </c>
      <c r="CJ151" s="75">
        <v>-1.7411430422707701E-2</v>
      </c>
      <c r="CK151" s="75">
        <v>-1.67578287158585E-2</v>
      </c>
      <c r="CL151" s="75">
        <v>-1.6082368373354201E-2</v>
      </c>
      <c r="CM151" s="75">
        <v>-1.53862521324163E-2</v>
      </c>
      <c r="CN151" s="75">
        <v>-1.4671272918258101E-2</v>
      </c>
      <c r="CO151" s="75">
        <v>-1.39392086390489E-2</v>
      </c>
      <c r="CP151" s="75">
        <v>-1.31918246008399E-2</v>
      </c>
      <c r="CQ151" s="75">
        <v>-1.24312069342386E-2</v>
      </c>
      <c r="CR151" s="75">
        <v>-1.16590942772063E-2</v>
      </c>
      <c r="CS151" s="75">
        <v>-1.0877420872320701E-2</v>
      </c>
      <c r="CT151" s="75">
        <v>-1.00878881622065E-2</v>
      </c>
      <c r="CU151" s="75">
        <v>-9.29209987434205E-3</v>
      </c>
      <c r="CV151" s="75">
        <v>-8.4914335688790702E-3</v>
      </c>
      <c r="CW151" s="75">
        <v>-7.68727264785411E-3</v>
      </c>
      <c r="CX151" s="75">
        <v>-6.8804696723373101E-3</v>
      </c>
      <c r="CY151" s="75">
        <v>-6.0721116104787099E-3</v>
      </c>
      <c r="CZ151" s="75">
        <v>-5.26270534965078E-3</v>
      </c>
      <c r="DA151" s="75">
        <v>-4.4528619255288504E-3</v>
      </c>
      <c r="DB151" s="75">
        <v>-3.6428615460726999E-3</v>
      </c>
      <c r="DC151" s="75">
        <v>-2.8330116457163899E-3</v>
      </c>
      <c r="DD151" s="75">
        <v>-2.0232521509615199E-3</v>
      </c>
      <c r="DE151" s="75">
        <v>-1.21379363922642E-3</v>
      </c>
      <c r="DF151" s="75">
        <v>-8.0925729769660301E-4</v>
      </c>
    </row>
    <row r="152" spans="1:110" ht="1.1499999999999999" customHeight="1" x14ac:dyDescent="0.25">
      <c r="A152" s="71">
        <f t="shared" si="57"/>
        <v>141</v>
      </c>
      <c r="B152">
        <v>2950</v>
      </c>
      <c r="C152" s="72">
        <f t="shared" si="55"/>
        <v>-7.5982997796791097E-3</v>
      </c>
      <c r="D152" s="72">
        <f t="shared" si="55"/>
        <v>-2.5835341314286699E-2</v>
      </c>
      <c r="E152" s="72">
        <f t="shared" si="55"/>
        <v>-1.5832947369158301E-2</v>
      </c>
      <c r="G152" s="72">
        <f t="shared" ref="G152:H171" si="58">INDEX($K$238:$DF$437,$A152,G$11)</f>
        <v>-0.42147109924774201</v>
      </c>
      <c r="H152" s="72">
        <f t="shared" si="58"/>
        <v>-1.4248814815025099</v>
      </c>
      <c r="I152" s="72">
        <f t="shared" si="56"/>
        <v>-0.86616369303401297</v>
      </c>
      <c r="K152" s="75">
        <v>-8.0631607110262797E-4</v>
      </c>
      <c r="L152" s="75">
        <v>-1.2103928818169101E-3</v>
      </c>
      <c r="M152" s="75">
        <v>-2.0176372947344101E-3</v>
      </c>
      <c r="N152" s="75">
        <v>-2.8248087161864498E-3</v>
      </c>
      <c r="O152" s="75">
        <v>-3.6323704856249602E-3</v>
      </c>
      <c r="P152" s="75">
        <v>-4.4398066048552199E-3</v>
      </c>
      <c r="Q152" s="75">
        <v>-5.2470566812462399E-3</v>
      </c>
      <c r="R152" s="75">
        <v>-6.0537291475975504E-3</v>
      </c>
      <c r="S152" s="75">
        <v>-6.85940028935874E-3</v>
      </c>
      <c r="T152" s="75">
        <v>-7.6631311998517004E-3</v>
      </c>
      <c r="U152" s="75">
        <v>-8.4643007997556204E-3</v>
      </c>
      <c r="V152" s="75">
        <v>-9.2616344620682807E-3</v>
      </c>
      <c r="W152" s="75">
        <v>-1.0054046647769601E-2</v>
      </c>
      <c r="X152" s="75">
        <v>-1.0840061296207701E-2</v>
      </c>
      <c r="Y152" s="75">
        <v>-1.1617975831445601E-2</v>
      </c>
      <c r="Z152" s="75">
        <v>-1.2386289242449401E-2</v>
      </c>
      <c r="AA152" s="75">
        <v>-1.3143115527218399E-2</v>
      </c>
      <c r="AB152" s="75">
        <v>-1.3886533330278301E-2</v>
      </c>
      <c r="AC152" s="75">
        <v>-1.46146892255183E-2</v>
      </c>
      <c r="AD152" s="75">
        <v>-1.53259532364927E-2</v>
      </c>
      <c r="AE152" s="75">
        <v>-1.60183652692103E-2</v>
      </c>
      <c r="AF152" s="75">
        <v>-1.6690347270837201E-2</v>
      </c>
      <c r="AG152" s="75">
        <v>-1.7340722167441501E-2</v>
      </c>
      <c r="AH152" s="75">
        <v>-1.7967993568236099E-2</v>
      </c>
      <c r="AI152" s="75">
        <v>-1.8571405618613399E-2</v>
      </c>
      <c r="AJ152" s="75">
        <v>-1.91501686432138E-2</v>
      </c>
      <c r="AK152" s="75">
        <v>-1.97039283946105E-2</v>
      </c>
      <c r="AL152" s="75">
        <v>-2.02325111115669E-2</v>
      </c>
      <c r="AM152" s="75">
        <v>-2.0735807281448599E-2</v>
      </c>
      <c r="AN152" s="75">
        <v>-2.1214447717797999E-2</v>
      </c>
      <c r="AO152" s="75">
        <v>-2.16684644744418E-2</v>
      </c>
      <c r="AP152" s="75">
        <v>-2.2098680338503901E-2</v>
      </c>
      <c r="AQ152" s="75">
        <v>-2.2505708220824001E-2</v>
      </c>
      <c r="AR152" s="75">
        <v>-2.2890038757636798E-2</v>
      </c>
      <c r="AS152" s="75">
        <v>-2.32525148645845E-2</v>
      </c>
      <c r="AT152" s="75">
        <v>-2.3593529474210201E-2</v>
      </c>
      <c r="AU152" s="75">
        <v>-2.3913554188211401E-2</v>
      </c>
      <c r="AV152" s="75">
        <v>-2.4212912921266198E-2</v>
      </c>
      <c r="AW152" s="75">
        <v>-2.4491674033029001E-2</v>
      </c>
      <c r="AX152" s="75">
        <v>-2.47498283430422E-2</v>
      </c>
      <c r="AY152" s="75">
        <v>-2.4987148321279101E-2</v>
      </c>
      <c r="AZ152" s="75">
        <v>-2.5203292531650701E-2</v>
      </c>
      <c r="BA152" s="75">
        <v>-2.5397727988538399E-2</v>
      </c>
      <c r="BB152" s="75">
        <v>-2.5569888970208E-2</v>
      </c>
      <c r="BC152" s="75">
        <v>-2.5719137222786199E-2</v>
      </c>
      <c r="BD152" s="75">
        <v>-2.5844687457774799E-2</v>
      </c>
      <c r="BE152" s="75">
        <v>-2.5946090377597101E-2</v>
      </c>
      <c r="BF152" s="75">
        <v>-2.6022525177181701E-2</v>
      </c>
      <c r="BG152" s="75">
        <v>-2.6073755128263602E-2</v>
      </c>
      <c r="BH152" s="75">
        <v>-2.6099323924895501E-2</v>
      </c>
      <c r="BI152" s="75">
        <v>-2.60990825922181E-2</v>
      </c>
      <c r="BJ152" s="75">
        <v>-2.60731627810128E-2</v>
      </c>
      <c r="BK152" s="75">
        <v>-2.6021546289116401E-2</v>
      </c>
      <c r="BL152" s="75">
        <v>-2.5944806409074699E-2</v>
      </c>
      <c r="BM152" s="75">
        <v>-2.5843227090404E-2</v>
      </c>
      <c r="BN152" s="75">
        <v>-2.57175170438722E-2</v>
      </c>
      <c r="BO152" s="75">
        <v>-2.5568287662695099E-2</v>
      </c>
      <c r="BP152" s="75">
        <v>-2.53961682398312E-2</v>
      </c>
      <c r="BQ152" s="75">
        <v>-2.5201913932169102E-2</v>
      </c>
      <c r="BR152" s="75">
        <v>-2.4985975730628499E-2</v>
      </c>
      <c r="BS152" s="75">
        <v>-2.4749005905237001E-2</v>
      </c>
      <c r="BT152" s="75">
        <v>-2.4491184128032702E-2</v>
      </c>
      <c r="BU152" s="75">
        <v>-2.4212883206468999E-2</v>
      </c>
      <c r="BV152" s="75">
        <v>-2.39139290281946E-2</v>
      </c>
      <c r="BW152" s="75">
        <v>-2.35943571913503E-2</v>
      </c>
      <c r="BX152" s="75">
        <v>-2.32536662969005E-2</v>
      </c>
      <c r="BY152" s="75">
        <v>-2.2891564821643399E-2</v>
      </c>
      <c r="BZ152" s="75">
        <v>-2.25073797717186E-2</v>
      </c>
      <c r="CA152" s="75">
        <v>-2.2100531862079099E-2</v>
      </c>
      <c r="CB152" s="75">
        <v>-2.1670388824295499E-2</v>
      </c>
      <c r="CC152" s="75">
        <v>-2.1216221936638201E-2</v>
      </c>
      <c r="CD152" s="75">
        <v>-2.0737621933708299E-2</v>
      </c>
      <c r="CE152" s="75">
        <v>-2.02339732804603E-2</v>
      </c>
      <c r="CF152" s="75">
        <v>-1.9705223613250299E-2</v>
      </c>
      <c r="CG152" s="75">
        <v>-1.9151112870340499E-2</v>
      </c>
      <c r="CH152" s="75">
        <v>-1.8572079709065201E-2</v>
      </c>
      <c r="CI152" s="75">
        <v>-1.79683040656618E-2</v>
      </c>
      <c r="CJ152" s="75">
        <v>-1.73408177989995E-2</v>
      </c>
      <c r="CK152" s="75">
        <v>-1.66902493697898E-2</v>
      </c>
      <c r="CL152" s="75">
        <v>-1.60181340720464E-2</v>
      </c>
      <c r="CM152" s="75">
        <v>-1.5325631142668401E-2</v>
      </c>
      <c r="CN152" s="75">
        <v>-1.4614477510503999E-2</v>
      </c>
      <c r="CO152" s="75">
        <v>-1.3886395709382601E-2</v>
      </c>
      <c r="CP152" s="75">
        <v>-1.3143097620372799E-2</v>
      </c>
      <c r="CQ152" s="75">
        <v>-1.2386588321219199E-2</v>
      </c>
      <c r="CR152" s="75">
        <v>-1.16185773179631E-2</v>
      </c>
      <c r="CS152" s="75">
        <v>-1.08409150883016E-2</v>
      </c>
      <c r="CT152" s="75">
        <v>-1.00552741420506E-2</v>
      </c>
      <c r="CU152" s="75">
        <v>-9.2632189252253704E-3</v>
      </c>
      <c r="CV152" s="75">
        <v>-8.4660806651800109E-3</v>
      </c>
      <c r="CW152" s="75">
        <v>-7.6652455728208196E-3</v>
      </c>
      <c r="CX152" s="75">
        <v>-6.8615368052314801E-3</v>
      </c>
      <c r="CY152" s="75">
        <v>-6.05604758990466E-3</v>
      </c>
      <c r="CZ152" s="75">
        <v>-5.249291291002E-3</v>
      </c>
      <c r="DA152" s="75">
        <v>-4.4418958803953499E-3</v>
      </c>
      <c r="DB152" s="75">
        <v>-3.6341514090554401E-3</v>
      </c>
      <c r="DC152" s="75">
        <v>-2.82641065692132E-3</v>
      </c>
      <c r="DD152" s="75">
        <v>-2.0186294859058699E-3</v>
      </c>
      <c r="DE152" s="75">
        <v>-1.2110518995677899E-3</v>
      </c>
      <c r="DF152" s="75">
        <v>-8.07458556118945E-4</v>
      </c>
    </row>
    <row r="153" spans="1:110" ht="1.1499999999999999" customHeight="1" x14ac:dyDescent="0.25">
      <c r="A153" s="71">
        <f t="shared" si="57"/>
        <v>142</v>
      </c>
      <c r="B153">
        <v>2900</v>
      </c>
      <c r="C153" s="72">
        <f t="shared" ref="C153:E172" si="59">INDEX($K$15:$DF$214,$A153,C$11)</f>
        <v>-7.57708495226324E-3</v>
      </c>
      <c r="D153" s="72">
        <f t="shared" si="59"/>
        <v>-2.5750512849704098E-2</v>
      </c>
      <c r="E153" s="72">
        <f t="shared" si="59"/>
        <v>-1.5773674857805401E-2</v>
      </c>
      <c r="G153" s="72">
        <f t="shared" si="58"/>
        <v>-0.41389401429547801</v>
      </c>
      <c r="H153" s="72">
        <f t="shared" si="58"/>
        <v>-1.3991309686528</v>
      </c>
      <c r="I153" s="72">
        <f t="shared" si="56"/>
        <v>-0.85039001817620796</v>
      </c>
      <c r="K153" s="75">
        <v>-8.0454202753571697E-4</v>
      </c>
      <c r="L153" s="75">
        <v>-1.2076825428130101E-3</v>
      </c>
      <c r="M153" s="75">
        <v>-2.0130528828667502E-3</v>
      </c>
      <c r="N153" s="75">
        <v>-2.8182669392708701E-3</v>
      </c>
      <c r="O153" s="75">
        <v>-3.6237370946946598E-3</v>
      </c>
      <c r="P153" s="75">
        <v>-4.4289354904640203E-3</v>
      </c>
      <c r="Q153" s="75">
        <v>-5.23376834625196E-3</v>
      </c>
      <c r="R153" s="75">
        <v>-6.0378222183498998E-3</v>
      </c>
      <c r="S153" s="75">
        <v>-6.8406533976349201E-3</v>
      </c>
      <c r="T153" s="75">
        <v>-7.6413350270331604E-3</v>
      </c>
      <c r="U153" s="75">
        <v>-8.4392413524392394E-3</v>
      </c>
      <c r="V153" s="75">
        <v>-9.2330904835125696E-3</v>
      </c>
      <c r="W153" s="75">
        <v>-1.0021844210145899E-2</v>
      </c>
      <c r="X153" s="75">
        <v>-1.08040585702201E-2</v>
      </c>
      <c r="Y153" s="75">
        <v>-1.15780393892737E-2</v>
      </c>
      <c r="Z153" s="75">
        <v>-1.23423596720613E-2</v>
      </c>
      <c r="AA153" s="75">
        <v>-1.3095179929455299E-2</v>
      </c>
      <c r="AB153" s="75">
        <v>-1.3834631529325601E-2</v>
      </c>
      <c r="AC153" s="75">
        <v>-1.45589129358404E-2</v>
      </c>
      <c r="AD153" s="75">
        <v>-1.52664568815589E-2</v>
      </c>
      <c r="AE153" s="75">
        <v>-1.59553763545363E-2</v>
      </c>
      <c r="AF153" s="75">
        <v>-1.6624092945839899E-2</v>
      </c>
      <c r="AG153" s="75">
        <v>-1.7271528306373501E-2</v>
      </c>
      <c r="AH153" s="75">
        <v>-1.7896186342681999E-2</v>
      </c>
      <c r="AI153" s="75">
        <v>-1.8497313719763001E-2</v>
      </c>
      <c r="AJ153" s="75">
        <v>-1.9074186014531699E-2</v>
      </c>
      <c r="AK153" s="75">
        <v>-1.9626366790166602E-2</v>
      </c>
      <c r="AL153" s="75">
        <v>-2.0153720080161201E-2</v>
      </c>
      <c r="AM153" s="75">
        <v>-2.06560856064152E-2</v>
      </c>
      <c r="AN153" s="75">
        <v>-2.1134043154047499E-2</v>
      </c>
      <c r="AO153" s="75">
        <v>-2.1587605824147399E-2</v>
      </c>
      <c r="AP153" s="75">
        <v>-2.2017513284577E-2</v>
      </c>
      <c r="AQ153" s="75">
        <v>-2.2424361826601801E-2</v>
      </c>
      <c r="AR153" s="75">
        <v>-2.2808547024096602E-2</v>
      </c>
      <c r="AS153" s="75">
        <v>-2.3170901386333698E-2</v>
      </c>
      <c r="AT153" s="75">
        <v>-2.3511760225132999E-2</v>
      </c>
      <c r="AU153" s="75">
        <v>-2.38315340962253E-2</v>
      </c>
      <c r="AV153" s="75">
        <v>-2.4130585424527399E-2</v>
      </c>
      <c r="AW153" s="75">
        <v>-2.4408892874575899E-2</v>
      </c>
      <c r="AX153" s="75">
        <v>-2.4666493509594101E-2</v>
      </c>
      <c r="AY153" s="75">
        <v>-2.4903170995580599E-2</v>
      </c>
      <c r="AZ153" s="75">
        <v>-2.51185468717494E-2</v>
      </c>
      <c r="BA153" s="75">
        <v>-2.53122029151336E-2</v>
      </c>
      <c r="BB153" s="75">
        <v>-2.5483529453185799E-2</v>
      </c>
      <c r="BC153" s="75">
        <v>-2.56319719597786E-2</v>
      </c>
      <c r="BD153" s="75">
        <v>-2.5756790510476999E-2</v>
      </c>
      <c r="BE153" s="75">
        <v>-2.5857530996959199E-2</v>
      </c>
      <c r="BF153" s="75">
        <v>-2.5933469266647E-2</v>
      </c>
      <c r="BG153" s="75">
        <v>-2.5984337123504699E-2</v>
      </c>
      <c r="BH153" s="75">
        <v>-2.6009735661068501E-2</v>
      </c>
      <c r="BI153" s="75">
        <v>-2.6009510483172502E-2</v>
      </c>
      <c r="BJ153" s="75">
        <v>-2.5983784629583999E-2</v>
      </c>
      <c r="BK153" s="75">
        <v>-2.59325481845235E-2</v>
      </c>
      <c r="BL153" s="75">
        <v>-2.5856331158920502E-2</v>
      </c>
      <c r="BM153" s="75">
        <v>-2.57554086647542E-2</v>
      </c>
      <c r="BN153" s="75">
        <v>-2.5630440737209E-2</v>
      </c>
      <c r="BO153" s="75">
        <v>-2.5482009692514102E-2</v>
      </c>
      <c r="BP153" s="75">
        <v>-2.53106975606169E-2</v>
      </c>
      <c r="BQ153" s="75">
        <v>-2.5117229587081E-2</v>
      </c>
      <c r="BR153" s="75">
        <v>-2.4902015274992601E-2</v>
      </c>
      <c r="BS153" s="75">
        <v>-2.4665686922485199E-2</v>
      </c>
      <c r="BT153" s="75">
        <v>-2.4408403836882801E-2</v>
      </c>
      <c r="BU153" s="75">
        <v>-2.4130526550084099E-2</v>
      </c>
      <c r="BV153" s="75">
        <v>-2.3831894751174299E-2</v>
      </c>
      <c r="BW153" s="75">
        <v>-2.3512541907739399E-2</v>
      </c>
      <c r="BX153" s="75">
        <v>-2.3172009721411001E-2</v>
      </c>
      <c r="BY153" s="75">
        <v>-2.2810025256608201E-2</v>
      </c>
      <c r="BZ153" s="75">
        <v>-2.2425969278501701E-2</v>
      </c>
      <c r="CA153" s="75">
        <v>-2.2019309537322399E-2</v>
      </c>
      <c r="CB153" s="75">
        <v>-2.1589459199226401E-2</v>
      </c>
      <c r="CC153" s="75">
        <v>-2.1135760242027499E-2</v>
      </c>
      <c r="CD153" s="75">
        <v>-2.0657831473749801E-2</v>
      </c>
      <c r="CE153" s="75">
        <v>-2.01551307172303E-2</v>
      </c>
      <c r="CF153" s="75">
        <v>-1.9627620839846701E-2</v>
      </c>
      <c r="CG153" s="75">
        <v>-1.9075088379349799E-2</v>
      </c>
      <c r="CH153" s="75">
        <v>-1.84979825866457E-2</v>
      </c>
      <c r="CI153" s="75">
        <v>-1.78964869136734E-2</v>
      </c>
      <c r="CJ153" s="75">
        <v>-1.7271633513032601E-2</v>
      </c>
      <c r="CK153" s="75">
        <v>-1.6624022735832099E-2</v>
      </c>
      <c r="CL153" s="75">
        <v>-1.5955162616551201E-2</v>
      </c>
      <c r="CM153" s="75">
        <v>-1.52661728398743E-2</v>
      </c>
      <c r="CN153" s="75">
        <v>-1.4558737134925601E-2</v>
      </c>
      <c r="CO153" s="75">
        <v>-1.38345239342743E-2</v>
      </c>
      <c r="CP153" s="75">
        <v>-1.30951970108253E-2</v>
      </c>
      <c r="CQ153" s="75">
        <v>-1.2342681863051401E-2</v>
      </c>
      <c r="CR153" s="75">
        <v>-1.1578660583736499E-2</v>
      </c>
      <c r="CS153" s="75">
        <v>-1.0804906478820099E-2</v>
      </c>
      <c r="CT153" s="75">
        <v>-1.0023058652327501E-2</v>
      </c>
      <c r="CU153" s="75">
        <v>-9.2346506611920599E-3</v>
      </c>
      <c r="CV153" s="75">
        <v>-8.4409638452962107E-3</v>
      </c>
      <c r="CW153" s="75">
        <v>-7.64338867399146E-3</v>
      </c>
      <c r="CX153" s="75">
        <v>-6.8427217192993297E-3</v>
      </c>
      <c r="CY153" s="75">
        <v>-6.0400573361221099E-3</v>
      </c>
      <c r="CZ153" s="75">
        <v>-5.2359196941233598E-3</v>
      </c>
      <c r="DA153" s="75">
        <v>-4.4309483395545603E-3</v>
      </c>
      <c r="DB153" s="75">
        <v>-3.6254462928945901E-3</v>
      </c>
      <c r="DC153" s="75">
        <v>-2.8198051254184901E-3</v>
      </c>
      <c r="DD153" s="75">
        <v>-2.0140013577474702E-3</v>
      </c>
      <c r="DE153" s="75">
        <v>-1.2083055363427699E-3</v>
      </c>
      <c r="DF153" s="75">
        <v>-8.0565059811306102E-4</v>
      </c>
    </row>
    <row r="154" spans="1:110" ht="1.1499999999999999" customHeight="1" x14ac:dyDescent="0.25">
      <c r="A154" s="71">
        <f t="shared" si="57"/>
        <v>143</v>
      </c>
      <c r="B154">
        <v>2850</v>
      </c>
      <c r="C154" s="72">
        <f t="shared" si="59"/>
        <v>-7.5560872173855301E-3</v>
      </c>
      <c r="D154" s="72">
        <f t="shared" si="59"/>
        <v>-2.5667249532043499E-2</v>
      </c>
      <c r="E154" s="72">
        <f t="shared" si="59"/>
        <v>-1.5715607745541999E-2</v>
      </c>
      <c r="G154" s="72">
        <f t="shared" si="58"/>
        <v>-0.40633792707809302</v>
      </c>
      <c r="H154" s="72">
        <f t="shared" si="58"/>
        <v>-1.3734637191207599</v>
      </c>
      <c r="I154" s="72">
        <f t="shared" si="56"/>
        <v>-0.83467441043066604</v>
      </c>
      <c r="K154" s="75">
        <v>-8.02764375112019E-4</v>
      </c>
      <c r="L154" s="75">
        <v>-1.2049674455056399E-3</v>
      </c>
      <c r="M154" s="75">
        <v>-2.0084641664743601E-3</v>
      </c>
      <c r="N154" s="75">
        <v>-2.8117252742868E-3</v>
      </c>
      <c r="O154" s="75">
        <v>-3.61511225577942E-3</v>
      </c>
      <c r="P154" s="75">
        <v>-4.4180893627299104E-3</v>
      </c>
      <c r="Q154" s="75">
        <v>-5.2205300737841699E-3</v>
      </c>
      <c r="R154" s="75">
        <v>-6.0219985340017896E-3</v>
      </c>
      <c r="S154" s="75">
        <v>-6.8220333677982102E-3</v>
      </c>
      <c r="T154" s="75">
        <v>-7.61972041069384E-3</v>
      </c>
      <c r="U154" s="75">
        <v>-8.4144291976735903E-3</v>
      </c>
      <c r="V154" s="75">
        <v>-9.2048703480668292E-3</v>
      </c>
      <c r="W154" s="75">
        <v>-9.9900529171191004E-3</v>
      </c>
      <c r="X154" s="75">
        <v>-1.07685643906415E-2</v>
      </c>
      <c r="Y154" s="75">
        <v>-1.15387143661428E-2</v>
      </c>
      <c r="Z154" s="75">
        <v>-1.2299152047066801E-2</v>
      </c>
      <c r="AA154" s="75">
        <v>-1.30480791803665E-2</v>
      </c>
      <c r="AB154" s="75">
        <v>-1.37836741190358E-2</v>
      </c>
      <c r="AC154" s="75">
        <v>-1.4504193334291799E-2</v>
      </c>
      <c r="AD154" s="75">
        <v>-1.52081198121914E-2</v>
      </c>
      <c r="AE154" s="75">
        <v>-1.58936414532036E-2</v>
      </c>
      <c r="AF154" s="75">
        <v>-1.6559179936916701E-2</v>
      </c>
      <c r="AG154" s="75">
        <v>-1.72037463335163E-2</v>
      </c>
      <c r="AH154" s="75">
        <v>-1.7825851243360301E-2</v>
      </c>
      <c r="AI154" s="75">
        <v>-1.8424735383405201E-2</v>
      </c>
      <c r="AJ154" s="75">
        <v>-1.89997464489488E-2</v>
      </c>
      <c r="AK154" s="75">
        <v>-1.9550360247635502E-2</v>
      </c>
      <c r="AL154" s="75">
        <v>-2.0076479972908599E-2</v>
      </c>
      <c r="AM154" s="75">
        <v>-2.0577905500535901E-2</v>
      </c>
      <c r="AN154" s="75">
        <v>-2.1055150110951201E-2</v>
      </c>
      <c r="AO154" s="75">
        <v>-2.15082297083336E-2</v>
      </c>
      <c r="AP154" s="75">
        <v>-2.19377938387651E-2</v>
      </c>
      <c r="AQ154" s="75">
        <v>-2.2344420215354099E-2</v>
      </c>
      <c r="AR154" s="75">
        <v>-2.2728430182892199E-2</v>
      </c>
      <c r="AS154" s="75">
        <v>-2.3090626964581099E-2</v>
      </c>
      <c r="AT154" s="75">
        <v>-2.34313050780201E-2</v>
      </c>
      <c r="AU154" s="75">
        <v>-2.3750813886294901E-2</v>
      </c>
      <c r="AV154" s="75">
        <v>-2.4049546442456601E-2</v>
      </c>
      <c r="AW154" s="75">
        <v>-2.4327405877847898E-2</v>
      </c>
      <c r="AX154" s="75">
        <v>-2.4584463892792799E-2</v>
      </c>
      <c r="AY154" s="75">
        <v>-2.4820521144892999E-2</v>
      </c>
      <c r="AZ154" s="75">
        <v>-2.5035158107007099E-2</v>
      </c>
      <c r="BA154" s="75">
        <v>-2.5228070420371299E-2</v>
      </c>
      <c r="BB154" s="75">
        <v>-2.5398601448500799E-2</v>
      </c>
      <c r="BC154" s="75">
        <v>-2.5546276623704199E-2</v>
      </c>
      <c r="BD154" s="75">
        <v>-2.5670404390507402E-2</v>
      </c>
      <c r="BE154" s="75">
        <v>-2.57705118713056E-2</v>
      </c>
      <c r="BF154" s="75">
        <v>-2.5845985175551499E-2</v>
      </c>
      <c r="BG154" s="75">
        <v>-2.58965073979061E-2</v>
      </c>
      <c r="BH154" s="75">
        <v>-2.5921745284281299E-2</v>
      </c>
      <c r="BI154" s="75">
        <v>-2.5921539168825801E-2</v>
      </c>
      <c r="BJ154" s="75">
        <v>-2.5895991350926101E-2</v>
      </c>
      <c r="BK154" s="75">
        <v>-2.5845121738198001E-2</v>
      </c>
      <c r="BL154" s="75">
        <v>-2.5769394010403599E-2</v>
      </c>
      <c r="BM154" s="75">
        <v>-2.5669098296793799E-2</v>
      </c>
      <c r="BN154" s="75">
        <v>-2.5544833505282399E-2</v>
      </c>
      <c r="BO154" s="75">
        <v>-2.5397160073625798E-2</v>
      </c>
      <c r="BP154" s="75">
        <v>-2.52266210500738E-2</v>
      </c>
      <c r="BQ154" s="75">
        <v>-2.5033899765030499E-2</v>
      </c>
      <c r="BR154" s="75">
        <v>-2.4819386537374099E-2</v>
      </c>
      <c r="BS154" s="75">
        <v>-2.4583673257448001E-2</v>
      </c>
      <c r="BT154" s="75">
        <v>-2.4326921236761299E-2</v>
      </c>
      <c r="BU154" s="75">
        <v>-2.4049462239854599E-2</v>
      </c>
      <c r="BV154" s="75">
        <v>-2.3751162298885901E-2</v>
      </c>
      <c r="BW154" s="75">
        <v>-2.3432045153886E-2</v>
      </c>
      <c r="BX154" s="75">
        <v>-2.30916971243505E-2</v>
      </c>
      <c r="BY154" s="75">
        <v>-2.2729862801411399E-2</v>
      </c>
      <c r="BZ154" s="75">
        <v>-2.2345971249874301E-2</v>
      </c>
      <c r="CA154" s="75">
        <v>-2.1939538910542001E-2</v>
      </c>
      <c r="CB154" s="75">
        <v>-2.1510016124875599E-2</v>
      </c>
      <c r="CC154" s="75">
        <v>-2.1056817882736101E-2</v>
      </c>
      <c r="CD154" s="75">
        <v>-2.0579582846303301E-2</v>
      </c>
      <c r="CE154" s="75">
        <v>-2.0077844327115599E-2</v>
      </c>
      <c r="CF154" s="75">
        <v>-1.9551573989774602E-2</v>
      </c>
      <c r="CG154" s="75">
        <v>-1.90006069655646E-2</v>
      </c>
      <c r="CH154" s="75">
        <v>-1.8425398670074099E-2</v>
      </c>
      <c r="CI154" s="75">
        <v>-1.7826139154471999E-2</v>
      </c>
      <c r="CJ154" s="75">
        <v>-1.7203857555541598E-2</v>
      </c>
      <c r="CK154" s="75">
        <v>-1.6559131117019201E-2</v>
      </c>
      <c r="CL154" s="75">
        <v>-1.5893438616672001E-2</v>
      </c>
      <c r="CM154" s="75">
        <v>-1.52078653464741E-2</v>
      </c>
      <c r="CN154" s="75">
        <v>-1.45040427090725E-2</v>
      </c>
      <c r="CO154" s="75">
        <v>-1.37835884302012E-2</v>
      </c>
      <c r="CP154" s="75">
        <v>-1.3048120603434601E-2</v>
      </c>
      <c r="CQ154" s="75">
        <v>-1.22994895032979E-2</v>
      </c>
      <c r="CR154" s="75">
        <v>-1.1539348505598301E-2</v>
      </c>
      <c r="CS154" s="75">
        <v>-1.07694024590409E-2</v>
      </c>
      <c r="CT154" s="75">
        <v>-9.9912514744573792E-3</v>
      </c>
      <c r="CU154" s="75">
        <v>-9.2064060952270592E-3</v>
      </c>
      <c r="CV154" s="75">
        <v>-8.4160960052668092E-3</v>
      </c>
      <c r="CW154" s="75">
        <v>-7.6217146896124096E-3</v>
      </c>
      <c r="CX154" s="75">
        <v>-6.8240378569498703E-3</v>
      </c>
      <c r="CY154" s="75">
        <v>-6.0241534093711298E-3</v>
      </c>
      <c r="CZ154" s="75">
        <v>-5.2226025235995602E-3</v>
      </c>
      <c r="DA154" s="75">
        <v>-4.4200299098156298E-3</v>
      </c>
      <c r="DB154" s="75">
        <v>-3.6167552463893999E-3</v>
      </c>
      <c r="DC154" s="75">
        <v>-2.8132025064496699E-3</v>
      </c>
      <c r="DD154" s="75">
        <v>-2.0093729302698101E-3</v>
      </c>
      <c r="DE154" s="75">
        <v>-1.20555800542206E-3</v>
      </c>
      <c r="DF154" s="75">
        <v>-8.0383592603539E-4</v>
      </c>
    </row>
    <row r="155" spans="1:110" ht="1.1499999999999999" customHeight="1" x14ac:dyDescent="0.25">
      <c r="A155" s="71">
        <f t="shared" si="57"/>
        <v>144</v>
      </c>
      <c r="B155">
        <v>2800</v>
      </c>
      <c r="C155" s="72">
        <f t="shared" si="59"/>
        <v>-7.5353174035762997E-3</v>
      </c>
      <c r="D155" s="72">
        <f t="shared" si="59"/>
        <v>-2.5585541526647802E-2</v>
      </c>
      <c r="E155" s="72">
        <f t="shared" si="59"/>
        <v>-1.56587333494962E-2</v>
      </c>
      <c r="G155" s="72">
        <f t="shared" si="58"/>
        <v>-0.39880260967451697</v>
      </c>
      <c r="H155" s="72">
        <f t="shared" si="58"/>
        <v>-1.34787817759411</v>
      </c>
      <c r="I155" s="72">
        <f t="shared" si="56"/>
        <v>-0.81901567708116896</v>
      </c>
      <c r="K155" s="75">
        <v>-8.0098541334336902E-4</v>
      </c>
      <c r="L155" s="75">
        <v>-1.20225097726688E-3</v>
      </c>
      <c r="M155" s="75">
        <v>-2.0038766332299901E-3</v>
      </c>
      <c r="N155" s="75">
        <v>-2.80519119363816E-3</v>
      </c>
      <c r="O155" s="75">
        <v>-3.6065051708919701E-3</v>
      </c>
      <c r="P155" s="75">
        <v>-4.4072788451831003E-3</v>
      </c>
      <c r="Q155" s="75">
        <v>-5.2073534768305703E-3</v>
      </c>
      <c r="R155" s="75">
        <v>-6.0062702561390303E-3</v>
      </c>
      <c r="S155" s="75">
        <v>-6.8035528124210003E-3</v>
      </c>
      <c r="T155" s="75">
        <v>-7.5982997796791097E-3</v>
      </c>
      <c r="U155" s="75">
        <v>-8.3898760245619992E-3</v>
      </c>
      <c r="V155" s="75">
        <v>-9.1769849865522696E-3</v>
      </c>
      <c r="W155" s="75">
        <v>-9.9586819102114501E-3</v>
      </c>
      <c r="X155" s="75">
        <v>-1.0733585603693399E-2</v>
      </c>
      <c r="Y155" s="75">
        <v>-1.15000051862534E-2</v>
      </c>
      <c r="Z155" s="75">
        <v>-1.22566675131247E-2</v>
      </c>
      <c r="AA155" s="75">
        <v>-1.30018111767276E-2</v>
      </c>
      <c r="AB155" s="75">
        <v>-1.37336552681972E-2</v>
      </c>
      <c r="AC155" s="75">
        <v>-1.44505212908461E-2</v>
      </c>
      <c r="AD155" s="75">
        <v>-1.51509297634675E-2</v>
      </c>
      <c r="AE155" s="75">
        <v>-1.58331449024217E-2</v>
      </c>
      <c r="AF155" s="75">
        <v>-1.6495591089337701E-2</v>
      </c>
      <c r="AG155" s="75">
        <v>-1.71373566095098E-2</v>
      </c>
      <c r="AH155" s="75">
        <v>-1.77569673354992E-2</v>
      </c>
      <c r="AI155" s="75">
        <v>-1.8353649853302099E-2</v>
      </c>
      <c r="AJ155" s="75">
        <v>-1.89268280489523E-2</v>
      </c>
      <c r="AK155" s="75">
        <v>-1.9475888622796401E-2</v>
      </c>
      <c r="AL155" s="75">
        <v>-2.0000772067778502E-2</v>
      </c>
      <c r="AM155" s="75">
        <v>-2.0501250188763101E-2</v>
      </c>
      <c r="AN155" s="75">
        <v>-2.0977755451813199E-2</v>
      </c>
      <c r="AO155" s="75">
        <v>-2.1430325595893002E-2</v>
      </c>
      <c r="AP155" s="75">
        <v>-2.1859515455998901E-2</v>
      </c>
      <c r="AQ155" s="75">
        <v>-2.22658795896086E-2</v>
      </c>
      <c r="AR155" s="75">
        <v>-2.26496878778789E-2</v>
      </c>
      <c r="AS155" s="75">
        <v>-2.3011693823796101E-2</v>
      </c>
      <c r="AT155" s="75">
        <v>-2.33521676770715E-2</v>
      </c>
      <c r="AU155" s="75">
        <v>-2.36714000533675E-2</v>
      </c>
      <c r="AV155" s="75">
        <v>-2.3969801698003699E-2</v>
      </c>
      <c r="AW155" s="75">
        <v>-2.4247220024772101E-2</v>
      </c>
      <c r="AX155" s="75">
        <v>-2.4503746054601799E-2</v>
      </c>
      <c r="AY155" s="75">
        <v>-2.4739202921377899E-2</v>
      </c>
      <c r="AZ155" s="75">
        <v>-2.4953130982889801E-2</v>
      </c>
      <c r="BA155" s="75">
        <v>-2.5145331208941499E-2</v>
      </c>
      <c r="BB155" s="75">
        <v>-2.5315104582314198E-2</v>
      </c>
      <c r="BC155" s="75">
        <v>-2.5462048672943601E-2</v>
      </c>
      <c r="BD155" s="75">
        <v>-2.5585522718793E-2</v>
      </c>
      <c r="BE155" s="75">
        <v>-2.5685026506821401E-2</v>
      </c>
      <c r="BF155" s="75">
        <v>-2.5760062559270401E-2</v>
      </c>
      <c r="BG155" s="75">
        <v>-2.5810255410306099E-2</v>
      </c>
      <c r="BH155" s="75">
        <v>-2.5835341314286699E-2</v>
      </c>
      <c r="BI155" s="75">
        <v>-2.58351562416692E-2</v>
      </c>
      <c r="BJ155" s="75">
        <v>-2.5809772475454299E-2</v>
      </c>
      <c r="BK155" s="75">
        <v>-2.57592562481249E-2</v>
      </c>
      <c r="BL155" s="75">
        <v>-2.5683987143711399E-2</v>
      </c>
      <c r="BM155" s="75">
        <v>-2.55842897907359E-2</v>
      </c>
      <c r="BN155" s="75">
        <v>-2.5460691593498199E-2</v>
      </c>
      <c r="BO155" s="75">
        <v>-2.5313738037343599E-2</v>
      </c>
      <c r="BP155" s="75">
        <v>-2.51439396924888E-2</v>
      </c>
      <c r="BQ155" s="75">
        <v>-2.49519283857716E-2</v>
      </c>
      <c r="BR155" s="75">
        <v>-2.4738094526014699E-2</v>
      </c>
      <c r="BS155" s="75">
        <v>-2.4502971615374899E-2</v>
      </c>
      <c r="BT155" s="75">
        <v>-2.4246743245153E-2</v>
      </c>
      <c r="BU155" s="75">
        <v>-2.3969697100755999E-2</v>
      </c>
      <c r="BV155" s="75">
        <v>-2.36717375564785E-2</v>
      </c>
      <c r="BW155" s="75">
        <v>-2.3352870995308798E-2</v>
      </c>
      <c r="BX155" s="75">
        <v>-2.3012730448936002E-2</v>
      </c>
      <c r="BY155" s="75">
        <v>-2.2651076358729299E-2</v>
      </c>
      <c r="BZ155" s="75">
        <v>-2.2267381671626899E-2</v>
      </c>
      <c r="CA155" s="75">
        <v>-2.1861212404692101E-2</v>
      </c>
      <c r="CB155" s="75">
        <v>-2.14320490195632E-2</v>
      </c>
      <c r="CC155" s="75">
        <v>-2.0979380932094401E-2</v>
      </c>
      <c r="CD155" s="75">
        <v>-2.05028597438104E-2</v>
      </c>
      <c r="CE155" s="75">
        <v>-2.0002095390741399E-2</v>
      </c>
      <c r="CF155" s="75">
        <v>-1.94770630423272E-2</v>
      </c>
      <c r="CG155" s="75">
        <v>-1.8927647676573501E-2</v>
      </c>
      <c r="CH155" s="75">
        <v>-1.8354306946039199E-2</v>
      </c>
      <c r="CI155" s="75">
        <v>-1.7757240533373901E-2</v>
      </c>
      <c r="CJ155" s="75">
        <v>-1.71374708159646E-2</v>
      </c>
      <c r="CK155" s="75">
        <v>-1.64955576816328E-2</v>
      </c>
      <c r="CL155" s="75">
        <v>-1.5832947369158301E-2</v>
      </c>
      <c r="CM155" s="75">
        <v>-1.51506973345067E-2</v>
      </c>
      <c r="CN155" s="75">
        <v>-1.4450385560994599E-2</v>
      </c>
      <c r="CO155" s="75">
        <v>-1.3733584437973101E-2</v>
      </c>
      <c r="CP155" s="75">
        <v>-1.3001866365711901E-2</v>
      </c>
      <c r="CQ155" s="75">
        <v>-1.2257012866666601E-2</v>
      </c>
      <c r="CR155" s="75">
        <v>-1.1500645406104E-2</v>
      </c>
      <c r="CS155" s="75">
        <v>-1.07344098088151E-2</v>
      </c>
      <c r="CT155" s="75">
        <v>-9.9598620231608898E-3</v>
      </c>
      <c r="CU155" s="75">
        <v>-9.1784955211551209E-3</v>
      </c>
      <c r="CV155" s="75">
        <v>-8.3914894080908201E-3</v>
      </c>
      <c r="CW155" s="75">
        <v>-7.6002357367633503E-3</v>
      </c>
      <c r="CX155" s="75">
        <v>-6.8054978787222302E-3</v>
      </c>
      <c r="CY155" s="75">
        <v>-6.0083478816113697E-3</v>
      </c>
      <c r="CZ155" s="75">
        <v>-5.2093510257964198E-3</v>
      </c>
      <c r="DA155" s="75">
        <v>-4.4091508083693E-3</v>
      </c>
      <c r="DB155" s="75">
        <v>-3.6080868272711001E-3</v>
      </c>
      <c r="DC155" s="75">
        <v>-2.80660994477784E-3</v>
      </c>
      <c r="DD155" s="75">
        <v>-2.0047491628929401E-3</v>
      </c>
      <c r="DE155" s="75">
        <v>-1.2028125542974501E-3</v>
      </c>
      <c r="DF155" s="75">
        <v>-8.0201722144920395E-4</v>
      </c>
    </row>
    <row r="156" spans="1:110" ht="1.1499999999999999" customHeight="1" x14ac:dyDescent="0.25">
      <c r="A156" s="71">
        <f t="shared" si="57"/>
        <v>145</v>
      </c>
      <c r="B156">
        <v>2750</v>
      </c>
      <c r="C156" s="72">
        <f t="shared" si="59"/>
        <v>-7.5147859310436601E-3</v>
      </c>
      <c r="D156" s="72">
        <f t="shared" si="59"/>
        <v>-2.55053795194226E-2</v>
      </c>
      <c r="E156" s="72">
        <f t="shared" si="59"/>
        <v>-1.56030395940479E-2</v>
      </c>
      <c r="G156" s="72">
        <f t="shared" si="58"/>
        <v>-0.39128782374347298</v>
      </c>
      <c r="H156" s="72">
        <f t="shared" si="58"/>
        <v>-1.32237279807469</v>
      </c>
      <c r="I156" s="72">
        <f t="shared" si="56"/>
        <v>-0.803412637487121</v>
      </c>
      <c r="K156" s="75">
        <v>-7.99207307209144E-4</v>
      </c>
      <c r="L156" s="75">
        <v>-1.1995363660889701E-3</v>
      </c>
      <c r="M156" s="75">
        <v>-1.9992955084398999E-3</v>
      </c>
      <c r="N156" s="75">
        <v>-2.79867178738641E-3</v>
      </c>
      <c r="O156" s="75">
        <v>-3.59792457053572E-3</v>
      </c>
      <c r="P156" s="75">
        <v>-4.3965139752890504E-3</v>
      </c>
      <c r="Q156" s="75">
        <v>-5.1942495215416698E-3</v>
      </c>
      <c r="R156" s="75">
        <v>-5.99064887669101E-3</v>
      </c>
      <c r="S156" s="75">
        <v>-6.7852236736098302E-3</v>
      </c>
      <c r="T156" s="75">
        <v>-7.57708495226324E-3</v>
      </c>
      <c r="U156" s="75">
        <v>-8.3655929419910492E-3</v>
      </c>
      <c r="V156" s="75">
        <v>-9.1494448410776308E-3</v>
      </c>
      <c r="W156" s="75">
        <v>-9.9277399007587502E-3</v>
      </c>
      <c r="X156" s="75">
        <v>-1.06991286329912E-2</v>
      </c>
      <c r="Y156" s="75">
        <v>-1.1461916008834099E-2</v>
      </c>
      <c r="Z156" s="75">
        <v>-1.22149069590113E-2</v>
      </c>
      <c r="AA156" s="75">
        <v>-1.2956373690894901E-2</v>
      </c>
      <c r="AB156" s="75">
        <v>-1.36845693275881E-2</v>
      </c>
      <c r="AC156" s="75">
        <v>-1.4397887913305501E-2</v>
      </c>
      <c r="AD156" s="75">
        <v>-1.50948750147154E-2</v>
      </c>
      <c r="AE156" s="75">
        <v>-1.5773871754672601E-2</v>
      </c>
      <c r="AF156" s="75">
        <v>-1.64333099973328E-2</v>
      </c>
      <c r="AG156" s="75">
        <v>-1.7072340424292599E-2</v>
      </c>
      <c r="AH156" s="75">
        <v>-1.76895145238995E-2</v>
      </c>
      <c r="AI156" s="75">
        <v>-1.8284037329876799E-2</v>
      </c>
      <c r="AJ156" s="75">
        <v>-1.8855409733364401E-2</v>
      </c>
      <c r="AK156" s="75">
        <v>-1.9402932550933599E-2</v>
      </c>
      <c r="AL156" s="75">
        <v>-1.9926578458685E-2</v>
      </c>
      <c r="AM156" s="75">
        <v>-2.0426103272702601E-2</v>
      </c>
      <c r="AN156" s="75">
        <v>-2.0901846626847999E-2</v>
      </c>
      <c r="AO156" s="75">
        <v>-2.1353883162887499E-2</v>
      </c>
      <c r="AP156" s="75">
        <v>-2.1782671523183101E-2</v>
      </c>
      <c r="AQ156" s="75">
        <v>-2.2188736312000398E-2</v>
      </c>
      <c r="AR156" s="75">
        <v>-2.25723192345503E-2</v>
      </c>
      <c r="AS156" s="75">
        <v>-2.2934103885604601E-2</v>
      </c>
      <c r="AT156" s="75">
        <v>-2.3274351222889799E-2</v>
      </c>
      <c r="AU156" s="75">
        <v>-2.3593298295891098E-2</v>
      </c>
      <c r="AV156" s="75">
        <v>-2.38913565471011E-2</v>
      </c>
      <c r="AW156" s="75">
        <v>-2.4168341612453299E-2</v>
      </c>
      <c r="AX156" s="75">
        <v>-2.4424346120922501E-2</v>
      </c>
      <c r="AY156" s="75">
        <v>-2.4659220194030201E-2</v>
      </c>
      <c r="AZ156" s="75">
        <v>-2.4872469946913001E-2</v>
      </c>
      <c r="BA156" s="75">
        <v>-2.5063985927317799E-2</v>
      </c>
      <c r="BB156" s="75">
        <v>-2.5233038459564299E-2</v>
      </c>
      <c r="BC156" s="75">
        <v>-2.53792857125608E-2</v>
      </c>
      <c r="BD156" s="75">
        <v>-2.5502139239397301E-2</v>
      </c>
      <c r="BE156" s="75">
        <v>-2.56010688654396E-2</v>
      </c>
      <c r="BF156" s="75">
        <v>-2.56756913407525E-2</v>
      </c>
      <c r="BG156" s="75">
        <v>-2.5725571217085401E-2</v>
      </c>
      <c r="BH156" s="75">
        <v>-2.5750512849704098E-2</v>
      </c>
      <c r="BI156" s="75">
        <v>-2.5750349736163101E-2</v>
      </c>
      <c r="BJ156" s="75">
        <v>-2.5725118364039099E-2</v>
      </c>
      <c r="BK156" s="75">
        <v>-2.5674941217289401E-2</v>
      </c>
      <c r="BL156" s="75">
        <v>-2.56001034386872E-2</v>
      </c>
      <c r="BM156" s="75">
        <v>-2.5500977020037601E-2</v>
      </c>
      <c r="BN156" s="75">
        <v>-2.5378011414108999E-2</v>
      </c>
      <c r="BO156" s="75">
        <v>-2.5231742796654501E-2</v>
      </c>
      <c r="BP156" s="75">
        <v>-2.5062653982831699E-2</v>
      </c>
      <c r="BQ156" s="75">
        <v>-2.4871319194835401E-2</v>
      </c>
      <c r="BR156" s="75">
        <v>-2.4658143310530199E-2</v>
      </c>
      <c r="BS156" s="75">
        <v>-2.4423588317076701E-2</v>
      </c>
      <c r="BT156" s="75">
        <v>-2.4167875759990201E-2</v>
      </c>
      <c r="BU156" s="75">
        <v>-2.3891237444036002E-2</v>
      </c>
      <c r="BV156" s="75">
        <v>-2.3593625629705399E-2</v>
      </c>
      <c r="BW156" s="75">
        <v>-2.3275023045557602E-2</v>
      </c>
      <c r="BX156" s="75">
        <v>-2.2935111275114599E-2</v>
      </c>
      <c r="BY156" s="75">
        <v>-2.25736646288669E-2</v>
      </c>
      <c r="BZ156" s="75">
        <v>-2.2190196617334498E-2</v>
      </c>
      <c r="CA156" s="75">
        <v>-2.1784322594826301E-2</v>
      </c>
      <c r="CB156" s="75">
        <v>-2.1355547780131E-2</v>
      </c>
      <c r="CC156" s="75">
        <v>-2.0903435978029801E-2</v>
      </c>
      <c r="CD156" s="75">
        <v>-2.0427646621073998E-2</v>
      </c>
      <c r="CE156" s="75">
        <v>-1.9927865989156999E-2</v>
      </c>
      <c r="CF156" s="75">
        <v>-1.9404068897192699E-2</v>
      </c>
      <c r="CG156" s="75">
        <v>-1.88561905063215E-2</v>
      </c>
      <c r="CH156" s="75">
        <v>-1.8284687351542699E-2</v>
      </c>
      <c r="CI156" s="75">
        <v>-1.7689771720242699E-2</v>
      </c>
      <c r="CJ156" s="75">
        <v>-1.7072455049624201E-2</v>
      </c>
      <c r="CK156" s="75">
        <v>-1.6433286342289601E-2</v>
      </c>
      <c r="CL156" s="75">
        <v>-1.5773674857805401E-2</v>
      </c>
      <c r="CM156" s="75">
        <v>-1.5094657910667501E-2</v>
      </c>
      <c r="CN156" s="75">
        <v>-1.4397757462543201E-2</v>
      </c>
      <c r="CO156" s="75">
        <v>-1.36845072424557E-2</v>
      </c>
      <c r="CP156" s="75">
        <v>-1.2956432446389899E-2</v>
      </c>
      <c r="CQ156" s="75">
        <v>-1.2215253244721599E-2</v>
      </c>
      <c r="CR156" s="75">
        <v>-1.14625555178463E-2</v>
      </c>
      <c r="CS156" s="75">
        <v>-1.0699934741319301E-2</v>
      </c>
      <c r="CT156" s="75">
        <v>-9.9288993170057408E-3</v>
      </c>
      <c r="CU156" s="75">
        <v>-9.1509286400651008E-3</v>
      </c>
      <c r="CV156" s="75">
        <v>-8.3671556345689107E-3</v>
      </c>
      <c r="CW156" s="75">
        <v>-7.5789634296370397E-3</v>
      </c>
      <c r="CX156" s="75">
        <v>-6.7871136523217496E-3</v>
      </c>
      <c r="CY156" s="75">
        <v>-5.9926523902686301E-3</v>
      </c>
      <c r="CZ156" s="75">
        <v>-5.1961757782783002E-3</v>
      </c>
      <c r="DA156" s="75">
        <v>-4.3983208544568697E-3</v>
      </c>
      <c r="DB156" s="75">
        <v>-3.5994491734663799E-3</v>
      </c>
      <c r="DC156" s="75">
        <v>-2.8000342538916801E-3</v>
      </c>
      <c r="DD156" s="75">
        <v>-2.0001348460982598E-3</v>
      </c>
      <c r="DE156" s="75">
        <v>-1.20007222701588E-3</v>
      </c>
      <c r="DF156" s="75">
        <v>-8.0019726141472298E-4</v>
      </c>
    </row>
    <row r="157" spans="1:110" ht="1.1499999999999999" customHeight="1" x14ac:dyDescent="0.25">
      <c r="A157" s="71">
        <f t="shared" si="57"/>
        <v>146</v>
      </c>
      <c r="B157">
        <v>2700</v>
      </c>
      <c r="C157" s="72">
        <f t="shared" si="59"/>
        <v>-7.4945028435104101E-3</v>
      </c>
      <c r="D157" s="72">
        <f t="shared" si="59"/>
        <v>-2.5426754724321599E-2</v>
      </c>
      <c r="E157" s="72">
        <f t="shared" si="59"/>
        <v>-1.55485149436572E-2</v>
      </c>
      <c r="G157" s="72">
        <f t="shared" si="58"/>
        <v>-0.38379332089996299</v>
      </c>
      <c r="H157" s="72">
        <f t="shared" si="58"/>
        <v>-1.2969460433503699</v>
      </c>
      <c r="I157" s="72">
        <f t="shared" si="56"/>
        <v>-0.78786412254346405</v>
      </c>
      <c r="K157" s="75">
        <v>-7.9743209067601102E-4</v>
      </c>
      <c r="L157" s="75">
        <v>-1.1968266918029201E-3</v>
      </c>
      <c r="M157" s="75">
        <v>-1.9947257679677902E-3</v>
      </c>
      <c r="N157" s="75">
        <v>-2.79217376653832E-3</v>
      </c>
      <c r="O157" s="75">
        <v>-3.5893787284612699E-3</v>
      </c>
      <c r="P157" s="75">
        <v>-4.3858042375541102E-3</v>
      </c>
      <c r="Q157" s="75">
        <v>-5.1812285823552798E-3</v>
      </c>
      <c r="R157" s="75">
        <v>-5.9751453042963401E-3</v>
      </c>
      <c r="S157" s="75">
        <v>-6.7670573073746699E-3</v>
      </c>
      <c r="T157" s="75">
        <v>-7.5560872173855301E-3</v>
      </c>
      <c r="U157" s="75">
        <v>-8.34159055031705E-3</v>
      </c>
      <c r="V157" s="75">
        <v>-9.1222598985859805E-3</v>
      </c>
      <c r="W157" s="75">
        <v>-9.89723519754079E-3</v>
      </c>
      <c r="X157" s="75">
        <v>-1.06651994855565E-2</v>
      </c>
      <c r="Y157" s="75">
        <v>-1.1424450712470301E-2</v>
      </c>
      <c r="Z157" s="75">
        <v>-1.21738710068484E-2</v>
      </c>
      <c r="AA157" s="75">
        <v>-1.29117643420522E-2</v>
      </c>
      <c r="AB157" s="75">
        <v>-1.3636410815724901E-2</v>
      </c>
      <c r="AC157" s="75">
        <v>-1.43462845134536E-2</v>
      </c>
      <c r="AD157" s="75">
        <v>-1.5039944341351599E-2</v>
      </c>
      <c r="AE157" s="75">
        <v>-1.5715807739893499E-2</v>
      </c>
      <c r="AF157" s="75">
        <v>-1.6372320899481499E-2</v>
      </c>
      <c r="AG157" s="75">
        <v>-1.7008679930231599E-2</v>
      </c>
      <c r="AH157" s="75">
        <v>-1.7623473482676601E-2</v>
      </c>
      <c r="AI157" s="75">
        <v>-1.8215878883961499E-2</v>
      </c>
      <c r="AJ157" s="75">
        <v>-1.8785471255300699E-2</v>
      </c>
      <c r="AK157" s="75">
        <v>-1.9331473424003799E-2</v>
      </c>
      <c r="AL157" s="75">
        <v>-1.9853882081274601E-2</v>
      </c>
      <c r="AM157" s="75">
        <v>-2.0352448781645702E-2</v>
      </c>
      <c r="AN157" s="75">
        <v>-2.0827411664909E-2</v>
      </c>
      <c r="AO157" s="75">
        <v>-2.1278892343652801E-2</v>
      </c>
      <c r="AP157" s="75">
        <v>-2.1707255354235701E-2</v>
      </c>
      <c r="AQ157" s="75">
        <v>-2.21129869466858E-2</v>
      </c>
      <c r="AR157" s="75">
        <v>-2.24963228982278E-2</v>
      </c>
      <c r="AS157" s="75">
        <v>-2.2857858804309201E-2</v>
      </c>
      <c r="AT157" s="75">
        <v>-2.3197858577423101E-2</v>
      </c>
      <c r="AU157" s="75">
        <v>-2.3516513516046798E-2</v>
      </c>
      <c r="AV157" s="75">
        <v>-2.3814216088398999E-2</v>
      </c>
      <c r="AW157" s="75">
        <v>-2.40907762617825E-2</v>
      </c>
      <c r="AX157" s="75">
        <v>-2.4346269766533601E-2</v>
      </c>
      <c r="AY157" s="75">
        <v>-2.4580576621715401E-2</v>
      </c>
      <c r="AZ157" s="75">
        <v>-2.4793179013185999E-2</v>
      </c>
      <c r="BA157" s="75">
        <v>-2.4984035214324601E-2</v>
      </c>
      <c r="BB157" s="75">
        <v>-2.5152402578860301E-2</v>
      </c>
      <c r="BC157" s="75">
        <v>-2.52979854019031E-2</v>
      </c>
      <c r="BD157" s="75">
        <v>-2.5420247872707399E-2</v>
      </c>
      <c r="BE157" s="75">
        <v>-2.55186331900631E-2</v>
      </c>
      <c r="BF157" s="75">
        <v>-2.5592861784630199E-2</v>
      </c>
      <c r="BG157" s="75">
        <v>-2.56424453929321E-2</v>
      </c>
      <c r="BH157" s="75">
        <v>-2.5667249532043499E-2</v>
      </c>
      <c r="BI157" s="75">
        <v>-2.5667108207517199E-2</v>
      </c>
      <c r="BJ157" s="75">
        <v>-2.56420200956336E-2</v>
      </c>
      <c r="BK157" s="75">
        <v>-2.5592166483811501E-2</v>
      </c>
      <c r="BL157" s="75">
        <v>-2.5517736412184602E-2</v>
      </c>
      <c r="BM157" s="75">
        <v>-2.54191539859948E-2</v>
      </c>
      <c r="BN157" s="75">
        <v>-2.5296789594226501E-2</v>
      </c>
      <c r="BO157" s="75">
        <v>-2.5151173512826901E-2</v>
      </c>
      <c r="BP157" s="75">
        <v>-2.4982764047776902E-2</v>
      </c>
      <c r="BQ157" s="75">
        <v>-2.47920756960411E-2</v>
      </c>
      <c r="BR157" s="75">
        <v>-2.4579536144724402E-2</v>
      </c>
      <c r="BS157" s="75">
        <v>-2.43455292581711E-2</v>
      </c>
      <c r="BT157" s="75">
        <v>-2.4090323736377199E-2</v>
      </c>
      <c r="BU157" s="75">
        <v>-2.3814089076636201E-2</v>
      </c>
      <c r="BV157" s="75">
        <v>-2.35168308693391E-2</v>
      </c>
      <c r="BW157" s="75">
        <v>-2.3198504515335099E-2</v>
      </c>
      <c r="BX157" s="75">
        <v>-2.2858840809622E-2</v>
      </c>
      <c r="BY157" s="75">
        <v>-2.2497626172585099E-2</v>
      </c>
      <c r="BZ157" s="75">
        <v>-2.2114412221335401E-2</v>
      </c>
      <c r="CA157" s="75">
        <v>-2.1708862258133101E-2</v>
      </c>
      <c r="CB157" s="75">
        <v>-2.1280502743948E-2</v>
      </c>
      <c r="CC157" s="75">
        <v>-2.0828970139927998E-2</v>
      </c>
      <c r="CD157" s="75">
        <v>-2.03539286476234E-2</v>
      </c>
      <c r="CE157" s="75">
        <v>-1.9855138976190501E-2</v>
      </c>
      <c r="CF157" s="75">
        <v>-1.9332573320830299E-2</v>
      </c>
      <c r="CG157" s="75">
        <v>-1.8786216322305298E-2</v>
      </c>
      <c r="CH157" s="75">
        <v>-1.8216520724454299E-2</v>
      </c>
      <c r="CI157" s="75">
        <v>-1.7623714204223598E-2</v>
      </c>
      <c r="CJ157" s="75">
        <v>-1.70087928459179E-2</v>
      </c>
      <c r="CK157" s="75">
        <v>-1.63723016408539E-2</v>
      </c>
      <c r="CL157" s="75">
        <v>-1.5715607745541999E-2</v>
      </c>
      <c r="CM157" s="75">
        <v>-1.50397365195658E-2</v>
      </c>
      <c r="CN157" s="75">
        <v>-1.43461506391213E-2</v>
      </c>
      <c r="CO157" s="75">
        <v>-1.3636352125408801E-2</v>
      </c>
      <c r="CP157" s="75">
        <v>-1.2911817181334301E-2</v>
      </c>
      <c r="CQ157" s="75">
        <v>-1.21742116232962E-2</v>
      </c>
      <c r="CR157" s="75">
        <v>-1.14250829597995E-2</v>
      </c>
      <c r="CS157" s="75">
        <v>-1.0665983003646001E-2</v>
      </c>
      <c r="CT157" s="75">
        <v>-9.8983719250918499E-3</v>
      </c>
      <c r="CU157" s="75">
        <v>-9.1237146901948993E-3</v>
      </c>
      <c r="CV157" s="75">
        <v>-8.3431055442679293E-3</v>
      </c>
      <c r="CW157" s="75">
        <v>-7.5579089706206996E-3</v>
      </c>
      <c r="CX157" s="75">
        <v>-6.7688962755391904E-3</v>
      </c>
      <c r="CY157" s="75">
        <v>-5.9770781571478401E-3</v>
      </c>
      <c r="CZ157" s="75">
        <v>-5.1830867660328196E-3</v>
      </c>
      <c r="DA157" s="75">
        <v>-4.3875494471967598E-3</v>
      </c>
      <c r="DB157" s="75">
        <v>-3.5908500734603802E-3</v>
      </c>
      <c r="DC157" s="75">
        <v>-2.7934819051506502E-3</v>
      </c>
      <c r="DD157" s="75">
        <v>-1.99553462050516E-3</v>
      </c>
      <c r="DE157" s="75">
        <v>-1.19733988085954E-3</v>
      </c>
      <c r="DF157" s="75">
        <v>-7.9837882780338897E-4</v>
      </c>
    </row>
    <row r="158" spans="1:110" ht="1.1499999999999999" customHeight="1" x14ac:dyDescent="0.25">
      <c r="A158" s="71">
        <f t="shared" si="57"/>
        <v>147</v>
      </c>
      <c r="B158">
        <v>2650</v>
      </c>
      <c r="C158" s="72">
        <f t="shared" si="59"/>
        <v>-7.4744778196600197E-3</v>
      </c>
      <c r="D158" s="72">
        <f t="shared" si="59"/>
        <v>-2.53496588948246E-2</v>
      </c>
      <c r="E158" s="72">
        <f t="shared" si="59"/>
        <v>-1.54951483218701E-2</v>
      </c>
      <c r="G158" s="72">
        <f t="shared" si="58"/>
        <v>-0.376318843080302</v>
      </c>
      <c r="H158" s="72">
        <f t="shared" si="58"/>
        <v>-1.27159638445554</v>
      </c>
      <c r="I158" s="72">
        <f t="shared" si="56"/>
        <v>-0.77236897422159401</v>
      </c>
      <c r="K158" s="75">
        <v>-7.9566167883058302E-4</v>
      </c>
      <c r="L158" s="75">
        <v>-1.1941248982884601E-3</v>
      </c>
      <c r="M158" s="75">
        <v>-1.9901721480209702E-3</v>
      </c>
      <c r="N158" s="75">
        <v>-2.7857034691260098E-3</v>
      </c>
      <c r="O158" s="75">
        <v>-3.5808754831577901E-3</v>
      </c>
      <c r="P158" s="75">
        <v>-4.3751586080907102E-3</v>
      </c>
      <c r="Q158" s="75">
        <v>-5.1683005047243498E-3</v>
      </c>
      <c r="R158" s="75">
        <v>-5.9597699518235403E-3</v>
      </c>
      <c r="S158" s="75">
        <v>-6.7490645647330797E-3</v>
      </c>
      <c r="T158" s="75">
        <v>-7.5353174035762997E-3</v>
      </c>
      <c r="U158" s="75">
        <v>-8.31787899902337E-3</v>
      </c>
      <c r="V158" s="75">
        <v>-9.0954397066070596E-3</v>
      </c>
      <c r="W158" s="75">
        <v>-9.8671757163219798E-3</v>
      </c>
      <c r="X158" s="75">
        <v>-1.06318037486471E-2</v>
      </c>
      <c r="Y158" s="75">
        <v>-1.1387612873290801E-2</v>
      </c>
      <c r="Z158" s="75">
        <v>-1.21335600086877E-2</v>
      </c>
      <c r="AA158" s="75">
        <v>-1.28679805768524E-2</v>
      </c>
      <c r="AB158" s="75">
        <v>-1.3589174407170499E-2</v>
      </c>
      <c r="AC158" s="75">
        <v>-1.42957025791201E-2</v>
      </c>
      <c r="AD158" s="75">
        <v>-1.49861269614712E-2</v>
      </c>
      <c r="AE158" s="75">
        <v>-1.56589392258592E-2</v>
      </c>
      <c r="AF158" s="75">
        <v>-1.6312608579410099E-2</v>
      </c>
      <c r="AG158" s="75">
        <v>-1.6946358081363501E-2</v>
      </c>
      <c r="AH158" s="75">
        <v>-1.7558825603787201E-2</v>
      </c>
      <c r="AI158" s="75">
        <v>-1.81491563789404E-2</v>
      </c>
      <c r="AJ158" s="75">
        <v>-1.8716993235589102E-2</v>
      </c>
      <c r="AK158" s="75">
        <v>-1.9261493374810899E-2</v>
      </c>
      <c r="AL158" s="75">
        <v>-1.97826667341723E-2</v>
      </c>
      <c r="AM158" s="75">
        <v>-2.0280271241567699E-2</v>
      </c>
      <c r="AN158" s="75">
        <v>-2.0754439154193199E-2</v>
      </c>
      <c r="AO158" s="75">
        <v>-2.1205343390347402E-2</v>
      </c>
      <c r="AP158" s="75">
        <v>-2.16332601970043E-2</v>
      </c>
      <c r="AQ158" s="75">
        <v>-2.2038628278310098E-2</v>
      </c>
      <c r="AR158" s="75">
        <v>-2.24216970922088E-2</v>
      </c>
      <c r="AS158" s="75">
        <v>-2.2782959985361201E-2</v>
      </c>
      <c r="AT158" s="75">
        <v>-2.3122692357956099E-2</v>
      </c>
      <c r="AU158" s="75">
        <v>-2.3441049834750601E-2</v>
      </c>
      <c r="AV158" s="75">
        <v>-2.3738385242495399E-2</v>
      </c>
      <c r="AW158" s="75">
        <v>-2.4014528934667299E-2</v>
      </c>
      <c r="AX158" s="75">
        <v>-2.4269522185727501E-2</v>
      </c>
      <c r="AY158" s="75">
        <v>-2.4503275704523701E-2</v>
      </c>
      <c r="AZ158" s="75">
        <v>-2.4715261628703002E-2</v>
      </c>
      <c r="BA158" s="75">
        <v>-2.4905479731942199E-2</v>
      </c>
      <c r="BB158" s="75">
        <v>-2.5073196251246301E-2</v>
      </c>
      <c r="BC158" s="75">
        <v>-2.5218145369244601E-2</v>
      </c>
      <c r="BD158" s="75">
        <v>-2.5339842782400399E-2</v>
      </c>
      <c r="BE158" s="75">
        <v>-2.54377138447489E-2</v>
      </c>
      <c r="BF158" s="75">
        <v>-2.5511564598778E-2</v>
      </c>
      <c r="BG158" s="75">
        <v>-2.55608689573045E-2</v>
      </c>
      <c r="BH158" s="75">
        <v>-2.5585541526647802E-2</v>
      </c>
      <c r="BI158" s="75">
        <v>-2.5585420816300899E-2</v>
      </c>
      <c r="BJ158" s="75">
        <v>-2.5560469339043199E-2</v>
      </c>
      <c r="BK158" s="75">
        <v>-2.55109223686713E-2</v>
      </c>
      <c r="BL158" s="75">
        <v>-2.5436880116594601E-2</v>
      </c>
      <c r="BM158" s="75">
        <v>-2.53388148975182E-2</v>
      </c>
      <c r="BN158" s="75">
        <v>-2.5217022996780501E-2</v>
      </c>
      <c r="BO158" s="75">
        <v>-2.5072029270281699E-2</v>
      </c>
      <c r="BP158" s="75">
        <v>-2.49042697765662E-2</v>
      </c>
      <c r="BQ158" s="75">
        <v>-2.4714201073338701E-2</v>
      </c>
      <c r="BR158" s="75">
        <v>-2.45022756300022E-2</v>
      </c>
      <c r="BS158" s="75">
        <v>-2.4268799844776302E-2</v>
      </c>
      <c r="BT158" s="75">
        <v>-2.4014091311178098E-2</v>
      </c>
      <c r="BU158" s="75">
        <v>-2.3738257283634899E-2</v>
      </c>
      <c r="BV158" s="75">
        <v>-2.3441356928683401E-2</v>
      </c>
      <c r="BW158" s="75">
        <v>-2.3123318236116502E-2</v>
      </c>
      <c r="BX158" s="75">
        <v>-2.2783919886592199E-2</v>
      </c>
      <c r="BY158" s="75">
        <v>-2.2422959451000601E-2</v>
      </c>
      <c r="BZ158" s="75">
        <v>-2.2040024643742901E-2</v>
      </c>
      <c r="CA158" s="75">
        <v>-2.1634824404209201E-2</v>
      </c>
      <c r="CB158" s="75">
        <v>-2.1206904636378501E-2</v>
      </c>
      <c r="CC158" s="75">
        <v>-2.0755971070170701E-2</v>
      </c>
      <c r="CD158" s="75">
        <v>-2.0281691647683099E-2</v>
      </c>
      <c r="CE158" s="75">
        <v>-1.9783897941088001E-2</v>
      </c>
      <c r="CF158" s="75">
        <v>-1.9262558886211902E-2</v>
      </c>
      <c r="CG158" s="75">
        <v>-1.8717706790907802E-2</v>
      </c>
      <c r="CH158" s="75">
        <v>-1.8149788751002201E-2</v>
      </c>
      <c r="CI158" s="75">
        <v>-1.7559050195741201E-2</v>
      </c>
      <c r="CJ158" s="75">
        <v>-1.69464675898689E-2</v>
      </c>
      <c r="CK158" s="75">
        <v>-1.6312588651462599E-2</v>
      </c>
      <c r="CL158" s="75">
        <v>-1.56587333494962E-2</v>
      </c>
      <c r="CM158" s="75">
        <v>-1.49859228774448E-2</v>
      </c>
      <c r="CN158" s="75">
        <v>-1.4295557748473501E-2</v>
      </c>
      <c r="CO158" s="75">
        <v>-1.3589114357187E-2</v>
      </c>
      <c r="CP158" s="75">
        <v>-1.2868019060733701E-2</v>
      </c>
      <c r="CQ158" s="75">
        <v>-1.21338887450201E-2</v>
      </c>
      <c r="CR158" s="75">
        <v>-1.1388231682335499E-2</v>
      </c>
      <c r="CS158" s="75">
        <v>-1.0632559992422999E-2</v>
      </c>
      <c r="CT158" s="75">
        <v>-9.8682879088482795E-3</v>
      </c>
      <c r="CU158" s="75">
        <v>-9.09686256043187E-3</v>
      </c>
      <c r="CV158" s="75">
        <v>-8.3193492625696294E-3</v>
      </c>
      <c r="CW158" s="75">
        <v>-7.5370832040016402E-3</v>
      </c>
      <c r="CX158" s="75">
        <v>-6.75085613534975E-3</v>
      </c>
      <c r="CY158" s="75">
        <v>-5.9616359776964601E-3</v>
      </c>
      <c r="CZ158" s="75">
        <v>-5.1700934739710601E-3</v>
      </c>
      <c r="DA158" s="75">
        <v>-4.3768455412191501E-3</v>
      </c>
      <c r="DB158" s="75">
        <v>-3.5822970256958698E-3</v>
      </c>
      <c r="DC158" s="75">
        <v>-2.7869590325599299E-3</v>
      </c>
      <c r="DD158" s="75">
        <v>-1.9909529790675101E-3</v>
      </c>
      <c r="DE158" s="75">
        <v>-1.19461821092954E-3</v>
      </c>
      <c r="DF158" s="75">
        <v>-7.9656462371531197E-4</v>
      </c>
    </row>
    <row r="159" spans="1:110" ht="1.1499999999999999" customHeight="1" x14ac:dyDescent="0.25">
      <c r="A159" s="71">
        <f t="shared" si="57"/>
        <v>148</v>
      </c>
      <c r="B159">
        <v>2600</v>
      </c>
      <c r="C159" s="72">
        <f t="shared" si="59"/>
        <v>-7.4547201652194403E-3</v>
      </c>
      <c r="D159" s="72">
        <f t="shared" si="59"/>
        <v>-2.5274084331349499E-2</v>
      </c>
      <c r="E159" s="72">
        <f t="shared" si="59"/>
        <v>-1.5442929027262801E-2</v>
      </c>
      <c r="G159" s="72">
        <f t="shared" si="58"/>
        <v>-0.36886412291508303</v>
      </c>
      <c r="H159" s="72">
        <f t="shared" si="58"/>
        <v>-1.2463223001241901</v>
      </c>
      <c r="I159" s="72">
        <f t="shared" si="56"/>
        <v>-0.75692604519433104</v>
      </c>
      <c r="K159" s="75">
        <v>-7.9389788363187102E-4</v>
      </c>
      <c r="L159" s="75">
        <v>-1.1914338040196499E-3</v>
      </c>
      <c r="M159" s="75">
        <v>-1.9856391527173401E-3</v>
      </c>
      <c r="N159" s="75">
        <v>-2.77926687246235E-3</v>
      </c>
      <c r="O159" s="75">
        <v>-3.57242226852122E-3</v>
      </c>
      <c r="P159" s="75">
        <v>-4.3645856093507901E-3</v>
      </c>
      <c r="Q159" s="75">
        <v>-5.1554746720012101E-3</v>
      </c>
      <c r="R159" s="75">
        <v>-5.9445328183164699E-3</v>
      </c>
      <c r="S159" s="75">
        <v>-6.7312558629418996E-3</v>
      </c>
      <c r="T159" s="75">
        <v>-7.5147859310436601E-3</v>
      </c>
      <c r="U159" s="75">
        <v>-8.2944680267837603E-3</v>
      </c>
      <c r="V159" s="75">
        <v>-9.0689933713611007E-3</v>
      </c>
      <c r="W159" s="75">
        <v>-9.8375689732438307E-3</v>
      </c>
      <c r="X159" s="75">
        <v>-1.05989465806169E-2</v>
      </c>
      <c r="Y159" s="75">
        <v>-1.1351405741147499E-2</v>
      </c>
      <c r="Z159" s="75">
        <v>-1.2093974052058899E-2</v>
      </c>
      <c r="AA159" s="75">
        <v>-1.2825019661422601E-2</v>
      </c>
      <c r="AB159" s="75">
        <v>-1.3542854923362E-2</v>
      </c>
      <c r="AC159" s="75">
        <v>-1.4246133752685601E-2</v>
      </c>
      <c r="AD159" s="75">
        <v>-1.4933412478971999E-2</v>
      </c>
      <c r="AE159" s="75">
        <v>-1.5603253178846799E-2</v>
      </c>
      <c r="AF159" s="75">
        <v>-1.6254158277115401E-2</v>
      </c>
      <c r="AG159" s="75">
        <v>-1.68853585809529E-2</v>
      </c>
      <c r="AH159" s="75">
        <v>-1.7495552967347901E-2</v>
      </c>
      <c r="AI159" s="75">
        <v>-1.8083852402833101E-2</v>
      </c>
      <c r="AJ159" s="75">
        <v>-1.86499572057937E-2</v>
      </c>
      <c r="AK159" s="75">
        <v>-1.9192975266500899E-2</v>
      </c>
      <c r="AL159" s="75">
        <v>-1.9712917088790999E-2</v>
      </c>
      <c r="AM159" s="75">
        <v>-2.0209555755532099E-2</v>
      </c>
      <c r="AN159" s="75">
        <v>-2.0682918211427901E-2</v>
      </c>
      <c r="AO159" s="75">
        <v>-2.1133226935516999E-2</v>
      </c>
      <c r="AP159" s="75">
        <v>-2.15606792540529E-2</v>
      </c>
      <c r="AQ159" s="75">
        <v>-2.1965657306527601E-2</v>
      </c>
      <c r="AR159" s="75">
        <v>-2.23484396936009E-2</v>
      </c>
      <c r="AS159" s="75">
        <v>-2.2709408586129E-2</v>
      </c>
      <c r="AT159" s="75">
        <v>-2.3048855012671E-2</v>
      </c>
      <c r="AU159" s="75">
        <v>-2.3366910623008101E-2</v>
      </c>
      <c r="AV159" s="75">
        <v>-2.3663868793919299E-2</v>
      </c>
      <c r="AW159" s="75">
        <v>-2.3939603962708101E-2</v>
      </c>
      <c r="AX159" s="75">
        <v>-2.419410805398E-2</v>
      </c>
      <c r="AY159" s="75">
        <v>-2.4427320811660099E-2</v>
      </c>
      <c r="AZ159" s="75">
        <v>-2.46387205576593E-2</v>
      </c>
      <c r="BA159" s="75">
        <v>-2.4828320173060001E-2</v>
      </c>
      <c r="BB159" s="75">
        <v>-2.49954185322212E-2</v>
      </c>
      <c r="BC159" s="75">
        <v>-2.51397631379222E-2</v>
      </c>
      <c r="BD159" s="75">
        <v>-2.5260918446761E-2</v>
      </c>
      <c r="BE159" s="75">
        <v>-2.5358305183212901E-2</v>
      </c>
      <c r="BF159" s="75">
        <v>-2.5431791047390101E-2</v>
      </c>
      <c r="BG159" s="75">
        <v>-2.5480833313818001E-2</v>
      </c>
      <c r="BH159" s="75">
        <v>-2.55053795194226E-2</v>
      </c>
      <c r="BI159" s="75">
        <v>-2.5505277409388301E-2</v>
      </c>
      <c r="BJ159" s="75">
        <v>-2.5480458222414199E-2</v>
      </c>
      <c r="BK159" s="75">
        <v>-2.5431199821955401E-2</v>
      </c>
      <c r="BL159" s="75">
        <v>-2.5357529012130699E-2</v>
      </c>
      <c r="BM159" s="75">
        <v>-2.5259954260695799E-2</v>
      </c>
      <c r="BN159" s="75">
        <v>-2.5138708712656801E-2</v>
      </c>
      <c r="BO159" s="75">
        <v>-2.4994309063308701E-2</v>
      </c>
      <c r="BP159" s="75">
        <v>-2.4827170945127298E-2</v>
      </c>
      <c r="BQ159" s="75">
        <v>-2.4637698115548098E-2</v>
      </c>
      <c r="BR159" s="75">
        <v>-2.4426363899669901E-2</v>
      </c>
      <c r="BS159" s="75">
        <v>-2.41934049204292E-2</v>
      </c>
      <c r="BT159" s="75">
        <v>-2.39391819613319E-2</v>
      </c>
      <c r="BU159" s="75">
        <v>-2.3663746792567501E-2</v>
      </c>
      <c r="BV159" s="75">
        <v>-2.3367206850261901E-2</v>
      </c>
      <c r="BW159" s="75">
        <v>-2.30494666601362E-2</v>
      </c>
      <c r="BX159" s="75">
        <v>-2.2710348982218399E-2</v>
      </c>
      <c r="BY159" s="75">
        <v>-2.2349662840169902E-2</v>
      </c>
      <c r="BZ159" s="75">
        <v>-2.1967030035757399E-2</v>
      </c>
      <c r="CA159" s="75">
        <v>-2.1562202282125301E-2</v>
      </c>
      <c r="CB159" s="75">
        <v>-2.11347445108322E-2</v>
      </c>
      <c r="CC159" s="75">
        <v>-2.0684426938869301E-2</v>
      </c>
      <c r="CD159" s="75">
        <v>-2.02109220329066E-2</v>
      </c>
      <c r="CE159" s="75">
        <v>-1.9714127163888401E-2</v>
      </c>
      <c r="CF159" s="75">
        <v>-1.91940089077525E-2</v>
      </c>
      <c r="CG159" s="75">
        <v>-1.8650644306494501E-2</v>
      </c>
      <c r="CH159" s="75">
        <v>-1.8084473908320398E-2</v>
      </c>
      <c r="CI159" s="75">
        <v>-1.7495762544767701E-2</v>
      </c>
      <c r="CJ159" s="75">
        <v>-1.6885463412777399E-2</v>
      </c>
      <c r="CK159" s="75">
        <v>-1.6254132911458299E-2</v>
      </c>
      <c r="CL159" s="75">
        <v>-1.56030395940479E-2</v>
      </c>
      <c r="CM159" s="75">
        <v>-1.4933206941464E-2</v>
      </c>
      <c r="CN159" s="75">
        <v>-1.4245971828486199E-2</v>
      </c>
      <c r="CO159" s="75">
        <v>-1.35427892237521E-2</v>
      </c>
      <c r="CP159" s="75">
        <v>-1.28250366654265E-2</v>
      </c>
      <c r="CQ159" s="75">
        <v>-1.2094285194170801E-2</v>
      </c>
      <c r="CR159" s="75">
        <v>-1.1352005397816301E-2</v>
      </c>
      <c r="CS159" s="75">
        <v>-1.05996708645716E-2</v>
      </c>
      <c r="CT159" s="75">
        <v>-9.8386547777681698E-3</v>
      </c>
      <c r="CU159" s="75">
        <v>-9.0703808714442807E-3</v>
      </c>
      <c r="CV159" s="75">
        <v>-8.2958962036809598E-3</v>
      </c>
      <c r="CW159" s="75">
        <v>-7.5164966298507298E-3</v>
      </c>
      <c r="CX159" s="75">
        <v>-6.7330029977210803E-3</v>
      </c>
      <c r="CY159" s="75">
        <v>-5.9463361910411499E-3</v>
      </c>
      <c r="CZ159" s="75">
        <v>-5.1572049820333603E-3</v>
      </c>
      <c r="DA159" s="75">
        <v>-4.3662176317093302E-3</v>
      </c>
      <c r="DB159" s="75">
        <v>-3.5737972789820498E-3</v>
      </c>
      <c r="DC159" s="75">
        <v>-2.7804714545527501E-3</v>
      </c>
      <c r="DD159" s="75">
        <v>-1.9863942555139102E-3</v>
      </c>
      <c r="DE159" s="75">
        <v>-1.19190977824928E-3</v>
      </c>
      <c r="DF159" s="75">
        <v>-7.9475720953269002E-4</v>
      </c>
    </row>
    <row r="160" spans="1:110" ht="1.1499999999999999" customHeight="1" x14ac:dyDescent="0.25">
      <c r="A160" s="71">
        <f t="shared" si="57"/>
        <v>149</v>
      </c>
      <c r="B160">
        <v>2550</v>
      </c>
      <c r="C160" s="72">
        <f t="shared" si="59"/>
        <v>-7.4352387898170402E-3</v>
      </c>
      <c r="D160" s="72">
        <f t="shared" si="59"/>
        <v>-2.5200023877841801E-2</v>
      </c>
      <c r="E160" s="72">
        <f t="shared" si="59"/>
        <v>-1.53918466581671E-2</v>
      </c>
      <c r="G160" s="72">
        <f t="shared" si="58"/>
        <v>-0.36142888412526603</v>
      </c>
      <c r="H160" s="72">
        <f t="shared" si="58"/>
        <v>-1.2211222762463501</v>
      </c>
      <c r="I160" s="72">
        <f t="shared" si="56"/>
        <v>-0.74153419853616398</v>
      </c>
      <c r="K160" s="75">
        <v>-7.92142428053921E-4</v>
      </c>
      <c r="L160" s="75">
        <v>-1.1887561087223701E-3</v>
      </c>
      <c r="M160" s="75">
        <v>-1.9811310610430102E-3</v>
      </c>
      <c r="N160" s="75">
        <v>-2.7728696147596502E-3</v>
      </c>
      <c r="O160" s="75">
        <v>-3.56402615454044E-3</v>
      </c>
      <c r="P160" s="75">
        <v>-4.3540933714029898E-3</v>
      </c>
      <c r="Q160" s="75">
        <v>-5.1427600712850097E-3</v>
      </c>
      <c r="R160" s="75">
        <v>-5.9294435592710196E-3</v>
      </c>
      <c r="S160" s="75">
        <v>-6.7136412413765301E-3</v>
      </c>
      <c r="T160" s="75">
        <v>-7.4945028435104101E-3</v>
      </c>
      <c r="U160" s="75">
        <v>-8.2713669825761806E-3</v>
      </c>
      <c r="V160" s="75">
        <v>-9.0429295408830501E-3</v>
      </c>
      <c r="W160" s="75">
        <v>-9.8084220664804798E-3</v>
      </c>
      <c r="X160" s="75">
        <v>-1.0566632700792901E-2</v>
      </c>
      <c r="Y160" s="75">
        <v>-1.13158322184835E-2</v>
      </c>
      <c r="Z160" s="75">
        <v>-1.2055112976336199E-2</v>
      </c>
      <c r="AA160" s="75">
        <v>-1.27828786852842E-2</v>
      </c>
      <c r="AB160" s="75">
        <v>-1.34974473253532E-2</v>
      </c>
      <c r="AC160" s="75">
        <v>-1.4197569817288201E-2</v>
      </c>
      <c r="AD160" s="75">
        <v>-1.4881790825229399E-2</v>
      </c>
      <c r="AE160" s="75">
        <v>-1.55487371268645E-2</v>
      </c>
      <c r="AF160" s="75">
        <v>-1.6196955616455799E-2</v>
      </c>
      <c r="AG160" s="75">
        <v>-1.6825665837577601E-2</v>
      </c>
      <c r="AH160" s="75">
        <v>-1.7433638333691302E-2</v>
      </c>
      <c r="AI160" s="75">
        <v>-1.8019950210264101E-2</v>
      </c>
      <c r="AJ160" s="75">
        <v>-1.8584345653075599E-2</v>
      </c>
      <c r="AK160" s="75">
        <v>-1.9125902684891099E-2</v>
      </c>
      <c r="AL160" s="75">
        <v>-1.9644618681204502E-2</v>
      </c>
      <c r="AM160" s="75">
        <v>-2.0140288088264201E-2</v>
      </c>
      <c r="AN160" s="75">
        <v>-2.06128384399289E-2</v>
      </c>
      <c r="AO160" s="75">
        <v>-2.1062534050679399E-2</v>
      </c>
      <c r="AP160" s="75">
        <v>-2.14895057182138E-2</v>
      </c>
      <c r="AQ160" s="75">
        <v>-2.18940712157564E-2</v>
      </c>
      <c r="AR160" s="75">
        <v>-2.22765483229522E-2</v>
      </c>
      <c r="AS160" s="75">
        <v>-2.2637205501296099E-2</v>
      </c>
      <c r="AT160" s="75">
        <v>-2.29763488717253E-2</v>
      </c>
      <c r="AU160" s="75">
        <v>-2.3294098550436501E-2</v>
      </c>
      <c r="AV160" s="75">
        <v>-2.3590671393071701E-2</v>
      </c>
      <c r="AW160" s="75">
        <v>-2.38660050884755E-2</v>
      </c>
      <c r="AX160" s="75">
        <v>-2.4120031487145699E-2</v>
      </c>
      <c r="AY160" s="75">
        <v>-2.43527151866419E-2</v>
      </c>
      <c r="AZ160" s="75">
        <v>-2.4563557799269799E-2</v>
      </c>
      <c r="BA160" s="75">
        <v>-2.47525572453332E-2</v>
      </c>
      <c r="BB160" s="75">
        <v>-2.4919068175727199E-2</v>
      </c>
      <c r="BC160" s="75">
        <v>-2.5062836068232099E-2</v>
      </c>
      <c r="BD160" s="75">
        <v>-2.5183469724038302E-2</v>
      </c>
      <c r="BE160" s="75">
        <v>-2.5280401455634E-2</v>
      </c>
      <c r="BF160" s="75">
        <v>-2.5353533057614099E-2</v>
      </c>
      <c r="BG160" s="75">
        <v>-2.5402330207416501E-2</v>
      </c>
      <c r="BH160" s="75">
        <v>-2.5426754724321599E-2</v>
      </c>
      <c r="BI160" s="75">
        <v>-2.54266685875973E-2</v>
      </c>
      <c r="BJ160" s="75">
        <v>-2.5401979214084301E-2</v>
      </c>
      <c r="BK160" s="75">
        <v>-2.53529905497589E-2</v>
      </c>
      <c r="BL160" s="75">
        <v>-2.5279677829435E-2</v>
      </c>
      <c r="BM160" s="75">
        <v>-2.5182566964695001E-2</v>
      </c>
      <c r="BN160" s="75">
        <v>-2.50618440268408E-2</v>
      </c>
      <c r="BO160" s="75">
        <v>-2.49180117953028E-2</v>
      </c>
      <c r="BP160" s="75">
        <v>-2.4751467319633701E-2</v>
      </c>
      <c r="BQ160" s="75">
        <v>-2.4562569156128099E-2</v>
      </c>
      <c r="BR160" s="75">
        <v>-2.4351802801138502E-2</v>
      </c>
      <c r="BS160" s="75">
        <v>-2.4119348699055E-2</v>
      </c>
      <c r="BT160" s="75">
        <v>-2.38655986766571E-2</v>
      </c>
      <c r="BU160" s="75">
        <v>-2.3590561731498299E-2</v>
      </c>
      <c r="BV160" s="75">
        <v>-2.3294383171951202E-2</v>
      </c>
      <c r="BW160" s="75">
        <v>-2.29769518433477E-2</v>
      </c>
      <c r="BX160" s="75">
        <v>-2.2638128243811399E-2</v>
      </c>
      <c r="BY160" s="75">
        <v>-2.2277734622825798E-2</v>
      </c>
      <c r="BZ160" s="75">
        <v>-2.1895424510785199E-2</v>
      </c>
      <c r="CA160" s="75">
        <v>-2.1490989365947798E-2</v>
      </c>
      <c r="CB160" s="75">
        <v>-2.1064013689697202E-2</v>
      </c>
      <c r="CC160" s="75">
        <v>-2.0614326403970099E-2</v>
      </c>
      <c r="CD160" s="75">
        <v>-2.01416067341233E-2</v>
      </c>
      <c r="CE160" s="75">
        <v>-1.9645811567315801E-2</v>
      </c>
      <c r="CF160" s="75">
        <v>-1.9126907374684299E-2</v>
      </c>
      <c r="CG160" s="75">
        <v>-1.8585011930881499E-2</v>
      </c>
      <c r="CH160" s="75">
        <v>-1.8020559402279999E-2</v>
      </c>
      <c r="CI160" s="75">
        <v>-1.7433834682024099E-2</v>
      </c>
      <c r="CJ160" s="75">
        <v>-1.6825765130870401E-2</v>
      </c>
      <c r="CK160" s="75">
        <v>-1.6196920384331799E-2</v>
      </c>
      <c r="CL160" s="75">
        <v>-1.55485149436572E-2</v>
      </c>
      <c r="CM160" s="75">
        <v>-1.48815789132413E-2</v>
      </c>
      <c r="CN160" s="75">
        <v>-1.4197386220907901E-2</v>
      </c>
      <c r="CO160" s="75">
        <v>-1.34973720791913E-2</v>
      </c>
      <c r="CP160" s="75">
        <v>-1.27828685869553E-2</v>
      </c>
      <c r="CQ160" s="75">
        <v>-1.2055401485581501E-2</v>
      </c>
      <c r="CR160" s="75">
        <v>-1.13164075151644E-2</v>
      </c>
      <c r="CS160" s="75">
        <v>-1.0567320624932101E-2</v>
      </c>
      <c r="CT160" s="75">
        <v>-9.8094794734379306E-3</v>
      </c>
      <c r="CU160" s="75">
        <v>-9.0442780154353399E-3</v>
      </c>
      <c r="CV160" s="75">
        <v>-8.2727551305242699E-3</v>
      </c>
      <c r="CW160" s="75">
        <v>-7.4961593836132996E-3</v>
      </c>
      <c r="CX160" s="75">
        <v>-6.7153461164252796E-3</v>
      </c>
      <c r="CY160" s="75">
        <v>-5.93118864455846E-3</v>
      </c>
      <c r="CZ160" s="75">
        <v>-5.1444300492857996E-3</v>
      </c>
      <c r="DA160" s="75">
        <v>-4.3556737567996603E-3</v>
      </c>
      <c r="DB160" s="75">
        <v>-3.5653578504070498E-3</v>
      </c>
      <c r="DC160" s="75">
        <v>-2.7740247100018602E-3</v>
      </c>
      <c r="DD160" s="75">
        <v>-1.9818626042479E-3</v>
      </c>
      <c r="DE160" s="75">
        <v>-1.18921703606702E-3</v>
      </c>
      <c r="DF160" s="75">
        <v>-7.9295896509392998E-4</v>
      </c>
    </row>
    <row r="161" spans="1:110" ht="1.1499999999999999" customHeight="1" x14ac:dyDescent="0.25">
      <c r="A161" s="71">
        <f t="shared" si="57"/>
        <v>150</v>
      </c>
      <c r="B161">
        <v>2500</v>
      </c>
      <c r="C161" s="72">
        <f t="shared" si="59"/>
        <v>-7.4160421740907603E-3</v>
      </c>
      <c r="D161" s="72">
        <f t="shared" si="59"/>
        <v>-2.51274709022936E-2</v>
      </c>
      <c r="E161" s="72">
        <f t="shared" si="59"/>
        <v>-1.5341891056841601E-2</v>
      </c>
      <c r="G161" s="72">
        <f t="shared" si="58"/>
        <v>-0.35401284195117499</v>
      </c>
      <c r="H161" s="72">
        <f t="shared" si="58"/>
        <v>-1.1959948053440601</v>
      </c>
      <c r="I161" s="72">
        <f t="shared" si="56"/>
        <v>-0.72619230747932295</v>
      </c>
      <c r="K161" s="75">
        <v>-7.9039695478059005E-4</v>
      </c>
      <c r="L161" s="75">
        <v>-1.1860943964757001E-3</v>
      </c>
      <c r="M161" s="75">
        <v>-1.9766519360564401E-3</v>
      </c>
      <c r="N161" s="75">
        <v>-2.7665170265709E-3</v>
      </c>
      <c r="O161" s="75">
        <v>-3.5556938957824898E-3</v>
      </c>
      <c r="P161" s="75">
        <v>-4.3436896943558102E-3</v>
      </c>
      <c r="Q161" s="75">
        <v>-5.1301653525570104E-3</v>
      </c>
      <c r="R161" s="75">
        <v>-5.9145115396768196E-3</v>
      </c>
      <c r="S161" s="75">
        <v>-6.6962303981290402E-3</v>
      </c>
      <c r="T161" s="75">
        <v>-7.4744778196600197E-3</v>
      </c>
      <c r="U161" s="75">
        <v>-8.2485848293663306E-3</v>
      </c>
      <c r="V161" s="75">
        <v>-9.0172563775149598E-3</v>
      </c>
      <c r="W161" s="75">
        <v>-9.7797416521916598E-3</v>
      </c>
      <c r="X161" s="75">
        <v>-1.05348663840459E-2</v>
      </c>
      <c r="Y161" s="75">
        <v>-1.12808948463225E-2</v>
      </c>
      <c r="Z161" s="75">
        <v>-1.20169764006413E-2</v>
      </c>
      <c r="AA161" s="75">
        <v>-1.27415545770327E-2</v>
      </c>
      <c r="AB161" s="75">
        <v>-1.3452946707798201E-2</v>
      </c>
      <c r="AC161" s="75">
        <v>-1.4150002692022001E-2</v>
      </c>
      <c r="AD161" s="75">
        <v>-1.48312522026617E-2</v>
      </c>
      <c r="AE161" s="75">
        <v>-1.54953791271827E-2</v>
      </c>
      <c r="AF161" s="75">
        <v>-1.6140986552804801E-2</v>
      </c>
      <c r="AG161" s="75">
        <v>-1.6767264928398602E-2</v>
      </c>
      <c r="AH161" s="75">
        <v>-1.7373065154392801E-2</v>
      </c>
      <c r="AI161" s="75">
        <v>-1.7957433672604502E-2</v>
      </c>
      <c r="AJ161" s="75">
        <v>-1.8520142057573099E-2</v>
      </c>
      <c r="AK161" s="75">
        <v>-1.9060259931843501E-2</v>
      </c>
      <c r="AL161" s="75">
        <v>-1.9577757881174801E-2</v>
      </c>
      <c r="AM161" s="75">
        <v>-2.0072454746436898E-2</v>
      </c>
      <c r="AN161" s="75">
        <v>-2.0544189878214599E-2</v>
      </c>
      <c r="AO161" s="75">
        <v>-2.09932562933863E-2</v>
      </c>
      <c r="AP161" s="75">
        <v>-2.14197328219097E-2</v>
      </c>
      <c r="AQ161" s="75">
        <v>-2.1823867321900201E-2</v>
      </c>
      <c r="AR161" s="75">
        <v>-2.2206020442640601E-2</v>
      </c>
      <c r="AS161" s="75">
        <v>-2.25663513371318E-2</v>
      </c>
      <c r="AT161" s="75">
        <v>-2.2905176170079301E-2</v>
      </c>
      <c r="AU161" s="75">
        <v>-2.3222615651652598E-2</v>
      </c>
      <c r="AV161" s="75">
        <v>-2.3518797519295701E-2</v>
      </c>
      <c r="AW161" s="75">
        <v>-2.3793735519898201E-2</v>
      </c>
      <c r="AX161" s="75">
        <v>-2.4047296006460699E-2</v>
      </c>
      <c r="AY161" s="75">
        <v>-2.4279461931887399E-2</v>
      </c>
      <c r="AZ161" s="75">
        <v>-2.4489774552030202E-2</v>
      </c>
      <c r="BA161" s="75">
        <v>-2.4678191633261098E-2</v>
      </c>
      <c r="BB161" s="75">
        <v>-2.4844143616482999E-2</v>
      </c>
      <c r="BC161" s="75">
        <v>-2.4987361318185301E-2</v>
      </c>
      <c r="BD161" s="75">
        <v>-2.5107491901926501E-2</v>
      </c>
      <c r="BE161" s="75">
        <v>-2.5203996760042102E-2</v>
      </c>
      <c r="BF161" s="75">
        <v>-2.5276783301696901E-2</v>
      </c>
      <c r="BG161" s="75">
        <v>-2.5325351702085701E-2</v>
      </c>
      <c r="BH161" s="75">
        <v>-2.53496588948246E-2</v>
      </c>
      <c r="BI161" s="75">
        <v>-2.5349585751732701E-2</v>
      </c>
      <c r="BJ161" s="75">
        <v>-2.5325025025645102E-2</v>
      </c>
      <c r="BK161" s="75">
        <v>-2.5276287104697901E-2</v>
      </c>
      <c r="BL161" s="75">
        <v>-2.5203321440235401E-2</v>
      </c>
      <c r="BM161" s="75">
        <v>-2.5106648351097601E-2</v>
      </c>
      <c r="BN161" s="75">
        <v>-2.4986426366194699E-2</v>
      </c>
      <c r="BO161" s="75">
        <v>-2.4843136288436599E-2</v>
      </c>
      <c r="BP161" s="75">
        <v>-2.4677158729341502E-2</v>
      </c>
      <c r="BQ161" s="75">
        <v>-2.4488816036764501E-2</v>
      </c>
      <c r="BR161" s="75">
        <v>-2.4278594055040199E-2</v>
      </c>
      <c r="BS161" s="75">
        <v>-2.4046634717919901E-2</v>
      </c>
      <c r="BT161" s="75">
        <v>-2.3793344125738199E-2</v>
      </c>
      <c r="BU161" s="75">
        <v>-2.3518705593328301E-2</v>
      </c>
      <c r="BV161" s="75">
        <v>-2.3222888039317598E-2</v>
      </c>
      <c r="BW161" s="75">
        <v>-2.2905775420640501E-2</v>
      </c>
      <c r="BX161" s="75">
        <v>-2.2567257529603899E-2</v>
      </c>
      <c r="BY161" s="75">
        <v>-2.2207172964153799E-2</v>
      </c>
      <c r="BZ161" s="75">
        <v>-2.1825204125179801E-2</v>
      </c>
      <c r="CA161" s="75">
        <v>-2.14211793238973E-2</v>
      </c>
      <c r="CB161" s="75">
        <v>-2.09947037125175E-2</v>
      </c>
      <c r="CC161" s="75">
        <v>-2.05456585718275E-2</v>
      </c>
      <c r="CD161" s="75">
        <v>-2.0073733138387902E-2</v>
      </c>
      <c r="CE161" s="75">
        <v>-1.95789366710869E-2</v>
      </c>
      <c r="CF161" s="75">
        <v>-1.90612388871613E-2</v>
      </c>
      <c r="CG161" s="75">
        <v>-1.8520793347984101E-2</v>
      </c>
      <c r="CH161" s="75">
        <v>-1.7958029103438002E-2</v>
      </c>
      <c r="CI161" s="75">
        <v>-1.7373250586247099E-2</v>
      </c>
      <c r="CJ161" s="75">
        <v>-1.6767358175552499E-2</v>
      </c>
      <c r="CK161" s="75">
        <v>-1.6140937453460499E-2</v>
      </c>
      <c r="CL161" s="75">
        <v>-1.54951483218701E-2</v>
      </c>
      <c r="CM161" s="75">
        <v>-1.4831029268520901E-2</v>
      </c>
      <c r="CN161" s="75">
        <v>-1.41497944834191E-2</v>
      </c>
      <c r="CO161" s="75">
        <v>-1.3452858408772901E-2</v>
      </c>
      <c r="CP161" s="75">
        <v>-1.2741513348196299E-2</v>
      </c>
      <c r="CQ161" s="75">
        <v>-1.2017238139983399E-2</v>
      </c>
      <c r="CR161" s="75">
        <v>-1.12814410947476E-2</v>
      </c>
      <c r="CS161" s="75">
        <v>-1.05355141774725E-2</v>
      </c>
      <c r="CT161" s="75">
        <v>-9.7807683888959194E-3</v>
      </c>
      <c r="CU161" s="75">
        <v>-9.0185621536193108E-3</v>
      </c>
      <c r="CV161" s="75">
        <v>-8.2499342452683703E-3</v>
      </c>
      <c r="CW161" s="75">
        <v>-7.4760811927581002E-3</v>
      </c>
      <c r="CX161" s="75">
        <v>-6.6978943450249004E-3</v>
      </c>
      <c r="CY161" s="75">
        <v>-5.9162026659350803E-3</v>
      </c>
      <c r="CZ161" s="75">
        <v>-5.13177717557482E-3</v>
      </c>
      <c r="DA161" s="75">
        <v>-4.3452215211482303E-3</v>
      </c>
      <c r="DB161" s="75">
        <v>-3.5569855216363E-3</v>
      </c>
      <c r="DC161" s="75">
        <v>-2.7676241029075698E-3</v>
      </c>
      <c r="DD161" s="75">
        <v>-1.9773619783427401E-3</v>
      </c>
      <c r="DE161" s="75">
        <v>-1.18654234980112E-3</v>
      </c>
      <c r="DF161" s="75">
        <v>-7.9117207940725999E-4</v>
      </c>
    </row>
    <row r="162" spans="1:110" ht="1.1499999999999999" customHeight="1" x14ac:dyDescent="0.25">
      <c r="A162" s="71">
        <f t="shared" si="57"/>
        <v>151</v>
      </c>
      <c r="B162">
        <v>2450</v>
      </c>
      <c r="C162" s="72">
        <f t="shared" si="59"/>
        <v>-7.3971383332491298E-3</v>
      </c>
      <c r="D162" s="72">
        <f t="shared" si="59"/>
        <v>-2.5056419259908501E-2</v>
      </c>
      <c r="E162" s="72">
        <f t="shared" si="59"/>
        <v>-1.52930522805127E-2</v>
      </c>
      <c r="G162" s="72">
        <f t="shared" si="58"/>
        <v>-0.34661570361792599</v>
      </c>
      <c r="H162" s="72">
        <f t="shared" si="58"/>
        <v>-1.17093838608415</v>
      </c>
      <c r="I162" s="72">
        <f t="shared" si="56"/>
        <v>-0.71089925519881003</v>
      </c>
      <c r="K162" s="75">
        <v>-7.8866302827918801E-4</v>
      </c>
      <c r="L162" s="75">
        <v>-1.1834511363076599E-3</v>
      </c>
      <c r="M162" s="75">
        <v>-1.9722056386035501E-3</v>
      </c>
      <c r="N162" s="75">
        <v>-2.7602141708712199E-3</v>
      </c>
      <c r="O162" s="75">
        <v>-3.5474319832292101E-3</v>
      </c>
      <c r="P162" s="75">
        <v>-4.3333821054648003E-3</v>
      </c>
      <c r="Q162" s="75">
        <v>-5.11769887550144E-3</v>
      </c>
      <c r="R162" s="75">
        <v>-5.8997458665771699E-3</v>
      </c>
      <c r="S162" s="75">
        <v>-6.6790327057924502E-3</v>
      </c>
      <c r="T162" s="75">
        <v>-7.4547201652194403E-3</v>
      </c>
      <c r="U162" s="75">
        <v>-8.2261301339985899E-3</v>
      </c>
      <c r="V162" s="75">
        <v>-8.9919815267194194E-3</v>
      </c>
      <c r="W162" s="75">
        <v>-9.7515339221945392E-3</v>
      </c>
      <c r="X162" s="75">
        <v>-1.0503651465687601E-2</v>
      </c>
      <c r="Y162" s="75">
        <v>-1.1246595800489499E-2</v>
      </c>
      <c r="Z162" s="75">
        <v>-1.19795637628976E-2</v>
      </c>
      <c r="AA162" s="75">
        <v>-1.27010441310403E-2</v>
      </c>
      <c r="AB162" s="75">
        <v>-1.34093482931166E-2</v>
      </c>
      <c r="AC162" s="75">
        <v>-1.41034244374213E-2</v>
      </c>
      <c r="AD162" s="75">
        <v>-1.47817870339167E-2</v>
      </c>
      <c r="AE162" s="75">
        <v>-1.54431677396678E-2</v>
      </c>
      <c r="AF162" s="75">
        <v>-1.6086237343833999E-2</v>
      </c>
      <c r="AG162" s="75">
        <v>-1.6710141566786602E-2</v>
      </c>
      <c r="AH162" s="75">
        <v>-1.7313817596755099E-2</v>
      </c>
      <c r="AI162" s="75">
        <v>-1.78962872349256E-2</v>
      </c>
      <c r="AJ162" s="75">
        <v>-1.8457330913138299E-2</v>
      </c>
      <c r="AK162" s="75">
        <v>-1.8996032017444101E-2</v>
      </c>
      <c r="AL162" s="75">
        <v>-1.9512321836114E-2</v>
      </c>
      <c r="AM162" s="75">
        <v>-2.0006043045796101E-2</v>
      </c>
      <c r="AN162" s="75">
        <v>-2.04769629416796E-2</v>
      </c>
      <c r="AO162" s="75">
        <v>-2.09253857351905E-2</v>
      </c>
      <c r="AP162" s="75">
        <v>-2.13513538980168E-2</v>
      </c>
      <c r="AQ162" s="75">
        <v>-2.1755043000180101E-2</v>
      </c>
      <c r="AR162" s="75">
        <v>-2.2136853457100099E-2</v>
      </c>
      <c r="AS162" s="75">
        <v>-2.24968463816912E-2</v>
      </c>
      <c r="AT162" s="75">
        <v>-2.2835339041293898E-2</v>
      </c>
      <c r="AU162" s="75">
        <v>-2.3152463409592199E-2</v>
      </c>
      <c r="AV162" s="75">
        <v>-2.3448251411023101E-2</v>
      </c>
      <c r="AW162" s="75">
        <v>-2.3722797995633298E-2</v>
      </c>
      <c r="AX162" s="75">
        <v>-2.3975904517410499E-2</v>
      </c>
      <c r="AY162" s="75">
        <v>-2.42075639766017E-2</v>
      </c>
      <c r="AZ162" s="75">
        <v>-2.44173712330348E-2</v>
      </c>
      <c r="BA162" s="75">
        <v>-2.4605223943230999E-2</v>
      </c>
      <c r="BB162" s="75">
        <v>-2.47706429842946E-2</v>
      </c>
      <c r="BC162" s="75">
        <v>-2.4913335826063299E-2</v>
      </c>
      <c r="BD162" s="75">
        <v>-2.5032980722912698E-2</v>
      </c>
      <c r="BE162" s="75">
        <v>-2.51290850404529E-2</v>
      </c>
      <c r="BF162" s="75">
        <v>-2.5201535239243601E-2</v>
      </c>
      <c r="BG162" s="75">
        <v>-2.5249890178902199E-2</v>
      </c>
      <c r="BH162" s="75">
        <v>-2.5274084331349499E-2</v>
      </c>
      <c r="BI162" s="75">
        <v>-2.52740211200807E-2</v>
      </c>
      <c r="BJ162" s="75">
        <v>-2.5249588545502698E-2</v>
      </c>
      <c r="BK162" s="75">
        <v>-2.52010829276605E-2</v>
      </c>
      <c r="BL162" s="75">
        <v>-2.5128454752334599E-2</v>
      </c>
      <c r="BM162" s="75">
        <v>-2.5032194254586099E-2</v>
      </c>
      <c r="BN162" s="75">
        <v>-2.4912453238757699E-2</v>
      </c>
      <c r="BO162" s="75">
        <v>-2.4769681300163E-2</v>
      </c>
      <c r="BP162" s="75">
        <v>-2.4604245103869202E-2</v>
      </c>
      <c r="BQ162" s="75">
        <v>-2.44164400999261E-2</v>
      </c>
      <c r="BR162" s="75">
        <v>-2.4206739374035301E-2</v>
      </c>
      <c r="BS162" s="75">
        <v>-2.3975265820968102E-2</v>
      </c>
      <c r="BT162" s="75">
        <v>-2.3722420795274899E-2</v>
      </c>
      <c r="BU162" s="75">
        <v>-2.3448181218263899E-2</v>
      </c>
      <c r="BV162" s="75">
        <v>-2.3152723309490201E-2</v>
      </c>
      <c r="BW162" s="75">
        <v>-2.2835938584180399E-2</v>
      </c>
      <c r="BX162" s="75">
        <v>-2.24977364531696E-2</v>
      </c>
      <c r="BY162" s="75">
        <v>-2.2137975880832501E-2</v>
      </c>
      <c r="BZ162" s="75">
        <v>-2.1756364870016101E-2</v>
      </c>
      <c r="CA162" s="75">
        <v>-2.1352765978854198E-2</v>
      </c>
      <c r="CB162" s="75">
        <v>-2.09268062963292E-2</v>
      </c>
      <c r="CC162" s="75">
        <v>-2.04784129550807E-2</v>
      </c>
      <c r="CD162" s="75">
        <v>-2.0007289036629999E-2</v>
      </c>
      <c r="CE162" s="75">
        <v>-1.95134885531251E-2</v>
      </c>
      <c r="CF162" s="75">
        <v>-1.8996988599856102E-2</v>
      </c>
      <c r="CG162" s="75">
        <v>-1.8457972836190401E-2</v>
      </c>
      <c r="CH162" s="75">
        <v>-1.7896867485915201E-2</v>
      </c>
      <c r="CI162" s="75">
        <v>-1.7313994776664E-2</v>
      </c>
      <c r="CJ162" s="75">
        <v>-1.6710228521624199E-2</v>
      </c>
      <c r="CK162" s="75">
        <v>-1.60861709405298E-2</v>
      </c>
      <c r="CL162" s="75">
        <v>-1.5442929027262801E-2</v>
      </c>
      <c r="CM162" s="75">
        <v>-1.4781548800924599E-2</v>
      </c>
      <c r="CN162" s="75">
        <v>-1.4103190304713201E-2</v>
      </c>
      <c r="CO162" s="75">
        <v>-1.34092438862944E-2</v>
      </c>
      <c r="CP162" s="75">
        <v>-1.2700969340417E-2</v>
      </c>
      <c r="CQ162" s="75">
        <v>-1.1979795730967399E-2</v>
      </c>
      <c r="CR162" s="75">
        <v>-1.12471088342636E-2</v>
      </c>
      <c r="CS162" s="75">
        <v>-1.05042563342931E-2</v>
      </c>
      <c r="CT162" s="75">
        <v>-9.7525274226245504E-3</v>
      </c>
      <c r="CU162" s="75">
        <v>-8.9932411783593107E-3</v>
      </c>
      <c r="CV162" s="75">
        <v>-8.2274412968263207E-3</v>
      </c>
      <c r="CW162" s="75">
        <v>-7.4562713250270404E-3</v>
      </c>
      <c r="CX162" s="75">
        <v>-6.6806562360579797E-3</v>
      </c>
      <c r="CY162" s="75">
        <v>-5.9013870533226502E-3</v>
      </c>
      <c r="CZ162" s="75">
        <v>-5.1192546342053898E-3</v>
      </c>
      <c r="DA162" s="75">
        <v>-4.3348681388670198E-3</v>
      </c>
      <c r="DB162" s="75">
        <v>-3.5486868183807001E-3</v>
      </c>
      <c r="DC162" s="75">
        <v>-2.7612747477860399E-3</v>
      </c>
      <c r="DD162" s="75">
        <v>-1.9728961121654701E-3</v>
      </c>
      <c r="DE162" s="75">
        <v>-1.18388800782668E-3</v>
      </c>
      <c r="DF162" s="75">
        <v>-7.8939856328361199E-4</v>
      </c>
    </row>
    <row r="163" spans="1:110" ht="1.1499999999999999" customHeight="1" x14ac:dyDescent="0.25">
      <c r="A163" s="71">
        <f t="shared" si="57"/>
        <v>152</v>
      </c>
      <c r="B163">
        <v>2400</v>
      </c>
      <c r="C163" s="72">
        <f t="shared" si="59"/>
        <v>-7.3785347837565501E-3</v>
      </c>
      <c r="D163" s="72">
        <f t="shared" si="59"/>
        <v>-2.49868632410516E-2</v>
      </c>
      <c r="E163" s="72">
        <f t="shared" si="59"/>
        <v>-1.52453206016753E-2</v>
      </c>
      <c r="G163" s="72">
        <f t="shared" si="58"/>
        <v>-0.33923716883416999</v>
      </c>
      <c r="H163" s="72">
        <f t="shared" si="58"/>
        <v>-1.1459515228431001</v>
      </c>
      <c r="I163" s="72">
        <f t="shared" si="56"/>
        <v>-0.69565393459713498</v>
      </c>
      <c r="K163" s="75">
        <v>-7.8694213171729603E-4</v>
      </c>
      <c r="L163" s="75">
        <v>-1.1808286829182099E-3</v>
      </c>
      <c r="M163" s="75">
        <v>-1.9677958462125302E-3</v>
      </c>
      <c r="N163" s="75">
        <v>-2.7539658879413699E-3</v>
      </c>
      <c r="O163" s="75">
        <v>-3.5392466937673801E-3</v>
      </c>
      <c r="P163" s="75">
        <v>-4.3231779045436198E-3</v>
      </c>
      <c r="Q163" s="75">
        <v>-5.1053687397097699E-3</v>
      </c>
      <c r="R163" s="75">
        <v>-5.8851553999784301E-3</v>
      </c>
      <c r="S163" s="75">
        <v>-6.6620572071951698E-3</v>
      </c>
      <c r="T163" s="75">
        <v>-7.4352387898170402E-3</v>
      </c>
      <c r="U163" s="75">
        <v>-8.2040110493517195E-3</v>
      </c>
      <c r="V163" s="75">
        <v>-8.9671120889624895E-3</v>
      </c>
      <c r="W163" s="75">
        <v>-9.7238045899120992E-3</v>
      </c>
      <c r="X163" s="75">
        <v>-1.04729913613346E-2</v>
      </c>
      <c r="Y163" s="75">
        <v>-1.12129369000012E-2</v>
      </c>
      <c r="Z163" s="75">
        <v>-1.1942874367946299E-2</v>
      </c>
      <c r="AA163" s="75">
        <v>-1.2661344043476601E-2</v>
      </c>
      <c r="AB163" s="75">
        <v>-1.3366647425027601E-2</v>
      </c>
      <c r="AC163" s="75">
        <v>-1.40578272726861E-2</v>
      </c>
      <c r="AD163" s="75">
        <v>-1.47333859211221E-2</v>
      </c>
      <c r="AE163" s="75">
        <v>-1.53920920062319E-2</v>
      </c>
      <c r="AF163" s="75">
        <v>-1.6032694544323899E-2</v>
      </c>
      <c r="AG163" s="75">
        <v>-1.6654282070890002E-2</v>
      </c>
      <c r="AH163" s="75">
        <v>-1.7255880574339199E-2</v>
      </c>
      <c r="AI163" s="75">
        <v>-1.7836495877549999E-2</v>
      </c>
      <c r="AJ163" s="75">
        <v>-1.8395897723530601E-2</v>
      </c>
      <c r="AK163" s="75">
        <v>-1.89332046498384E-2</v>
      </c>
      <c r="AL163" s="75">
        <v>-1.94482983906345E-2</v>
      </c>
      <c r="AM163" s="75">
        <v>-1.99410411576946E-2</v>
      </c>
      <c r="AN163" s="75">
        <v>-2.0411148361804399E-2</v>
      </c>
      <c r="AO163" s="75">
        <v>-2.0858914964628598E-2</v>
      </c>
      <c r="AP163" s="75">
        <v>-2.1284362447890899E-2</v>
      </c>
      <c r="AQ163" s="75">
        <v>-2.1687595599532799E-2</v>
      </c>
      <c r="AR163" s="75">
        <v>-2.2069044807690199E-2</v>
      </c>
      <c r="AS163" s="75">
        <v>-2.2428690578317399E-2</v>
      </c>
      <c r="AT163" s="75">
        <v>-2.2766839484065701E-2</v>
      </c>
      <c r="AU163" s="75">
        <v>-2.3083642854412501E-2</v>
      </c>
      <c r="AV163" s="75">
        <v>-2.3379036972687499E-2</v>
      </c>
      <c r="AW163" s="75">
        <v>-2.3653194858807101E-2</v>
      </c>
      <c r="AX163" s="75">
        <v>-2.3905859309925202E-2</v>
      </c>
      <c r="AY163" s="75">
        <v>-2.4137024032124799E-2</v>
      </c>
      <c r="AZ163" s="75">
        <v>-2.4346347555101601E-2</v>
      </c>
      <c r="BA163" s="75">
        <v>-2.45336546383987E-2</v>
      </c>
      <c r="BB163" s="75">
        <v>-2.4698564149944102E-2</v>
      </c>
      <c r="BC163" s="75">
        <v>-2.4840756316680201E-2</v>
      </c>
      <c r="BD163" s="75">
        <v>-2.49599323801203E-2</v>
      </c>
      <c r="BE163" s="75">
        <v>-2.5055660129532899E-2</v>
      </c>
      <c r="BF163" s="75">
        <v>-2.5127783109624002E-2</v>
      </c>
      <c r="BG163" s="75">
        <v>-2.5175938351762801E-2</v>
      </c>
      <c r="BH163" s="75">
        <v>-2.5200023877841801E-2</v>
      </c>
      <c r="BI163" s="75">
        <v>-2.5199967712910599E-2</v>
      </c>
      <c r="BJ163" s="75">
        <v>-2.5175662805991102E-2</v>
      </c>
      <c r="BK163" s="75">
        <v>-2.5127372333004099E-2</v>
      </c>
      <c r="BL163" s="75">
        <v>-2.5055072641616698E-2</v>
      </c>
      <c r="BM163" s="75">
        <v>-2.49592010070682E-2</v>
      </c>
      <c r="BN163" s="75">
        <v>-2.4839922175628901E-2</v>
      </c>
      <c r="BO163" s="75">
        <v>-2.4697645541750701E-2</v>
      </c>
      <c r="BP163" s="75">
        <v>-2.45327264754359E-2</v>
      </c>
      <c r="BQ163" s="75">
        <v>-2.4345442211647399E-2</v>
      </c>
      <c r="BR163" s="75">
        <v>-2.4136240530833599E-2</v>
      </c>
      <c r="BS163" s="75">
        <v>-2.39052441785906E-2</v>
      </c>
      <c r="BT163" s="75">
        <v>-2.3652831087597401E-2</v>
      </c>
      <c r="BU163" s="75">
        <v>-2.3378990803348602E-2</v>
      </c>
      <c r="BV163" s="75">
        <v>-2.3083890634015902E-2</v>
      </c>
      <c r="BW163" s="75">
        <v>-2.27674420746279E-2</v>
      </c>
      <c r="BX163" s="75">
        <v>-2.24295644259427E-2</v>
      </c>
      <c r="BY163" s="75">
        <v>-2.20701412127891E-2</v>
      </c>
      <c r="BZ163" s="75">
        <v>-2.16889026724311E-2</v>
      </c>
      <c r="CA163" s="75">
        <v>-2.12857432691862E-2</v>
      </c>
      <c r="CB163" s="75">
        <v>-2.0860313310499801E-2</v>
      </c>
      <c r="CC163" s="75">
        <v>-2.0412579434032501E-2</v>
      </c>
      <c r="CD163" s="75">
        <v>-1.9942262585918701E-2</v>
      </c>
      <c r="CE163" s="75">
        <v>-1.94494538215167E-2</v>
      </c>
      <c r="CF163" s="75">
        <v>-1.8934142177363299E-2</v>
      </c>
      <c r="CG163" s="75">
        <v>-1.8396535258671E-2</v>
      </c>
      <c r="CH163" s="75">
        <v>-1.78370595745036E-2</v>
      </c>
      <c r="CI163" s="75">
        <v>-1.72560523252786E-2</v>
      </c>
      <c r="CJ163" s="75">
        <v>-1.6654362621702602E-2</v>
      </c>
      <c r="CK163" s="75">
        <v>-1.6032608138452802E-2</v>
      </c>
      <c r="CL163" s="75">
        <v>-1.53918466581671E-2</v>
      </c>
      <c r="CM163" s="75">
        <v>-1.4733128665939101E-2</v>
      </c>
      <c r="CN163" s="75">
        <v>-1.4057567436761899E-2</v>
      </c>
      <c r="CO163" s="75">
        <v>-1.33665244116036E-2</v>
      </c>
      <c r="CP163" s="75">
        <v>-1.26612347886975E-2</v>
      </c>
      <c r="CQ163" s="75">
        <v>-1.1943074895198099E-2</v>
      </c>
      <c r="CR163" s="75">
        <v>-1.12134130886761E-2</v>
      </c>
      <c r="CS163" s="75">
        <v>-1.04735517847075E-2</v>
      </c>
      <c r="CT163" s="75">
        <v>-9.7247620581992992E-3</v>
      </c>
      <c r="CU163" s="75">
        <v>-8.9683226525175998E-3</v>
      </c>
      <c r="CV163" s="75">
        <v>-8.2052836889579296E-3</v>
      </c>
      <c r="CW163" s="75">
        <v>-7.4367385430105003E-3</v>
      </c>
      <c r="CX163" s="75">
        <v>-6.6636401138885004E-3</v>
      </c>
      <c r="CY163" s="75">
        <v>-5.8867500887345098E-3</v>
      </c>
      <c r="CZ163" s="75">
        <v>-5.1068704741692198E-3</v>
      </c>
      <c r="DA163" s="75">
        <v>-4.3246204898741702E-3</v>
      </c>
      <c r="DB163" s="75">
        <v>-3.5404679806697401E-3</v>
      </c>
      <c r="DC163" s="75">
        <v>-2.7549816080636399E-3</v>
      </c>
      <c r="DD163" s="75">
        <v>-1.9684685140055002E-3</v>
      </c>
      <c r="DE163" s="75">
        <v>-1.1812562223667499E-3</v>
      </c>
      <c r="DF163" s="75">
        <v>-7.8764027734905501E-4</v>
      </c>
    </row>
    <row r="164" spans="1:110" ht="1.1499999999999999" customHeight="1" x14ac:dyDescent="0.25">
      <c r="A164" s="71">
        <f t="shared" si="57"/>
        <v>153</v>
      </c>
      <c r="B164">
        <v>2350</v>
      </c>
      <c r="C164" s="72">
        <f t="shared" si="59"/>
        <v>-7.36023851886784E-3</v>
      </c>
      <c r="D164" s="72">
        <f t="shared" si="59"/>
        <v>-2.4918797509189902E-2</v>
      </c>
      <c r="E164" s="72">
        <f t="shared" si="59"/>
        <v>-1.5198686534927199E-2</v>
      </c>
      <c r="G164" s="72">
        <f t="shared" si="58"/>
        <v>-0.33187693031530202</v>
      </c>
      <c r="H164" s="72">
        <f t="shared" si="58"/>
        <v>-1.1210327253339101</v>
      </c>
      <c r="I164" s="72">
        <f t="shared" si="56"/>
        <v>-0.68045524806220703</v>
      </c>
      <c r="K164" s="75">
        <v>-7.8523566141484402E-4</v>
      </c>
      <c r="L164" s="75">
        <v>-1.17822927965789E-3</v>
      </c>
      <c r="M164" s="75">
        <v>-1.9634260766497299E-3</v>
      </c>
      <c r="N164" s="75">
        <v>-2.7477768393555299E-3</v>
      </c>
      <c r="O164" s="75">
        <v>-3.53114413076582E-3</v>
      </c>
      <c r="P164" s="75">
        <v>-4.3130841933498197E-3</v>
      </c>
      <c r="Q164" s="75">
        <v>-5.0931827960357598E-3</v>
      </c>
      <c r="R164" s="75">
        <v>-5.8707487433230197E-3</v>
      </c>
      <c r="S164" s="75">
        <v>-6.6453125949328699E-3</v>
      </c>
      <c r="T164" s="75">
        <v>-7.4160421740907603E-3</v>
      </c>
      <c r="U164" s="75">
        <v>-8.1822352950894107E-3</v>
      </c>
      <c r="V164" s="75">
        <v>-8.9426546017739306E-3</v>
      </c>
      <c r="W164" s="75">
        <v>-9.6965588896409799E-3</v>
      </c>
      <c r="X164" s="75">
        <v>-1.04428891039469E-2</v>
      </c>
      <c r="Y164" s="75">
        <v>-1.11799196275842E-2</v>
      </c>
      <c r="Z164" s="75">
        <v>-1.1906907441421E-2</v>
      </c>
      <c r="AA164" s="75">
        <v>-1.2622450956278E-2</v>
      </c>
      <c r="AB164" s="75">
        <v>-1.3324839561237201E-2</v>
      </c>
      <c r="AC164" s="75">
        <v>-1.40132036046452E-2</v>
      </c>
      <c r="AD164" s="75">
        <v>-1.46860396186502E-2</v>
      </c>
      <c r="AE164" s="75">
        <v>-1.5342141435653499E-2</v>
      </c>
      <c r="AF164" s="75">
        <v>-1.59803450244362E-2</v>
      </c>
      <c r="AG164" s="75">
        <v>-1.65996733298607E-2</v>
      </c>
      <c r="AH164" s="75">
        <v>-1.7199239775532001E-2</v>
      </c>
      <c r="AI164" s="75">
        <v>-1.7778045081859001E-2</v>
      </c>
      <c r="AJ164" s="75">
        <v>-1.8335828968552001E-2</v>
      </c>
      <c r="AK164" s="75">
        <v>-1.8871764222226299E-2</v>
      </c>
      <c r="AL164" s="75">
        <v>-1.9385675985877201E-2</v>
      </c>
      <c r="AM164" s="75">
        <v>-1.98774381283192E-2</v>
      </c>
      <c r="AN164" s="75">
        <v>-2.0346737127538199E-2</v>
      </c>
      <c r="AO164" s="75">
        <v>-2.0793837061296401E-2</v>
      </c>
      <c r="AP164" s="75">
        <v>-2.1218752211443599E-2</v>
      </c>
      <c r="AQ164" s="75">
        <v>-2.1621522351856499E-2</v>
      </c>
      <c r="AR164" s="75">
        <v>-2.20025920545504E-2</v>
      </c>
      <c r="AS164" s="75">
        <v>-2.2361883510347898E-2</v>
      </c>
      <c r="AT164" s="75">
        <v>-2.26996793064199E-2</v>
      </c>
      <c r="AU164" s="75">
        <v>-2.3016154674287401E-2</v>
      </c>
      <c r="AV164" s="75">
        <v>-2.33111576711598E-2</v>
      </c>
      <c r="AW164" s="75">
        <v>-2.3584928133736801E-2</v>
      </c>
      <c r="AX164" s="75">
        <v>-2.3837162085369502E-2</v>
      </c>
      <c r="AY164" s="75">
        <v>-2.4067844539858899E-2</v>
      </c>
      <c r="AZ164" s="75">
        <v>-2.4276702657512E-2</v>
      </c>
      <c r="BA164" s="75">
        <v>-2.4463483971417101E-2</v>
      </c>
      <c r="BB164" s="75">
        <v>-2.4627904798458E-2</v>
      </c>
      <c r="BC164" s="75">
        <v>-2.4769619331477699E-2</v>
      </c>
      <c r="BD164" s="75">
        <v>-2.48883434816752E-2</v>
      </c>
      <c r="BE164" s="75">
        <v>-2.4983715830630901E-2</v>
      </c>
      <c r="BF164" s="75">
        <v>-2.50555218710133E-2</v>
      </c>
      <c r="BG164" s="75">
        <v>-2.5103489295966001E-2</v>
      </c>
      <c r="BH164" s="75">
        <v>-2.51274709022936E-2</v>
      </c>
      <c r="BI164" s="75">
        <v>-2.5127419302784799E-2</v>
      </c>
      <c r="BJ164" s="75">
        <v>-2.5103240984267298E-2</v>
      </c>
      <c r="BK164" s="75">
        <v>-2.5055150435910001E-2</v>
      </c>
      <c r="BL164" s="75">
        <v>-2.4983169927859299E-2</v>
      </c>
      <c r="BM164" s="75">
        <v>-2.4887665401288301E-2</v>
      </c>
      <c r="BN164" s="75">
        <v>-2.4768830685338701E-2</v>
      </c>
      <c r="BO164" s="75">
        <v>-2.46270276942414E-2</v>
      </c>
      <c r="BP164" s="75">
        <v>-2.4462602951030001E-2</v>
      </c>
      <c r="BQ164" s="75">
        <v>-2.4275822811819101E-2</v>
      </c>
      <c r="BR164" s="75">
        <v>-2.4067099372891702E-2</v>
      </c>
      <c r="BS164" s="75">
        <v>-2.3836571345268499E-2</v>
      </c>
      <c r="BT164" s="75">
        <v>-2.3584577368246699E-2</v>
      </c>
      <c r="BU164" s="75">
        <v>-2.3311135943795299E-2</v>
      </c>
      <c r="BV164" s="75">
        <v>-2.3016391511628102E-2</v>
      </c>
      <c r="BW164" s="75">
        <v>-2.2700286192671199E-2</v>
      </c>
      <c r="BX164" s="75">
        <v>-2.2362740691210001E-2</v>
      </c>
      <c r="BY164" s="75">
        <v>-2.2003666606237801E-2</v>
      </c>
      <c r="BZ164" s="75">
        <v>-2.16228134042603E-2</v>
      </c>
      <c r="CA164" s="75">
        <v>-2.12201052171485E-2</v>
      </c>
      <c r="CB164" s="75">
        <v>-2.0795216766336999E-2</v>
      </c>
      <c r="CC164" s="75">
        <v>-2.0348148226689702E-2</v>
      </c>
      <c r="CD164" s="75">
        <v>-1.9878642287935601E-2</v>
      </c>
      <c r="CE164" s="75">
        <v>-1.9386819598585101E-2</v>
      </c>
      <c r="CF164" s="75">
        <v>-1.8872685764576999E-2</v>
      </c>
      <c r="CG164" s="75">
        <v>-1.8336466067848899E-2</v>
      </c>
      <c r="CH164" s="75">
        <v>-1.7778590905318099E-2</v>
      </c>
      <c r="CI164" s="75">
        <v>-1.7199408881642699E-2</v>
      </c>
      <c r="CJ164" s="75">
        <v>-1.65997473552397E-2</v>
      </c>
      <c r="CK164" s="75">
        <v>-1.5980236847240099E-2</v>
      </c>
      <c r="CL164" s="75">
        <v>-1.5341891056841601E-2</v>
      </c>
      <c r="CM164" s="75">
        <v>-1.46857604123169E-2</v>
      </c>
      <c r="CN164" s="75">
        <v>-1.40129196546877E-2</v>
      </c>
      <c r="CO164" s="75">
        <v>-1.3324696119147999E-2</v>
      </c>
      <c r="CP164" s="75">
        <v>-1.26223077505392E-2</v>
      </c>
      <c r="CQ164" s="75">
        <v>-1.1907076304573799E-2</v>
      </c>
      <c r="CR164" s="75">
        <v>-1.11803559200552E-2</v>
      </c>
      <c r="CS164" s="75">
        <v>-1.04434050338522E-2</v>
      </c>
      <c r="CT164" s="75">
        <v>-9.6974774555610502E-3</v>
      </c>
      <c r="CU164" s="75">
        <v>-8.9438137417937394E-3</v>
      </c>
      <c r="CV164" s="75">
        <v>-8.1834685720787101E-3</v>
      </c>
      <c r="CW164" s="75">
        <v>-7.4174910765986996E-3</v>
      </c>
      <c r="CX164" s="75">
        <v>-6.6468541126869203E-3</v>
      </c>
      <c r="CY164" s="75">
        <v>-5.8722995744483301E-3</v>
      </c>
      <c r="CZ164" s="75">
        <v>-5.0946324962478596E-3</v>
      </c>
      <c r="DA164" s="75">
        <v>-4.31448518060278E-3</v>
      </c>
      <c r="DB164" s="75">
        <v>-3.5323349329655601E-3</v>
      </c>
      <c r="DC164" s="75">
        <v>-2.74874952106984E-3</v>
      </c>
      <c r="DD164" s="75">
        <v>-1.9640824714951999E-3</v>
      </c>
      <c r="DE164" s="75">
        <v>-1.1786491218254E-3</v>
      </c>
      <c r="DF164" s="75">
        <v>-7.8589896517769302E-4</v>
      </c>
    </row>
    <row r="165" spans="1:110" ht="1.1499999999999999" customHeight="1" x14ac:dyDescent="0.25">
      <c r="A165" s="71">
        <f t="shared" si="57"/>
        <v>154</v>
      </c>
      <c r="B165">
        <v>2300</v>
      </c>
      <c r="C165" s="72">
        <f t="shared" si="59"/>
        <v>-7.3422559970049402E-3</v>
      </c>
      <c r="D165" s="72">
        <f t="shared" si="59"/>
        <v>-2.4852217036755001E-2</v>
      </c>
      <c r="E165" s="72">
        <f t="shared" si="59"/>
        <v>-1.5153140883107799E-2</v>
      </c>
      <c r="G165" s="72">
        <f t="shared" si="58"/>
        <v>-0.32453467431829702</v>
      </c>
      <c r="H165" s="72">
        <f t="shared" si="58"/>
        <v>-1.0961805082971501</v>
      </c>
      <c r="I165" s="72">
        <f t="shared" si="56"/>
        <v>-0.66530210717909899</v>
      </c>
      <c r="K165" s="75">
        <v>-7.8354492296966701E-4</v>
      </c>
      <c r="L165" s="75">
        <v>-1.17565506559458E-3</v>
      </c>
      <c r="M165" s="75">
        <v>-1.9590997138675399E-3</v>
      </c>
      <c r="N165" s="75">
        <v>-2.74165154562069E-3</v>
      </c>
      <c r="O165" s="75">
        <v>-3.5231302504053E-3</v>
      </c>
      <c r="P165" s="75">
        <v>-4.30310788637598E-3</v>
      </c>
      <c r="Q165" s="75">
        <v>-5.0811486396833E-3</v>
      </c>
      <c r="R165" s="75">
        <v>-5.8565342176370898E-3</v>
      </c>
      <c r="S165" s="75">
        <v>-6.6288071801272903E-3</v>
      </c>
      <c r="T165" s="75">
        <v>-7.3971383332491298E-3</v>
      </c>
      <c r="U165" s="75">
        <v>-8.1608101435722297E-3</v>
      </c>
      <c r="V165" s="75">
        <v>-8.9186150374234701E-3</v>
      </c>
      <c r="W165" s="75">
        <v>-9.66980159179456E-3</v>
      </c>
      <c r="X165" s="75">
        <v>-1.04133473978026E-2</v>
      </c>
      <c r="Y165" s="75">
        <v>-1.11475451603928E-2</v>
      </c>
      <c r="Z165" s="75">
        <v>-1.18716621846351E-2</v>
      </c>
      <c r="AA165" s="75">
        <v>-1.25843615065832E-2</v>
      </c>
      <c r="AB165" s="75">
        <v>-1.3283920264270801E-2</v>
      </c>
      <c r="AC165" s="75">
        <v>-1.39695460679786E-2</v>
      </c>
      <c r="AD165" s="75">
        <v>-1.46397390227912E-2</v>
      </c>
      <c r="AE165" s="75">
        <v>-1.52933059918768E-2</v>
      </c>
      <c r="AF165" s="75">
        <v>-1.5929176008603399E-2</v>
      </c>
      <c r="AG165" s="75">
        <v>-1.6546302765318599E-2</v>
      </c>
      <c r="AH165" s="75">
        <v>-1.7143881682518399E-2</v>
      </c>
      <c r="AI165" s="75">
        <v>-1.77209208007661E-2</v>
      </c>
      <c r="AJ165" s="75">
        <v>-1.8277112037862898E-2</v>
      </c>
      <c r="AK165" s="75">
        <v>-1.8811697797091201E-2</v>
      </c>
      <c r="AL165" s="75">
        <v>-1.9324443546311101E-2</v>
      </c>
      <c r="AM165" s="75">
        <v>-1.9815223866676199E-2</v>
      </c>
      <c r="AN165" s="75">
        <v>-2.0283720434886101E-2</v>
      </c>
      <c r="AO165" s="75">
        <v>-2.0730145540674101E-2</v>
      </c>
      <c r="AP165" s="75">
        <v>-2.11545172331352E-2</v>
      </c>
      <c r="AQ165" s="75">
        <v>-2.1556820284545201E-2</v>
      </c>
      <c r="AR165" s="75">
        <v>-2.1937492938018201E-2</v>
      </c>
      <c r="AS165" s="75">
        <v>-2.22964244036074E-2</v>
      </c>
      <c r="AT165" s="75">
        <v>-2.2633860054520401E-2</v>
      </c>
      <c r="AU165" s="75">
        <v>-2.29499993326862E-2</v>
      </c>
      <c r="AV165" s="75">
        <v>-2.3244616436017999E-2</v>
      </c>
      <c r="AW165" s="75">
        <v>-2.35179996000488E-2</v>
      </c>
      <c r="AX165" s="75">
        <v>-2.3769814012553001E-2</v>
      </c>
      <c r="AY165" s="75">
        <v>-2.40000276165801E-2</v>
      </c>
      <c r="AZ165" s="75">
        <v>-2.42084352799838E-2</v>
      </c>
      <c r="BA165" s="75">
        <v>-2.4394711923282499E-2</v>
      </c>
      <c r="BB165" s="75">
        <v>-2.4558662521107999E-2</v>
      </c>
      <c r="BC165" s="75">
        <v>-2.4699921281853599E-2</v>
      </c>
      <c r="BD165" s="75">
        <v>-2.4818210985636101E-2</v>
      </c>
      <c r="BE165" s="75">
        <v>-2.49132460292548E-2</v>
      </c>
      <c r="BF165" s="75">
        <v>-2.4984747090306798E-2</v>
      </c>
      <c r="BG165" s="75">
        <v>-2.50325364839727E-2</v>
      </c>
      <c r="BH165" s="75">
        <v>-2.5056419259908501E-2</v>
      </c>
      <c r="BI165" s="75">
        <v>-2.5056370332490498E-2</v>
      </c>
      <c r="BJ165" s="75">
        <v>-2.5032316432197999E-2</v>
      </c>
      <c r="BK165" s="75">
        <v>-2.49844130270412E-2</v>
      </c>
      <c r="BL165" s="75">
        <v>-2.4912741395360101E-2</v>
      </c>
      <c r="BM165" s="75">
        <v>-2.4817584615525402E-2</v>
      </c>
      <c r="BN165" s="75">
        <v>-2.4699176227613799E-2</v>
      </c>
      <c r="BO165" s="75">
        <v>-2.4557826418335899E-2</v>
      </c>
      <c r="BP165" s="75">
        <v>-2.4393874663005501E-2</v>
      </c>
      <c r="BQ165" s="75">
        <v>-2.42075819864567E-2</v>
      </c>
      <c r="BR165" s="75">
        <v>-2.3999317788293398E-2</v>
      </c>
      <c r="BS165" s="75">
        <v>-2.3769248350881698E-2</v>
      </c>
      <c r="BT165" s="75">
        <v>-2.3517661963514899E-2</v>
      </c>
      <c r="BU165" s="75">
        <v>-2.3244617706154699E-2</v>
      </c>
      <c r="BV165" s="75">
        <v>-2.2950227307319399E-2</v>
      </c>
      <c r="BW165" s="75">
        <v>-2.2634470834491299E-2</v>
      </c>
      <c r="BX165" s="75">
        <v>-2.2297264345661399E-2</v>
      </c>
      <c r="BY165" s="75">
        <v>-2.1938549513752102E-2</v>
      </c>
      <c r="BZ165" s="75">
        <v>-2.15580928947883E-2</v>
      </c>
      <c r="CA165" s="75">
        <v>-2.1155845910234301E-2</v>
      </c>
      <c r="CB165" s="75">
        <v>-2.0731508819949299E-2</v>
      </c>
      <c r="CC165" s="75">
        <v>-2.0285109870410399E-2</v>
      </c>
      <c r="CD165" s="75">
        <v>-1.9816416983312501E-2</v>
      </c>
      <c r="CE165" s="75">
        <v>-1.9325573515752599E-2</v>
      </c>
      <c r="CF165" s="75">
        <v>-1.8812605973394E-2</v>
      </c>
      <c r="CG165" s="75">
        <v>-1.8277751318883002E-2</v>
      </c>
      <c r="CH165" s="75">
        <v>-1.7721447503863501E-2</v>
      </c>
      <c r="CI165" s="75">
        <v>-1.7144050700562699E-2</v>
      </c>
      <c r="CJ165" s="75">
        <v>-1.65463699980728E-2</v>
      </c>
      <c r="CK165" s="75">
        <v>-1.59290454020901E-2</v>
      </c>
      <c r="CL165" s="75">
        <v>-1.52930522805127E-2</v>
      </c>
      <c r="CM165" s="75">
        <v>-1.46394359918485E-2</v>
      </c>
      <c r="CN165" s="75">
        <v>-1.39692407490019E-2</v>
      </c>
      <c r="CO165" s="75">
        <v>-1.3283755354245801E-2</v>
      </c>
      <c r="CP165" s="75">
        <v>-1.2584186146141201E-2</v>
      </c>
      <c r="CQ165" s="75">
        <v>-1.18718006068775E-2</v>
      </c>
      <c r="CR165" s="75">
        <v>-1.11479391661669E-2</v>
      </c>
      <c r="CS165" s="75">
        <v>-1.0413820325097699E-2</v>
      </c>
      <c r="CT165" s="75">
        <v>-9.6706785374135497E-3</v>
      </c>
      <c r="CU165" s="75">
        <v>-8.9197211552118402E-3</v>
      </c>
      <c r="CV165" s="75">
        <v>-8.1620029053920008E-3</v>
      </c>
      <c r="CW165" s="75">
        <v>-7.3985366200167799E-3</v>
      </c>
      <c r="CX165" s="75">
        <v>-6.63030617765343E-3</v>
      </c>
      <c r="CY165" s="75">
        <v>-5.8580428871664401E-3</v>
      </c>
      <c r="CZ165" s="75">
        <v>-5.08254821137143E-3</v>
      </c>
      <c r="DA165" s="75">
        <v>-4.30446859897529E-3</v>
      </c>
      <c r="DB165" s="75">
        <v>-3.5242932625351299E-3</v>
      </c>
      <c r="DC165" s="75">
        <v>-2.7425832061999198E-3</v>
      </c>
      <c r="DD165" s="75">
        <v>-1.9597410704000101E-3</v>
      </c>
      <c r="DE165" s="75">
        <v>-1.17606873781824E-3</v>
      </c>
      <c r="DF165" s="75">
        <v>-7.8417628187707998E-4</v>
      </c>
    </row>
    <row r="166" spans="1:110" ht="1.1499999999999999" customHeight="1" x14ac:dyDescent="0.25">
      <c r="A166" s="71">
        <f t="shared" si="57"/>
        <v>155</v>
      </c>
      <c r="B166">
        <v>2250</v>
      </c>
      <c r="C166" s="72">
        <f t="shared" si="59"/>
        <v>-7.3245931456540304E-3</v>
      </c>
      <c r="D166" s="72">
        <f t="shared" si="59"/>
        <v>-2.4787117046903399E-2</v>
      </c>
      <c r="E166" s="72">
        <f t="shared" si="59"/>
        <v>-1.51086747921772E-2</v>
      </c>
      <c r="G166" s="72">
        <f t="shared" si="58"/>
        <v>-0.31721008117264299</v>
      </c>
      <c r="H166" s="72">
        <f t="shared" si="58"/>
        <v>-1.07139339125025</v>
      </c>
      <c r="I166" s="72">
        <f t="shared" si="56"/>
        <v>-0.65019343238692195</v>
      </c>
      <c r="K166" s="75">
        <v>-7.8187113167587003E-4</v>
      </c>
      <c r="L166" s="75">
        <v>-1.1731080864183199E-3</v>
      </c>
      <c r="M166" s="75">
        <v>-1.95482003266533E-3</v>
      </c>
      <c r="N166" s="75">
        <v>-2.73559441229735E-3</v>
      </c>
      <c r="O166" s="75">
        <v>-3.51521087059609E-3</v>
      </c>
      <c r="P166" s="75">
        <v>-4.2932557039603103E-3</v>
      </c>
      <c r="Q166" s="75">
        <v>-5.06927358801021E-3</v>
      </c>
      <c r="R166" s="75">
        <v>-5.8425198247459703E-3</v>
      </c>
      <c r="S166" s="75">
        <v>-6.61254885771086E-3</v>
      </c>
      <c r="T166" s="75">
        <v>-7.3785347837565501E-3</v>
      </c>
      <c r="U166" s="75">
        <v>-8.1397424159058498E-3</v>
      </c>
      <c r="V166" s="75">
        <v>-8.89499881934625E-3</v>
      </c>
      <c r="W166" s="75">
        <v>-9.6435370330982505E-3</v>
      </c>
      <c r="X166" s="75">
        <v>-1.03843686861182E-2</v>
      </c>
      <c r="Y166" s="75">
        <v>-1.11158144077626E-2</v>
      </c>
      <c r="Z166" s="75">
        <v>-1.1837137825068501E-2</v>
      </c>
      <c r="AA166" s="75">
        <v>-1.2547072379607E-2</v>
      </c>
      <c r="AB166" s="75">
        <v>-1.3243885190949999E-2</v>
      </c>
      <c r="AC166" s="75">
        <v>-1.39268475741391E-2</v>
      </c>
      <c r="AD166" s="75">
        <v>-1.45944751793558E-2</v>
      </c>
      <c r="AE166" s="75">
        <v>-1.52455760824841E-2</v>
      </c>
      <c r="AF166" s="75">
        <v>-1.5879175130789899E-2</v>
      </c>
      <c r="AG166" s="75">
        <v>-1.64941582875462E-2</v>
      </c>
      <c r="AH166" s="75">
        <v>-1.7089793573886701E-2</v>
      </c>
      <c r="AI166" s="75">
        <v>-1.7665109435911201E-2</v>
      </c>
      <c r="AJ166" s="75">
        <v>-1.8219735134689399E-2</v>
      </c>
      <c r="AK166" s="75">
        <v>-1.8752993088587501E-2</v>
      </c>
      <c r="AL166" s="75">
        <v>-1.92645903639913E-2</v>
      </c>
      <c r="AM166" s="75">
        <v>-1.9754389099643901E-2</v>
      </c>
      <c r="AN166" s="75">
        <v>-2.02220896501876E-2</v>
      </c>
      <c r="AO166" s="75">
        <v>-2.0667834272603599E-2</v>
      </c>
      <c r="AP166" s="75">
        <v>-2.1091651917599801E-2</v>
      </c>
      <c r="AQ166" s="75">
        <v>-2.14934861462916E-2</v>
      </c>
      <c r="AR166" s="75">
        <v>-2.18737454135907E-2</v>
      </c>
      <c r="AS166" s="75">
        <v>-2.2232312150758798E-2</v>
      </c>
      <c r="AT166" s="75">
        <v>-2.25693829348028E-2</v>
      </c>
      <c r="AU166" s="75">
        <v>-2.28851771850077E-2</v>
      </c>
      <c r="AV166" s="75">
        <v>-2.31794155777197E-2</v>
      </c>
      <c r="AW166" s="75">
        <v>-2.3452410856953002E-2</v>
      </c>
      <c r="AX166" s="75">
        <v>-2.3703815811481899E-2</v>
      </c>
      <c r="AY166" s="75">
        <v>-2.39335750019017E-2</v>
      </c>
      <c r="AZ166" s="75">
        <v>-2.4141543962869001E-2</v>
      </c>
      <c r="BA166" s="75">
        <v>-2.43273381559902E-2</v>
      </c>
      <c r="BB166" s="75">
        <v>-2.44908349153274E-2</v>
      </c>
      <c r="BC166" s="75">
        <v>-2.46316585223939E-2</v>
      </c>
      <c r="BD166" s="75">
        <v>-2.47495321109363E-2</v>
      </c>
      <c r="BE166" s="75">
        <v>-2.48442448230753E-2</v>
      </c>
      <c r="BF166" s="75">
        <v>-2.4915454795136599E-2</v>
      </c>
      <c r="BG166" s="75">
        <v>-2.4963073821286302E-2</v>
      </c>
      <c r="BH166" s="75">
        <v>-2.49868632410516E-2</v>
      </c>
      <c r="BI166" s="75">
        <v>-2.49868158061144E-2</v>
      </c>
      <c r="BJ166" s="75">
        <v>-2.4962882728500502E-2</v>
      </c>
      <c r="BK166" s="75">
        <v>-2.49151564058274E-2</v>
      </c>
      <c r="BL166" s="75">
        <v>-2.4843781852496201E-2</v>
      </c>
      <c r="BM166" s="75">
        <v>-2.4748956106350299E-2</v>
      </c>
      <c r="BN166" s="75">
        <v>-2.46309562096803E-2</v>
      </c>
      <c r="BO166" s="75">
        <v>-2.4490040355776701E-2</v>
      </c>
      <c r="BP166" s="75">
        <v>-2.4326541708182901E-2</v>
      </c>
      <c r="BQ166" s="75">
        <v>-2.4140719553934101E-2</v>
      </c>
      <c r="BR166" s="75">
        <v>-2.3932897633912899E-2</v>
      </c>
      <c r="BS166" s="75">
        <v>-2.3703275817674601E-2</v>
      </c>
      <c r="BT166" s="75">
        <v>-2.3452087114601401E-2</v>
      </c>
      <c r="BU166" s="75">
        <v>-2.31794367283873E-2</v>
      </c>
      <c r="BV166" s="75">
        <v>-2.2885399239944398E-2</v>
      </c>
      <c r="BW166" s="75">
        <v>-2.2569995550670598E-2</v>
      </c>
      <c r="BX166" s="75">
        <v>-2.22331343474115E-2</v>
      </c>
      <c r="BY166" s="75">
        <v>-2.1874787213323501E-2</v>
      </c>
      <c r="BZ166" s="75">
        <v>-2.14947369449646E-2</v>
      </c>
      <c r="CA166" s="75">
        <v>-2.1092959497914301E-2</v>
      </c>
      <c r="CB166" s="75">
        <v>-2.0669181785083299E-2</v>
      </c>
      <c r="CC166" s="75">
        <v>-2.0223455215118501E-2</v>
      </c>
      <c r="CD166" s="75">
        <v>-1.9755575860003701E-2</v>
      </c>
      <c r="CE166" s="75">
        <v>-1.92657037161734E-2</v>
      </c>
      <c r="CF166" s="75">
        <v>-1.8753889885342601E-2</v>
      </c>
      <c r="CG166" s="75">
        <v>-1.8220377685606699E-2</v>
      </c>
      <c r="CH166" s="75">
        <v>-1.7665615881805902E-2</v>
      </c>
      <c r="CI166" s="75">
        <v>-1.7089964664023599E-2</v>
      </c>
      <c r="CJ166" s="75">
        <v>-1.64942182157892E-2</v>
      </c>
      <c r="CK166" s="75">
        <v>-1.5879022685426201E-2</v>
      </c>
      <c r="CL166" s="75">
        <v>-1.52453206016753E-2</v>
      </c>
      <c r="CM166" s="75">
        <v>-1.45941477436826E-2</v>
      </c>
      <c r="CN166" s="75">
        <v>-1.39265245488422E-2</v>
      </c>
      <c r="CO166" s="75">
        <v>-1.3243698620826701E-2</v>
      </c>
      <c r="CP166" s="75">
        <v>-1.2546867811774901E-2</v>
      </c>
      <c r="CQ166" s="75">
        <v>-1.1837248346750999E-2</v>
      </c>
      <c r="CR166" s="75">
        <v>-1.11161645136189E-2</v>
      </c>
      <c r="CS166" s="75">
        <v>-1.0384801562636299E-2</v>
      </c>
      <c r="CT166" s="75">
        <v>-9.6443700554891595E-3</v>
      </c>
      <c r="CU166" s="75">
        <v>-8.89605110618958E-3</v>
      </c>
      <c r="CV166" s="75">
        <v>-8.14089348175457E-3</v>
      </c>
      <c r="CW166" s="75">
        <v>-7.37988235456214E-3</v>
      </c>
      <c r="CX166" s="75">
        <v>-6.6140040337313603E-3</v>
      </c>
      <c r="CY166" s="75">
        <v>-5.8439870406073102E-3</v>
      </c>
      <c r="CZ166" s="75">
        <v>-5.0706247923835599E-3</v>
      </c>
      <c r="DA166" s="75">
        <v>-4.2945769550215103E-3</v>
      </c>
      <c r="DB166" s="75">
        <v>-3.51634821225616E-3</v>
      </c>
      <c r="DC166" s="75">
        <v>-2.7364872560110502E-3</v>
      </c>
      <c r="DD166" s="75">
        <v>-1.9554472246363702E-3</v>
      </c>
      <c r="DE166" s="75">
        <v>-1.17351699086611E-3</v>
      </c>
      <c r="DF166" s="75">
        <v>-7.8247381056826203E-4</v>
      </c>
    </row>
    <row r="167" spans="1:110" ht="1.1499999999999999" customHeight="1" x14ac:dyDescent="0.25">
      <c r="A167" s="71">
        <f t="shared" si="57"/>
        <v>156</v>
      </c>
      <c r="B167">
        <v>2200</v>
      </c>
      <c r="C167" s="72">
        <f t="shared" si="59"/>
        <v>-7.3072553809015502E-3</v>
      </c>
      <c r="D167" s="72">
        <f t="shared" si="59"/>
        <v>-2.4723492968623698E-2</v>
      </c>
      <c r="E167" s="72">
        <f t="shared" si="59"/>
        <v>-1.5065279803252399E-2</v>
      </c>
      <c r="G167" s="72">
        <f t="shared" si="58"/>
        <v>-0.309902825791741</v>
      </c>
      <c r="H167" s="72">
        <f t="shared" si="58"/>
        <v>-1.04666989828163</v>
      </c>
      <c r="I167" s="72">
        <f t="shared" si="56"/>
        <v>-0.63512815258366995</v>
      </c>
      <c r="K167" s="75">
        <v>-7.8021541944508501E-4</v>
      </c>
      <c r="L167" s="75">
        <v>-1.17059030815653E-3</v>
      </c>
      <c r="M167" s="75">
        <v>-1.9505902185983301E-3</v>
      </c>
      <c r="N167" s="75">
        <v>-2.7296097417229201E-3</v>
      </c>
      <c r="O167" s="75">
        <v>-3.5073916619421598E-3</v>
      </c>
      <c r="P167" s="75">
        <v>-4.2835341514091798E-3</v>
      </c>
      <c r="Q167" s="75">
        <v>-5.05756464869591E-3</v>
      </c>
      <c r="R167" s="75">
        <v>-5.8287132061241196E-3</v>
      </c>
      <c r="S167" s="75">
        <v>-6.5965450752537404E-3</v>
      </c>
      <c r="T167" s="75">
        <v>-7.36023851886784E-3</v>
      </c>
      <c r="U167" s="75">
        <v>-8.1190384909586993E-3</v>
      </c>
      <c r="V167" s="75">
        <v>-8.87181085760857E-3</v>
      </c>
      <c r="W167" s="75">
        <v>-9.6177691585626196E-3</v>
      </c>
      <c r="X167" s="75">
        <v>-1.03559552266278E-2</v>
      </c>
      <c r="Y167" s="75">
        <v>-1.10847280518328E-2</v>
      </c>
      <c r="Z167" s="75">
        <v>-1.1803333657035101E-2</v>
      </c>
      <c r="AA167" s="75">
        <v>-1.25105803624546E-2</v>
      </c>
      <c r="AB167" s="75">
        <v>-1.3204730079973999E-2</v>
      </c>
      <c r="AC167" s="75">
        <v>-1.3885101364289699E-2</v>
      </c>
      <c r="AD167" s="75">
        <v>-1.45502393094693E-2</v>
      </c>
      <c r="AE167" s="75">
        <v>-1.51989425442297E-2</v>
      </c>
      <c r="AF167" s="75">
        <v>-1.58303305001481E-2</v>
      </c>
      <c r="AG167" s="75">
        <v>-1.6443228247330799E-2</v>
      </c>
      <c r="AH167" s="75">
        <v>-1.70369635066299E-2</v>
      </c>
      <c r="AI167" s="75">
        <v>-1.76105978246641E-2</v>
      </c>
      <c r="AJ167" s="75">
        <v>-1.8163687154747001E-2</v>
      </c>
      <c r="AK167" s="75">
        <v>-1.8695638443714399E-2</v>
      </c>
      <c r="AL167" s="75">
        <v>-1.9206105992093301E-2</v>
      </c>
      <c r="AM167" s="75">
        <v>-1.9694925295402701E-2</v>
      </c>
      <c r="AN167" s="75">
        <v>-2.0161836291813399E-2</v>
      </c>
      <c r="AO167" s="75">
        <v>-2.0606897380221201E-2</v>
      </c>
      <c r="AP167" s="75">
        <v>-2.10301510686304E-2</v>
      </c>
      <c r="AQ167" s="75">
        <v>-2.1431516355091801E-2</v>
      </c>
      <c r="AR167" s="75">
        <v>-2.1811347656584899E-2</v>
      </c>
      <c r="AS167" s="75">
        <v>-2.2169545358806299E-2</v>
      </c>
      <c r="AT167" s="75">
        <v>-2.2506248738864001E-2</v>
      </c>
      <c r="AU167" s="75">
        <v>-2.2821688585077E-2</v>
      </c>
      <c r="AV167" s="75">
        <v>-2.3115556735929198E-2</v>
      </c>
      <c r="AW167" s="75">
        <v>-2.3388163371591799E-2</v>
      </c>
      <c r="AX167" s="75">
        <v>-2.3639167859960199E-2</v>
      </c>
      <c r="AY167" s="75">
        <v>-2.38684880125811E-2</v>
      </c>
      <c r="AZ167" s="75">
        <v>-2.40760272528905E-2</v>
      </c>
      <c r="BA167" s="75">
        <v>-2.4261361985486399E-2</v>
      </c>
      <c r="BB167" s="75">
        <v>-2.4424419679539799E-2</v>
      </c>
      <c r="BC167" s="75">
        <v>-2.4564827438884999E-2</v>
      </c>
      <c r="BD167" s="75">
        <v>-2.4682304232978802E-2</v>
      </c>
      <c r="BE167" s="75">
        <v>-2.47767066564165E-2</v>
      </c>
      <c r="BF167" s="75">
        <v>-2.4847641305104799E-2</v>
      </c>
      <c r="BG167" s="75">
        <v>-2.4895095676110899E-2</v>
      </c>
      <c r="BH167" s="75">
        <v>-2.4918797509189902E-2</v>
      </c>
      <c r="BI167" s="75">
        <v>-2.49187511619538E-2</v>
      </c>
      <c r="BJ167" s="75">
        <v>-2.4894933743994398E-2</v>
      </c>
      <c r="BK167" s="75">
        <v>-2.48473771888711E-2</v>
      </c>
      <c r="BL167" s="75">
        <v>-2.4776286219503101E-2</v>
      </c>
      <c r="BM167" s="75">
        <v>-2.46817774802548E-2</v>
      </c>
      <c r="BN167" s="75">
        <v>-2.4564168003798799E-2</v>
      </c>
      <c r="BO167" s="75">
        <v>-2.44236681223765E-2</v>
      </c>
      <c r="BP167" s="75">
        <v>-2.4260604085225099E-2</v>
      </c>
      <c r="BQ167" s="75">
        <v>-2.40752351558421E-2</v>
      </c>
      <c r="BR167" s="75">
        <v>-2.3867840640714299E-2</v>
      </c>
      <c r="BS167" s="75">
        <v>-2.3638654090973401E-2</v>
      </c>
      <c r="BT167" s="75">
        <v>-2.3387854901838999E-2</v>
      </c>
      <c r="BU167" s="75">
        <v>-2.3115593337770399E-2</v>
      </c>
      <c r="BV167" s="75">
        <v>-2.2821908345776999E-2</v>
      </c>
      <c r="BW167" s="75">
        <v>-2.2506859623645101E-2</v>
      </c>
      <c r="BX167" s="75">
        <v>-2.2170349512089099E-2</v>
      </c>
      <c r="BY167" s="75">
        <v>-2.1812376845209602E-2</v>
      </c>
      <c r="BZ167" s="75">
        <v>-2.14327413413502E-2</v>
      </c>
      <c r="CA167" s="75">
        <v>-2.10314402031417E-2</v>
      </c>
      <c r="CB167" s="75">
        <v>-2.0608228153027899E-2</v>
      </c>
      <c r="CC167" s="75">
        <v>-2.01631754264553E-2</v>
      </c>
      <c r="CD167" s="75">
        <v>-1.96961084721579E-2</v>
      </c>
      <c r="CE167" s="75">
        <v>-1.92071988607131E-2</v>
      </c>
      <c r="CF167" s="75">
        <v>-1.8696525067730299E-2</v>
      </c>
      <c r="CG167" s="75">
        <v>-1.81643324722927E-2</v>
      </c>
      <c r="CH167" s="75">
        <v>-1.7611083051333399E-2</v>
      </c>
      <c r="CI167" s="75">
        <v>-1.7037138290961502E-2</v>
      </c>
      <c r="CJ167" s="75">
        <v>-1.64432800797749E-2</v>
      </c>
      <c r="CK167" s="75">
        <v>-1.5830158118697001E-2</v>
      </c>
      <c r="CL167" s="75">
        <v>-1.5198686534927199E-2</v>
      </c>
      <c r="CM167" s="75">
        <v>-1.4549888354704299E-2</v>
      </c>
      <c r="CN167" s="75">
        <v>-1.38847649690615E-2</v>
      </c>
      <c r="CO167" s="75">
        <v>-1.3204522510191E-2</v>
      </c>
      <c r="CP167" s="75">
        <v>-1.25103505639026E-2</v>
      </c>
      <c r="CQ167" s="75">
        <v>-1.1803419882307899E-2</v>
      </c>
      <c r="CR167" s="75">
        <v>-1.10850335602799E-2</v>
      </c>
      <c r="CS167" s="75">
        <v>-1.0356352249304999E-2</v>
      </c>
      <c r="CT167" s="75">
        <v>-9.6185566257372505E-3</v>
      </c>
      <c r="CU167" s="75">
        <v>-8.8728093010558892E-3</v>
      </c>
      <c r="CV167" s="75">
        <v>-8.1201469144934896E-3</v>
      </c>
      <c r="CW167" s="75">
        <v>-7.3615349925148597E-3</v>
      </c>
      <c r="CX167" s="75">
        <v>-6.5979551318150701E-3</v>
      </c>
      <c r="CY167" s="75">
        <v>-5.8301387462324702E-3</v>
      </c>
      <c r="CZ167" s="75">
        <v>-5.0588690305130501E-3</v>
      </c>
      <c r="DA167" s="75">
        <v>-4.2848163013468298E-3</v>
      </c>
      <c r="DB167" s="75">
        <v>-3.5085046912308798E-3</v>
      </c>
      <c r="DC167" s="75">
        <v>-2.7304661131438402E-3</v>
      </c>
      <c r="DD167" s="75">
        <v>-1.9512037131789799E-3</v>
      </c>
      <c r="DE167" s="75">
        <v>-1.17099567910827E-3</v>
      </c>
      <c r="DF167" s="75">
        <v>-7.8079306286781502E-4</v>
      </c>
    </row>
    <row r="168" spans="1:110" ht="1.1499999999999999" customHeight="1" x14ac:dyDescent="0.25">
      <c r="A168" s="71">
        <f t="shared" si="57"/>
        <v>157</v>
      </c>
      <c r="B168">
        <v>2150</v>
      </c>
      <c r="C168" s="72">
        <f t="shared" si="59"/>
        <v>-7.2902476414947103E-3</v>
      </c>
      <c r="D168" s="72">
        <f t="shared" si="59"/>
        <v>-2.4661340409611501E-2</v>
      </c>
      <c r="E168" s="72">
        <f t="shared" si="59"/>
        <v>-1.5022947890970501E-2</v>
      </c>
      <c r="G168" s="72">
        <f t="shared" si="58"/>
        <v>-0.302612578150246</v>
      </c>
      <c r="H168" s="72">
        <f t="shared" si="58"/>
        <v>-1.0220085578720099</v>
      </c>
      <c r="I168" s="72">
        <f t="shared" si="56"/>
        <v>-0.62010520469269903</v>
      </c>
      <c r="K168" s="75">
        <v>-7.7857884770310198E-4</v>
      </c>
      <c r="L168" s="75">
        <v>-1.1681036306254099E-3</v>
      </c>
      <c r="M168" s="75">
        <v>-1.94641337973735E-3</v>
      </c>
      <c r="N168" s="75">
        <v>-2.7237017303195798E-3</v>
      </c>
      <c r="O168" s="75">
        <v>-3.4996781235804501E-3</v>
      </c>
      <c r="P168" s="75">
        <v>-4.2739494894567503E-3</v>
      </c>
      <c r="Q168" s="75">
        <v>-5.0460284847167703E-3</v>
      </c>
      <c r="R168" s="75">
        <v>-5.8151216039959699E-3</v>
      </c>
      <c r="S168" s="75">
        <v>-6.5808028118635696E-3</v>
      </c>
      <c r="T168" s="75">
        <v>-7.3422559970049402E-3</v>
      </c>
      <c r="U168" s="75">
        <v>-8.0987043275581507E-3</v>
      </c>
      <c r="V168" s="75">
        <v>-8.8490556016904507E-3</v>
      </c>
      <c r="W168" s="75">
        <v>-9.5925015692955602E-3</v>
      </c>
      <c r="X168" s="75">
        <v>-1.0328109167649001E-2</v>
      </c>
      <c r="Y168" s="75">
        <v>-1.10542865873048E-2</v>
      </c>
      <c r="Z168" s="75">
        <v>-1.1770249067526399E-2</v>
      </c>
      <c r="AA168" s="75">
        <v>-1.2474882396163499E-2</v>
      </c>
      <c r="AB168" s="75">
        <v>-1.3166450738231099E-2</v>
      </c>
      <c r="AC168" s="75">
        <v>-1.38443010607852E-2</v>
      </c>
      <c r="AD168" s="75">
        <v>-1.4507022851116699E-2</v>
      </c>
      <c r="AE168" s="75">
        <v>-1.51533966217311E-2</v>
      </c>
      <c r="AF168" s="75">
        <v>-1.57826307704317E-2</v>
      </c>
      <c r="AG168" s="75">
        <v>-1.6393501387246899E-2</v>
      </c>
      <c r="AH168" s="75">
        <v>-1.6985380275400499E-2</v>
      </c>
      <c r="AI168" s="75">
        <v>-1.7557373240047101E-2</v>
      </c>
      <c r="AJ168" s="75">
        <v>-1.8108957549807202E-2</v>
      </c>
      <c r="AK168" s="75">
        <v>-1.8639622822670301E-2</v>
      </c>
      <c r="AL168" s="75">
        <v>-1.9148980159302401E-2</v>
      </c>
      <c r="AM168" s="75">
        <v>-1.96368245587791E-2</v>
      </c>
      <c r="AN168" s="75">
        <v>-2.0102952033039401E-2</v>
      </c>
      <c r="AO168" s="75">
        <v>-2.05473291289354E-2</v>
      </c>
      <c r="AP168" s="75">
        <v>-2.09700099062138E-2</v>
      </c>
      <c r="AQ168" s="75">
        <v>-2.1370906976403599E-2</v>
      </c>
      <c r="AR168" s="75">
        <v>-2.1750298034808099E-2</v>
      </c>
      <c r="AS168" s="75">
        <v>-2.2108122417162101E-2</v>
      </c>
      <c r="AT168" s="75">
        <v>-2.2444457780802601E-2</v>
      </c>
      <c r="AU168" s="75">
        <v>-2.27595339719164E-2</v>
      </c>
      <c r="AV168" s="75">
        <v>-2.3053040867016501E-2</v>
      </c>
      <c r="AW168" s="75">
        <v>-2.3325258505833502E-2</v>
      </c>
      <c r="AX168" s="75">
        <v>-2.35758703139663E-2</v>
      </c>
      <c r="AY168" s="75">
        <v>-2.3804767508254301E-2</v>
      </c>
      <c r="AZ168" s="75">
        <v>-2.4011883892103399E-2</v>
      </c>
      <c r="BA168" s="75">
        <v>-2.4196782379190099E-2</v>
      </c>
      <c r="BB168" s="75">
        <v>-2.4359414690766201E-2</v>
      </c>
      <c r="BC168" s="75">
        <v>-2.4499424544442198E-2</v>
      </c>
      <c r="BD168" s="75">
        <v>-2.4616524775033202E-2</v>
      </c>
      <c r="BE168" s="75">
        <v>-2.47106264451122E-2</v>
      </c>
      <c r="BF168" s="75">
        <v>-2.4781303062281899E-2</v>
      </c>
      <c r="BG168" s="75">
        <v>-2.4828596896795702E-2</v>
      </c>
      <c r="BH168" s="75">
        <v>-2.4852217036755001E-2</v>
      </c>
      <c r="BI168" s="75">
        <v>-2.48521721379211E-2</v>
      </c>
      <c r="BJ168" s="75">
        <v>-2.4828463709959499E-2</v>
      </c>
      <c r="BK168" s="75">
        <v>-2.4781072112914401E-2</v>
      </c>
      <c r="BL168" s="75">
        <v>-2.4710249629470101E-2</v>
      </c>
      <c r="BM168" s="75">
        <v>-2.4616046359042201E-2</v>
      </c>
      <c r="BN168" s="75">
        <v>-2.4498808980797499E-2</v>
      </c>
      <c r="BO168" s="75">
        <v>-2.43587082937438E-2</v>
      </c>
      <c r="BP168" s="75">
        <v>-2.4196061638831399E-2</v>
      </c>
      <c r="BQ168" s="75">
        <v>-2.4011128343213301E-2</v>
      </c>
      <c r="BR168" s="75">
        <v>-2.38041483128608E-2</v>
      </c>
      <c r="BS168" s="75">
        <v>-2.3575383370111901E-2</v>
      </c>
      <c r="BT168" s="75">
        <v>-2.3324967155153899E-2</v>
      </c>
      <c r="BU168" s="75">
        <v>-2.30530876746343E-2</v>
      </c>
      <c r="BV168" s="75">
        <v>-2.27597554291241E-2</v>
      </c>
      <c r="BW168" s="75">
        <v>-2.24450621560436E-2</v>
      </c>
      <c r="BX168" s="75">
        <v>-2.2108908501868401E-2</v>
      </c>
      <c r="BY168" s="75">
        <v>-2.1751315461901798E-2</v>
      </c>
      <c r="BZ168" s="75">
        <v>-2.1372101869487702E-2</v>
      </c>
      <c r="CA168" s="75">
        <v>-2.0971282345453798E-2</v>
      </c>
      <c r="CB168" s="75">
        <v>-2.0548640616161701E-2</v>
      </c>
      <c r="CC168" s="75">
        <v>-2.0104261995084E-2</v>
      </c>
      <c r="CD168" s="75">
        <v>-1.9638004765401999E-2</v>
      </c>
      <c r="CE168" s="75">
        <v>-1.9150048132955799E-2</v>
      </c>
      <c r="CF168" s="75">
        <v>-1.8640499599250598E-2</v>
      </c>
      <c r="CG168" s="75">
        <v>-1.81096036164171E-2</v>
      </c>
      <c r="CH168" s="75">
        <v>-1.75578365532464E-2</v>
      </c>
      <c r="CI168" s="75">
        <v>-1.6985559730856001E-2</v>
      </c>
      <c r="CJ168" s="75">
        <v>-1.6393544101483699E-2</v>
      </c>
      <c r="CK168" s="75">
        <v>-1.5782441634705699E-2</v>
      </c>
      <c r="CL168" s="75">
        <v>-1.5153140883107799E-2</v>
      </c>
      <c r="CM168" s="75">
        <v>-1.4506650802854799E-2</v>
      </c>
      <c r="CN168" s="75">
        <v>-1.3843956069813401E-2</v>
      </c>
      <c r="CO168" s="75">
        <v>-1.31662236233978E-2</v>
      </c>
      <c r="CP168" s="75">
        <v>-1.24746322598321E-2</v>
      </c>
      <c r="CQ168" s="75">
        <v>-1.1770315312901399E-2</v>
      </c>
      <c r="CR168" s="75">
        <v>-1.1054547854801E-2</v>
      </c>
      <c r="CS168" s="75">
        <v>-1.0328475451033201E-2</v>
      </c>
      <c r="CT168" s="75">
        <v>-9.5932427277102706E-3</v>
      </c>
      <c r="CU168" s="75">
        <v>-8.8500009566178008E-3</v>
      </c>
      <c r="CV168" s="75">
        <v>-8.0997695926816899E-3</v>
      </c>
      <c r="CW168" s="75">
        <v>-7.3435008339629302E-3</v>
      </c>
      <c r="CX168" s="75">
        <v>-6.58216658513993E-3</v>
      </c>
      <c r="CY168" s="75">
        <v>-5.8165044622728599E-3</v>
      </c>
      <c r="CZ168" s="75">
        <v>-5.0472873063244997E-3</v>
      </c>
      <c r="DA168" s="75">
        <v>-4.2751925313677898E-3</v>
      </c>
      <c r="DB168" s="75">
        <v>-3.5007673029804199E-3</v>
      </c>
      <c r="DC168" s="75">
        <v>-2.7245240388083401E-3</v>
      </c>
      <c r="DD168" s="75">
        <v>-1.9470132186461301E-3</v>
      </c>
      <c r="DE168" s="75">
        <v>-1.16850647345927E-3</v>
      </c>
      <c r="DF168" s="75">
        <v>-7.7913546314448395E-4</v>
      </c>
    </row>
    <row r="169" spans="1:110" ht="1.1499999999999999" customHeight="1" x14ac:dyDescent="0.25">
      <c r="A169" s="71">
        <f t="shared" si="57"/>
        <v>158</v>
      </c>
      <c r="B169">
        <v>2100</v>
      </c>
      <c r="C169" s="72">
        <f t="shared" si="59"/>
        <v>-7.2735744348801697E-3</v>
      </c>
      <c r="D169" s="72">
        <f t="shared" si="59"/>
        <v>-2.4600655148083201E-2</v>
      </c>
      <c r="E169" s="72">
        <f t="shared" si="59"/>
        <v>-1.49816714802636E-2</v>
      </c>
      <c r="G169" s="72">
        <f t="shared" si="58"/>
        <v>-0.29533900371536598</v>
      </c>
      <c r="H169" s="72">
        <f t="shared" si="58"/>
        <v>-0.99740790272393498</v>
      </c>
      <c r="I169" s="72">
        <f t="shared" si="56"/>
        <v>-0.60512353321243595</v>
      </c>
      <c r="K169" s="75">
        <v>-7.7696242437014001E-4</v>
      </c>
      <c r="L169" s="75">
        <v>-1.1656498979300499E-3</v>
      </c>
      <c r="M169" s="75">
        <v>-1.94229254901983E-3</v>
      </c>
      <c r="N169" s="75">
        <v>-2.7178744537240999E-3</v>
      </c>
      <c r="O169" s="75">
        <v>-3.4920755483835802E-3</v>
      </c>
      <c r="P169" s="75">
        <v>-4.2645077031192996E-3</v>
      </c>
      <c r="Q169" s="75">
        <v>-5.0346713832504896E-3</v>
      </c>
      <c r="R169" s="75">
        <v>-5.8017518300266602E-3</v>
      </c>
      <c r="S169" s="75">
        <v>-6.5653285721145897E-3</v>
      </c>
      <c r="T169" s="75">
        <v>-7.3245931456540304E-3</v>
      </c>
      <c r="U169" s="75">
        <v>-8.0787454974461E-3</v>
      </c>
      <c r="V169" s="75">
        <v>-8.8267371056144801E-3</v>
      </c>
      <c r="W169" s="75">
        <v>-9.5677375696368392E-3</v>
      </c>
      <c r="X169" s="75">
        <v>-1.0300832616758199E-2</v>
      </c>
      <c r="Y169" s="75">
        <v>-1.1024490356967301E-2</v>
      </c>
      <c r="Z169" s="75">
        <v>-1.17378835440649E-2</v>
      </c>
      <c r="AA169" s="75">
        <v>-1.24399756235197E-2</v>
      </c>
      <c r="AB169" s="75">
        <v>-1.31290430262743E-2</v>
      </c>
      <c r="AC169" s="75">
        <v>-1.38044407101097E-2</v>
      </c>
      <c r="AD169" s="75">
        <v>-1.44648175131942E-2</v>
      </c>
      <c r="AE169" s="75">
        <v>-1.51089299371824E-2</v>
      </c>
      <c r="AF169" s="75">
        <v>-1.5736065205455799E-2</v>
      </c>
      <c r="AG169" s="75">
        <v>-1.6344966796832502E-2</v>
      </c>
      <c r="AH169" s="75">
        <v>-1.6935033349886899E-2</v>
      </c>
      <c r="AI169" s="75">
        <v>-1.7505423406346299E-2</v>
      </c>
      <c r="AJ169" s="75">
        <v>-1.80555361871211E-2</v>
      </c>
      <c r="AK169" s="75">
        <v>-1.8584935777630499E-2</v>
      </c>
      <c r="AL169" s="75">
        <v>-1.90932027148937E-2</v>
      </c>
      <c r="AM169" s="75">
        <v>-1.9580079504785301E-2</v>
      </c>
      <c r="AN169" s="75">
        <v>-2.0045428726179999E-2</v>
      </c>
      <c r="AO169" s="75">
        <v>-2.0489123817142098E-2</v>
      </c>
      <c r="AP169" s="75">
        <v>-2.0911224057626802E-2</v>
      </c>
      <c r="AQ169" s="75">
        <v>-2.1311653736534E-2</v>
      </c>
      <c r="AR169" s="75">
        <v>-2.1690595051245501E-2</v>
      </c>
      <c r="AS169" s="75">
        <v>-2.2048041580333098E-2</v>
      </c>
      <c r="AT169" s="75">
        <v>-2.2384009855586501E-2</v>
      </c>
      <c r="AU169" s="75">
        <v>-2.26987139271113E-2</v>
      </c>
      <c r="AV169" s="75">
        <v>-2.2991868275244E-2</v>
      </c>
      <c r="AW169" s="75">
        <v>-2.3263697518636901E-2</v>
      </c>
      <c r="AX169" s="75">
        <v>-2.3513923230880199E-2</v>
      </c>
      <c r="AY169" s="75">
        <v>-2.3742413873073898E-2</v>
      </c>
      <c r="AZ169" s="75">
        <v>-2.39491129688531E-2</v>
      </c>
      <c r="BA169" s="75">
        <v>-2.4133597980812702E-2</v>
      </c>
      <c r="BB169" s="75">
        <v>-2.42958180548885E-2</v>
      </c>
      <c r="BC169" s="75">
        <v>-2.4435446574980198E-2</v>
      </c>
      <c r="BD169" s="75">
        <v>-2.4552191107240998E-2</v>
      </c>
      <c r="BE169" s="75">
        <v>-2.4645999677882099E-2</v>
      </c>
      <c r="BF169" s="75">
        <v>-2.4716436481812699E-2</v>
      </c>
      <c r="BG169" s="75">
        <v>-2.4763572812407798E-2</v>
      </c>
      <c r="BH169" s="75">
        <v>-2.4787117046903399E-2</v>
      </c>
      <c r="BI169" s="75">
        <v>-2.4787074641053501E-2</v>
      </c>
      <c r="BJ169" s="75">
        <v>-2.4763467279872199E-2</v>
      </c>
      <c r="BK169" s="75">
        <v>-2.47162378533403E-2</v>
      </c>
      <c r="BL169" s="75">
        <v>-2.4645667526460701E-2</v>
      </c>
      <c r="BM169" s="75">
        <v>-2.4551760254462301E-2</v>
      </c>
      <c r="BN169" s="75">
        <v>-2.4434876551349499E-2</v>
      </c>
      <c r="BO169" s="75">
        <v>-2.4295159386947401E-2</v>
      </c>
      <c r="BP169" s="75">
        <v>-2.41329140165908E-2</v>
      </c>
      <c r="BQ169" s="75">
        <v>-2.3948398649445101E-2</v>
      </c>
      <c r="BR169" s="75">
        <v>-2.37418218363563E-2</v>
      </c>
      <c r="BS169" s="75">
        <v>-2.3513463825665801E-2</v>
      </c>
      <c r="BT169" s="75">
        <v>-2.32634253681544E-2</v>
      </c>
      <c r="BU169" s="75">
        <v>-2.2991919808614501E-2</v>
      </c>
      <c r="BV169" s="75">
        <v>-2.2698941012463301E-2</v>
      </c>
      <c r="BW169" s="75">
        <v>-2.2384602159668199E-2</v>
      </c>
      <c r="BX169" s="75">
        <v>-2.2048809813813901E-2</v>
      </c>
      <c r="BY169" s="75">
        <v>-2.16916000847459E-2</v>
      </c>
      <c r="BZ169" s="75">
        <v>-2.1312814327620701E-2</v>
      </c>
      <c r="CA169" s="75">
        <v>-2.09124803711256E-2</v>
      </c>
      <c r="CB169" s="75">
        <v>-2.04904120927039E-2</v>
      </c>
      <c r="CC169" s="75">
        <v>-2.0046706748489601E-2</v>
      </c>
      <c r="CD169" s="75">
        <v>-1.9581255104349101E-2</v>
      </c>
      <c r="CE169" s="75">
        <v>-1.9094241239290499E-2</v>
      </c>
      <c r="CF169" s="75">
        <v>-1.85858021000922E-2</v>
      </c>
      <c r="CG169" s="75">
        <v>-1.8056179679711001E-2</v>
      </c>
      <c r="CH169" s="75">
        <v>-1.7505864492782099E-2</v>
      </c>
      <c r="CI169" s="75">
        <v>-1.6935217741315602E-2</v>
      </c>
      <c r="CJ169" s="75">
        <v>-1.6344999276820999E-2</v>
      </c>
      <c r="CK169" s="75">
        <v>-1.5735863634718E-2</v>
      </c>
      <c r="CL169" s="75">
        <v>-1.51086747921772E-2</v>
      </c>
      <c r="CM169" s="75">
        <v>-1.4464428293563199E-2</v>
      </c>
      <c r="CN169" s="75">
        <v>-1.38040921157107E-2</v>
      </c>
      <c r="CO169" s="75">
        <v>-1.3128798501561499E-2</v>
      </c>
      <c r="CP169" s="75">
        <v>-1.2439710842481799E-2</v>
      </c>
      <c r="CQ169" s="75">
        <v>-1.17379344309574E-2</v>
      </c>
      <c r="CR169" s="75">
        <v>-1.10247089058793E-2</v>
      </c>
      <c r="CS169" s="75">
        <v>-1.0301173793609401E-2</v>
      </c>
      <c r="CT169" s="75">
        <v>-9.5684326706532308E-3</v>
      </c>
      <c r="CU169" s="75">
        <v>-8.8276308424792595E-3</v>
      </c>
      <c r="CV169" s="75">
        <v>-8.0797676160500494E-3</v>
      </c>
      <c r="CW169" s="75">
        <v>-7.3257858262059002E-3</v>
      </c>
      <c r="CX169" s="75">
        <v>-6.5666451102151698E-3</v>
      </c>
      <c r="CY169" s="75">
        <v>-5.8030904239330904E-3</v>
      </c>
      <c r="CZ169" s="75">
        <v>-5.0358855813646998E-3</v>
      </c>
      <c r="DA169" s="75">
        <v>-4.2657113578797997E-3</v>
      </c>
      <c r="DB169" s="75">
        <v>-3.4931403875634701E-3</v>
      </c>
      <c r="DC169" s="75">
        <v>-2.7186650795556402E-3</v>
      </c>
      <c r="DD169" s="75">
        <v>-1.94287836179228E-3</v>
      </c>
      <c r="DE169" s="75">
        <v>-1.1660509209787001E-3</v>
      </c>
      <c r="DF169" s="75">
        <v>-7.7750232028847598E-4</v>
      </c>
    </row>
    <row r="170" spans="1:110" ht="1.1499999999999999" customHeight="1" x14ac:dyDescent="0.25">
      <c r="A170" s="71">
        <f t="shared" si="57"/>
        <v>159</v>
      </c>
      <c r="B170">
        <v>2050</v>
      </c>
      <c r="C170" s="72">
        <f t="shared" si="59"/>
        <v>-7.2572398919555697E-3</v>
      </c>
      <c r="D170" s="72">
        <f t="shared" si="59"/>
        <v>-2.4541433140247999E-2</v>
      </c>
      <c r="E170" s="72">
        <f t="shared" si="59"/>
        <v>-1.4941443437228299E-2</v>
      </c>
      <c r="G170" s="72">
        <f t="shared" si="58"/>
        <v>-0.288081763823411</v>
      </c>
      <c r="H170" s="72">
        <f t="shared" si="58"/>
        <v>-0.97286646958368705</v>
      </c>
      <c r="I170" s="72">
        <f t="shared" si="56"/>
        <v>-0.59018208977520703</v>
      </c>
      <c r="K170" s="75">
        <v>-7.7536712310575205E-4</v>
      </c>
      <c r="L170" s="75">
        <v>-1.1632309032620399E-3</v>
      </c>
      <c r="M170" s="75">
        <v>-1.93823067690573E-3</v>
      </c>
      <c r="N170" s="75">
        <v>-2.7121318447370802E-3</v>
      </c>
      <c r="O170" s="75">
        <v>-3.4845889840653399E-3</v>
      </c>
      <c r="P170" s="75">
        <v>-4.2552144748560696E-3</v>
      </c>
      <c r="Q170" s="75">
        <v>-5.0234992345804096E-3</v>
      </c>
      <c r="R170" s="75">
        <v>-5.7886102456586701E-3</v>
      </c>
      <c r="S170" s="75">
        <v>-6.55012839700248E-3</v>
      </c>
      <c r="T170" s="75">
        <v>-7.3072553809015502E-3</v>
      </c>
      <c r="U170" s="75">
        <v>-8.0591672246055103E-3</v>
      </c>
      <c r="V170" s="75">
        <v>-8.8048591001324908E-3</v>
      </c>
      <c r="W170" s="75">
        <v>-9.5434802073668806E-3</v>
      </c>
      <c r="X170" s="75">
        <v>-1.0274127694924501E-2</v>
      </c>
      <c r="Y170" s="75">
        <v>-1.0995339581936599E-2</v>
      </c>
      <c r="Z170" s="75">
        <v>-1.17062366627988E-2</v>
      </c>
      <c r="AA170" s="75">
        <v>-1.24058574300488E-2</v>
      </c>
      <c r="AB170" s="75">
        <v>-1.30925028444471E-2</v>
      </c>
      <c r="AC170" s="75">
        <v>-1.3765514810206599E-2</v>
      </c>
      <c r="AD170" s="75">
        <v>-1.4423615336991101E-2</v>
      </c>
      <c r="AE170" s="75">
        <v>-1.5065534449658999E-2</v>
      </c>
      <c r="AF170" s="75">
        <v>-1.5690623733739799E-2</v>
      </c>
      <c r="AG170" s="75">
        <v>-1.6297613877914001E-2</v>
      </c>
      <c r="AH170" s="75">
        <v>-1.6885912793204599E-2</v>
      </c>
      <c r="AI170" s="75">
        <v>-1.7454736531008101E-2</v>
      </c>
      <c r="AJ170" s="75">
        <v>-1.8003413217088499E-2</v>
      </c>
      <c r="AK170" s="75">
        <v>-1.8531567428349199E-2</v>
      </c>
      <c r="AL170" s="75">
        <v>-1.90387636113655E-2</v>
      </c>
      <c r="AM170" s="75">
        <v>-1.9524683118143E-2</v>
      </c>
      <c r="AN170" s="75">
        <v>-1.99892584448025E-2</v>
      </c>
      <c r="AO170" s="75">
        <v>-2.0432275681000599E-2</v>
      </c>
      <c r="AP170" s="75">
        <v>-2.0853789520328899E-2</v>
      </c>
      <c r="AQ170" s="75">
        <v>-2.12537520732894E-2</v>
      </c>
      <c r="AR170" s="75">
        <v>-2.1632237261628599E-2</v>
      </c>
      <c r="AS170" s="75">
        <v>-2.1989301056146299E-2</v>
      </c>
      <c r="AT170" s="75">
        <v>-2.2324904225979401E-2</v>
      </c>
      <c r="AU170" s="75">
        <v>-2.2639229194846799E-2</v>
      </c>
      <c r="AV170" s="75">
        <v>-2.2932038687317802E-2</v>
      </c>
      <c r="AW170" s="75">
        <v>-2.32034815443148E-2</v>
      </c>
      <c r="AX170" s="75">
        <v>-2.3453326682610999E-2</v>
      </c>
      <c r="AY170" s="75">
        <v>-2.3681427017950198E-2</v>
      </c>
      <c r="AZ170" s="75">
        <v>-2.3887714013417199E-2</v>
      </c>
      <c r="BA170" s="75">
        <v>-2.4071807162026702E-2</v>
      </c>
      <c r="BB170" s="75">
        <v>-2.4233628123756699E-2</v>
      </c>
      <c r="BC170" s="75">
        <v>-2.4372890575113999E-2</v>
      </c>
      <c r="BD170" s="75">
        <v>-2.4489300465333999E-2</v>
      </c>
      <c r="BE170" s="75">
        <v>-2.4582822481834202E-2</v>
      </c>
      <c r="BF170" s="75">
        <v>-2.4653037840725998E-2</v>
      </c>
      <c r="BG170" s="75">
        <v>-2.4700019213141699E-2</v>
      </c>
      <c r="BH170" s="75">
        <v>-2.4723492968623698E-2</v>
      </c>
      <c r="BI170" s="75">
        <v>-2.47234546330946E-2</v>
      </c>
      <c r="BJ170" s="75">
        <v>-2.4699939575370901E-2</v>
      </c>
      <c r="BK170" s="75">
        <v>-2.46528708772712E-2</v>
      </c>
      <c r="BL170" s="75">
        <v>-2.45825357446528E-2</v>
      </c>
      <c r="BM170" s="75">
        <v>-2.4488916467221299E-2</v>
      </c>
      <c r="BN170" s="75">
        <v>-2.4372368205813399E-2</v>
      </c>
      <c r="BO170" s="75">
        <v>-2.42330198417357E-2</v>
      </c>
      <c r="BP170" s="75">
        <v>-2.4071160641660701E-2</v>
      </c>
      <c r="BQ170" s="75">
        <v>-2.3887045643204999E-2</v>
      </c>
      <c r="BR170" s="75">
        <v>-2.3680862009964498E-2</v>
      </c>
      <c r="BS170" s="75">
        <v>-2.34528956907161E-2</v>
      </c>
      <c r="BT170" s="75">
        <v>-2.32032306312294E-2</v>
      </c>
      <c r="BU170" s="75">
        <v>-2.29320898348532E-2</v>
      </c>
      <c r="BV170" s="75">
        <v>-2.2639465298684599E-2</v>
      </c>
      <c r="BW170" s="75">
        <v>-2.23254786351481E-2</v>
      </c>
      <c r="BX170" s="75">
        <v>-2.19900517740052E-2</v>
      </c>
      <c r="BY170" s="75">
        <v>-2.1633227759675699E-2</v>
      </c>
      <c r="BZ170" s="75">
        <v>-2.1254874542178101E-2</v>
      </c>
      <c r="CA170" s="75">
        <v>-2.0855028885098301E-2</v>
      </c>
      <c r="CB170" s="75">
        <v>-2.0433535750785201E-2</v>
      </c>
      <c r="CC170" s="75">
        <v>-1.9990501861329901E-2</v>
      </c>
      <c r="CD170" s="75">
        <v>-1.9525850298364199E-2</v>
      </c>
      <c r="CE170" s="75">
        <v>-1.9039768401976201E-2</v>
      </c>
      <c r="CF170" s="75">
        <v>-1.8532421760955899E-2</v>
      </c>
      <c r="CG170" s="75">
        <v>-1.8004049827181901E-2</v>
      </c>
      <c r="CH170" s="75">
        <v>-1.7455155575912599E-2</v>
      </c>
      <c r="CI170" s="75">
        <v>-1.6886101652862601E-2</v>
      </c>
      <c r="CJ170" s="75">
        <v>-1.6297635131468199E-2</v>
      </c>
      <c r="CK170" s="75">
        <v>-1.5690414938171599E-2</v>
      </c>
      <c r="CL170" s="75">
        <v>-1.5065279803252399E-2</v>
      </c>
      <c r="CM170" s="75">
        <v>-1.4423214200405699E-2</v>
      </c>
      <c r="CN170" s="75">
        <v>-1.37651676225004E-2</v>
      </c>
      <c r="CO170" s="75">
        <v>-1.30922435760021E-2</v>
      </c>
      <c r="CP170" s="75">
        <v>-1.2405584360412799E-2</v>
      </c>
      <c r="CQ170" s="75">
        <v>-1.1706276706049699E-2</v>
      </c>
      <c r="CR170" s="75">
        <v>-1.0995518160302699E-2</v>
      </c>
      <c r="CS170" s="75">
        <v>-1.0274449491853299E-2</v>
      </c>
      <c r="CT170" s="75">
        <v>-9.5441305347958392E-3</v>
      </c>
      <c r="CU170" s="75">
        <v>-8.8057033396853508E-3</v>
      </c>
      <c r="CV170" s="75">
        <v>-8.0601467248652605E-3</v>
      </c>
      <c r="CW170" s="75">
        <v>-7.3083956158279699E-3</v>
      </c>
      <c r="CX170" s="75">
        <v>-6.5513969836547403E-3</v>
      </c>
      <c r="CY170" s="75">
        <v>-5.78990265199536E-3</v>
      </c>
      <c r="CZ170" s="75">
        <v>-5.0246694129145904E-3</v>
      </c>
      <c r="DA170" s="75">
        <v>-4.2563782775278001E-3</v>
      </c>
      <c r="DB170" s="75">
        <v>-3.4856280717440302E-3</v>
      </c>
      <c r="DC170" s="75">
        <v>-2.71289303929279E-3</v>
      </c>
      <c r="DD170" s="75">
        <v>-1.9388017271967299E-3</v>
      </c>
      <c r="DE170" s="75">
        <v>-1.16363045686739E-3</v>
      </c>
      <c r="DF170" s="75">
        <v>-7.7589479347807302E-4</v>
      </c>
    </row>
    <row r="171" spans="1:110" ht="1.1499999999999999" customHeight="1" x14ac:dyDescent="0.25">
      <c r="A171" s="71">
        <f t="shared" si="57"/>
        <v>160</v>
      </c>
      <c r="B171">
        <v>2000</v>
      </c>
      <c r="C171" s="72">
        <f t="shared" si="59"/>
        <v>-7.2412478276328296E-3</v>
      </c>
      <c r="D171" s="72">
        <f t="shared" si="59"/>
        <v>-2.4483670537670098E-2</v>
      </c>
      <c r="E171" s="72">
        <f t="shared" si="59"/>
        <v>-1.4902257034364E-2</v>
      </c>
      <c r="G171" s="72">
        <f t="shared" si="58"/>
        <v>-0.28084051599577797</v>
      </c>
      <c r="H171" s="72">
        <f t="shared" si="58"/>
        <v>-0.94838279904601697</v>
      </c>
      <c r="I171" s="72">
        <f t="shared" si="56"/>
        <v>-0.57527983274084304</v>
      </c>
      <c r="K171" s="75">
        <v>-7.7379390120768199E-4</v>
      </c>
      <c r="L171" s="75">
        <v>-1.16084838663027E-3</v>
      </c>
      <c r="M171" s="75">
        <v>-1.93423061679368E-3</v>
      </c>
      <c r="N171" s="75">
        <v>-2.7064776698125501E-3</v>
      </c>
      <c r="O171" s="75">
        <v>-3.47722319658714E-3</v>
      </c>
      <c r="P171" s="75">
        <v>-4.2460751670887397E-3</v>
      </c>
      <c r="Q171" s="75">
        <v>-5.0125175250514001E-3</v>
      </c>
      <c r="R171" s="75">
        <v>-5.7757027557863699E-3</v>
      </c>
      <c r="S171" s="75">
        <v>-6.5352078920659501E-3</v>
      </c>
      <c r="T171" s="75">
        <v>-7.2902476414947103E-3</v>
      </c>
      <c r="U171" s="75">
        <v>-8.0399744252190406E-3</v>
      </c>
      <c r="V171" s="75">
        <v>-8.7834250656305801E-3</v>
      </c>
      <c r="W171" s="75">
        <v>-9.5197323026968601E-3</v>
      </c>
      <c r="X171" s="75">
        <v>-1.0247996570465099E-2</v>
      </c>
      <c r="Y171" s="75">
        <v>-1.09668343864132E-2</v>
      </c>
      <c r="Z171" s="75">
        <v>-1.16753080581611E-2</v>
      </c>
      <c r="AA171" s="75">
        <v>-1.2372525475570899E-2</v>
      </c>
      <c r="AB171" s="75">
        <v>-1.30568261212783E-2</v>
      </c>
      <c r="AC171" s="75">
        <v>-1.37275183161955E-2</v>
      </c>
      <c r="AD171" s="75">
        <v>-1.43834087592495E-2</v>
      </c>
      <c r="AE171" s="75">
        <v>-1.50232024056595E-2</v>
      </c>
      <c r="AF171" s="75">
        <v>-1.5646296985546499E-2</v>
      </c>
      <c r="AG171" s="75">
        <v>-1.6251432325616402E-2</v>
      </c>
      <c r="AH171" s="75">
        <v>-1.6838009166699499E-2</v>
      </c>
      <c r="AI171" s="75">
        <v>-1.7405301350972801E-2</v>
      </c>
      <c r="AJ171" s="75">
        <v>-1.7952578961403499E-2</v>
      </c>
      <c r="AK171" s="75">
        <v>-1.84795084316738E-2</v>
      </c>
      <c r="AL171" s="75">
        <v>-1.8985652926699001E-2</v>
      </c>
      <c r="AM171" s="75">
        <v>-1.94706286081145E-2</v>
      </c>
      <c r="AN171" s="75">
        <v>-1.9934433538073702E-2</v>
      </c>
      <c r="AO171" s="75">
        <v>-2.03767788247796E-2</v>
      </c>
      <c r="AP171" s="75">
        <v>-2.0797702596478299E-2</v>
      </c>
      <c r="AQ171" s="75">
        <v>-2.11971972217543E-2</v>
      </c>
      <c r="AR171" s="75">
        <v>-2.1575223175768699E-2</v>
      </c>
      <c r="AS171" s="75">
        <v>-2.1931899088908701E-2</v>
      </c>
      <c r="AT171" s="75">
        <v>-2.2267139642517499E-2</v>
      </c>
      <c r="AU171" s="75">
        <v>-2.25810806600657E-2</v>
      </c>
      <c r="AV171" s="75">
        <v>-2.2873551364527799E-2</v>
      </c>
      <c r="AW171" s="75">
        <v>-2.3144611550378599E-2</v>
      </c>
      <c r="AX171" s="75">
        <v>-2.3394080846637699E-2</v>
      </c>
      <c r="AY171" s="75">
        <v>-2.3621806407118098E-2</v>
      </c>
      <c r="AZ171" s="75">
        <v>-2.3827687027942301E-2</v>
      </c>
      <c r="BA171" s="75">
        <v>-2.4011408098726799E-2</v>
      </c>
      <c r="BB171" s="75">
        <v>-2.4172843478013399E-2</v>
      </c>
      <c r="BC171" s="75">
        <v>-2.43117539652484E-2</v>
      </c>
      <c r="BD171" s="75">
        <v>-2.4427849899166101E-2</v>
      </c>
      <c r="BE171" s="75">
        <v>-2.4521091643082402E-2</v>
      </c>
      <c r="BF171" s="75">
        <v>-2.45911032181447E-2</v>
      </c>
      <c r="BG171" s="75">
        <v>-2.4637932309806199E-2</v>
      </c>
      <c r="BH171" s="75">
        <v>-2.4661340409611501E-2</v>
      </c>
      <c r="BI171" s="75">
        <v>-2.4661308041540899E-2</v>
      </c>
      <c r="BJ171" s="75">
        <v>-2.4637876209139899E-2</v>
      </c>
      <c r="BK171" s="75">
        <v>-2.4590967347021399E-2</v>
      </c>
      <c r="BL171" s="75">
        <v>-2.4520850555909399E-2</v>
      </c>
      <c r="BM171" s="75">
        <v>-2.44275120228758E-2</v>
      </c>
      <c r="BN171" s="75">
        <v>-2.4311281543455101E-2</v>
      </c>
      <c r="BO171" s="75">
        <v>-2.4172288005411199E-2</v>
      </c>
      <c r="BP171" s="75">
        <v>-2.4010800701853401E-2</v>
      </c>
      <c r="BQ171" s="75">
        <v>-2.38270689569299E-2</v>
      </c>
      <c r="BR171" s="75">
        <v>-2.3621269207223999E-2</v>
      </c>
      <c r="BS171" s="75">
        <v>-2.3393679317155101E-2</v>
      </c>
      <c r="BT171" s="75">
        <v>-2.31443835948539E-2</v>
      </c>
      <c r="BU171" s="75">
        <v>-2.2873597939542301E-2</v>
      </c>
      <c r="BV171" s="75">
        <v>-2.2581328154747098E-2</v>
      </c>
      <c r="BW171" s="75">
        <v>-2.2267690633147999E-2</v>
      </c>
      <c r="BX171" s="75">
        <v>-2.1932632543430301E-2</v>
      </c>
      <c r="BY171" s="75">
        <v>-2.1576195605407501E-2</v>
      </c>
      <c r="BZ171" s="75">
        <v>-2.1198278387146201E-2</v>
      </c>
      <c r="CA171" s="75">
        <v>-2.07989226797963E-2</v>
      </c>
      <c r="CB171" s="75">
        <v>-2.03780050303385E-2</v>
      </c>
      <c r="CC171" s="75">
        <v>-1.993563986161E-2</v>
      </c>
      <c r="CD171" s="75">
        <v>-1.9471781622164501E-2</v>
      </c>
      <c r="CE171" s="75">
        <v>-1.8986620344494401E-2</v>
      </c>
      <c r="CF171" s="75">
        <v>-1.84803483656969E-2</v>
      </c>
      <c r="CG171" s="75">
        <v>-1.7953203796350799E-2</v>
      </c>
      <c r="CH171" s="75">
        <v>-1.7405699138407699E-2</v>
      </c>
      <c r="CI171" s="75">
        <v>-1.6838201326127001E-2</v>
      </c>
      <c r="CJ171" s="75">
        <v>-1.6251441757399301E-2</v>
      </c>
      <c r="CK171" s="75">
        <v>-1.5646086733186099E-2</v>
      </c>
      <c r="CL171" s="75">
        <v>-1.5022947890970501E-2</v>
      </c>
      <c r="CM171" s="75">
        <v>-1.43830020204268E-2</v>
      </c>
      <c r="CN171" s="75">
        <v>-1.37271773822112E-2</v>
      </c>
      <c r="CO171" s="75">
        <v>-1.30565551470181E-2</v>
      </c>
      <c r="CP171" s="75">
        <v>-1.23722509595882E-2</v>
      </c>
      <c r="CQ171" s="75">
        <v>-1.16753413035576E-2</v>
      </c>
      <c r="CR171" s="75">
        <v>-1.0966976955237399E-2</v>
      </c>
      <c r="CS171" s="75">
        <v>-1.02483044049949E-2</v>
      </c>
      <c r="CT171" s="75">
        <v>-9.5203401013441106E-3</v>
      </c>
      <c r="CU171" s="75">
        <v>-8.7842225053691401E-3</v>
      </c>
      <c r="CV171" s="75">
        <v>-8.0409122390574309E-3</v>
      </c>
      <c r="CW171" s="75">
        <v>-7.2913355860737203E-3</v>
      </c>
      <c r="CX171" s="75">
        <v>-6.5364280238054502E-3</v>
      </c>
      <c r="CY171" s="75">
        <v>-5.77694694076399E-3</v>
      </c>
      <c r="CZ171" s="75">
        <v>-5.0136439893958603E-3</v>
      </c>
      <c r="DA171" s="75">
        <v>-4.2471985295060204E-3</v>
      </c>
      <c r="DB171" s="75">
        <v>-3.4782343199230999E-3</v>
      </c>
      <c r="DC171" s="75">
        <v>-2.7072114621841999E-3</v>
      </c>
      <c r="DD171" s="75">
        <v>-1.9347858767605401E-3</v>
      </c>
      <c r="DE171" s="75">
        <v>-1.1612464233848999E-3</v>
      </c>
      <c r="DF171" s="75">
        <v>-7.7431386018360999E-4</v>
      </c>
    </row>
    <row r="172" spans="1:110" ht="1.1499999999999999" customHeight="1" x14ac:dyDescent="0.25">
      <c r="A172" s="71">
        <f t="shared" si="57"/>
        <v>161</v>
      </c>
      <c r="B172">
        <v>1950</v>
      </c>
      <c r="C172" s="72">
        <f t="shared" si="59"/>
        <v>-7.2256018041207404E-3</v>
      </c>
      <c r="D172" s="72">
        <f t="shared" si="59"/>
        <v>-2.4427363705563001E-2</v>
      </c>
      <c r="E172" s="72">
        <f t="shared" si="59"/>
        <v>-1.4864105894585001E-2</v>
      </c>
      <c r="G172" s="72">
        <f t="shared" ref="G172:H191" si="60">INDEX($K$238:$DF$437,$A172,G$11)</f>
        <v>-0.27361491419165701</v>
      </c>
      <c r="H172" s="72">
        <f t="shared" si="60"/>
        <v>-0.92395543534045399</v>
      </c>
      <c r="I172" s="72">
        <f t="shared" ref="I172:I203" si="61">INDEX($K$238:$DF$437,$A172,I$11)</f>
        <v>-0.56041572684625796</v>
      </c>
      <c r="K172" s="75">
        <v>-7.7224371561896896E-4</v>
      </c>
      <c r="L172" s="75">
        <v>-1.15850402601154E-3</v>
      </c>
      <c r="M172" s="75">
        <v>-1.9302951060535601E-3</v>
      </c>
      <c r="N172" s="75">
        <v>-2.7009155099585701E-3</v>
      </c>
      <c r="O172" s="75">
        <v>-3.4699826410997002E-3</v>
      </c>
      <c r="P172" s="75">
        <v>-4.2370948165489598E-3</v>
      </c>
      <c r="Q172" s="75">
        <v>-5.00173134656051E-3</v>
      </c>
      <c r="R172" s="75">
        <v>-5.76303481539071E-3</v>
      </c>
      <c r="S172" s="75">
        <v>-6.5205722697601201E-3</v>
      </c>
      <c r="T172" s="75">
        <v>-7.2735744348801697E-3</v>
      </c>
      <c r="U172" s="75">
        <v>-8.0211717426982403E-3</v>
      </c>
      <c r="V172" s="75">
        <v>-8.76243830032763E-3</v>
      </c>
      <c r="W172" s="75">
        <v>-9.4964964640075703E-3</v>
      </c>
      <c r="X172" s="75">
        <v>-1.02224414699685E-2</v>
      </c>
      <c r="Y172" s="75">
        <v>-1.0938974819428E-2</v>
      </c>
      <c r="Z172" s="75">
        <v>-1.16450973774362E-2</v>
      </c>
      <c r="AA172" s="75">
        <v>-1.23399777140184E-2</v>
      </c>
      <c r="AB172" s="75">
        <v>-1.30220088062878E-2</v>
      </c>
      <c r="AC172" s="75">
        <v>-1.3690446620057599E-2</v>
      </c>
      <c r="AD172" s="75">
        <v>-1.4344190671254101E-2</v>
      </c>
      <c r="AE172" s="75">
        <v>-1.4981926283830899E-2</v>
      </c>
      <c r="AF172" s="75">
        <v>-1.56030763068383E-2</v>
      </c>
      <c r="AG172" s="75">
        <v>-1.6206412129681599E-2</v>
      </c>
      <c r="AH172" s="75">
        <v>-1.6791313427870502E-2</v>
      </c>
      <c r="AI172" s="75">
        <v>-1.73571071888864E-2</v>
      </c>
      <c r="AJ172" s="75">
        <v>-1.7903023831367999E-2</v>
      </c>
      <c r="AK172" s="75">
        <v>-1.8428749941977001E-2</v>
      </c>
      <c r="AL172" s="75">
        <v>-1.8933860923953001E-2</v>
      </c>
      <c r="AM172" s="75">
        <v>-1.9417909268463499E-2</v>
      </c>
      <c r="AN172" s="75">
        <v>-1.98809466879902E-2</v>
      </c>
      <c r="AO172" s="75">
        <v>-2.0322627186269499E-2</v>
      </c>
      <c r="AP172" s="75">
        <v>-2.0742959802405401E-2</v>
      </c>
      <c r="AQ172" s="75">
        <v>-2.1141984328542002E-2</v>
      </c>
      <c r="AR172" s="75">
        <v>-2.1519551153323799E-2</v>
      </c>
      <c r="AS172" s="75">
        <v>-2.18758340262547E-2</v>
      </c>
      <c r="AT172" s="75">
        <v>-2.2210714398938701E-2</v>
      </c>
      <c r="AU172" s="75">
        <v>-2.2524269284681299E-2</v>
      </c>
      <c r="AV172" s="75">
        <v>-2.2816405242601801E-2</v>
      </c>
      <c r="AW172" s="75">
        <v>-2.30870882826366E-2</v>
      </c>
      <c r="AX172" s="75">
        <v>-2.33361860642162E-2</v>
      </c>
      <c r="AY172" s="75">
        <v>-2.3563551112188101E-2</v>
      </c>
      <c r="AZ172" s="75">
        <v>-2.3769032447926199E-2</v>
      </c>
      <c r="BA172" s="75">
        <v>-2.3952398866395001E-2</v>
      </c>
      <c r="BB172" s="75">
        <v>-2.41134628802228E-2</v>
      </c>
      <c r="BC172" s="75">
        <v>-2.4252034581868399E-2</v>
      </c>
      <c r="BD172" s="75">
        <v>-2.4367836258547802E-2</v>
      </c>
      <c r="BE172" s="75">
        <v>-2.44608045771155E-2</v>
      </c>
      <c r="BF172" s="75">
        <v>-2.4530628492520901E-2</v>
      </c>
      <c r="BG172" s="75">
        <v>-2.4577308673115101E-2</v>
      </c>
      <c r="BH172" s="75">
        <v>-2.4600655148083201E-2</v>
      </c>
      <c r="BI172" s="75">
        <v>-2.4600630703980601E-2</v>
      </c>
      <c r="BJ172" s="75">
        <v>-2.45772732796876E-2</v>
      </c>
      <c r="BK172" s="75">
        <v>-2.45305230836129E-2</v>
      </c>
      <c r="BL172" s="75">
        <v>-2.4460608677150001E-2</v>
      </c>
      <c r="BM172" s="75">
        <v>-2.4367543652697301E-2</v>
      </c>
      <c r="BN172" s="75">
        <v>-2.4251614284717098E-2</v>
      </c>
      <c r="BO172" s="75">
        <v>-2.4112962124945601E-2</v>
      </c>
      <c r="BP172" s="75">
        <v>-2.3951833153864701E-2</v>
      </c>
      <c r="BQ172" s="75">
        <v>-2.37684682896269E-2</v>
      </c>
      <c r="BR172" s="75">
        <v>-2.3563043373019298E-2</v>
      </c>
      <c r="BS172" s="75">
        <v>-2.3335815191881E-2</v>
      </c>
      <c r="BT172" s="75">
        <v>-2.3086884469571401E-2</v>
      </c>
      <c r="BU172" s="75">
        <v>-2.2816444428931298E-2</v>
      </c>
      <c r="BV172" s="75">
        <v>-2.2524529122460901E-2</v>
      </c>
      <c r="BW172" s="75">
        <v>-2.2211237290712199E-2</v>
      </c>
      <c r="BX172" s="75">
        <v>-2.18765501389361E-2</v>
      </c>
      <c r="BY172" s="75">
        <v>-2.1520500848482699E-2</v>
      </c>
      <c r="BZ172" s="75">
        <v>-2.1143021808124999E-2</v>
      </c>
      <c r="CA172" s="75">
        <v>-2.0744156757195899E-2</v>
      </c>
      <c r="CB172" s="75">
        <v>-2.0323813662485E-2</v>
      </c>
      <c r="CC172" s="75">
        <v>-1.98821136312653E-2</v>
      </c>
      <c r="CD172" s="75">
        <v>-1.9419040828502099E-2</v>
      </c>
      <c r="CE172" s="75">
        <v>-1.8934788270294101E-2</v>
      </c>
      <c r="CF172" s="75">
        <v>-1.8429572302684299E-2</v>
      </c>
      <c r="CG172" s="75">
        <v>-1.7903631860271999E-2</v>
      </c>
      <c r="CH172" s="75">
        <v>-1.73574851610965E-2</v>
      </c>
      <c r="CI172" s="75">
        <v>-1.6791507107664E-2</v>
      </c>
      <c r="CJ172" s="75">
        <v>-1.62064098321252E-2</v>
      </c>
      <c r="CK172" s="75">
        <v>-1.56028705359995E-2</v>
      </c>
      <c r="CL172" s="75">
        <v>-1.49816714802636E-2</v>
      </c>
      <c r="CM172" s="75">
        <v>-1.43437853511159E-2</v>
      </c>
      <c r="CN172" s="75">
        <v>-1.3690116461962099E-2</v>
      </c>
      <c r="CO172" s="75">
        <v>-1.3021729393822099E-2</v>
      </c>
      <c r="CP172" s="75">
        <v>-1.23397088494493E-2</v>
      </c>
      <c r="CQ172" s="75">
        <v>-1.1645127134156601E-2</v>
      </c>
      <c r="CR172" s="75">
        <v>-1.0939086455136899E-2</v>
      </c>
      <c r="CS172" s="75">
        <v>-1.0222740108956701E-2</v>
      </c>
      <c r="CT172" s="75">
        <v>-9.4970647859190602E-3</v>
      </c>
      <c r="CU172" s="75">
        <v>-8.7631921330421393E-3</v>
      </c>
      <c r="CV172" s="75">
        <v>-8.02206901948011E-3</v>
      </c>
      <c r="CW172" s="75">
        <v>-7.2746108751789501E-3</v>
      </c>
      <c r="CX172" s="75">
        <v>-6.52174360019671E-3</v>
      </c>
      <c r="CY172" s="75">
        <v>-5.76422883112627E-3</v>
      </c>
      <c r="CZ172" s="75">
        <v>-5.0028141808479603E-3</v>
      </c>
      <c r="DA172" s="75">
        <v>-4.2381770571500903E-3</v>
      </c>
      <c r="DB172" s="75">
        <v>-3.4709629787585002E-3</v>
      </c>
      <c r="DC172" s="75">
        <v>-2.7016236296412898E-3</v>
      </c>
      <c r="DD172" s="75">
        <v>-1.93083334997936E-3</v>
      </c>
      <c r="DE172" s="75">
        <v>-1.1589000929097799E-3</v>
      </c>
      <c r="DF172" s="75">
        <v>-7.7276029353924895E-4</v>
      </c>
    </row>
    <row r="173" spans="1:110" ht="1.1499999999999999" customHeight="1" x14ac:dyDescent="0.25">
      <c r="A173" s="71">
        <f t="shared" si="57"/>
        <v>162</v>
      </c>
      <c r="B173">
        <v>1900</v>
      </c>
      <c r="C173" s="72">
        <f t="shared" ref="C173:E192" si="62">INDEX($K$15:$DF$214,$A173,C$11)</f>
        <v>-7.2103051950261898E-3</v>
      </c>
      <c r="D173" s="72">
        <f t="shared" si="62"/>
        <v>-2.4372509233326099E-2</v>
      </c>
      <c r="E173" s="72">
        <f t="shared" si="62"/>
        <v>-1.4826983921198E-2</v>
      </c>
      <c r="G173" s="72">
        <f t="shared" si="60"/>
        <v>-0.26640460899663099</v>
      </c>
      <c r="H173" s="72">
        <f t="shared" si="60"/>
        <v>-0.89958292610712698</v>
      </c>
      <c r="I173" s="72">
        <f t="shared" si="61"/>
        <v>-0.54558874292505999</v>
      </c>
      <c r="K173" s="75">
        <v>-7.7071753630661899E-4</v>
      </c>
      <c r="L173" s="75">
        <v>-1.15619942389457E-3</v>
      </c>
      <c r="M173" s="75">
        <v>-1.9264267466087401E-3</v>
      </c>
      <c r="N173" s="75">
        <v>-2.6954487505872699E-3</v>
      </c>
      <c r="O173" s="75">
        <v>-3.4628714444761401E-3</v>
      </c>
      <c r="P173" s="75">
        <v>-4.2282781404310299E-3</v>
      </c>
      <c r="Q173" s="75">
        <v>-4.9911454218499697E-3</v>
      </c>
      <c r="R173" s="75">
        <v>-5.7506114476518601E-3</v>
      </c>
      <c r="S173" s="75">
        <v>-6.5062264013658897E-3</v>
      </c>
      <c r="T173" s="75">
        <v>-7.2572398919555697E-3</v>
      </c>
      <c r="U173" s="75">
        <v>-8.0027635731676101E-3</v>
      </c>
      <c r="V173" s="75">
        <v>-8.7419019794651807E-3</v>
      </c>
      <c r="W173" s="75">
        <v>-9.4737750921103699E-3</v>
      </c>
      <c r="X173" s="75">
        <v>-1.0197464666139199E-2</v>
      </c>
      <c r="Y173" s="75">
        <v>-1.09117608760789E-2</v>
      </c>
      <c r="Z173" s="75">
        <v>-1.16156042252623E-2</v>
      </c>
      <c r="AA173" s="75">
        <v>-1.23082123993845E-2</v>
      </c>
      <c r="AB173" s="75">
        <v>-1.29880468698411E-2</v>
      </c>
      <c r="AC173" s="75">
        <v>-1.36542955028198E-2</v>
      </c>
      <c r="AD173" s="75">
        <v>-1.4305954467872599E-2</v>
      </c>
      <c r="AE173" s="75">
        <v>-1.49416987396443E-2</v>
      </c>
      <c r="AF173" s="75">
        <v>-1.55609537464351E-2</v>
      </c>
      <c r="AG173" s="75">
        <v>-1.6162543598393302E-2</v>
      </c>
      <c r="AH173" s="75">
        <v>-1.6745816829266E-2</v>
      </c>
      <c r="AI173" s="75">
        <v>-1.7310144011125801E-2</v>
      </c>
      <c r="AJ173" s="75">
        <v>-1.7854738284008801E-2</v>
      </c>
      <c r="AK173" s="75">
        <v>-1.8379283559211201E-2</v>
      </c>
      <c r="AL173" s="75">
        <v>-1.8883378140012601E-2</v>
      </c>
      <c r="AM173" s="75">
        <v>-1.9366518353399399E-2</v>
      </c>
      <c r="AN173" s="75">
        <v>-1.9828790959650101E-2</v>
      </c>
      <c r="AO173" s="75">
        <v>-2.02698145426802E-2</v>
      </c>
      <c r="AP173" s="75">
        <v>-2.0689557758423599E-2</v>
      </c>
      <c r="AQ173" s="75">
        <v>-2.1088108584781301E-2</v>
      </c>
      <c r="AR173" s="75">
        <v>-2.14652193071606E-2</v>
      </c>
      <c r="AS173" s="75">
        <v>-2.18211043596011E-2</v>
      </c>
      <c r="AT173" s="75">
        <v>-2.2155626421572299E-2</v>
      </c>
      <c r="AU173" s="75">
        <v>-2.24687960069422E-2</v>
      </c>
      <c r="AV173" s="75">
        <v>-2.27605990855363E-2</v>
      </c>
      <c r="AW173" s="75">
        <v>-2.3030912207868799E-2</v>
      </c>
      <c r="AX173" s="75">
        <v>-2.3279642858869899E-2</v>
      </c>
      <c r="AY173" s="75">
        <v>-2.3506659894319399E-2</v>
      </c>
      <c r="AZ173" s="75">
        <v>-2.37117510413054E-2</v>
      </c>
      <c r="BA173" s="75">
        <v>-2.3894777547634399E-2</v>
      </c>
      <c r="BB173" s="75">
        <v>-2.40554852076275E-2</v>
      </c>
      <c r="BC173" s="75">
        <v>-2.4193730684733E-2</v>
      </c>
      <c r="BD173" s="75">
        <v>-2.4309256219380501E-2</v>
      </c>
      <c r="BE173" s="75">
        <v>-2.4401959248748401E-2</v>
      </c>
      <c r="BF173" s="75">
        <v>-2.4471609394286099E-2</v>
      </c>
      <c r="BG173" s="75">
        <v>-2.4518145156439401E-2</v>
      </c>
      <c r="BH173" s="75">
        <v>-2.4541433140247999E-2</v>
      </c>
      <c r="BI173" s="75">
        <v>-2.4541418348953799E-2</v>
      </c>
      <c r="BJ173" s="75">
        <v>-2.45181273358866E-2</v>
      </c>
      <c r="BK173" s="75">
        <v>-2.4471533593568798E-2</v>
      </c>
      <c r="BL173" s="75">
        <v>-2.4401807235126399E-2</v>
      </c>
      <c r="BM173" s="75">
        <v>-2.4309007822166599E-2</v>
      </c>
      <c r="BN173" s="75">
        <v>-2.41933642631511E-2</v>
      </c>
      <c r="BO173" s="75">
        <v>-2.40550403487532E-2</v>
      </c>
      <c r="BP173" s="75">
        <v>-2.3894256740122698E-2</v>
      </c>
      <c r="BQ173" s="75">
        <v>-2.3711243385996499E-2</v>
      </c>
      <c r="BR173" s="75">
        <v>-2.3506184054012901E-2</v>
      </c>
      <c r="BS173" s="75">
        <v>-2.3279303913250199E-2</v>
      </c>
      <c r="BT173" s="75">
        <v>-2.3030733062605498E-2</v>
      </c>
      <c r="BU173" s="75">
        <v>-2.2760629719768902E-2</v>
      </c>
      <c r="BV173" s="75">
        <v>-2.24690674572866E-2</v>
      </c>
      <c r="BW173" s="75">
        <v>-2.2156117840213398E-2</v>
      </c>
      <c r="BX173" s="75">
        <v>-2.18218024703037E-2</v>
      </c>
      <c r="BY173" s="75">
        <v>-2.1466140842271601E-2</v>
      </c>
      <c r="BZ173" s="75">
        <v>-2.1089100851368101E-2</v>
      </c>
      <c r="CA173" s="75">
        <v>-2.06907263420953E-2</v>
      </c>
      <c r="CB173" s="75">
        <v>-2.02709556848822E-2</v>
      </c>
      <c r="CC173" s="75">
        <v>-1.98299164006903E-2</v>
      </c>
      <c r="CD173" s="75">
        <v>-1.9367620151015199E-2</v>
      </c>
      <c r="CE173" s="75">
        <v>-1.8884263836916899E-2</v>
      </c>
      <c r="CF173" s="75">
        <v>-1.83800845616451E-2</v>
      </c>
      <c r="CG173" s="75">
        <v>-1.7855324788506498E-2</v>
      </c>
      <c r="CH173" s="75">
        <v>-1.7310504266010801E-2</v>
      </c>
      <c r="CI173" s="75">
        <v>-1.6746009790003801E-2</v>
      </c>
      <c r="CJ173" s="75">
        <v>-1.616253061517E-2</v>
      </c>
      <c r="CK173" s="75">
        <v>-1.5560758164388001E-2</v>
      </c>
      <c r="CL173" s="75">
        <v>-1.4941443437228299E-2</v>
      </c>
      <c r="CM173" s="75">
        <v>-1.43055578916164E-2</v>
      </c>
      <c r="CN173" s="75">
        <v>-1.36539801770595E-2</v>
      </c>
      <c r="CO173" s="75">
        <v>-1.2987762413540599E-2</v>
      </c>
      <c r="CP173" s="75">
        <v>-1.2307956250429001E-2</v>
      </c>
      <c r="CQ173" s="75">
        <v>-1.1615632925472699E-2</v>
      </c>
      <c r="CR173" s="75">
        <v>-1.0911847586467001E-2</v>
      </c>
      <c r="CS173" s="75">
        <v>-1.01977579737467E-2</v>
      </c>
      <c r="CT173" s="75">
        <v>-9.4743075898486503E-3</v>
      </c>
      <c r="CU173" s="75">
        <v>-8.7426157998697802E-3</v>
      </c>
      <c r="CV173" s="75">
        <v>-8.00362145904728E-3</v>
      </c>
      <c r="CW173" s="75">
        <v>-7.25822637639339E-3</v>
      </c>
      <c r="CX173" s="75">
        <v>-6.5073486691653599E-3</v>
      </c>
      <c r="CY173" s="75">
        <v>-5.7517535762963198E-3</v>
      </c>
      <c r="CZ173" s="75">
        <v>-4.9921845964126903E-3</v>
      </c>
      <c r="DA173" s="75">
        <v>-4.2293184804839202E-3</v>
      </c>
      <c r="DB173" s="75">
        <v>-3.4638178097338799E-3</v>
      </c>
      <c r="DC173" s="75">
        <v>-2.6961325726642801E-3</v>
      </c>
      <c r="DD173" s="75">
        <v>-1.92694665164253E-3</v>
      </c>
      <c r="DE173" s="75">
        <v>-1.15659269126808E-3</v>
      </c>
      <c r="DF173" s="75">
        <v>-7.7123465585827902E-4</v>
      </c>
    </row>
    <row r="174" spans="1:110" ht="1.1499999999999999" customHeight="1" x14ac:dyDescent="0.25">
      <c r="A174" s="71">
        <f t="shared" si="57"/>
        <v>163</v>
      </c>
      <c r="B174">
        <v>1850</v>
      </c>
      <c r="C174" s="72">
        <f t="shared" si="62"/>
        <v>-7.1953612487186498E-3</v>
      </c>
      <c r="D174" s="72">
        <f t="shared" si="62"/>
        <v>-2.4319103929797099E-2</v>
      </c>
      <c r="E174" s="72">
        <f t="shared" si="62"/>
        <v>-1.47908852235286E-2</v>
      </c>
      <c r="G174" s="72">
        <f t="shared" si="60"/>
        <v>-0.25920924774791199</v>
      </c>
      <c r="H174" s="72">
        <f t="shared" si="60"/>
        <v>-0.87526382217733001</v>
      </c>
      <c r="I174" s="72">
        <f t="shared" si="61"/>
        <v>-0.53079785770153198</v>
      </c>
      <c r="K174" s="75">
        <v>-7.6921635820326596E-4</v>
      </c>
      <c r="L174" s="75">
        <v>-1.1539360925144099E-3</v>
      </c>
      <c r="M174" s="75">
        <v>-1.9226279886606699E-3</v>
      </c>
      <c r="N174" s="75">
        <v>-2.6900805826790002E-3</v>
      </c>
      <c r="O174" s="75">
        <v>-3.4558934006372502E-3</v>
      </c>
      <c r="P174" s="75">
        <v>-4.2196295522535301E-3</v>
      </c>
      <c r="Q174" s="75">
        <v>-4.98076414344268E-3</v>
      </c>
      <c r="R174" s="75">
        <v>-5.7384372702927004E-3</v>
      </c>
      <c r="S174" s="75">
        <v>-6.4921748730330303E-3</v>
      </c>
      <c r="T174" s="75">
        <v>-7.2412478276328296E-3</v>
      </c>
      <c r="U174" s="75">
        <v>-7.9847540782975492E-3</v>
      </c>
      <c r="V174" s="75">
        <v>-8.7218192028694803E-3</v>
      </c>
      <c r="W174" s="75">
        <v>-9.4515703771366998E-3</v>
      </c>
      <c r="X174" s="75">
        <v>-1.0173068444705601E-2</v>
      </c>
      <c r="Y174" s="75">
        <v>-1.0885192521714E-2</v>
      </c>
      <c r="Z174" s="75">
        <v>-1.158682810571E-2</v>
      </c>
      <c r="AA174" s="75">
        <v>-1.2277228075763501E-2</v>
      </c>
      <c r="AB174" s="75">
        <v>-1.2954936312062199E-2</v>
      </c>
      <c r="AC174" s="75">
        <v>-1.3619061060780899E-2</v>
      </c>
      <c r="AD174" s="75">
        <v>-1.42686940811745E-2</v>
      </c>
      <c r="AE174" s="75">
        <v>-1.4902512556686801E-2</v>
      </c>
      <c r="AF174" s="75">
        <v>-1.5519922014714201E-2</v>
      </c>
      <c r="AG174" s="75">
        <v>-1.61198174041874E-2</v>
      </c>
      <c r="AH174" s="75">
        <v>-1.6701510826028401E-2</v>
      </c>
      <c r="AI174" s="75">
        <v>-1.7264402477821902E-2</v>
      </c>
      <c r="AJ174" s="75">
        <v>-1.78077128191034E-2</v>
      </c>
      <c r="AK174" s="75">
        <v>-1.8331101263547599E-2</v>
      </c>
      <c r="AL174" s="75">
        <v>-1.88341954921043E-2</v>
      </c>
      <c r="AM174" s="75">
        <v>-1.9316448978956902E-2</v>
      </c>
      <c r="AN174" s="75">
        <v>-1.9777959833886499E-2</v>
      </c>
      <c r="AO174" s="75">
        <v>-2.0218334558826399E-2</v>
      </c>
      <c r="AP174" s="75">
        <v>-2.0637493068065799E-2</v>
      </c>
      <c r="AQ174" s="75">
        <v>-2.1035565363831599E-2</v>
      </c>
      <c r="AR174" s="75">
        <v>-2.14122254275343E-2</v>
      </c>
      <c r="AS174" s="75">
        <v>-2.1767708731586E-2</v>
      </c>
      <c r="AT174" s="75">
        <v>-2.2101873387800799E-2</v>
      </c>
      <c r="AU174" s="75">
        <v>-2.2414661614475299E-2</v>
      </c>
      <c r="AV174" s="75">
        <v>-2.27061316378512E-2</v>
      </c>
      <c r="AW174" s="75">
        <v>-2.2976083466091899E-2</v>
      </c>
      <c r="AX174" s="75">
        <v>-2.3224451912483301E-2</v>
      </c>
      <c r="AY174" s="75">
        <v>-2.34511313129451E-2</v>
      </c>
      <c r="AZ174" s="75">
        <v>-2.3655843759201999E-2</v>
      </c>
      <c r="BA174" s="75">
        <v>-2.38385423415911E-2</v>
      </c>
      <c r="BB174" s="75">
        <v>-2.39989093767871E-2</v>
      </c>
      <c r="BC174" s="75">
        <v>-2.41368409280312E-2</v>
      </c>
      <c r="BD174" s="75">
        <v>-2.42521063489857E-2</v>
      </c>
      <c r="BE174" s="75">
        <v>-2.43445540468155E-2</v>
      </c>
      <c r="BF174" s="75">
        <v>-2.4414041603454201E-2</v>
      </c>
      <c r="BG174" s="75">
        <v>-2.4460438807532198E-2</v>
      </c>
      <c r="BH174" s="75">
        <v>-2.4483670537670098E-2</v>
      </c>
      <c r="BI174" s="75">
        <v>-2.4483666613586998E-2</v>
      </c>
      <c r="BJ174" s="75">
        <v>-2.4460435312066601E-2</v>
      </c>
      <c r="BK174" s="75">
        <v>-2.4413994154424402E-2</v>
      </c>
      <c r="BL174" s="75">
        <v>-2.4344443692084401E-2</v>
      </c>
      <c r="BM174" s="75">
        <v>-2.42519008038516E-2</v>
      </c>
      <c r="BN174" s="75">
        <v>-2.4136529398237998E-2</v>
      </c>
      <c r="BO174" s="75">
        <v>-2.39985207394647E-2</v>
      </c>
      <c r="BP174" s="75">
        <v>-2.3838070015367498E-2</v>
      </c>
      <c r="BQ174" s="75">
        <v>-2.3655393995941201E-2</v>
      </c>
      <c r="BR174" s="75">
        <v>-2.3450690457866501E-2</v>
      </c>
      <c r="BS174" s="75">
        <v>-2.3224146132924901E-2</v>
      </c>
      <c r="BT174" s="75">
        <v>-2.29759288463901E-2</v>
      </c>
      <c r="BU174" s="75">
        <v>-2.27061542948695E-2</v>
      </c>
      <c r="BV174" s="75">
        <v>-2.2414942191535302E-2</v>
      </c>
      <c r="BW174" s="75">
        <v>-2.2102331591927399E-2</v>
      </c>
      <c r="BX174" s="75">
        <v>-2.17683873906389E-2</v>
      </c>
      <c r="BY174" s="75">
        <v>-2.1413113069734199E-2</v>
      </c>
      <c r="BZ174" s="75">
        <v>-2.1036511696333901E-2</v>
      </c>
      <c r="CA174" s="75">
        <v>-2.0638626885970499E-2</v>
      </c>
      <c r="CB174" s="75">
        <v>-2.0219425452678401E-2</v>
      </c>
      <c r="CC174" s="75">
        <v>-1.9779041738261099E-2</v>
      </c>
      <c r="CD174" s="75">
        <v>-1.9317512296065601E-2</v>
      </c>
      <c r="CE174" s="75">
        <v>-1.8835039127843602E-2</v>
      </c>
      <c r="CF174" s="75">
        <v>-1.83318767136415E-2</v>
      </c>
      <c r="CG174" s="75">
        <v>-1.78082738098146E-2</v>
      </c>
      <c r="CH174" s="75">
        <v>-1.7264747690855901E-2</v>
      </c>
      <c r="CI174" s="75">
        <v>-1.6701700579628699E-2</v>
      </c>
      <c r="CJ174" s="75">
        <v>-1.6119795919144E-2</v>
      </c>
      <c r="CK174" s="75">
        <v>-1.55197417271983E-2</v>
      </c>
      <c r="CL174" s="75">
        <v>-1.4902257034364E-2</v>
      </c>
      <c r="CM174" s="75">
        <v>-1.4268313466113699E-2</v>
      </c>
      <c r="CN174" s="75">
        <v>-1.3618764043426299E-2</v>
      </c>
      <c r="CO174" s="75">
        <v>-1.2954650281308201E-2</v>
      </c>
      <c r="CP174" s="75">
        <v>-1.22769913337606E-2</v>
      </c>
      <c r="CQ174" s="75">
        <v>-1.15868573042416E-2</v>
      </c>
      <c r="CR174" s="75">
        <v>-1.0885260984005E-2</v>
      </c>
      <c r="CS174" s="75">
        <v>-1.01733592343043E-2</v>
      </c>
      <c r="CT174" s="75">
        <v>-9.4520710795131802E-3</v>
      </c>
      <c r="CU174" s="75">
        <v>-8.7224968964392195E-3</v>
      </c>
      <c r="CV174" s="75">
        <v>-7.9855735062710608E-3</v>
      </c>
      <c r="CW174" s="75">
        <v>-7.2421867235061598E-3</v>
      </c>
      <c r="CX174" s="75">
        <v>-6.4932478293030704E-3</v>
      </c>
      <c r="CY174" s="75">
        <v>-5.7395261095371103E-3</v>
      </c>
      <c r="CZ174" s="75">
        <v>-4.9817596400134698E-3</v>
      </c>
      <c r="DA174" s="75">
        <v>-4.2206270854921899E-3</v>
      </c>
      <c r="DB174" s="75">
        <v>-3.4568025061116701E-3</v>
      </c>
      <c r="DC174" s="75">
        <v>-2.69074109727625E-3</v>
      </c>
      <c r="DD174" s="75">
        <v>-1.9231282302871399E-3</v>
      </c>
      <c r="DE174" s="75">
        <v>-1.15432541812424E-3</v>
      </c>
      <c r="DF174" s="75">
        <v>-7.6973731150246699E-4</v>
      </c>
    </row>
    <row r="175" spans="1:110" ht="1.1499999999999999" customHeight="1" x14ac:dyDescent="0.25">
      <c r="A175" s="71">
        <f t="shared" si="57"/>
        <v>164</v>
      </c>
      <c r="B175">
        <v>1800</v>
      </c>
      <c r="C175" s="72">
        <f t="shared" si="62"/>
        <v>-7.1807731493163298E-3</v>
      </c>
      <c r="D175" s="72">
        <f t="shared" si="62"/>
        <v>-2.42671447986549E-2</v>
      </c>
      <c r="E175" s="72">
        <f t="shared" si="62"/>
        <v>-1.47558040475314E-2</v>
      </c>
      <c r="G175" s="72">
        <f t="shared" si="60"/>
        <v>-0.25202847459859601</v>
      </c>
      <c r="H175" s="72">
        <f t="shared" si="60"/>
        <v>-0.85099667737867501</v>
      </c>
      <c r="I175" s="72">
        <f t="shared" si="61"/>
        <v>-0.51604205365400002</v>
      </c>
      <c r="K175" s="75">
        <v>-7.6774121363996505E-4</v>
      </c>
      <c r="L175" s="75">
        <v>-1.1517154415196199E-3</v>
      </c>
      <c r="M175" s="75">
        <v>-1.9189011196385701E-3</v>
      </c>
      <c r="N175" s="75">
        <v>-2.6848140151378101E-3</v>
      </c>
      <c r="O175" s="75">
        <v>-3.4490519785413199E-3</v>
      </c>
      <c r="P175" s="75">
        <v>-4.2111531836008E-3</v>
      </c>
      <c r="Q175" s="75">
        <v>-4.9705916224775104E-3</v>
      </c>
      <c r="R175" s="75">
        <v>-5.7265165273974999E-3</v>
      </c>
      <c r="S175" s="75">
        <v>-6.47842203936761E-3</v>
      </c>
      <c r="T175" s="75">
        <v>-7.2256018041207404E-3</v>
      </c>
      <c r="U175" s="75">
        <v>-7.9671471856545394E-3</v>
      </c>
      <c r="V175" s="75">
        <v>-8.7021930301125396E-3</v>
      </c>
      <c r="W175" s="75">
        <v>-9.4298842944544898E-3</v>
      </c>
      <c r="X175" s="75">
        <v>-1.0149255055393901E-2</v>
      </c>
      <c r="Y175" s="75">
        <v>-1.08592697213316E-2</v>
      </c>
      <c r="Z175" s="75">
        <v>-1.15587683687181E-2</v>
      </c>
      <c r="AA175" s="75">
        <v>-1.2247023549793901E-2</v>
      </c>
      <c r="AB175" s="75">
        <v>-1.29226731824064E-2</v>
      </c>
      <c r="AC175" s="75">
        <v>-1.3584739610951101E-2</v>
      </c>
      <c r="AD175" s="75">
        <v>-1.4232403994292301E-2</v>
      </c>
      <c r="AE175" s="75">
        <v>-1.4864360612168601E-2</v>
      </c>
      <c r="AF175" s="75">
        <v>-1.5479974414297401E-2</v>
      </c>
      <c r="AG175" s="75">
        <v>-1.6078224646335001E-2</v>
      </c>
      <c r="AH175" s="75">
        <v>-1.6658387000056701E-2</v>
      </c>
      <c r="AI175" s="75">
        <v>-1.7219873974017901E-2</v>
      </c>
      <c r="AJ175" s="75">
        <v>-1.7761938016351401E-2</v>
      </c>
      <c r="AK175" s="75">
        <v>-1.8284195336950599E-2</v>
      </c>
      <c r="AL175" s="75">
        <v>-1.87863043867946E-2</v>
      </c>
      <c r="AM175" s="75">
        <v>-1.9267694059385498E-2</v>
      </c>
      <c r="AN175" s="75">
        <v>-1.9728447214156401E-2</v>
      </c>
      <c r="AO175" s="75">
        <v>-2.01681808734792E-2</v>
      </c>
      <c r="AP175" s="75">
        <v>-2.05867621981633E-2</v>
      </c>
      <c r="AQ175" s="75">
        <v>-2.0984350349158298E-2</v>
      </c>
      <c r="AR175" s="75">
        <v>-2.13605669389016E-2</v>
      </c>
      <c r="AS175" s="75">
        <v>-2.1715645907311201E-2</v>
      </c>
      <c r="AT175" s="75">
        <v>-2.2049452865167001E-2</v>
      </c>
      <c r="AU175" s="75">
        <v>-2.2361866606456698E-2</v>
      </c>
      <c r="AV175" s="75">
        <v>-2.2653001759208501E-2</v>
      </c>
      <c r="AW175" s="75">
        <v>-2.29226018443432E-2</v>
      </c>
      <c r="AX175" s="75">
        <v>-2.31706140014784E-2</v>
      </c>
      <c r="AY175" s="75">
        <v>-2.3396963854879601E-2</v>
      </c>
      <c r="AZ175" s="75">
        <v>-2.3601311558627401E-2</v>
      </c>
      <c r="BA175" s="75">
        <v>-2.3783691664880199E-2</v>
      </c>
      <c r="BB175" s="75">
        <v>-2.3943734274089301E-2</v>
      </c>
      <c r="BC175" s="75">
        <v>-2.4081364295302499E-2</v>
      </c>
      <c r="BD175" s="75">
        <v>-2.4196383203429799E-2</v>
      </c>
      <c r="BE175" s="75">
        <v>-2.4288587624218899E-2</v>
      </c>
      <c r="BF175" s="75">
        <v>-2.43579208762685E-2</v>
      </c>
      <c r="BG175" s="75">
        <v>-2.44041867766327E-2</v>
      </c>
      <c r="BH175" s="75">
        <v>-2.4427363705563001E-2</v>
      </c>
      <c r="BI175" s="75">
        <v>-2.4427371093793199E-2</v>
      </c>
      <c r="BJ175" s="75">
        <v>-2.44041944383207E-2</v>
      </c>
      <c r="BK175" s="75">
        <v>-2.4357899947672099E-2</v>
      </c>
      <c r="BL175" s="75">
        <v>-2.4288515741754901E-2</v>
      </c>
      <c r="BM175" s="75">
        <v>-2.4196218785955299E-2</v>
      </c>
      <c r="BN175" s="75">
        <v>-2.40811076538602E-2</v>
      </c>
      <c r="BO175" s="75">
        <v>-2.39434012969468E-2</v>
      </c>
      <c r="BP175" s="75">
        <v>-2.3783271380621002E-2</v>
      </c>
      <c r="BQ175" s="75">
        <v>-2.3600919821710701E-2</v>
      </c>
      <c r="BR175" s="75">
        <v>-2.33965615333818E-2</v>
      </c>
      <c r="BS175" s="75">
        <v>-2.3170342472562801E-2</v>
      </c>
      <c r="BT175" s="75">
        <v>-2.2922471049773699E-2</v>
      </c>
      <c r="BU175" s="75">
        <v>-2.26530186320314E-2</v>
      </c>
      <c r="BV175" s="75">
        <v>-2.23621522142229E-2</v>
      </c>
      <c r="BW175" s="75">
        <v>-2.2049877895374201E-2</v>
      </c>
      <c r="BX175" s="75">
        <v>-2.1716302755580699E-2</v>
      </c>
      <c r="BY175" s="75">
        <v>-2.1361415131864299E-2</v>
      </c>
      <c r="BZ175" s="75">
        <v>-2.0985250688963699E-2</v>
      </c>
      <c r="CA175" s="75">
        <v>-2.0587854062678101E-2</v>
      </c>
      <c r="CB175" s="75">
        <v>-2.0169217643665398E-2</v>
      </c>
      <c r="CC175" s="75">
        <v>-1.97294835358479E-2</v>
      </c>
      <c r="CD175" s="75">
        <v>-1.9268710423075298E-2</v>
      </c>
      <c r="CE175" s="75">
        <v>-1.87871066244042E-2</v>
      </c>
      <c r="CF175" s="75">
        <v>-1.8284940874086698E-2</v>
      </c>
      <c r="CG175" s="75">
        <v>-1.7762470578804802E-2</v>
      </c>
      <c r="CH175" s="75">
        <v>-1.72202072415348E-2</v>
      </c>
      <c r="CI175" s="75">
        <v>-1.6658571074249201E-2</v>
      </c>
      <c r="CJ175" s="75">
        <v>-1.6078198057057298E-2</v>
      </c>
      <c r="CK175" s="75">
        <v>-1.5479813627971401E-2</v>
      </c>
      <c r="CL175" s="75">
        <v>-1.4864105894585001E-2</v>
      </c>
      <c r="CM175" s="75">
        <v>-1.42320460629434E-2</v>
      </c>
      <c r="CN175" s="75">
        <v>-1.35844637177251E-2</v>
      </c>
      <c r="CO175" s="75">
        <v>-1.29223891206856E-2</v>
      </c>
      <c r="CP175" s="75">
        <v>-1.2246812165399201E-2</v>
      </c>
      <c r="CQ175" s="75">
        <v>-1.1558798876067099E-2</v>
      </c>
      <c r="CR175" s="75">
        <v>-1.08593269599123E-2</v>
      </c>
      <c r="CS175" s="75">
        <v>-1.0149545046056099E-2</v>
      </c>
      <c r="CT175" s="75">
        <v>-9.4303573994693503E-3</v>
      </c>
      <c r="CU175" s="75">
        <v>-8.7028386377642104E-3</v>
      </c>
      <c r="CV175" s="75">
        <v>-7.96792871758043E-3</v>
      </c>
      <c r="CW175" s="75">
        <v>-7.2264962690633096E-3</v>
      </c>
      <c r="CX175" s="75">
        <v>-6.47944538779484E-3</v>
      </c>
      <c r="CY175" s="75">
        <v>-5.7275510224599202E-3</v>
      </c>
      <c r="CZ175" s="75">
        <v>-4.9715435566304199E-3</v>
      </c>
      <c r="DA175" s="75">
        <v>-4.2121068326286997E-3</v>
      </c>
      <c r="DB175" s="75">
        <v>-3.4499206935379302E-3</v>
      </c>
      <c r="DC175" s="75">
        <v>-2.6854518196341801E-3</v>
      </c>
      <c r="DD175" s="75">
        <v>-1.9193804512587999E-3</v>
      </c>
      <c r="DE175" s="75">
        <v>-1.1520994610873399E-3</v>
      </c>
      <c r="DF175" s="75">
        <v>-7.6826845952382395E-4</v>
      </c>
    </row>
    <row r="176" spans="1:110" ht="1.1499999999999999" customHeight="1" x14ac:dyDescent="0.25">
      <c r="A176" s="71">
        <f t="shared" si="57"/>
        <v>165</v>
      </c>
      <c r="B176">
        <v>1750</v>
      </c>
      <c r="C176" s="72">
        <f t="shared" si="62"/>
        <v>-7.1665440742299299E-3</v>
      </c>
      <c r="D176" s="72">
        <f t="shared" si="62"/>
        <v>-2.42166289938541E-2</v>
      </c>
      <c r="E176" s="72">
        <f t="shared" si="62"/>
        <v>-1.47217347199648E-2</v>
      </c>
      <c r="G176" s="72">
        <f t="shared" si="60"/>
        <v>-0.244861930524366</v>
      </c>
      <c r="H176" s="72">
        <f t="shared" si="60"/>
        <v>-0.826780048384821</v>
      </c>
      <c r="I176" s="72">
        <f t="shared" si="61"/>
        <v>-0.50132031893403495</v>
      </c>
      <c r="K176" s="75">
        <v>-7.6629318688901504E-4</v>
      </c>
      <c r="L176" s="75">
        <v>-1.1495387713239299E-3</v>
      </c>
      <c r="M176" s="75">
        <v>-1.9152482592744401E-3</v>
      </c>
      <c r="N176" s="75">
        <v>-2.6796518960054499E-3</v>
      </c>
      <c r="O176" s="75">
        <v>-3.4423503408925098E-3</v>
      </c>
      <c r="P176" s="75">
        <v>-4.20285290719675E-3</v>
      </c>
      <c r="Q176" s="75">
        <v>-4.9606317427423998E-3</v>
      </c>
      <c r="R176" s="75">
        <v>-5.7148531240773003E-3</v>
      </c>
      <c r="S176" s="75">
        <v>-6.46497206955245E-3</v>
      </c>
      <c r="T176" s="75">
        <v>-7.2103051950261898E-3</v>
      </c>
      <c r="U176" s="75">
        <v>-7.9499465782373498E-3</v>
      </c>
      <c r="V176" s="75">
        <v>-8.68302650330861E-3</v>
      </c>
      <c r="W176" s="75">
        <v>-9.4087186069600603E-3</v>
      </c>
      <c r="X176" s="75">
        <v>-1.01260266525741E-2</v>
      </c>
      <c r="Y176" s="75">
        <v>-1.0833992474808801E-2</v>
      </c>
      <c r="Z176" s="75">
        <v>-1.1531424168629199E-2</v>
      </c>
      <c r="AA176" s="75">
        <v>-1.22175978447148E-2</v>
      </c>
      <c r="AB176" s="75">
        <v>-1.2891253610428E-2</v>
      </c>
      <c r="AC176" s="75">
        <v>-1.35513275837774E-2</v>
      </c>
      <c r="AD176" s="75">
        <v>-1.4197079231757901E-2</v>
      </c>
      <c r="AE176" s="75">
        <v>-1.48272358629355E-2</v>
      </c>
      <c r="AF176" s="75">
        <v>-1.54411047459234E-2</v>
      </c>
      <c r="AG176" s="75">
        <v>-1.6037756922946698E-2</v>
      </c>
      <c r="AH176" s="75">
        <v>-1.66164370068781E-2</v>
      </c>
      <c r="AI176" s="75">
        <v>-1.7176550611461599E-2</v>
      </c>
      <c r="AJ176" s="75">
        <v>-1.7717404607546901E-2</v>
      </c>
      <c r="AK176" s="75">
        <v>-1.8238558275747802E-2</v>
      </c>
      <c r="AL176" s="75">
        <v>-1.8739696815991899E-2</v>
      </c>
      <c r="AM176" s="75">
        <v>-1.9220246285303801E-2</v>
      </c>
      <c r="AN176" s="75">
        <v>-1.9680247402329699E-2</v>
      </c>
      <c r="AO176" s="75">
        <v>-2.0119347215672798E-2</v>
      </c>
      <c r="AP176" s="75">
        <v>-2.05373613725214E-2</v>
      </c>
      <c r="AQ176" s="75">
        <v>-2.09344596369101E-2</v>
      </c>
      <c r="AR176" s="75">
        <v>-2.13102408985241E-2</v>
      </c>
      <c r="AS176" s="75">
        <v>-2.1664914712050599E-2</v>
      </c>
      <c r="AT176" s="75">
        <v>-2.1998362459530602E-2</v>
      </c>
      <c r="AU176" s="75">
        <v>-2.2310411063221999E-2</v>
      </c>
      <c r="AV176" s="75">
        <v>-2.2601208527021299E-2</v>
      </c>
      <c r="AW176" s="75">
        <v>-2.2870466781355299E-2</v>
      </c>
      <c r="AX176" s="75">
        <v>-2.3118129900903998E-2</v>
      </c>
      <c r="AY176" s="75">
        <v>-2.3344156075095199E-2</v>
      </c>
      <c r="AZ176" s="75">
        <v>-2.3548155221051199E-2</v>
      </c>
      <c r="BA176" s="75">
        <v>-2.3730224232112899E-2</v>
      </c>
      <c r="BB176" s="75">
        <v>-2.38899587045307E-2</v>
      </c>
      <c r="BC176" s="75">
        <v>-2.4027300002080601E-2</v>
      </c>
      <c r="BD176" s="75">
        <v>-2.4142083445894899E-2</v>
      </c>
      <c r="BE176" s="75">
        <v>-2.4234058718188799E-2</v>
      </c>
      <c r="BF176" s="75">
        <v>-2.4303243180115699E-2</v>
      </c>
      <c r="BG176" s="75">
        <v>-2.43493862296645E-2</v>
      </c>
      <c r="BH176" s="75">
        <v>-2.4372509233326099E-2</v>
      </c>
      <c r="BI176" s="75">
        <v>-2.4372527419763999E-2</v>
      </c>
      <c r="BJ176" s="75">
        <v>-2.4349402133343499E-2</v>
      </c>
      <c r="BK176" s="75">
        <v>-2.4303246222489101E-2</v>
      </c>
      <c r="BL176" s="75">
        <v>-2.4234021189254201E-2</v>
      </c>
      <c r="BM176" s="75">
        <v>-2.4141958002787699E-2</v>
      </c>
      <c r="BN176" s="75">
        <v>-2.4027096990816899E-2</v>
      </c>
      <c r="BO176" s="75">
        <v>-2.38896799896565E-2</v>
      </c>
      <c r="BP176" s="75">
        <v>-2.37298591224544E-2</v>
      </c>
      <c r="BQ176" s="75">
        <v>-2.3547820460603299E-2</v>
      </c>
      <c r="BR176" s="75">
        <v>-2.33437960622268E-2</v>
      </c>
      <c r="BS176" s="75">
        <v>-2.3117893428034199E-2</v>
      </c>
      <c r="BT176" s="75">
        <v>-2.2870358760083E-2</v>
      </c>
      <c r="BU176" s="75">
        <v>-2.2601223117921999E-2</v>
      </c>
      <c r="BV176" s="75">
        <v>-2.2310696357571901E-2</v>
      </c>
      <c r="BW176" s="75">
        <v>-2.1998756087191301E-2</v>
      </c>
      <c r="BX176" s="75">
        <v>-2.1665546484155099E-2</v>
      </c>
      <c r="BY176" s="75">
        <v>-2.1311044726276099E-2</v>
      </c>
      <c r="BZ176" s="75">
        <v>-2.09353143722955E-2</v>
      </c>
      <c r="CA176" s="75">
        <v>-2.05384037579187E-2</v>
      </c>
      <c r="CB176" s="75">
        <v>-2.0120327256336099E-2</v>
      </c>
      <c r="CC176" s="75">
        <v>-1.9681235992179601E-2</v>
      </c>
      <c r="CD176" s="75">
        <v>-1.9221208113795001E-2</v>
      </c>
      <c r="CE176" s="75">
        <v>-1.8740459178998199E-2</v>
      </c>
      <c r="CF176" s="75">
        <v>-1.8239269650330198E-2</v>
      </c>
      <c r="CG176" s="75">
        <v>-1.7717907147566599E-2</v>
      </c>
      <c r="CH176" s="75">
        <v>-1.7176875225663898E-2</v>
      </c>
      <c r="CI176" s="75">
        <v>-1.6616613247747401E-2</v>
      </c>
      <c r="CJ176" s="75">
        <v>-1.60377297703507E-2</v>
      </c>
      <c r="CK176" s="75">
        <v>-1.5440966577725699E-2</v>
      </c>
      <c r="CL176" s="75">
        <v>-1.4826983921198E-2</v>
      </c>
      <c r="CM176" s="75">
        <v>-1.4196749879911199E-2</v>
      </c>
      <c r="CN176" s="75">
        <v>-1.35510749357627E-2</v>
      </c>
      <c r="CO176" s="75">
        <v>-1.2890975172113E-2</v>
      </c>
      <c r="CP176" s="75">
        <v>-1.22174166649483E-2</v>
      </c>
      <c r="CQ176" s="75">
        <v>-1.15314562916955E-2</v>
      </c>
      <c r="CR176" s="75">
        <v>-1.08340455026927E-2</v>
      </c>
      <c r="CS176" s="75">
        <v>-1.0126316519590501E-2</v>
      </c>
      <c r="CT176" s="75">
        <v>-9.4091683186115892E-3</v>
      </c>
      <c r="CU176" s="75">
        <v>-8.6836440585284398E-3</v>
      </c>
      <c r="CV176" s="75">
        <v>-7.9506903307083095E-3</v>
      </c>
      <c r="CW176" s="75">
        <v>-7.2111590634631201E-3</v>
      </c>
      <c r="CX176" s="75">
        <v>-6.4659454270849896E-3</v>
      </c>
      <c r="CY176" s="75">
        <v>-5.7158325601403704E-3</v>
      </c>
      <c r="CZ176" s="75">
        <v>-4.9615404634550898E-3</v>
      </c>
      <c r="DA176" s="75">
        <v>-4.2037613841603098E-3</v>
      </c>
      <c r="DB176" s="75">
        <v>-3.4431759166545801E-3</v>
      </c>
      <c r="DC176" s="75">
        <v>-2.6802672054373001E-3</v>
      </c>
      <c r="DD176" s="75">
        <v>-1.9157055694086001E-3</v>
      </c>
      <c r="DE176" s="75">
        <v>-1.1499160021321501E-3</v>
      </c>
      <c r="DF176" s="75">
        <v>-7.6682818313201996E-4</v>
      </c>
    </row>
    <row r="177" spans="1:110" ht="1.1499999999999999" customHeight="1" x14ac:dyDescent="0.25">
      <c r="A177" s="71">
        <f t="shared" si="57"/>
        <v>166</v>
      </c>
      <c r="B177">
        <v>1700</v>
      </c>
      <c r="C177" s="72">
        <f t="shared" si="62"/>
        <v>-7.1526772460401801E-3</v>
      </c>
      <c r="D177" s="72">
        <f t="shared" si="62"/>
        <v>-2.4167553759202699E-2</v>
      </c>
      <c r="E177" s="72">
        <f t="shared" si="62"/>
        <v>-1.46886716122708E-2</v>
      </c>
      <c r="G177" s="72">
        <f t="shared" si="60"/>
        <v>-0.23770925327832601</v>
      </c>
      <c r="H177" s="72">
        <f t="shared" si="60"/>
        <v>-0.80261249462561801</v>
      </c>
      <c r="I177" s="72">
        <f t="shared" si="61"/>
        <v>-0.486631647321764</v>
      </c>
      <c r="K177" s="75">
        <v>-7.6487343100779901E-4</v>
      </c>
      <c r="L177" s="75">
        <v>-1.1474072743567301E-3</v>
      </c>
      <c r="M177" s="75">
        <v>-1.9116713604853399E-3</v>
      </c>
      <c r="N177" s="75">
        <v>-2.6745969382545799E-3</v>
      </c>
      <c r="O177" s="75">
        <v>-3.4357913709800402E-3</v>
      </c>
      <c r="P177" s="75">
        <v>-4.1947323575368496E-3</v>
      </c>
      <c r="Q177" s="75">
        <v>-4.95088821547597E-3</v>
      </c>
      <c r="R177" s="75">
        <v>-5.7034506621948802E-3</v>
      </c>
      <c r="S177" s="75">
        <v>-6.4518289814850501E-3</v>
      </c>
      <c r="T177" s="75">
        <v>-7.1953612487186498E-3</v>
      </c>
      <c r="U177" s="75">
        <v>-7.9331556779698009E-3</v>
      </c>
      <c r="V177" s="75">
        <v>-8.6643226587239004E-3</v>
      </c>
      <c r="W177" s="75">
        <v>-9.3880748803121597E-3</v>
      </c>
      <c r="X177" s="75">
        <v>-1.01033852321461E-2</v>
      </c>
      <c r="Y177" s="75">
        <v>-1.08093608559966E-2</v>
      </c>
      <c r="Z177" s="75">
        <v>-1.1504794440770599E-2</v>
      </c>
      <c r="AA177" s="75">
        <v>-1.2188950136132901E-2</v>
      </c>
      <c r="AB177" s="75">
        <v>-1.28606738459666E-2</v>
      </c>
      <c r="AC177" s="75">
        <v>-1.35188214136724E-2</v>
      </c>
      <c r="AD177" s="75">
        <v>-1.4162715324364399E-2</v>
      </c>
      <c r="AE177" s="75">
        <v>-1.47911313567556E-2</v>
      </c>
      <c r="AF177" s="75">
        <v>-1.54033071949561E-2</v>
      </c>
      <c r="AG177" s="75">
        <v>-1.5998406401090501E-2</v>
      </c>
      <c r="AH177" s="75">
        <v>-1.6575652550809498E-2</v>
      </c>
      <c r="AI177" s="75">
        <v>-1.7134425193425999E-2</v>
      </c>
      <c r="AJ177" s="75">
        <v>-1.7674103574740901E-2</v>
      </c>
      <c r="AK177" s="75">
        <v>-1.8194182701358801E-2</v>
      </c>
      <c r="AL177" s="75">
        <v>-1.86943654244714E-2</v>
      </c>
      <c r="AM177" s="75">
        <v>-1.9174098148127899E-2</v>
      </c>
      <c r="AN177" s="75">
        <v>-1.9633355042851599E-2</v>
      </c>
      <c r="AO177" s="75">
        <v>-2.00718275378221E-2</v>
      </c>
      <c r="AP177" s="75">
        <v>-2.0489286493266201E-2</v>
      </c>
      <c r="AQ177" s="75">
        <v>-2.0885889799892501E-2</v>
      </c>
      <c r="AR177" s="75">
        <v>-2.1261244041047501E-2</v>
      </c>
      <c r="AS177" s="75">
        <v>-2.1615513942824599E-2</v>
      </c>
      <c r="AT177" s="75">
        <v>-2.1948599958286599E-2</v>
      </c>
      <c r="AU177" s="75">
        <v>-2.22602945429798E-2</v>
      </c>
      <c r="AV177" s="75">
        <v>-2.2550751296152999E-2</v>
      </c>
      <c r="AW177" s="75">
        <v>-2.28196774090565E-2</v>
      </c>
      <c r="AX177" s="75">
        <v>-2.30670002685474E-2</v>
      </c>
      <c r="AY177" s="75">
        <v>-2.3292706735337499E-2</v>
      </c>
      <c r="AZ177" s="75">
        <v>-2.34963751912073E-2</v>
      </c>
      <c r="BA177" s="75">
        <v>-2.3678139105468201E-2</v>
      </c>
      <c r="BB177" s="75">
        <v>-2.3837581367906702E-2</v>
      </c>
      <c r="BC177" s="75">
        <v>-2.39746473742889E-2</v>
      </c>
      <c r="BD177" s="75">
        <v>-2.4089203970583999E-2</v>
      </c>
      <c r="BE177" s="75">
        <v>-2.4180965969167099E-2</v>
      </c>
      <c r="BF177" s="75">
        <v>-2.4250004815094098E-2</v>
      </c>
      <c r="BG177" s="75">
        <v>-2.4296034275157499E-2</v>
      </c>
      <c r="BH177" s="75">
        <v>-2.4319103929797099E-2</v>
      </c>
      <c r="BI177" s="75">
        <v>-2.43191313469696E-2</v>
      </c>
      <c r="BJ177" s="75">
        <v>-2.4296055890185901E-2</v>
      </c>
      <c r="BK177" s="75">
        <v>-2.4250028469241399E-2</v>
      </c>
      <c r="BL177" s="75">
        <v>-2.4180957831495101E-2</v>
      </c>
      <c r="BM177" s="75">
        <v>-2.4089114871271699E-2</v>
      </c>
      <c r="BN177" s="75">
        <v>-2.3974495323009201E-2</v>
      </c>
      <c r="BO177" s="75">
        <v>-2.3837354790771301E-2</v>
      </c>
      <c r="BP177" s="75">
        <v>-2.36778314559614E-2</v>
      </c>
      <c r="BQ177" s="75">
        <v>-2.3496095351852E-2</v>
      </c>
      <c r="BR177" s="75">
        <v>-2.3292392752195999E-2</v>
      </c>
      <c r="BS177" s="75">
        <v>-2.3066799275338699E-2</v>
      </c>
      <c r="BT177" s="75">
        <v>-2.28195910236581E-2</v>
      </c>
      <c r="BU177" s="75">
        <v>-2.2550767960460599E-2</v>
      </c>
      <c r="BV177" s="75">
        <v>-2.2260573479593398E-2</v>
      </c>
      <c r="BW177" s="75">
        <v>-2.1948965435440101E-2</v>
      </c>
      <c r="BX177" s="75">
        <v>-2.16161166139636E-2</v>
      </c>
      <c r="BY177" s="75">
        <v>-2.12619996212879E-2</v>
      </c>
      <c r="BZ177" s="75">
        <v>-2.0886699509937899E-2</v>
      </c>
      <c r="CA177" s="75">
        <v>-2.0490272055098999E-2</v>
      </c>
      <c r="CB177" s="75">
        <v>-2.0072749600144501E-2</v>
      </c>
      <c r="CC177" s="75">
        <v>-1.96342935951224E-2</v>
      </c>
      <c r="CD177" s="75">
        <v>-1.9174999331858001E-2</v>
      </c>
      <c r="CE177" s="75">
        <v>-1.8695089990137598E-2</v>
      </c>
      <c r="CF177" s="75">
        <v>-1.8194856076770499E-2</v>
      </c>
      <c r="CG177" s="75">
        <v>-1.76745759409686E-2</v>
      </c>
      <c r="CH177" s="75">
        <v>-1.7134744372137901E-2</v>
      </c>
      <c r="CI177" s="75">
        <v>-1.65758194395721E-2</v>
      </c>
      <c r="CJ177" s="75">
        <v>-1.5998384145023001E-2</v>
      </c>
      <c r="CK177" s="75">
        <v>-1.54031936097317E-2</v>
      </c>
      <c r="CL177" s="75">
        <v>-1.47908852235286E-2</v>
      </c>
      <c r="CM177" s="75">
        <v>-1.41624193657298E-2</v>
      </c>
      <c r="CN177" s="75">
        <v>-1.3518593458948E-2</v>
      </c>
      <c r="CO177" s="75">
        <v>-1.28604048479883E-2</v>
      </c>
      <c r="CP177" s="75">
        <v>-1.21888025875341E-2</v>
      </c>
      <c r="CQ177" s="75">
        <v>-1.15048282912857E-2</v>
      </c>
      <c r="CR177" s="75">
        <v>-1.08094163080249E-2</v>
      </c>
      <c r="CS177" s="75">
        <v>-1.0103674733081699E-2</v>
      </c>
      <c r="CT177" s="75">
        <v>-9.3885053034682593E-3</v>
      </c>
      <c r="CU177" s="75">
        <v>-8.6649159987700793E-3</v>
      </c>
      <c r="CV177" s="75">
        <v>-7.9338613479103502E-3</v>
      </c>
      <c r="CW177" s="75">
        <v>-7.1961788430826299E-3</v>
      </c>
      <c r="CX177" s="75">
        <v>-6.4527518625982303E-3</v>
      </c>
      <c r="CY177" s="75">
        <v>-5.7043746366070899E-3</v>
      </c>
      <c r="CZ177" s="75">
        <v>-4.9517543637193698E-3</v>
      </c>
      <c r="DA177" s="75">
        <v>-4.1955941463947899E-3</v>
      </c>
      <c r="DB177" s="75">
        <v>-3.4365716155434702E-3</v>
      </c>
      <c r="DC177" s="75">
        <v>-2.6751896086216198E-3</v>
      </c>
      <c r="DD177" s="75">
        <v>-1.9121057062738999E-3</v>
      </c>
      <c r="DE177" s="75">
        <v>-1.1477762158119699E-3</v>
      </c>
      <c r="DF177" s="75">
        <v>-7.6541651033949104E-4</v>
      </c>
    </row>
    <row r="178" spans="1:110" ht="1.1499999999999999" customHeight="1" x14ac:dyDescent="0.25">
      <c r="A178" s="71">
        <f t="shared" si="57"/>
        <v>167</v>
      </c>
      <c r="B178">
        <v>1650</v>
      </c>
      <c r="C178" s="72">
        <f t="shared" si="62"/>
        <v>-7.1391759756852403E-3</v>
      </c>
      <c r="D178" s="72">
        <f t="shared" si="62"/>
        <v>-2.4119916360550601E-2</v>
      </c>
      <c r="E178" s="72">
        <f t="shared" si="62"/>
        <v>-1.4656609126745899E-2</v>
      </c>
      <c r="G178" s="72">
        <f t="shared" si="60"/>
        <v>-0.23057007730264101</v>
      </c>
      <c r="H178" s="72">
        <f t="shared" si="60"/>
        <v>-0.77849257826506801</v>
      </c>
      <c r="I178" s="72">
        <f t="shared" si="61"/>
        <v>-0.47197503819501802</v>
      </c>
      <c r="K178" s="75">
        <v>-7.6348318577402097E-4</v>
      </c>
      <c r="L178" s="75">
        <v>-1.1453220440398499E-3</v>
      </c>
      <c r="M178" s="75">
        <v>-1.9081722138071201E-3</v>
      </c>
      <c r="N178" s="75">
        <v>-2.6696517454820401E-3</v>
      </c>
      <c r="O178" s="75">
        <v>-3.42937770517892E-3</v>
      </c>
      <c r="P178" s="75">
        <v>-4.1867949461538902E-3</v>
      </c>
      <c r="Q178" s="75">
        <v>-4.9413646309858401E-3</v>
      </c>
      <c r="R178" s="75">
        <v>-5.69231247685365E-3</v>
      </c>
      <c r="S178" s="75">
        <v>-6.4389966614225996E-3</v>
      </c>
      <c r="T178" s="75">
        <v>-7.1807731493163298E-3</v>
      </c>
      <c r="U178" s="75">
        <v>-7.9167776284839401E-3</v>
      </c>
      <c r="V178" s="75">
        <v>-8.6460845285273504E-3</v>
      </c>
      <c r="W178" s="75">
        <v>-9.3679545159329695E-3</v>
      </c>
      <c r="X178" s="75">
        <v>-1.00813325708668E-2</v>
      </c>
      <c r="Y178" s="75">
        <v>-1.0785375051627801E-2</v>
      </c>
      <c r="Z178" s="75">
        <v>-1.14788779003311E-2</v>
      </c>
      <c r="AA178" s="75">
        <v>-1.21610796710319E-2</v>
      </c>
      <c r="AB178" s="75">
        <v>-1.28309303062178E-2</v>
      </c>
      <c r="AC178" s="75">
        <v>-1.34872174393194E-2</v>
      </c>
      <c r="AD178" s="75">
        <v>-1.41293082475385E-2</v>
      </c>
      <c r="AE178" s="75">
        <v>-1.47560402703584E-2</v>
      </c>
      <c r="AF178" s="75">
        <v>-1.53665762067021E-2</v>
      </c>
      <c r="AG178" s="75">
        <v>-1.5960165872534099E-2</v>
      </c>
      <c r="AH178" s="75">
        <v>-1.6536025390891999E-2</v>
      </c>
      <c r="AI178" s="75">
        <v>-1.7093491138780299E-2</v>
      </c>
      <c r="AJ178" s="75">
        <v>-1.7632026262199299E-2</v>
      </c>
      <c r="AK178" s="75">
        <v>-1.8151061278972501E-2</v>
      </c>
      <c r="AL178" s="75">
        <v>-1.86503035369423E-2</v>
      </c>
      <c r="AM178" s="75">
        <v>-1.9129242011258599E-2</v>
      </c>
      <c r="AN178" s="75">
        <v>-1.9587765040073399E-2</v>
      </c>
      <c r="AO178" s="75">
        <v>-2.00256161495963E-2</v>
      </c>
      <c r="AP178" s="75">
        <v>-2.0442533101718199E-2</v>
      </c>
      <c r="AQ178" s="75">
        <v>-2.0838637903361799E-2</v>
      </c>
      <c r="AR178" s="75">
        <v>-2.1213572867836698E-2</v>
      </c>
      <c r="AS178" s="75">
        <v>-2.1567442266491502E-2</v>
      </c>
      <c r="AT178" s="75">
        <v>-2.1900163453597001E-2</v>
      </c>
      <c r="AU178" s="75">
        <v>-2.2211516023539799E-2</v>
      </c>
      <c r="AV178" s="75">
        <v>-2.2501629709468E-2</v>
      </c>
      <c r="AW178" s="75">
        <v>-2.2770232630405101E-2</v>
      </c>
      <c r="AX178" s="75">
        <v>-2.3017225524718E-2</v>
      </c>
      <c r="AY178" s="75">
        <v>-2.3242614925702499E-2</v>
      </c>
      <c r="AZ178" s="75">
        <v>-2.3445971458054299E-2</v>
      </c>
      <c r="BA178" s="75">
        <v>-2.3627435704693198E-2</v>
      </c>
      <c r="BB178" s="75">
        <v>-2.3786600866237601E-2</v>
      </c>
      <c r="BC178" s="75">
        <v>-2.3923405713239799E-2</v>
      </c>
      <c r="BD178" s="75">
        <v>-2.40377420153981E-2</v>
      </c>
      <c r="BE178" s="75">
        <v>-2.4129307757812E-2</v>
      </c>
      <c r="BF178" s="75">
        <v>-2.4198202502252499E-2</v>
      </c>
      <c r="BG178" s="75">
        <v>-2.4244127913138899E-2</v>
      </c>
      <c r="BH178" s="75">
        <v>-2.42671447986549E-2</v>
      </c>
      <c r="BI178" s="75">
        <v>-2.4267178850818701E-2</v>
      </c>
      <c r="BJ178" s="75">
        <v>-2.4244153167082901E-2</v>
      </c>
      <c r="BK178" s="75">
        <v>-2.4198242581355701E-2</v>
      </c>
      <c r="BL178" s="75">
        <v>-2.4129323354718499E-2</v>
      </c>
      <c r="BM178" s="75">
        <v>-2.4037686116053E-2</v>
      </c>
      <c r="BN178" s="75">
        <v>-2.3923300486935601E-2</v>
      </c>
      <c r="BO178" s="75">
        <v>-2.3786423715114299E-2</v>
      </c>
      <c r="BP178" s="75">
        <v>-2.36271865704611E-2</v>
      </c>
      <c r="BQ178" s="75">
        <v>-2.34457437354922E-2</v>
      </c>
      <c r="BR178" s="75">
        <v>-2.32423503228801E-2</v>
      </c>
      <c r="BS178" s="75">
        <v>-2.3017059991975598E-2</v>
      </c>
      <c r="BT178" s="75">
        <v>-2.2770166933155402E-2</v>
      </c>
      <c r="BU178" s="75">
        <v>-2.2501653113381499E-2</v>
      </c>
      <c r="BV178" s="75">
        <v>-2.2211782532308402E-2</v>
      </c>
      <c r="BW178" s="75">
        <v>-2.1900505090011301E-2</v>
      </c>
      <c r="BX178" s="75">
        <v>-2.1568011343701898E-2</v>
      </c>
      <c r="BY178" s="75">
        <v>-2.12142776311793E-2</v>
      </c>
      <c r="BZ178" s="75">
        <v>-2.0839403099416801E-2</v>
      </c>
      <c r="CA178" s="75">
        <v>-2.0443455220497501E-2</v>
      </c>
      <c r="CB178" s="75">
        <v>-2.0026480277124298E-2</v>
      </c>
      <c r="CC178" s="75">
        <v>-1.95886511037861E-2</v>
      </c>
      <c r="CD178" s="75">
        <v>-1.9130078374791901E-2</v>
      </c>
      <c r="CE178" s="75">
        <v>-1.8650992578977801E-2</v>
      </c>
      <c r="CF178" s="75">
        <v>-1.8151693542290501E-2</v>
      </c>
      <c r="CG178" s="75">
        <v>-1.76324697337031E-2</v>
      </c>
      <c r="CH178" s="75">
        <v>-1.7093807743662998E-2</v>
      </c>
      <c r="CI178" s="75">
        <v>-1.6536182343616E-2</v>
      </c>
      <c r="CJ178" s="75">
        <v>-1.5960154524668702E-2</v>
      </c>
      <c r="CK178" s="75">
        <v>-1.53664880887026E-2</v>
      </c>
      <c r="CL178" s="75">
        <v>-1.47558040475314E-2</v>
      </c>
      <c r="CM178" s="75">
        <v>-1.4129049247844701E-2</v>
      </c>
      <c r="CN178" s="75">
        <v>-1.3487015037262601E-2</v>
      </c>
      <c r="CO178" s="75">
        <v>-1.28306747658916E-2</v>
      </c>
      <c r="CP178" s="75">
        <v>-1.21609675323634E-2</v>
      </c>
      <c r="CQ178" s="75">
        <v>-1.14789137231036E-2</v>
      </c>
      <c r="CR178" s="75">
        <v>-1.0785438837874599E-2</v>
      </c>
      <c r="CS178" s="75">
        <v>-1.0081620725691199E-2</v>
      </c>
      <c r="CT178" s="75">
        <v>-9.3683696084599401E-3</v>
      </c>
      <c r="CU178" s="75">
        <v>-8.6466570872744293E-3</v>
      </c>
      <c r="CV178" s="75">
        <v>-7.9174446172146397E-3</v>
      </c>
      <c r="CW178" s="75">
        <v>-7.1815590334926996E-3</v>
      </c>
      <c r="CX178" s="75">
        <v>-6.4398684842944904E-3</v>
      </c>
      <c r="CY178" s="75">
        <v>-5.6931808701256104E-3</v>
      </c>
      <c r="CZ178" s="75">
        <v>-4.9421891439351299E-3</v>
      </c>
      <c r="DA178" s="75">
        <v>-4.1876083214674497E-3</v>
      </c>
      <c r="DB178" s="75">
        <v>-3.4301110981732499E-3</v>
      </c>
      <c r="DC178" s="75">
        <v>-2.6702213041380602E-3</v>
      </c>
      <c r="DD178" s="75">
        <v>-1.90858283539455E-3</v>
      </c>
      <c r="DE178" s="75">
        <v>-1.1456812606775201E-3</v>
      </c>
      <c r="DF178" s="75">
        <v>-7.6403347831728704E-4</v>
      </c>
    </row>
    <row r="179" spans="1:110" ht="1.1499999999999999" customHeight="1" x14ac:dyDescent="0.25">
      <c r="A179" s="71">
        <f t="shared" si="57"/>
        <v>168</v>
      </c>
      <c r="B179">
        <v>1600</v>
      </c>
      <c r="C179" s="72">
        <f t="shared" si="62"/>
        <v>-7.12604369335622E-3</v>
      </c>
      <c r="D179" s="72">
        <f t="shared" si="62"/>
        <v>-2.40737140213786E-2</v>
      </c>
      <c r="E179" s="72">
        <f t="shared" si="62"/>
        <v>-1.4625541705231599E-2</v>
      </c>
      <c r="G179" s="72">
        <f t="shared" si="60"/>
        <v>-0.223444033609284</v>
      </c>
      <c r="H179" s="72">
        <f t="shared" si="60"/>
        <v>-0.75441886424368898</v>
      </c>
      <c r="I179" s="72">
        <f t="shared" si="61"/>
        <v>-0.45734949648978701</v>
      </c>
      <c r="K179" s="75">
        <v>-7.6212379273783801E-4</v>
      </c>
      <c r="L179" s="75">
        <v>-1.14328409049448E-3</v>
      </c>
      <c r="M179" s="75">
        <v>-1.90475245358356E-3</v>
      </c>
      <c r="N179" s="75">
        <v>-2.6648188326362202E-3</v>
      </c>
      <c r="O179" s="75">
        <v>-3.4231117694935101E-3</v>
      </c>
      <c r="P179" s="75">
        <v>-4.1790438703628698E-3</v>
      </c>
      <c r="Q179" s="75">
        <v>-4.9320645031048103E-3</v>
      </c>
      <c r="R179" s="75">
        <v>-5.6814416740508002E-3</v>
      </c>
      <c r="S179" s="75">
        <v>-6.4264788685432003E-3</v>
      </c>
      <c r="T179" s="75">
        <v>-7.1665440742299299E-3</v>
      </c>
      <c r="U179" s="75">
        <v>-7.9008152839787696E-3</v>
      </c>
      <c r="V179" s="75">
        <v>-8.6283151329780601E-3</v>
      </c>
      <c r="W179" s="75">
        <v>-9.3483588030539907E-3</v>
      </c>
      <c r="X179" s="75">
        <v>-1.0059870173781699E-2</v>
      </c>
      <c r="Y179" s="75">
        <v>-1.07620353937136E-2</v>
      </c>
      <c r="Z179" s="75">
        <v>-1.14536730656209E-2</v>
      </c>
      <c r="AA179" s="75">
        <v>-1.2133985673513E-2</v>
      </c>
      <c r="AB179" s="75">
        <v>-1.28020196243687E-2</v>
      </c>
      <c r="AC179" s="75">
        <v>-1.34565118256341E-2</v>
      </c>
      <c r="AD179" s="75">
        <v>-1.4096854334566099E-2</v>
      </c>
      <c r="AE179" s="75">
        <v>-1.47219559719405E-2</v>
      </c>
      <c r="AF179" s="75">
        <v>-1.53309063603819E-2</v>
      </c>
      <c r="AG179" s="75">
        <v>-1.5923028782453899E-2</v>
      </c>
      <c r="AH179" s="75">
        <v>-1.6497547378257801E-2</v>
      </c>
      <c r="AI179" s="75">
        <v>-1.70537423672249E-2</v>
      </c>
      <c r="AJ179" s="75">
        <v>-1.7591164488148899E-2</v>
      </c>
      <c r="AK179" s="75">
        <v>-1.81091866558881E-2</v>
      </c>
      <c r="AL179" s="75">
        <v>-1.8607505136906101E-2</v>
      </c>
      <c r="AM179" s="75">
        <v>-1.9085670223816999E-2</v>
      </c>
      <c r="AN179" s="75">
        <v>-1.95434724583219E-2</v>
      </c>
      <c r="AO179" s="75">
        <v>-1.99807078348158E-2</v>
      </c>
      <c r="AP179" s="75">
        <v>-2.0397096388246602E-2</v>
      </c>
      <c r="AQ179" s="75">
        <v>-2.07927014682854E-2</v>
      </c>
      <c r="AR179" s="75">
        <v>-2.1167223773204499E-2</v>
      </c>
      <c r="AS179" s="75">
        <v>-2.1520698120179899E-2</v>
      </c>
      <c r="AT179" s="75">
        <v>-2.1853051431275999E-2</v>
      </c>
      <c r="AU179" s="75">
        <v>-2.2164073902508699E-2</v>
      </c>
      <c r="AV179" s="75">
        <v>-2.2453843659395699E-2</v>
      </c>
      <c r="AW179" s="75">
        <v>-2.2722131227696899E-2</v>
      </c>
      <c r="AX179" s="75">
        <v>-2.2968805744967499E-2</v>
      </c>
      <c r="AY179" s="75">
        <v>-2.31938801526166E-2</v>
      </c>
      <c r="AZ179" s="75">
        <v>-2.3396943493798901E-2</v>
      </c>
      <c r="BA179" s="75">
        <v>-2.3578113773210101E-2</v>
      </c>
      <c r="BB179" s="75">
        <v>-2.37370157406348E-2</v>
      </c>
      <c r="BC179" s="75">
        <v>-2.38735741610571E-2</v>
      </c>
      <c r="BD179" s="75">
        <v>-2.3987695245755201E-2</v>
      </c>
      <c r="BE179" s="75">
        <v>-2.4079082078919699E-2</v>
      </c>
      <c r="BF179" s="75">
        <v>-2.4147833423648901E-2</v>
      </c>
      <c r="BG179" s="75">
        <v>-2.4193664011695499E-2</v>
      </c>
      <c r="BH179" s="75">
        <v>-2.42166289938541E-2</v>
      </c>
      <c r="BI179" s="75">
        <v>-2.4216666213346699E-2</v>
      </c>
      <c r="BJ179" s="75">
        <v>-2.4193691295545199E-2</v>
      </c>
      <c r="BK179" s="75">
        <v>-2.4147884984768001E-2</v>
      </c>
      <c r="BL179" s="75">
        <v>-2.4079115263711998E-2</v>
      </c>
      <c r="BM179" s="75">
        <v>-2.3987668867366599E-2</v>
      </c>
      <c r="BN179" s="75">
        <v>-2.3873510232506299E-2</v>
      </c>
      <c r="BO179" s="75">
        <v>-2.3736884852523801E-2</v>
      </c>
      <c r="BP179" s="75">
        <v>-2.3577922676017798E-2</v>
      </c>
      <c r="BQ179" s="75">
        <v>-2.3396764629601399E-2</v>
      </c>
      <c r="BR179" s="75">
        <v>-2.3193667576319899E-2</v>
      </c>
      <c r="BS179" s="75">
        <v>-2.2968675205392999E-2</v>
      </c>
      <c r="BT179" s="75">
        <v>-2.2722085692648698E-2</v>
      </c>
      <c r="BU179" s="75">
        <v>-2.2453878224741802E-2</v>
      </c>
      <c r="BV179" s="75">
        <v>-2.2164322608123201E-2</v>
      </c>
      <c r="BW179" s="75">
        <v>-2.1853374048118799E-2</v>
      </c>
      <c r="BX179" s="75">
        <v>-2.1521229057966499E-2</v>
      </c>
      <c r="BY179" s="75">
        <v>-2.1167876597596599E-2</v>
      </c>
      <c r="BZ179" s="75">
        <v>-2.0793422372453199E-2</v>
      </c>
      <c r="CA179" s="75">
        <v>-2.0397949689545301E-2</v>
      </c>
      <c r="CB179" s="75">
        <v>-1.9981515155473001E-2</v>
      </c>
      <c r="CC179" s="75">
        <v>-1.9544303530969899E-2</v>
      </c>
      <c r="CD179" s="75">
        <v>-1.90864398213852E-2</v>
      </c>
      <c r="CE179" s="75">
        <v>-1.8608160765998E-2</v>
      </c>
      <c r="CF179" s="75">
        <v>-1.81097757156976E-2</v>
      </c>
      <c r="CG179" s="75">
        <v>-1.7591581626338601E-2</v>
      </c>
      <c r="CH179" s="75">
        <v>-1.7054058650055499E-2</v>
      </c>
      <c r="CI179" s="75">
        <v>-1.6497694991999198E-2</v>
      </c>
      <c r="CJ179" s="75">
        <v>-1.5923034429515599E-2</v>
      </c>
      <c r="CK179" s="75">
        <v>-1.5330843708061301E-2</v>
      </c>
      <c r="CL179" s="75">
        <v>-1.47217347199648E-2</v>
      </c>
      <c r="CM179" s="75">
        <v>-1.4096634539991999E-2</v>
      </c>
      <c r="CN179" s="75">
        <v>-1.3456335393852799E-2</v>
      </c>
      <c r="CO179" s="75">
        <v>-1.2801781755711001E-2</v>
      </c>
      <c r="CP179" s="75">
        <v>-1.2133908976993501E-2</v>
      </c>
      <c r="CQ179" s="75">
        <v>-1.14537115373241E-2</v>
      </c>
      <c r="CR179" s="75">
        <v>-1.0762112399866E-2</v>
      </c>
      <c r="CS179" s="75">
        <v>-1.00601554777722E-2</v>
      </c>
      <c r="CT179" s="75">
        <v>-9.3487623705868807E-3</v>
      </c>
      <c r="CU179" s="75">
        <v>-8.6288697304598792E-3</v>
      </c>
      <c r="CV179" s="75">
        <v>-7.9014429010157896E-3</v>
      </c>
      <c r="CW179" s="75">
        <v>-7.1673027711904001E-3</v>
      </c>
      <c r="CX179" s="75">
        <v>-6.4272989786604701E-3</v>
      </c>
      <c r="CY179" s="75">
        <v>-5.6822546349167098E-3</v>
      </c>
      <c r="CZ179" s="75">
        <v>-4.9328485584555796E-3</v>
      </c>
      <c r="DA179" s="75">
        <v>-4.1798069612241301E-3</v>
      </c>
      <c r="DB179" s="75">
        <v>-3.4237975143560102E-3</v>
      </c>
      <c r="DC179" s="75">
        <v>-2.66536451198135E-3</v>
      </c>
      <c r="DD179" s="75">
        <v>-1.9051387779199999E-3</v>
      </c>
      <c r="DE179" s="75">
        <v>-1.1436322658573701E-3</v>
      </c>
      <c r="DF179" s="75">
        <v>-7.6267919423116798E-4</v>
      </c>
    </row>
    <row r="180" spans="1:110" ht="1.1499999999999999" customHeight="1" x14ac:dyDescent="0.25">
      <c r="A180" s="71">
        <f t="shared" si="57"/>
        <v>169</v>
      </c>
      <c r="B180">
        <v>1550</v>
      </c>
      <c r="C180" s="72">
        <f t="shared" si="62"/>
        <v>-7.11328396239423E-3</v>
      </c>
      <c r="D180" s="72">
        <f t="shared" si="62"/>
        <v>-2.4028943873636299E-2</v>
      </c>
      <c r="E180" s="72">
        <f t="shared" si="62"/>
        <v>-1.4595463856303399E-2</v>
      </c>
      <c r="G180" s="72">
        <f t="shared" si="60"/>
        <v>-0.21633074964689</v>
      </c>
      <c r="H180" s="72">
        <f t="shared" si="60"/>
        <v>-0.73038992037005301</v>
      </c>
      <c r="I180" s="72">
        <f t="shared" si="61"/>
        <v>-0.44275403263348301</v>
      </c>
      <c r="K180" s="75">
        <v>-7.6079670195213097E-4</v>
      </c>
      <c r="L180" s="75">
        <v>-1.14129435983613E-3</v>
      </c>
      <c r="M180" s="75">
        <v>-1.9014135641509701E-3</v>
      </c>
      <c r="N180" s="75">
        <v>-2.6601006383134502E-3</v>
      </c>
      <c r="O180" s="75">
        <v>-3.4169958186475902E-3</v>
      </c>
      <c r="P180" s="75">
        <v>-4.1714821163441199E-3</v>
      </c>
      <c r="Q180" s="75">
        <v>-4.92299130456558E-3</v>
      </c>
      <c r="R180" s="75">
        <v>-5.6708411704585104E-3</v>
      </c>
      <c r="S180" s="75">
        <v>-6.4142792252005103E-3</v>
      </c>
      <c r="T180" s="75">
        <v>-7.1526772460401801E-3</v>
      </c>
      <c r="U180" s="75">
        <v>-7.8852712098660006E-3</v>
      </c>
      <c r="V180" s="75">
        <v>-8.6110174637451502E-3</v>
      </c>
      <c r="W180" s="75">
        <v>-9.3292889876010997E-3</v>
      </c>
      <c r="X180" s="75">
        <v>-1.00389992341433E-2</v>
      </c>
      <c r="Y180" s="75">
        <v>-1.0739342378046701E-2</v>
      </c>
      <c r="Z180" s="75">
        <v>-1.14291783052112E-2</v>
      </c>
      <c r="AA180" s="75">
        <v>-1.21076672431081E-2</v>
      </c>
      <c r="AB180" s="75">
        <v>-1.2773938693662701E-2</v>
      </c>
      <c r="AC180" s="75">
        <v>-1.34267005183255E-2</v>
      </c>
      <c r="AD180" s="75">
        <v>-1.40653501681936E-2</v>
      </c>
      <c r="AE180" s="75">
        <v>-1.46888721018422E-2</v>
      </c>
      <c r="AF180" s="75">
        <v>-1.5296292253155999E-2</v>
      </c>
      <c r="AG180" s="75">
        <v>-1.58869892201846E-2</v>
      </c>
      <c r="AH180" s="75">
        <v>-1.6460210522345701E-2</v>
      </c>
      <c r="AI180" s="75">
        <v>-1.7015173153363299E-2</v>
      </c>
      <c r="AJ180" s="75">
        <v>-1.7551510641173902E-2</v>
      </c>
      <c r="AK180" s="75">
        <v>-1.80685514312608E-2</v>
      </c>
      <c r="AL180" s="75">
        <v>-1.8565964795584401E-2</v>
      </c>
      <c r="AM180" s="75">
        <v>-1.9043375267610799E-2</v>
      </c>
      <c r="AN180" s="75">
        <v>-1.95004724183627E-2</v>
      </c>
      <c r="AO180" s="75">
        <v>-1.9937097934139201E-2</v>
      </c>
      <c r="AP180" s="75">
        <v>-2.0352971255601902E-2</v>
      </c>
      <c r="AQ180" s="75">
        <v>-2.0748078384417501E-2</v>
      </c>
      <c r="AR180" s="75">
        <v>-2.1122193193991699E-2</v>
      </c>
      <c r="AS180" s="75">
        <v>-2.1475279631385999E-2</v>
      </c>
      <c r="AT180" s="75">
        <v>-2.18072628131676E-2</v>
      </c>
      <c r="AU180" s="75">
        <v>-2.2117966062787601E-2</v>
      </c>
      <c r="AV180" s="75">
        <v>-2.2407393206676701E-2</v>
      </c>
      <c r="AW180" s="75">
        <v>-2.2675371988952898E-2</v>
      </c>
      <c r="AX180" s="75">
        <v>-2.2921740582564701E-2</v>
      </c>
      <c r="AY180" s="75">
        <v>-2.3146502378995099E-2</v>
      </c>
      <c r="AZ180" s="75">
        <v>-2.33492902591933E-2</v>
      </c>
      <c r="BA180" s="75">
        <v>-2.3530173300719E-2</v>
      </c>
      <c r="BB180" s="75">
        <v>-2.3688824529567599E-2</v>
      </c>
      <c r="BC180" s="75">
        <v>-2.38251515818774E-2</v>
      </c>
      <c r="BD180" s="75">
        <v>-2.3939061795322202E-2</v>
      </c>
      <c r="BE180" s="75">
        <v>-2.4030286467463999E-2</v>
      </c>
      <c r="BF180" s="75">
        <v>-2.4098895206307099E-2</v>
      </c>
      <c r="BG180" s="75">
        <v>-2.4144639313931199E-2</v>
      </c>
      <c r="BH180" s="75">
        <v>-2.4167553759202699E-2</v>
      </c>
      <c r="BI180" s="75">
        <v>-2.4167590090487402E-2</v>
      </c>
      <c r="BJ180" s="75">
        <v>-2.4144667417613098E-2</v>
      </c>
      <c r="BK180" s="75">
        <v>-2.4098952718441001E-2</v>
      </c>
      <c r="BL180" s="75">
        <v>-2.4030330853338399E-2</v>
      </c>
      <c r="BM180" s="75">
        <v>-2.39390607193718E-2</v>
      </c>
      <c r="BN180" s="75">
        <v>-2.3825122239036298E-2</v>
      </c>
      <c r="BO180" s="75">
        <v>-2.3688736394023999E-2</v>
      </c>
      <c r="BP180" s="75">
        <v>-2.3530038049261699E-2</v>
      </c>
      <c r="BQ180" s="75">
        <v>-2.33491568297131E-2</v>
      </c>
      <c r="BR180" s="75">
        <v>-2.3146343447124299E-2</v>
      </c>
      <c r="BS180" s="75">
        <v>-2.2921644176635701E-2</v>
      </c>
      <c r="BT180" s="75">
        <v>-2.2675346654505098E-2</v>
      </c>
      <c r="BU180" s="75">
        <v>-2.2407442617559298E-2</v>
      </c>
      <c r="BV180" s="75">
        <v>-2.2118192959806E-2</v>
      </c>
      <c r="BW180" s="75">
        <v>-2.1807571140793701E-2</v>
      </c>
      <c r="BX180" s="75">
        <v>-2.1475768331315499E-2</v>
      </c>
      <c r="BY180" s="75">
        <v>-2.1122794380789799E-2</v>
      </c>
      <c r="BZ180" s="75">
        <v>-2.0748754781584399E-2</v>
      </c>
      <c r="CA180" s="75">
        <v>-2.0353752055866599E-2</v>
      </c>
      <c r="CB180" s="75">
        <v>-1.99378503362731E-2</v>
      </c>
      <c r="CC180" s="75">
        <v>-1.9501246125728299E-2</v>
      </c>
      <c r="CD180" s="75">
        <v>-1.9044078478264E-2</v>
      </c>
      <c r="CE180" s="75">
        <v>-1.8566588646895001E-2</v>
      </c>
      <c r="CF180" s="75">
        <v>-1.8069096474932801E-2</v>
      </c>
      <c r="CG180" s="75">
        <v>-1.75519050179627E-2</v>
      </c>
      <c r="CH180" s="75">
        <v>-1.70154905702656E-2</v>
      </c>
      <c r="CI180" s="75">
        <v>-1.6460350730348999E-2</v>
      </c>
      <c r="CJ180" s="75">
        <v>-1.5887017489462699E-2</v>
      </c>
      <c r="CK180" s="75">
        <v>-1.5296254470922499E-2</v>
      </c>
      <c r="CL180" s="75">
        <v>-1.46886716122708E-2</v>
      </c>
      <c r="CM180" s="75">
        <v>-1.40651705268328E-2</v>
      </c>
      <c r="CN180" s="75">
        <v>-1.34265502325888E-2</v>
      </c>
      <c r="CO180" s="75">
        <v>-1.27737228410796E-2</v>
      </c>
      <c r="CP180" s="75">
        <v>-1.2107624332224899E-2</v>
      </c>
      <c r="CQ180" s="75">
        <v>-1.1429220759928201E-2</v>
      </c>
      <c r="CR180" s="75">
        <v>-1.07394362359855E-2</v>
      </c>
      <c r="CS180" s="75">
        <v>-1.00392798859502E-2</v>
      </c>
      <c r="CT180" s="75">
        <v>-9.3296846962766695E-3</v>
      </c>
      <c r="CU180" s="75">
        <v>-8.6115561127553496E-3</v>
      </c>
      <c r="CV180" s="75">
        <v>-7.8858589241463002E-3</v>
      </c>
      <c r="CW180" s="75">
        <v>-7.1534129435349304E-3</v>
      </c>
      <c r="CX180" s="75">
        <v>-6.4150469311471097E-3</v>
      </c>
      <c r="CY180" s="75">
        <v>-5.6715991228475102E-3</v>
      </c>
      <c r="CZ180" s="75">
        <v>-4.9237362070198203E-3</v>
      </c>
      <c r="DA180" s="75">
        <v>-4.1721930167432199E-3</v>
      </c>
      <c r="DB180" s="75">
        <v>-3.4176338369479699E-3</v>
      </c>
      <c r="DC180" s="75">
        <v>-2.6606214103549E-3</v>
      </c>
      <c r="DD180" s="75">
        <v>-1.90177520931683E-3</v>
      </c>
      <c r="DE180" s="75">
        <v>-1.1416303160240199E-3</v>
      </c>
      <c r="DF180" s="75">
        <v>-7.61353884272466E-4</v>
      </c>
    </row>
    <row r="181" spans="1:110" ht="1.1499999999999999" customHeight="1" x14ac:dyDescent="0.25">
      <c r="A181" s="71">
        <f t="shared" si="57"/>
        <v>170</v>
      </c>
      <c r="B181">
        <v>1500</v>
      </c>
      <c r="C181" s="72">
        <f t="shared" si="62"/>
        <v>-7.1009004716233899E-3</v>
      </c>
      <c r="D181" s="72">
        <f t="shared" si="62"/>
        <v>-2.3985602933748799E-2</v>
      </c>
      <c r="E181" s="72">
        <f t="shared" si="62"/>
        <v>-1.4566370195875601E-2</v>
      </c>
      <c r="G181" s="72">
        <f t="shared" si="60"/>
        <v>-0.20922984917526699</v>
      </c>
      <c r="H181" s="72">
        <f t="shared" si="60"/>
        <v>-0.70640431743630405</v>
      </c>
      <c r="I181" s="72">
        <f t="shared" si="61"/>
        <v>-0.42818766243760797</v>
      </c>
      <c r="K181" s="75">
        <v>-7.5950346380523101E-4</v>
      </c>
      <c r="L181" s="75">
        <v>-1.1393537534968301E-3</v>
      </c>
      <c r="M181" s="75">
        <v>-1.8981568850085699E-3</v>
      </c>
      <c r="N181" s="75">
        <v>-2.65549952677702E-3</v>
      </c>
      <c r="O181" s="75">
        <v>-3.41103197769371E-3</v>
      </c>
      <c r="P181" s="75">
        <v>-4.1641124584748399E-3</v>
      </c>
      <c r="Q181" s="75">
        <v>-4.9141484907477204E-3</v>
      </c>
      <c r="R181" s="75">
        <v>-5.6605137367159797E-3</v>
      </c>
      <c r="S181" s="75">
        <v>-6.4024011958463203E-3</v>
      </c>
      <c r="T181" s="75">
        <v>-7.1391759756852403E-3</v>
      </c>
      <c r="U181" s="75">
        <v>-7.8701476995138298E-3</v>
      </c>
      <c r="V181" s="75">
        <v>-8.5941944576234108E-3</v>
      </c>
      <c r="W181" s="75">
        <v>-9.3107463520845993E-3</v>
      </c>
      <c r="X181" s="75">
        <v>-1.00187206098144E-2</v>
      </c>
      <c r="Y181" s="75">
        <v>-1.07172966617599E-2</v>
      </c>
      <c r="Z181" s="75">
        <v>-1.1405391905923301E-2</v>
      </c>
      <c r="AA181" s="75">
        <v>-1.2082123253812801E-2</v>
      </c>
      <c r="AB181" s="75">
        <v>-1.2746684699750399E-2</v>
      </c>
      <c r="AC181" s="75">
        <v>-1.3397779238598501E-2</v>
      </c>
      <c r="AD181" s="75">
        <v>-1.40347924565276E-2</v>
      </c>
      <c r="AE181" s="75">
        <v>-1.46567826615046E-2</v>
      </c>
      <c r="AF181" s="75">
        <v>-1.52627284060463E-2</v>
      </c>
      <c r="AG181" s="75">
        <v>-1.58520418652187E-2</v>
      </c>
      <c r="AH181" s="75">
        <v>-1.6424007080181501E-2</v>
      </c>
      <c r="AI181" s="75">
        <v>-1.69777779633568E-2</v>
      </c>
      <c r="AJ181" s="75">
        <v>-1.7513057747501001E-2</v>
      </c>
      <c r="AK181" s="75">
        <v>-1.8029148166397099E-2</v>
      </c>
      <c r="AL181" s="75">
        <v>-1.85256775554535E-2</v>
      </c>
      <c r="AM181" s="75">
        <v>-1.90023499230755E-2</v>
      </c>
      <c r="AN181" s="75">
        <v>-1.9458760006264099E-2</v>
      </c>
      <c r="AO181" s="75">
        <v>-1.9894782379169501E-2</v>
      </c>
      <c r="AP181" s="75">
        <v>-2.03101524337625E-2</v>
      </c>
      <c r="AQ181" s="75">
        <v>-2.0704766781864201E-2</v>
      </c>
      <c r="AR181" s="75">
        <v>-2.10784777640219E-2</v>
      </c>
      <c r="AS181" s="75">
        <v>-2.14311845742895E-2</v>
      </c>
      <c r="AT181" s="75">
        <v>-2.17627969454997E-2</v>
      </c>
      <c r="AU181" s="75">
        <v>-2.2073190001656199E-2</v>
      </c>
      <c r="AV181" s="75">
        <v>-2.2362278468808599E-2</v>
      </c>
      <c r="AW181" s="75">
        <v>-2.2629953835762499E-2</v>
      </c>
      <c r="AX181" s="75">
        <v>-2.28760292349625E-2</v>
      </c>
      <c r="AY181" s="75">
        <v>-2.31004820063208E-2</v>
      </c>
      <c r="AZ181" s="75">
        <v>-2.3303010274439599E-2</v>
      </c>
      <c r="BA181" s="75">
        <v>-2.34836144091605E-2</v>
      </c>
      <c r="BB181" s="75">
        <v>-2.36420258361476E-2</v>
      </c>
      <c r="BC181" s="75">
        <v>-2.37781364735292E-2</v>
      </c>
      <c r="BD181" s="75">
        <v>-2.38918402534045E-2</v>
      </c>
      <c r="BE181" s="75">
        <v>-2.3982917986727401E-2</v>
      </c>
      <c r="BF181" s="75">
        <v>-2.40513858507483E-2</v>
      </c>
      <c r="BG181" s="75">
        <v>-2.4097050474179E-2</v>
      </c>
      <c r="BH181" s="75">
        <v>-2.4119916360550601E-2</v>
      </c>
      <c r="BI181" s="75">
        <v>-2.4119947550434499E-2</v>
      </c>
      <c r="BJ181" s="75">
        <v>-2.40970784606588E-2</v>
      </c>
      <c r="BK181" s="75">
        <v>-2.4051443455127799E-2</v>
      </c>
      <c r="BL181" s="75">
        <v>-2.39829672265977E-2</v>
      </c>
      <c r="BM181" s="75">
        <v>-2.38918597415568E-2</v>
      </c>
      <c r="BN181" s="75">
        <v>-2.37781341569143E-2</v>
      </c>
      <c r="BO181" s="75">
        <v>-2.3641976648304901E-2</v>
      </c>
      <c r="BP181" s="75">
        <v>-2.3483531075485099E-2</v>
      </c>
      <c r="BQ181" s="75">
        <v>-2.3302918931913101E-2</v>
      </c>
      <c r="BR181" s="75">
        <v>-2.31003770292636E-2</v>
      </c>
      <c r="BS181" s="75">
        <v>-2.2875965822327E-2</v>
      </c>
      <c r="BT181" s="75">
        <v>-2.2629949326619599E-2</v>
      </c>
      <c r="BU181" s="75">
        <v>-2.2362345306510101E-2</v>
      </c>
      <c r="BV181" s="75">
        <v>-2.20733929933703E-2</v>
      </c>
      <c r="BW181" s="75">
        <v>-2.1763095043388601E-2</v>
      </c>
      <c r="BX181" s="75">
        <v>-2.1431627911751999E-2</v>
      </c>
      <c r="BY181" s="75">
        <v>-2.10790288619227E-2</v>
      </c>
      <c r="BZ181" s="75">
        <v>-2.0705397973997602E-2</v>
      </c>
      <c r="CA181" s="75">
        <v>-2.0310859063583799E-2</v>
      </c>
      <c r="CB181" s="75">
        <v>-1.9895482115589402E-2</v>
      </c>
      <c r="CC181" s="75">
        <v>-1.94594743556262E-2</v>
      </c>
      <c r="CD181" s="75">
        <v>-1.9002989329555901E-2</v>
      </c>
      <c r="CE181" s="75">
        <v>-1.8526270566617299E-2</v>
      </c>
      <c r="CF181" s="75">
        <v>-1.8029649846016502E-2</v>
      </c>
      <c r="CG181" s="75">
        <v>-1.7513433574094898E-2</v>
      </c>
      <c r="CH181" s="75">
        <v>-1.69780970897681E-2</v>
      </c>
      <c r="CI181" s="75">
        <v>-1.6424143182998702E-2</v>
      </c>
      <c r="CJ181" s="75">
        <v>-1.5852097397396299E-2</v>
      </c>
      <c r="CK181" s="75">
        <v>-1.5262714654581899E-2</v>
      </c>
      <c r="CL181" s="75">
        <v>-1.4656609126745899E-2</v>
      </c>
      <c r="CM181" s="75">
        <v>-1.4034652726745599E-2</v>
      </c>
      <c r="CN181" s="75">
        <v>-1.33976552663943E-2</v>
      </c>
      <c r="CO181" s="75">
        <v>-1.27464952001309E-2</v>
      </c>
      <c r="CP181" s="75">
        <v>-1.2082111009371999E-2</v>
      </c>
      <c r="CQ181" s="75">
        <v>-1.1405440454568601E-2</v>
      </c>
      <c r="CR181" s="75">
        <v>-1.0717409608578201E-2</v>
      </c>
      <c r="CS181" s="75">
        <v>-1.00189947410081E-2</v>
      </c>
      <c r="CT181" s="75">
        <v>-9.3111377297964201E-3</v>
      </c>
      <c r="CU181" s="75">
        <v>-8.5947182123391006E-3</v>
      </c>
      <c r="CV181" s="75">
        <v>-7.8706953978553394E-3</v>
      </c>
      <c r="CW181" s="75">
        <v>-7.1398922434173003E-3</v>
      </c>
      <c r="CX181" s="75">
        <v>-6.40311581264995E-3</v>
      </c>
      <c r="CY181" s="75">
        <v>-5.6612174071369696E-3</v>
      </c>
      <c r="CZ181" s="75">
        <v>-4.9148555118836102E-3</v>
      </c>
      <c r="DA181" s="75">
        <v>-4.1647693775348597E-3</v>
      </c>
      <c r="DB181" s="75">
        <v>-3.4116228535776799E-3</v>
      </c>
      <c r="DC181" s="75">
        <v>-2.6559941383902698E-3</v>
      </c>
      <c r="DD181" s="75">
        <v>-1.8984936754441099E-3</v>
      </c>
      <c r="DE181" s="75">
        <v>-1.1396764375240301E-3</v>
      </c>
      <c r="DF181" s="75">
        <v>-7.6005792619980605E-4</v>
      </c>
    </row>
    <row r="182" spans="1:110" ht="1.1499999999999999" customHeight="1" x14ac:dyDescent="0.25">
      <c r="A182" s="71">
        <f t="shared" si="57"/>
        <v>171</v>
      </c>
      <c r="B182">
        <v>1450</v>
      </c>
      <c r="C182" s="72">
        <f t="shared" si="62"/>
        <v>-7.0888970022497198E-3</v>
      </c>
      <c r="D182" s="72">
        <f t="shared" si="62"/>
        <v>-2.3943688110912201E-2</v>
      </c>
      <c r="E182" s="72">
        <f t="shared" si="62"/>
        <v>-1.4538255493694099E-2</v>
      </c>
      <c r="G182" s="72">
        <f t="shared" si="60"/>
        <v>-0.202140952173017</v>
      </c>
      <c r="H182" s="72">
        <f t="shared" si="60"/>
        <v>-0.68246062932539198</v>
      </c>
      <c r="I182" s="72">
        <f t="shared" si="61"/>
        <v>-0.413649406943914</v>
      </c>
      <c r="K182" s="75">
        <v>-7.5824569981705202E-4</v>
      </c>
      <c r="L182" s="75">
        <v>-1.13746314427771E-3</v>
      </c>
      <c r="M182" s="75">
        <v>-1.8949836158026301E-3</v>
      </c>
      <c r="N182" s="75">
        <v>-2.6510177794170798E-3</v>
      </c>
      <c r="O182" s="75">
        <v>-3.4052222859827399E-3</v>
      </c>
      <c r="P182" s="75">
        <v>-4.1569374581649698E-3</v>
      </c>
      <c r="Q182" s="75">
        <v>-4.9055395102959604E-3</v>
      </c>
      <c r="R182" s="75">
        <v>-5.65046204430018E-3</v>
      </c>
      <c r="S182" s="75">
        <v>-6.3908480582176696E-3</v>
      </c>
      <c r="T182" s="75">
        <v>-7.12604369335622E-3</v>
      </c>
      <c r="U182" s="75">
        <v>-7.85544680983093E-3</v>
      </c>
      <c r="V182" s="75">
        <v>-8.5778489607764592E-3</v>
      </c>
      <c r="W182" s="75">
        <v>-9.2927322969762801E-3</v>
      </c>
      <c r="X182" s="75">
        <v>-9.9990348187065994E-3</v>
      </c>
      <c r="Y182" s="75">
        <v>-1.06958990348675E-2</v>
      </c>
      <c r="Z182" s="75">
        <v>-1.13823121562563E-2</v>
      </c>
      <c r="AA182" s="75">
        <v>-1.20573522638142E-2</v>
      </c>
      <c r="AB182" s="75">
        <v>-1.27202551347727E-2</v>
      </c>
      <c r="AC182" s="75">
        <v>-1.33697435222302E-2</v>
      </c>
      <c r="AD182" s="75">
        <v>-1.4005177902013201E-2</v>
      </c>
      <c r="AE182" s="75">
        <v>-1.46256820981079E-2</v>
      </c>
      <c r="AF182" s="75">
        <v>-1.5230209202586499E-2</v>
      </c>
      <c r="AG182" s="75">
        <v>-1.58181818868115E-2</v>
      </c>
      <c r="AH182" s="75">
        <v>-1.6388929660174599E-2</v>
      </c>
      <c r="AI182" s="75">
        <v>-1.6941551292079499E-2</v>
      </c>
      <c r="AJ182" s="75">
        <v>-1.7475799497310599E-2</v>
      </c>
      <c r="AK182" s="75">
        <v>-1.7990969440988901E-2</v>
      </c>
      <c r="AL182" s="75">
        <v>-1.8486638779481802E-2</v>
      </c>
      <c r="AM182" s="75">
        <v>-1.8962587435507799E-2</v>
      </c>
      <c r="AN182" s="75">
        <v>-1.9418330210173699E-2</v>
      </c>
      <c r="AO182" s="75">
        <v>-1.9853757668502101E-2</v>
      </c>
      <c r="AP182" s="75">
        <v>-2.02686346375185E-2</v>
      </c>
      <c r="AQ182" s="75">
        <v>-2.0662764876810701E-2</v>
      </c>
      <c r="AR182" s="75">
        <v>-2.10360744526269E-2</v>
      </c>
      <c r="AS182" s="75">
        <v>-2.1388410374965999E-2</v>
      </c>
      <c r="AT182" s="75">
        <v>-2.1719653531354102E-2</v>
      </c>
      <c r="AU182" s="75">
        <v>-2.2029743012435501E-2</v>
      </c>
      <c r="AV182" s="75">
        <v>-2.2318499495240701E-2</v>
      </c>
      <c r="AW182" s="75">
        <v>-2.2585875933314101E-2</v>
      </c>
      <c r="AX182" s="75">
        <v>-2.28316704636836E-2</v>
      </c>
      <c r="AY182" s="75">
        <v>-2.30558197954496E-2</v>
      </c>
      <c r="AZ182" s="75">
        <v>-2.3258101745918702E-2</v>
      </c>
      <c r="BA182" s="75">
        <v>-2.34384372143722E-2</v>
      </c>
      <c r="BB182" s="75">
        <v>-2.35966183896789E-2</v>
      </c>
      <c r="BC182" s="75">
        <v>-2.3732526922726701E-2</v>
      </c>
      <c r="BD182" s="75">
        <v>-2.3846029595874799E-2</v>
      </c>
      <c r="BE182" s="75">
        <v>-2.3936973281261001E-2</v>
      </c>
      <c r="BF182" s="75">
        <v>-2.4005303613112101E-2</v>
      </c>
      <c r="BG182" s="75">
        <v>-2.4050894117808599E-2</v>
      </c>
      <c r="BH182" s="75">
        <v>-2.40737140213786E-2</v>
      </c>
      <c r="BI182" s="75">
        <v>-2.4073736076920701E-2</v>
      </c>
      <c r="BJ182" s="75">
        <v>-2.40509211544758E-2</v>
      </c>
      <c r="BK182" s="75">
        <v>-2.40053554585756E-2</v>
      </c>
      <c r="BL182" s="75">
        <v>-2.39370213575557E-2</v>
      </c>
      <c r="BM182" s="75">
        <v>-2.3846064442041098E-2</v>
      </c>
      <c r="BN182" s="75">
        <v>-2.37325436698438E-2</v>
      </c>
      <c r="BO182" s="75">
        <v>-2.3596604047643199E-2</v>
      </c>
      <c r="BP182" s="75">
        <v>-2.3438400284235199E-2</v>
      </c>
      <c r="BQ182" s="75">
        <v>-2.3258049378150601E-2</v>
      </c>
      <c r="BR182" s="75">
        <v>-2.30557675792488E-2</v>
      </c>
      <c r="BS182" s="75">
        <v>-2.28316387738095E-2</v>
      </c>
      <c r="BT182" s="75">
        <v>-2.25858933518111E-2</v>
      </c>
      <c r="BU182" s="75">
        <v>-2.2318585049047199E-2</v>
      </c>
      <c r="BV182" s="75">
        <v>-2.2029922236783898E-2</v>
      </c>
      <c r="BW182" s="75">
        <v>-2.1719944308947501E-2</v>
      </c>
      <c r="BX182" s="75">
        <v>-2.1388806686554698E-2</v>
      </c>
      <c r="BY182" s="75">
        <v>-2.1036577955992401E-2</v>
      </c>
      <c r="BZ182" s="75">
        <v>-2.06633497551411E-2</v>
      </c>
      <c r="CA182" s="75">
        <v>-2.0269267601956902E-2</v>
      </c>
      <c r="CB182" s="75">
        <v>-1.9854406945028099E-2</v>
      </c>
      <c r="CC182" s="75">
        <v>-1.94189838885768E-2</v>
      </c>
      <c r="CD182" s="75">
        <v>-1.8963167493361601E-2</v>
      </c>
      <c r="CE182" s="75">
        <v>-1.8487201091143102E-2</v>
      </c>
      <c r="CF182" s="75">
        <v>-1.79914299563915E-2</v>
      </c>
      <c r="CG182" s="75">
        <v>-1.74761611900567E-2</v>
      </c>
      <c r="CH182" s="75">
        <v>-1.6941871858311901E-2</v>
      </c>
      <c r="CI182" s="75">
        <v>-1.63890662092308E-2</v>
      </c>
      <c r="CJ182" s="75">
        <v>-1.5818267885997501E-2</v>
      </c>
      <c r="CK182" s="75">
        <v>-1.52302187610075E-2</v>
      </c>
      <c r="CL182" s="75">
        <v>-1.4625541705231599E-2</v>
      </c>
      <c r="CM182" s="75">
        <v>-1.4005076838698101E-2</v>
      </c>
      <c r="CN182" s="75">
        <v>-1.3369646260625799E-2</v>
      </c>
      <c r="CO182" s="75">
        <v>-1.2720096113503099E-2</v>
      </c>
      <c r="CP182" s="75">
        <v>-1.2057366490039301E-2</v>
      </c>
      <c r="CQ182" s="75">
        <v>-1.1382369681787101E-2</v>
      </c>
      <c r="CR182" s="75">
        <v>-1.06960318728397E-2</v>
      </c>
      <c r="CS182" s="75">
        <v>-9.9993007155126101E-3</v>
      </c>
      <c r="CT182" s="75">
        <v>-9.2931226963946702E-3</v>
      </c>
      <c r="CU182" s="75">
        <v>-8.5783578321661398E-3</v>
      </c>
      <c r="CV182" s="75">
        <v>-7.8559550196678103E-3</v>
      </c>
      <c r="CW182" s="75">
        <v>-7.1267432324611897E-3</v>
      </c>
      <c r="CX182" s="75">
        <v>-6.3915089562533401E-3</v>
      </c>
      <c r="CY182" s="75">
        <v>-5.6511125002225498E-3</v>
      </c>
      <c r="CZ182" s="75">
        <v>-4.9062097005844402E-3</v>
      </c>
      <c r="DA182" s="75">
        <v>-4.1575388964838504E-3</v>
      </c>
      <c r="DB182" s="75">
        <v>-3.40576717047042E-3</v>
      </c>
      <c r="DC182" s="75">
        <v>-2.65148479015806E-3</v>
      </c>
      <c r="DD182" s="75">
        <v>-1.89529561562721E-3</v>
      </c>
      <c r="DE182" s="75">
        <v>-1.13777158834182E-3</v>
      </c>
      <c r="DF182" s="75">
        <v>-7.5879186174461195E-4</v>
      </c>
    </row>
    <row r="183" spans="1:110" ht="1.1499999999999999" customHeight="1" x14ac:dyDescent="0.25">
      <c r="A183" s="71">
        <f t="shared" si="57"/>
        <v>172</v>
      </c>
      <c r="B183">
        <v>1400</v>
      </c>
      <c r="C183" s="72">
        <f t="shared" si="62"/>
        <v>-7.07727736726155E-3</v>
      </c>
      <c r="D183" s="72">
        <f t="shared" si="62"/>
        <v>-2.3903196248620501E-2</v>
      </c>
      <c r="E183" s="72">
        <f t="shared" si="62"/>
        <v>-1.45111147191482E-2</v>
      </c>
      <c r="G183" s="72">
        <f t="shared" si="60"/>
        <v>-0.19506367480575501</v>
      </c>
      <c r="H183" s="72">
        <f t="shared" si="60"/>
        <v>-0.65855743307677095</v>
      </c>
      <c r="I183" s="72">
        <f t="shared" si="61"/>
        <v>-0.39913829222476499</v>
      </c>
      <c r="K183" s="75">
        <v>-7.5702504856053497E-4</v>
      </c>
      <c r="L183" s="75">
        <v>-1.13562338653537E-3</v>
      </c>
      <c r="M183" s="75">
        <v>-1.8918948233658699E-3</v>
      </c>
      <c r="N183" s="75">
        <v>-2.6466575771746598E-3</v>
      </c>
      <c r="O183" s="75">
        <v>-3.39956874245217E-3</v>
      </c>
      <c r="P183" s="75">
        <v>-4.1499594657170699E-3</v>
      </c>
      <c r="Q183" s="75">
        <v>-4.8971678016005099E-3</v>
      </c>
      <c r="R183" s="75">
        <v>-5.6406887155435398E-3</v>
      </c>
      <c r="S183" s="75">
        <v>-6.3796228714363603E-3</v>
      </c>
      <c r="T183" s="75">
        <v>-7.11328396239423E-3</v>
      </c>
      <c r="U183" s="75">
        <v>-7.8411704149812002E-3</v>
      </c>
      <c r="V183" s="75">
        <v>-8.5619836834803197E-3</v>
      </c>
      <c r="W183" s="75">
        <v>-9.2752484128641299E-3</v>
      </c>
      <c r="X183" s="75">
        <v>-9.9799420556109901E-3</v>
      </c>
      <c r="Y183" s="75">
        <v>-1.0675150363540499E-2</v>
      </c>
      <c r="Z183" s="75">
        <v>-1.13599374379964E-2</v>
      </c>
      <c r="AA183" s="75">
        <v>-1.2033352447720001E-2</v>
      </c>
      <c r="AB183" s="75">
        <v>-1.2694647787257001E-2</v>
      </c>
      <c r="AC183" s="75">
        <v>-1.33425888017654E-2</v>
      </c>
      <c r="AD183" s="75">
        <v>-1.3976503074763899E-2</v>
      </c>
      <c r="AE183" s="75">
        <v>-1.4595565370977901E-2</v>
      </c>
      <c r="AF183" s="75">
        <v>-1.5198728869295301E-2</v>
      </c>
      <c r="AG183" s="75">
        <v>-1.5785404802318201E-2</v>
      </c>
      <c r="AH183" s="75">
        <v>-1.6354971328532801E-2</v>
      </c>
      <c r="AI183" s="75">
        <v>-1.6906487521509899E-2</v>
      </c>
      <c r="AJ183" s="75">
        <v>-1.74397302227043E-2</v>
      </c>
      <c r="AK183" s="75">
        <v>-1.7954007953908301E-2</v>
      </c>
      <c r="AL183" s="75">
        <v>-1.8448843982400799E-2</v>
      </c>
      <c r="AM183" s="75">
        <v>-1.8924081660543299E-2</v>
      </c>
      <c r="AN183" s="75">
        <v>-1.93791778980539E-2</v>
      </c>
      <c r="AO183" s="75">
        <v>-1.98140207832329E-2</v>
      </c>
      <c r="AP183" s="75">
        <v>-2.02284127511939E-2</v>
      </c>
      <c r="AQ183" s="75">
        <v>-2.06220708112459E-2</v>
      </c>
      <c r="AR183" s="75">
        <v>-2.0994980666387102E-2</v>
      </c>
      <c r="AS183" s="75">
        <v>-2.13469541723861E-2</v>
      </c>
      <c r="AT183" s="75">
        <v>-2.1677832512882501E-2</v>
      </c>
      <c r="AU183" s="75">
        <v>-2.19876223993105E-2</v>
      </c>
      <c r="AV183" s="75">
        <v>-2.2276056149376E-2</v>
      </c>
      <c r="AW183" s="75">
        <v>-2.2543137764723699E-2</v>
      </c>
      <c r="AX183" s="75">
        <v>-2.2788662670736801E-2</v>
      </c>
      <c r="AY183" s="75">
        <v>-2.3012516730727801E-2</v>
      </c>
      <c r="AZ183" s="75">
        <v>-2.3214562731027399E-2</v>
      </c>
      <c r="BA183" s="75">
        <v>-2.33946416815069E-2</v>
      </c>
      <c r="BB183" s="75">
        <v>-2.35526010866942E-2</v>
      </c>
      <c r="BC183" s="75">
        <v>-2.3688320612309299E-2</v>
      </c>
      <c r="BD183" s="75">
        <v>-2.3801629064164401E-2</v>
      </c>
      <c r="BE183" s="75">
        <v>-2.38924486890527E-2</v>
      </c>
      <c r="BF183" s="75">
        <v>-2.3960646857285599E-2</v>
      </c>
      <c r="BG183" s="75">
        <v>-2.4006166915905802E-2</v>
      </c>
      <c r="BH183" s="75">
        <v>-2.4028943873636299E-2</v>
      </c>
      <c r="BI183" s="75">
        <v>-2.40289535340934E-2</v>
      </c>
      <c r="BJ183" s="75">
        <v>-2.40061920900006E-2</v>
      </c>
      <c r="BK183" s="75">
        <v>-2.3960687481649E-2</v>
      </c>
      <c r="BL183" s="75">
        <v>-2.3892490189991799E-2</v>
      </c>
      <c r="BM183" s="75">
        <v>-2.3801673687912601E-2</v>
      </c>
      <c r="BN183" s="75">
        <v>-2.3688348569635299E-2</v>
      </c>
      <c r="BO183" s="75">
        <v>-2.3552617144100601E-2</v>
      </c>
      <c r="BP183" s="75">
        <v>-2.3394644374880001E-2</v>
      </c>
      <c r="BQ183" s="75">
        <v>-2.3214546519734501E-2</v>
      </c>
      <c r="BR183" s="75">
        <v>-2.3012514498222999E-2</v>
      </c>
      <c r="BS183" s="75">
        <v>-2.27886614668159E-2</v>
      </c>
      <c r="BT183" s="75">
        <v>-2.25431784651118E-2</v>
      </c>
      <c r="BU183" s="75">
        <v>-2.2276160425290001E-2</v>
      </c>
      <c r="BV183" s="75">
        <v>-2.1987780290555699E-2</v>
      </c>
      <c r="BW183" s="75">
        <v>-2.1678117419996801E-2</v>
      </c>
      <c r="BX183" s="75">
        <v>-2.13473036352297E-2</v>
      </c>
      <c r="BY183" s="75">
        <v>-2.0995439632306399E-2</v>
      </c>
      <c r="BZ183" s="75">
        <v>-2.0622608046060101E-2</v>
      </c>
      <c r="CA183" s="75">
        <v>-2.02289747015129E-2</v>
      </c>
      <c r="CB183" s="75">
        <v>-1.9814621393870701E-2</v>
      </c>
      <c r="CC183" s="75">
        <v>-1.93797705734505E-2</v>
      </c>
      <c r="CD183" s="75">
        <v>-1.8924608188417499E-2</v>
      </c>
      <c r="CE183" s="75">
        <v>-1.8449374977744799E-2</v>
      </c>
      <c r="CF183" s="75">
        <v>-1.7954431005905401E-2</v>
      </c>
      <c r="CG183" s="75">
        <v>-1.74400819513175E-2</v>
      </c>
      <c r="CH183" s="75">
        <v>-1.6906808570688499E-2</v>
      </c>
      <c r="CI183" s="75">
        <v>-1.63551138541197E-2</v>
      </c>
      <c r="CJ183" s="75">
        <v>-1.5785522728269798E-2</v>
      </c>
      <c r="CK183" s="75">
        <v>-1.51987614593008E-2</v>
      </c>
      <c r="CL183" s="75">
        <v>-1.4595463856303399E-2</v>
      </c>
      <c r="CM183" s="75">
        <v>-1.39764386813385E-2</v>
      </c>
      <c r="CN183" s="75">
        <v>-1.3342519084544599E-2</v>
      </c>
      <c r="CO183" s="75">
        <v>-1.26945229099601E-2</v>
      </c>
      <c r="CP183" s="75">
        <v>-1.20333883885768E-2</v>
      </c>
      <c r="CQ183" s="75">
        <v>-1.1360007464399999E-2</v>
      </c>
      <c r="CR183" s="75">
        <v>-1.0675302527361E-2</v>
      </c>
      <c r="CS183" s="75">
        <v>-9.9801983652378096E-3</v>
      </c>
      <c r="CT183" s="75">
        <v>-9.2756409175535695E-3</v>
      </c>
      <c r="CU183" s="75">
        <v>-8.5624766438831997E-3</v>
      </c>
      <c r="CV183" s="75">
        <v>-7.8416404537074401E-3</v>
      </c>
      <c r="CW183" s="75">
        <v>-7.1139684046966E-3</v>
      </c>
      <c r="CX183" s="75">
        <v>-6.3802295310324501E-3</v>
      </c>
      <c r="CY183" s="75">
        <v>-5.6412873984118001E-3</v>
      </c>
      <c r="CZ183" s="75">
        <v>-4.8978017988838404E-3</v>
      </c>
      <c r="DA183" s="75">
        <v>-4.15050439908554E-3</v>
      </c>
      <c r="DB183" s="75">
        <v>-3.40006922761404E-3</v>
      </c>
      <c r="DC183" s="75">
        <v>-2.6470954024625801E-3</v>
      </c>
      <c r="DD183" s="75">
        <v>-1.8921823886103E-3</v>
      </c>
      <c r="DE183" s="75">
        <v>-1.1359166536567399E-3</v>
      </c>
      <c r="DF183" s="75">
        <v>-7.5755638854388895E-4</v>
      </c>
    </row>
    <row r="184" spans="1:110" ht="1.1499999999999999" customHeight="1" x14ac:dyDescent="0.25">
      <c r="A184" s="71">
        <f t="shared" si="57"/>
        <v>173</v>
      </c>
      <c r="B184">
        <v>1350</v>
      </c>
      <c r="C184" s="72">
        <f t="shared" si="62"/>
        <v>-7.0660453239042896E-3</v>
      </c>
      <c r="D184" s="72">
        <f t="shared" si="62"/>
        <v>-2.3864124195602E-2</v>
      </c>
      <c r="E184" s="72">
        <f t="shared" si="62"/>
        <v>-1.4484943079760299E-2</v>
      </c>
      <c r="G184" s="72">
        <f t="shared" si="60"/>
        <v>-0.187997629481851</v>
      </c>
      <c r="H184" s="72">
        <f t="shared" si="60"/>
        <v>-0.63469330888116904</v>
      </c>
      <c r="I184" s="72">
        <f t="shared" si="61"/>
        <v>-0.38465334914500499</v>
      </c>
      <c r="K184" s="75">
        <v>-7.5584308488032496E-4</v>
      </c>
      <c r="L184" s="75">
        <v>-1.1338353192058999E-3</v>
      </c>
      <c r="M184" s="75">
        <v>-1.8888914535637E-3</v>
      </c>
      <c r="N184" s="75">
        <v>-2.6424209765718801E-3</v>
      </c>
      <c r="O184" s="75">
        <v>-3.3940733510735201E-3</v>
      </c>
      <c r="P184" s="75">
        <v>-4.1431806279570004E-3</v>
      </c>
      <c r="Q184" s="75">
        <v>-4.8890367738886097E-3</v>
      </c>
      <c r="R184" s="75">
        <v>-5.6311963744337798E-3</v>
      </c>
      <c r="S184" s="75">
        <v>-6.3687284464094699E-3</v>
      </c>
      <c r="T184" s="75">
        <v>-7.1009004716233899E-3</v>
      </c>
      <c r="U184" s="75">
        <v>-7.8273202756554295E-3</v>
      </c>
      <c r="V184" s="75">
        <v>-8.5466011474773004E-3</v>
      </c>
      <c r="W184" s="75">
        <v>-9.2582965312794797E-3</v>
      </c>
      <c r="X184" s="75">
        <v>-9.9614422314743892E-3</v>
      </c>
      <c r="Y184" s="75">
        <v>-1.0655051507755999E-2</v>
      </c>
      <c r="Z184" s="75">
        <v>-1.13382663170932E-2</v>
      </c>
      <c r="AA184" s="75">
        <v>-1.20101215623935E-2</v>
      </c>
      <c r="AB184" s="75">
        <v>-1.26698607053276E-2</v>
      </c>
      <c r="AC184" s="75">
        <v>-1.33163105254561E-2</v>
      </c>
      <c r="AD184" s="75">
        <v>-1.3948764303145201E-2</v>
      </c>
      <c r="AE184" s="75">
        <v>-1.4566427986937899E-2</v>
      </c>
      <c r="AF184" s="75">
        <v>-1.51682815025014E-2</v>
      </c>
      <c r="AG184" s="75">
        <v>-1.5753706306168101E-2</v>
      </c>
      <c r="AH184" s="75">
        <v>-1.6322125705314602E-2</v>
      </c>
      <c r="AI184" s="75">
        <v>-1.68725808203453E-2</v>
      </c>
      <c r="AJ184" s="75">
        <v>-1.7404844824814001E-2</v>
      </c>
      <c r="AK184" s="75">
        <v>-1.7918256660254799E-2</v>
      </c>
      <c r="AL184" s="75">
        <v>-1.8412288664153401E-2</v>
      </c>
      <c r="AM184" s="75">
        <v>-1.8886827167689201E-2</v>
      </c>
      <c r="AN184" s="75">
        <v>-1.93412978442438E-2</v>
      </c>
      <c r="AO184" s="75">
        <v>-1.9775569047778802E-2</v>
      </c>
      <c r="AP184" s="75">
        <v>-2.0189482018936299E-2</v>
      </c>
      <c r="AQ184" s="75">
        <v>-2.0582682509375401E-2</v>
      </c>
      <c r="AR184" s="75">
        <v>-2.09551942969801E-2</v>
      </c>
      <c r="AS184" s="75">
        <v>-2.1306812934121799E-2</v>
      </c>
      <c r="AT184" s="75">
        <v>-2.1637333915950799E-2</v>
      </c>
      <c r="AU184" s="75">
        <v>-2.1946825699315001E-2</v>
      </c>
      <c r="AV184" s="75">
        <v>-2.22349480171487E-2</v>
      </c>
      <c r="AW184" s="75">
        <v>-2.25017391547544E-2</v>
      </c>
      <c r="AX184" s="75">
        <v>-2.2747004027014499E-2</v>
      </c>
      <c r="AY184" s="75">
        <v>-2.2970573841598702E-2</v>
      </c>
      <c r="AZ184" s="75">
        <v>-2.3172391318371399E-2</v>
      </c>
      <c r="BA184" s="75">
        <v>-2.3352227494215099E-2</v>
      </c>
      <c r="BB184" s="75">
        <v>-2.3509973000004701E-2</v>
      </c>
      <c r="BC184" s="75">
        <v>-2.3645514883887699E-2</v>
      </c>
      <c r="BD184" s="75">
        <v>-2.3758638004628602E-2</v>
      </c>
      <c r="BE184" s="75">
        <v>-2.3849340399901799E-2</v>
      </c>
      <c r="BF184" s="75">
        <v>-2.39174138984799E-2</v>
      </c>
      <c r="BG184" s="75">
        <v>-2.3962865662460898E-2</v>
      </c>
      <c r="BH184" s="75">
        <v>-2.3985602933748799E-2</v>
      </c>
      <c r="BI184" s="75">
        <v>-2.39855980949778E-2</v>
      </c>
      <c r="BJ184" s="75">
        <v>-2.3962887813313499E-2</v>
      </c>
      <c r="BK184" s="75">
        <v>-2.3917438616531402E-2</v>
      </c>
      <c r="BL184" s="75">
        <v>-2.3849370758102801E-2</v>
      </c>
      <c r="BM184" s="75">
        <v>-2.37586865934599E-2</v>
      </c>
      <c r="BN184" s="75">
        <v>-2.3645546832367401E-2</v>
      </c>
      <c r="BO184" s="75">
        <v>-2.3510014598764398E-2</v>
      </c>
      <c r="BP184" s="75">
        <v>-2.3352262229400299E-2</v>
      </c>
      <c r="BQ184" s="75">
        <v>-2.3172408693258099E-2</v>
      </c>
      <c r="BR184" s="75">
        <v>-2.29706172971555E-2</v>
      </c>
      <c r="BS184" s="75">
        <v>-2.2747032251872901E-2</v>
      </c>
      <c r="BT184" s="75">
        <v>-2.25018044370381E-2</v>
      </c>
      <c r="BU184" s="75">
        <v>-2.2235069936477801E-2</v>
      </c>
      <c r="BV184" s="75">
        <v>-2.19469667685189E-2</v>
      </c>
      <c r="BW184" s="75">
        <v>-2.1637612851222902E-2</v>
      </c>
      <c r="BX184" s="75">
        <v>-2.1307117776177598E-2</v>
      </c>
      <c r="BY184" s="75">
        <v>-2.0955611938388699E-2</v>
      </c>
      <c r="BZ184" s="75">
        <v>-2.05831708389951E-2</v>
      </c>
      <c r="CA184" s="75">
        <v>-2.0189977529371302E-2</v>
      </c>
      <c r="CB184" s="75">
        <v>-1.9776122115872499E-2</v>
      </c>
      <c r="CC184" s="75">
        <v>-1.9341830419671101E-2</v>
      </c>
      <c r="CD184" s="75">
        <v>-1.8887306712722401E-2</v>
      </c>
      <c r="CE184" s="75">
        <v>-1.8412787144775299E-2</v>
      </c>
      <c r="CF184" s="75">
        <v>-1.7918647256619801E-2</v>
      </c>
      <c r="CG184" s="75">
        <v>-1.7405190094200398E-2</v>
      </c>
      <c r="CH184" s="75">
        <v>-1.6872900970010901E-2</v>
      </c>
      <c r="CI184" s="75">
        <v>-1.6322280299195802E-2</v>
      </c>
      <c r="CJ184" s="75">
        <v>-1.5753855759435199E-2</v>
      </c>
      <c r="CK184" s="75">
        <v>-1.5168337527948E-2</v>
      </c>
      <c r="CL184" s="75">
        <v>-1.4566370195875601E-2</v>
      </c>
      <c r="CM184" s="75">
        <v>-1.3948734134132701E-2</v>
      </c>
      <c r="CN184" s="75">
        <v>-1.33162697623674E-2</v>
      </c>
      <c r="CO184" s="75">
        <v>-1.2669772919225501E-2</v>
      </c>
      <c r="CP184" s="75">
        <v>-1.20101744992143E-2</v>
      </c>
      <c r="CQ184" s="75">
        <v>-1.13383527663745E-2</v>
      </c>
      <c r="CR184" s="75">
        <v>-1.0655221238212101E-2</v>
      </c>
      <c r="CS184" s="75">
        <v>-9.9616881455995097E-3</v>
      </c>
      <c r="CT184" s="75">
        <v>-9.2586938000158592E-3</v>
      </c>
      <c r="CU184" s="75">
        <v>-8.5470762390150393E-3</v>
      </c>
      <c r="CV184" s="75">
        <v>-7.8277542981049896E-3</v>
      </c>
      <c r="CW184" s="75">
        <v>-7.1015702424710898E-3</v>
      </c>
      <c r="CX184" s="75">
        <v>-6.3692805202390399E-3</v>
      </c>
      <c r="CY184" s="75">
        <v>-5.6317451080985801E-3</v>
      </c>
      <c r="CZ184" s="75">
        <v>-4.8896346358424103E-3</v>
      </c>
      <c r="DA184" s="75">
        <v>-4.14366867734315E-3</v>
      </c>
      <c r="DB184" s="75">
        <v>-3.3945313223193801E-3</v>
      </c>
      <c r="DC184" s="75">
        <v>-2.6428279403353299E-3</v>
      </c>
      <c r="DD184" s="75">
        <v>-1.8891552974400799E-3</v>
      </c>
      <c r="DE184" s="75">
        <v>-1.13411244742565E-3</v>
      </c>
      <c r="DF184" s="75">
        <v>-7.5635233379216498E-4</v>
      </c>
    </row>
    <row r="185" spans="1:110" ht="1.1499999999999999" customHeight="1" x14ac:dyDescent="0.25">
      <c r="A185" s="71">
        <f t="shared" si="57"/>
        <v>174</v>
      </c>
      <c r="B185">
        <v>1300</v>
      </c>
      <c r="C185" s="72">
        <f t="shared" si="62"/>
        <v>-7.0552044635041897E-3</v>
      </c>
      <c r="D185" s="72">
        <f t="shared" si="62"/>
        <v>-2.3826468895990702E-2</v>
      </c>
      <c r="E185" s="72">
        <f t="shared" si="62"/>
        <v>-1.44597360481702E-2</v>
      </c>
      <c r="G185" s="72">
        <f t="shared" si="60"/>
        <v>-0.18094242501834701</v>
      </c>
      <c r="H185" s="72">
        <f t="shared" si="60"/>
        <v>-0.61086683998517799</v>
      </c>
      <c r="I185" s="72">
        <f t="shared" si="61"/>
        <v>-0.37019361309683502</v>
      </c>
      <c r="K185" s="75">
        <v>-7.5470121661965004E-4</v>
      </c>
      <c r="L185" s="75">
        <v>-1.1320997620668999E-3</v>
      </c>
      <c r="M185" s="75">
        <v>-1.8859743512484701E-3</v>
      </c>
      <c r="N185" s="75">
        <v>-2.6383098823316601E-3</v>
      </c>
      <c r="O185" s="75">
        <v>-3.38873816298473E-3</v>
      </c>
      <c r="P185" s="75">
        <v>-4.1366029042001103E-3</v>
      </c>
      <c r="Q185" s="75">
        <v>-4.8811497730685003E-3</v>
      </c>
      <c r="R185" s="75">
        <v>-5.6219876944805904E-3</v>
      </c>
      <c r="S185" s="75">
        <v>-6.3581673234057202E-3</v>
      </c>
      <c r="T185" s="75">
        <v>-7.0888970022497198E-3</v>
      </c>
      <c r="U185" s="75">
        <v>-7.81389811814278E-3</v>
      </c>
      <c r="V185" s="75">
        <v>-8.5317036294691208E-3</v>
      </c>
      <c r="W185" s="75">
        <v>-9.2418787441056298E-3</v>
      </c>
      <c r="X185" s="75">
        <v>-9.9435350354042298E-3</v>
      </c>
      <c r="Y185" s="75">
        <v>-1.0635603220280201E-2</v>
      </c>
      <c r="Z185" s="75">
        <v>-1.1317297624173E-2</v>
      </c>
      <c r="AA185" s="75">
        <v>-1.19876569564848E-2</v>
      </c>
      <c r="AB185" s="75">
        <v>-1.26458921329276E-2</v>
      </c>
      <c r="AC185" s="75">
        <v>-1.3290904300793001E-2</v>
      </c>
      <c r="AD185" s="75">
        <v>-1.39219575954211E-2</v>
      </c>
      <c r="AE185" s="75">
        <v>-1.4538265994306101E-2</v>
      </c>
      <c r="AF185" s="75">
        <v>-1.51388611424226E-2</v>
      </c>
      <c r="AG185" s="75">
        <v>-1.5723082087770301E-2</v>
      </c>
      <c r="AH185" s="75">
        <v>-1.6290387035296498E-2</v>
      </c>
      <c r="AI185" s="75">
        <v>-1.6839825101283099E-2</v>
      </c>
      <c r="AJ185" s="75">
        <v>-1.73711386545028E-2</v>
      </c>
      <c r="AK185" s="75">
        <v>-1.78837089289345E-2</v>
      </c>
      <c r="AL185" s="75">
        <v>-1.8376968166980898E-2</v>
      </c>
      <c r="AM185" s="75">
        <v>-1.8850819283934402E-2</v>
      </c>
      <c r="AN185" s="75">
        <v>-1.9304684805165302E-2</v>
      </c>
      <c r="AO185" s="75">
        <v>-1.97383999500516E-2</v>
      </c>
      <c r="AP185" s="75">
        <v>-2.01518382160293E-2</v>
      </c>
      <c r="AQ185" s="75">
        <v>-2.05445975725706E-2</v>
      </c>
      <c r="AR185" s="75">
        <v>-2.09167137046142E-2</v>
      </c>
      <c r="AS185" s="75">
        <v>-2.1267983616671701E-2</v>
      </c>
      <c r="AT185" s="75">
        <v>-2.1598157676316902E-2</v>
      </c>
      <c r="AU185" s="75">
        <v>-2.1907350882306598E-2</v>
      </c>
      <c r="AV185" s="75">
        <v>-2.21951743593535E-2</v>
      </c>
      <c r="AW185" s="75">
        <v>-2.2461680235833201E-2</v>
      </c>
      <c r="AX185" s="75">
        <v>-2.27066926404722E-2</v>
      </c>
      <c r="AY185" s="75">
        <v>-2.29299920030916E-2</v>
      </c>
      <c r="AZ185" s="75">
        <v>-2.3131585797886999E-2</v>
      </c>
      <c r="BA185" s="75">
        <v>-2.33111939587115E-2</v>
      </c>
      <c r="BB185" s="75">
        <v>-2.3468733349409299E-2</v>
      </c>
      <c r="BC185" s="75">
        <v>-2.36041068517533E-2</v>
      </c>
      <c r="BD185" s="75">
        <v>-2.3717055687452498E-2</v>
      </c>
      <c r="BE185" s="75">
        <v>-2.3807644639882702E-2</v>
      </c>
      <c r="BF185" s="75">
        <v>-2.3875602861508E-2</v>
      </c>
      <c r="BG185" s="75">
        <v>-2.3920987341639301E-2</v>
      </c>
      <c r="BH185" s="75">
        <v>-2.3943688110912201E-2</v>
      </c>
      <c r="BI185" s="75">
        <v>-2.3943668138890602E-2</v>
      </c>
      <c r="BJ185" s="75">
        <v>-2.3921004943163099E-2</v>
      </c>
      <c r="BK185" s="75">
        <v>-2.3875608115172298E-2</v>
      </c>
      <c r="BL185" s="75">
        <v>-2.3807660311395001E-2</v>
      </c>
      <c r="BM185" s="75">
        <v>-2.3717102391419699E-2</v>
      </c>
      <c r="BN185" s="75">
        <v>-2.36041366839208E-2</v>
      </c>
      <c r="BO185" s="75">
        <v>-2.3468795167486799E-2</v>
      </c>
      <c r="BP185" s="75">
        <v>-2.3311252910843901E-2</v>
      </c>
      <c r="BQ185" s="75">
        <v>-2.3131634301839701E-2</v>
      </c>
      <c r="BR185" s="75">
        <v>-2.2930075551671501E-2</v>
      </c>
      <c r="BS185" s="75">
        <v>-2.2706749512767601E-2</v>
      </c>
      <c r="BT185" s="75">
        <v>-2.2461771012217399E-2</v>
      </c>
      <c r="BU185" s="75">
        <v>-2.2195312109788499E-2</v>
      </c>
      <c r="BV185" s="75">
        <v>-2.1907481237544699E-2</v>
      </c>
      <c r="BW185" s="75">
        <v>-2.15984291341146E-2</v>
      </c>
      <c r="BX185" s="75">
        <v>-2.1268248114088201E-2</v>
      </c>
      <c r="BY185" s="75">
        <v>-2.0917093021976099E-2</v>
      </c>
      <c r="BZ185" s="75">
        <v>-2.05450361557586E-2</v>
      </c>
      <c r="CA185" s="75">
        <v>-2.01522733819865E-2</v>
      </c>
      <c r="CB185" s="75">
        <v>-1.97389058231556E-2</v>
      </c>
      <c r="CC185" s="75">
        <v>-1.9305159575596899E-2</v>
      </c>
      <c r="CD185" s="75">
        <v>-1.8851258434901801E-2</v>
      </c>
      <c r="CE185" s="75">
        <v>-1.8377432643182999E-2</v>
      </c>
      <c r="CF185" s="75">
        <v>-1.78840730404181E-2</v>
      </c>
      <c r="CG185" s="75">
        <v>-1.7371479970611201E-2</v>
      </c>
      <c r="CH185" s="75">
        <v>-1.68401428709694E-2</v>
      </c>
      <c r="CI185" s="75">
        <v>-1.6290559819139998E-2</v>
      </c>
      <c r="CJ185" s="75">
        <v>-1.5723260914869499E-2</v>
      </c>
      <c r="CK185" s="75">
        <v>-1.5138941805339499E-2</v>
      </c>
      <c r="CL185" s="75">
        <v>-1.4538255493694099E-2</v>
      </c>
      <c r="CM185" s="75">
        <v>-1.39219590903167E-2</v>
      </c>
      <c r="CN185" s="75">
        <v>-1.3290894516821901E-2</v>
      </c>
      <c r="CO185" s="75">
        <v>-1.2645843440627601E-2</v>
      </c>
      <c r="CP185" s="75">
        <v>-1.1987722822509501E-2</v>
      </c>
      <c r="CQ185" s="75">
        <v>-1.13174044889274E-2</v>
      </c>
      <c r="CR185" s="75">
        <v>-1.06357878364406E-2</v>
      </c>
      <c r="CS185" s="75">
        <v>-9.9437704409501698E-3</v>
      </c>
      <c r="CT185" s="75">
        <v>-9.2422828041117001E-3</v>
      </c>
      <c r="CU185" s="75">
        <v>-8.5321581803009302E-3</v>
      </c>
      <c r="CV185" s="75">
        <v>-7.8142990476089795E-3</v>
      </c>
      <c r="CW185" s="75">
        <v>-7.08955125725424E-3</v>
      </c>
      <c r="CX185" s="75">
        <v>-6.35866470885957E-3</v>
      </c>
      <c r="CY185" s="75">
        <v>-5.62248865130641E-3</v>
      </c>
      <c r="CZ185" s="75">
        <v>-4.8817108609318796E-3</v>
      </c>
      <c r="DA185" s="75">
        <v>-4.1370344711731304E-3</v>
      </c>
      <c r="DB185" s="75">
        <v>-3.3891556367416299E-3</v>
      </c>
      <c r="DC185" s="75">
        <v>-2.6386842827514499E-3</v>
      </c>
      <c r="DD185" s="75">
        <v>-1.8862156094746701E-3</v>
      </c>
      <c r="DE185" s="75">
        <v>-1.1323597197906499E-3</v>
      </c>
      <c r="DF185" s="75">
        <v>-7.5518061423281299E-4</v>
      </c>
    </row>
    <row r="186" spans="1:110" ht="1.1499999999999999" customHeight="1" x14ac:dyDescent="0.25">
      <c r="A186" s="71">
        <f t="shared" si="57"/>
        <v>175</v>
      </c>
      <c r="B186">
        <v>1250</v>
      </c>
      <c r="C186" s="72">
        <f t="shared" si="62"/>
        <v>-7.0447580866039002E-3</v>
      </c>
      <c r="D186" s="72">
        <f t="shared" si="62"/>
        <v>-2.37902274847374E-2</v>
      </c>
      <c r="E186" s="72">
        <f t="shared" si="62"/>
        <v>-1.4435489375359699E-2</v>
      </c>
      <c r="G186" s="72">
        <f t="shared" si="60"/>
        <v>-0.17389766693174299</v>
      </c>
      <c r="H186" s="72">
        <f t="shared" si="60"/>
        <v>-0.58707661250044096</v>
      </c>
      <c r="I186" s="72">
        <f t="shared" si="61"/>
        <v>-0.35575812372147497</v>
      </c>
      <c r="K186" s="75">
        <v>-7.5360056554018195E-4</v>
      </c>
      <c r="L186" s="75">
        <v>-1.1304175064196799E-3</v>
      </c>
      <c r="M186" s="75">
        <v>-1.8831442906412101E-3</v>
      </c>
      <c r="N186" s="75">
        <v>-2.6343260199791899E-3</v>
      </c>
      <c r="O186" s="75">
        <v>-3.3835653109872501E-3</v>
      </c>
      <c r="P186" s="75">
        <v>-4.1302280915579102E-3</v>
      </c>
      <c r="Q186" s="75">
        <v>-4.8735100329895401E-3</v>
      </c>
      <c r="R186" s="75">
        <v>-5.6130654385196897E-3</v>
      </c>
      <c r="S186" s="75">
        <v>-6.3479417618418597E-3</v>
      </c>
      <c r="T186" s="75">
        <v>-7.07727736726155E-3</v>
      </c>
      <c r="U186" s="75">
        <v>-7.8009057156987098E-3</v>
      </c>
      <c r="V186" s="75">
        <v>-8.5172931068609598E-3</v>
      </c>
      <c r="W186" s="75">
        <v>-9.2259973839372792E-3</v>
      </c>
      <c r="X186" s="75">
        <v>-9.9262200177327002E-3</v>
      </c>
      <c r="Y186" s="75">
        <v>-1.06168060386153E-2</v>
      </c>
      <c r="Z186" s="75">
        <v>-1.12970305147337E-2</v>
      </c>
      <c r="AA186" s="75">
        <v>-1.19659556302667E-2</v>
      </c>
      <c r="AB186" s="75">
        <v>-1.26227404236897E-2</v>
      </c>
      <c r="AC186" s="75">
        <v>-1.3266366046413999E-2</v>
      </c>
      <c r="AD186" s="75">
        <v>-1.38960786055076E-2</v>
      </c>
      <c r="AE186" s="75">
        <v>-1.4511075929885899E-2</v>
      </c>
      <c r="AF186" s="75">
        <v>-1.5110461887670601E-2</v>
      </c>
      <c r="AG186" s="75">
        <v>-1.5693527660660001E-2</v>
      </c>
      <c r="AH186" s="75">
        <v>-1.6259750220965499E-2</v>
      </c>
      <c r="AI186" s="75">
        <v>-1.6808214046227399E-2</v>
      </c>
      <c r="AJ186" s="75">
        <v>-1.73386073571145E-2</v>
      </c>
      <c r="AK186" s="75">
        <v>-1.7850358698929002E-2</v>
      </c>
      <c r="AL186" s="75">
        <v>-1.83428775762467E-2</v>
      </c>
      <c r="AM186" s="75">
        <v>-1.8816054065141499E-2</v>
      </c>
      <c r="AN186" s="75">
        <v>-1.9269333637134799E-2</v>
      </c>
      <c r="AO186" s="75">
        <v>-1.9702510942856799E-2</v>
      </c>
      <c r="AP186" s="75">
        <v>-2.0115477776052999E-2</v>
      </c>
      <c r="AQ186" s="75">
        <v>-2.0507813230879E-2</v>
      </c>
      <c r="AR186" s="75">
        <v>-2.08795376349462E-2</v>
      </c>
      <c r="AS186" s="75">
        <v>-2.1230463352635499E-2</v>
      </c>
      <c r="AT186" s="75">
        <v>-2.1560303471396699E-2</v>
      </c>
      <c r="AU186" s="75">
        <v>-2.1869196500256202E-2</v>
      </c>
      <c r="AV186" s="75">
        <v>-2.2156734119075702E-2</v>
      </c>
      <c r="AW186" s="75">
        <v>-2.2422961357369701E-2</v>
      </c>
      <c r="AX186" s="75">
        <v>-2.2667726745053102E-2</v>
      </c>
      <c r="AY186" s="75">
        <v>-2.2890771742841001E-2</v>
      </c>
      <c r="AZ186" s="75">
        <v>-2.30921447967057E-2</v>
      </c>
      <c r="BA186" s="75">
        <v>-2.32715399597236E-2</v>
      </c>
      <c r="BB186" s="75">
        <v>-2.3428881435120199E-2</v>
      </c>
      <c r="BC186" s="75">
        <v>-2.3564093556929001E-2</v>
      </c>
      <c r="BD186" s="75">
        <v>-2.3676881129008499E-2</v>
      </c>
      <c r="BE186" s="75">
        <v>-2.3767357857668599E-2</v>
      </c>
      <c r="BF186" s="75">
        <v>-2.3835211575305899E-2</v>
      </c>
      <c r="BG186" s="75">
        <v>-2.38805291732796E-2</v>
      </c>
      <c r="BH186" s="75">
        <v>-2.3903196248620501E-2</v>
      </c>
      <c r="BI186" s="75">
        <v>-2.3903162128426601E-2</v>
      </c>
      <c r="BJ186" s="75">
        <v>-2.38805402967091E-2</v>
      </c>
      <c r="BK186" s="75">
        <v>-2.3835195201131601E-2</v>
      </c>
      <c r="BL186" s="75">
        <v>-2.3767356424923398E-2</v>
      </c>
      <c r="BM186" s="75">
        <v>-2.36769203045878E-2</v>
      </c>
      <c r="BN186" s="75">
        <v>-2.3564116644643002E-2</v>
      </c>
      <c r="BO186" s="75">
        <v>-2.34289576875653E-2</v>
      </c>
      <c r="BP186" s="75">
        <v>-2.3271615647022299E-2</v>
      </c>
      <c r="BQ186" s="75">
        <v>-2.3092221893684799E-2</v>
      </c>
      <c r="BR186" s="75">
        <v>-2.28908888534851E-2</v>
      </c>
      <c r="BS186" s="75">
        <v>-2.2667811779974699E-2</v>
      </c>
      <c r="BT186" s="75">
        <v>-2.2423077853286399E-2</v>
      </c>
      <c r="BU186" s="75">
        <v>-2.21568855964187E-2</v>
      </c>
      <c r="BV186" s="75">
        <v>-2.1869323165233202E-2</v>
      </c>
      <c r="BW186" s="75">
        <v>-2.1560564914148001E-2</v>
      </c>
      <c r="BX186" s="75">
        <v>-2.1230693594152399E-2</v>
      </c>
      <c r="BY186" s="75">
        <v>-2.0879881146111001E-2</v>
      </c>
      <c r="BZ186" s="75">
        <v>-2.0508202012624599E-2</v>
      </c>
      <c r="CA186" s="75">
        <v>-2.0115859673369402E-2</v>
      </c>
      <c r="CB186" s="75">
        <v>-1.97029692685282E-2</v>
      </c>
      <c r="CC186" s="75">
        <v>-1.92697543064787E-2</v>
      </c>
      <c r="CD186" s="75">
        <v>-1.8816458797296001E-2</v>
      </c>
      <c r="CE186" s="75">
        <v>-1.8343306631700199E-2</v>
      </c>
      <c r="CF186" s="75">
        <v>-1.7850702781301998E-2</v>
      </c>
      <c r="CG186" s="75">
        <v>-1.7338946021004598E-2</v>
      </c>
      <c r="CH186" s="75">
        <v>-1.6808528197875601E-2</v>
      </c>
      <c r="CI186" s="75">
        <v>-1.6259946750696998E-2</v>
      </c>
      <c r="CJ186" s="75">
        <v>-1.56937322777548E-2</v>
      </c>
      <c r="CK186" s="75">
        <v>-1.51105691561178E-2</v>
      </c>
      <c r="CL186" s="75">
        <v>-1.45111147191482E-2</v>
      </c>
      <c r="CM186" s="75">
        <v>-1.38961094291335E-2</v>
      </c>
      <c r="CN186" s="75">
        <v>-1.32663897991096E-2</v>
      </c>
      <c r="CO186" s="75">
        <v>-1.26227317326947E-2</v>
      </c>
      <c r="CP186" s="75">
        <v>-1.1966031569404499E-2</v>
      </c>
      <c r="CQ186" s="75">
        <v>-1.1297161484699199E-2</v>
      </c>
      <c r="CR186" s="75">
        <v>-1.06170022924106E-2</v>
      </c>
      <c r="CS186" s="75">
        <v>-9.9264456021455703E-3</v>
      </c>
      <c r="CT186" s="75">
        <v>-9.2264093993526305E-3</v>
      </c>
      <c r="CU186" s="75">
        <v>-8.5177240456232508E-3</v>
      </c>
      <c r="CV186" s="75">
        <v>-7.8012770592295003E-3</v>
      </c>
      <c r="CW186" s="75">
        <v>-7.0779140100376003E-3</v>
      </c>
      <c r="CX186" s="75">
        <v>-6.3483846836743397E-3</v>
      </c>
      <c r="CY186" s="75">
        <v>-5.6135210504317003E-3</v>
      </c>
      <c r="CZ186" s="75">
        <v>-4.8740329700149203E-3</v>
      </c>
      <c r="DA186" s="75">
        <v>-4.13060444132497E-3</v>
      </c>
      <c r="DB186" s="75">
        <v>-3.3839442644966701E-3</v>
      </c>
      <c r="DC186" s="75">
        <v>-2.6346662115974999E-3</v>
      </c>
      <c r="DD186" s="75">
        <v>-1.88336456867546E-3</v>
      </c>
      <c r="DE186" s="75">
        <v>-1.1306591685888601E-3</v>
      </c>
      <c r="DF186" s="75">
        <v>-7.5404218820949596E-4</v>
      </c>
    </row>
    <row r="187" spans="1:110" ht="1.1499999999999999" customHeight="1" x14ac:dyDescent="0.25">
      <c r="A187" s="71">
        <f t="shared" si="57"/>
        <v>176</v>
      </c>
      <c r="B187">
        <v>1200</v>
      </c>
      <c r="C187" s="72">
        <f t="shared" si="62"/>
        <v>-7.0347090755012599E-3</v>
      </c>
      <c r="D187" s="72">
        <f t="shared" si="62"/>
        <v>-2.3755397371983199E-2</v>
      </c>
      <c r="E187" s="72">
        <f t="shared" si="62"/>
        <v>-1.4412199090515899E-2</v>
      </c>
      <c r="G187" s="72">
        <f t="shared" si="60"/>
        <v>-0.166862957856242</v>
      </c>
      <c r="H187" s="72">
        <f t="shared" si="60"/>
        <v>-0.56332121512845701</v>
      </c>
      <c r="I187" s="72">
        <f t="shared" si="61"/>
        <v>-0.34134592463095897</v>
      </c>
      <c r="K187" s="75">
        <v>-7.5254184450386605E-4</v>
      </c>
      <c r="L187" s="75">
        <v>-1.12878930235183E-3</v>
      </c>
      <c r="M187" s="75">
        <v>-1.8804020168863599E-3</v>
      </c>
      <c r="N187" s="75">
        <v>-2.6304709112901E-3</v>
      </c>
      <c r="O187" s="75">
        <v>-3.3785570305690199E-3</v>
      </c>
      <c r="P187" s="75">
        <v>-4.1240578592487498E-3</v>
      </c>
      <c r="Q187" s="75">
        <v>-4.8661206145379698E-3</v>
      </c>
      <c r="R187" s="75">
        <v>-5.60443248473802E-3</v>
      </c>
      <c r="S187" s="75">
        <v>-6.3380537464672601E-3</v>
      </c>
      <c r="T187" s="75">
        <v>-7.0660453239042896E-3</v>
      </c>
      <c r="U187" s="75">
        <v>-7.7883449630189701E-3</v>
      </c>
      <c r="V187" s="75">
        <v>-8.5033712135464106E-3</v>
      </c>
      <c r="W187" s="75">
        <v>-9.2106549621894292E-3</v>
      </c>
      <c r="X187" s="75">
        <v>-9.9094966907114206E-3</v>
      </c>
      <c r="Y187" s="75">
        <v>-1.0598660184855301E-2</v>
      </c>
      <c r="Z187" s="75">
        <v>-1.1277464499885301E-2</v>
      </c>
      <c r="AA187" s="75">
        <v>-1.1945014346756501E-2</v>
      </c>
      <c r="AB187" s="75">
        <v>-1.26004039408871E-2</v>
      </c>
      <c r="AC187" s="75">
        <v>-1.32426921327169E-2</v>
      </c>
      <c r="AD187" s="75">
        <v>-1.3871122652621999E-2</v>
      </c>
      <c r="AE187" s="75">
        <v>-1.4484854720089899E-2</v>
      </c>
      <c r="AF187" s="75">
        <v>-1.5083078038705899E-2</v>
      </c>
      <c r="AG187" s="75">
        <v>-1.5665038227398301E-2</v>
      </c>
      <c r="AH187" s="75">
        <v>-1.62302108069752E-2</v>
      </c>
      <c r="AI187" s="75">
        <v>-1.6777741200039602E-2</v>
      </c>
      <c r="AJ187" s="75">
        <v>-1.73072466983057E-2</v>
      </c>
      <c r="AK187" s="75">
        <v>-1.7818200609212902E-2</v>
      </c>
      <c r="AL187" s="75">
        <v>-1.8310011680982799E-2</v>
      </c>
      <c r="AM187" s="75">
        <v>-1.87825281925415E-2</v>
      </c>
      <c r="AN187" s="75">
        <v>-1.9235239440431501E-2</v>
      </c>
      <c r="AO187" s="75">
        <v>-1.96678992534907E-2</v>
      </c>
      <c r="AP187" s="75">
        <v>-2.0080397852420901E-2</v>
      </c>
      <c r="AQ187" s="75">
        <v>-2.04723263616233E-2</v>
      </c>
      <c r="AR187" s="75">
        <v>-2.0843665078191399E-2</v>
      </c>
      <c r="AS187" s="75">
        <v>-2.11942496393112E-2</v>
      </c>
      <c r="AT187" s="75">
        <v>-2.1523770582625699E-2</v>
      </c>
      <c r="AU187" s="75">
        <v>-2.18323617626856E-2</v>
      </c>
      <c r="AV187" s="75">
        <v>-2.2119625987411299E-2</v>
      </c>
      <c r="AW187" s="75">
        <v>-2.23855829499916E-2</v>
      </c>
      <c r="AX187" s="75">
        <v>-2.2630104886293301E-2</v>
      </c>
      <c r="AY187" s="75">
        <v>-2.2852913083775E-2</v>
      </c>
      <c r="AZ187" s="75">
        <v>-2.30540673617406E-2</v>
      </c>
      <c r="BA187" s="75">
        <v>-2.3233263979204801E-2</v>
      </c>
      <c r="BB187" s="75">
        <v>-2.3390416541837999E-2</v>
      </c>
      <c r="BC187" s="75">
        <v>-2.3525472143482998E-2</v>
      </c>
      <c r="BD187" s="75">
        <v>-2.36381129429355E-2</v>
      </c>
      <c r="BE187" s="75">
        <v>-2.3728476887431401E-2</v>
      </c>
      <c r="BF187" s="75">
        <v>-2.3796237520586998E-2</v>
      </c>
      <c r="BG187" s="75">
        <v>-2.3841488627926899E-2</v>
      </c>
      <c r="BH187" s="75">
        <v>-2.3864124195602E-2</v>
      </c>
      <c r="BI187" s="75">
        <v>-2.3864078479109499E-2</v>
      </c>
      <c r="BJ187" s="75">
        <v>-2.3841491005136901E-2</v>
      </c>
      <c r="BK187" s="75">
        <v>-2.3796198896625299E-2</v>
      </c>
      <c r="BL187" s="75">
        <v>-2.3728457078036599E-2</v>
      </c>
      <c r="BM187" s="75">
        <v>-2.3638139434838099E-2</v>
      </c>
      <c r="BN187" s="75">
        <v>-2.3525485544869201E-2</v>
      </c>
      <c r="BO187" s="75">
        <v>-2.3390501069015902E-2</v>
      </c>
      <c r="BP187" s="75">
        <v>-2.3233349801821498E-2</v>
      </c>
      <c r="BQ187" s="75">
        <v>-2.3054170230761801E-2</v>
      </c>
      <c r="BR187" s="75">
        <v>-2.2853056766111799E-2</v>
      </c>
      <c r="BS187" s="75">
        <v>-2.2630217826254E-2</v>
      </c>
      <c r="BT187" s="75">
        <v>-2.23857244984083E-2</v>
      </c>
      <c r="BU187" s="75">
        <v>-2.2119789251319098E-2</v>
      </c>
      <c r="BV187" s="75">
        <v>-2.1832491882537299E-2</v>
      </c>
      <c r="BW187" s="75">
        <v>-2.1524018991963201E-2</v>
      </c>
      <c r="BX187" s="75">
        <v>-2.11944530684877E-2</v>
      </c>
      <c r="BY187" s="75">
        <v>-2.0843974693098E-2</v>
      </c>
      <c r="BZ187" s="75">
        <v>-2.0472666394475699E-2</v>
      </c>
      <c r="CA187" s="75">
        <v>-2.0080733917884501E-2</v>
      </c>
      <c r="CB187" s="75">
        <v>-1.9668309236130801E-2</v>
      </c>
      <c r="CC187" s="75">
        <v>-1.9235610972445999E-2</v>
      </c>
      <c r="CD187" s="75">
        <v>-1.87829033283105E-2</v>
      </c>
      <c r="CE187" s="75">
        <v>-1.83104043580169E-2</v>
      </c>
      <c r="CF187" s="75">
        <v>-1.7818531027896801E-2</v>
      </c>
      <c r="CG187" s="75">
        <v>-1.7307582758908199E-2</v>
      </c>
      <c r="CH187" s="75">
        <v>-1.6778051031214901E-2</v>
      </c>
      <c r="CI187" s="75">
        <v>-1.6230435478469099E-2</v>
      </c>
      <c r="CJ187" s="75">
        <v>-1.5665264128988301E-2</v>
      </c>
      <c r="CK187" s="75">
        <v>-1.5083214458909399E-2</v>
      </c>
      <c r="CL187" s="75">
        <v>-1.4484943079760299E-2</v>
      </c>
      <c r="CM187" s="75">
        <v>-1.38711810121458E-2</v>
      </c>
      <c r="CN187" s="75">
        <v>-1.3242752302676301E-2</v>
      </c>
      <c r="CO187" s="75">
        <v>-1.2600435025469699E-2</v>
      </c>
      <c r="CP187" s="75">
        <v>-1.1945099144436399E-2</v>
      </c>
      <c r="CQ187" s="75">
        <v>-1.1277622587263E-2</v>
      </c>
      <c r="CR187" s="75">
        <v>-1.05988646737159E-2</v>
      </c>
      <c r="CS187" s="75">
        <v>-9.9097139857849403E-3</v>
      </c>
      <c r="CT187" s="75">
        <v>-9.2110750158781209E-3</v>
      </c>
      <c r="CU187" s="75">
        <v>-8.5037754580571303E-3</v>
      </c>
      <c r="CV187" s="75">
        <v>-7.7886905273999198E-3</v>
      </c>
      <c r="CW187" s="75">
        <v>-7.06666110863807E-3</v>
      </c>
      <c r="CX187" s="75">
        <v>-6.33844284602218E-3</v>
      </c>
      <c r="CY187" s="75">
        <v>-5.6048452955110399E-3</v>
      </c>
      <c r="CZ187" s="75">
        <v>-4.86660333575855E-3</v>
      </c>
      <c r="DA187" s="75">
        <v>-4.12438113837197E-3</v>
      </c>
      <c r="DB187" s="75">
        <v>-3.3788992315840001E-3</v>
      </c>
      <c r="DC187" s="75">
        <v>-2.6307754054732801E-3</v>
      </c>
      <c r="DD187" s="75">
        <v>-1.88060339883122E-3</v>
      </c>
      <c r="DE187" s="75">
        <v>-1.1290114530947901E-3</v>
      </c>
      <c r="DF187" s="75">
        <v>-7.5293800632607604E-4</v>
      </c>
    </row>
    <row r="188" spans="1:110" ht="1.1499999999999999" customHeight="1" x14ac:dyDescent="0.25">
      <c r="A188" s="71">
        <f t="shared" si="57"/>
        <v>177</v>
      </c>
      <c r="B188">
        <v>1150</v>
      </c>
      <c r="C188" s="72">
        <f t="shared" si="62"/>
        <v>-7.0250597787344304E-3</v>
      </c>
      <c r="D188" s="72">
        <f t="shared" si="62"/>
        <v>-2.3721976301007999E-2</v>
      </c>
      <c r="E188" s="72">
        <f t="shared" si="62"/>
        <v>-1.43898614899899E-2</v>
      </c>
      <c r="G188" s="72">
        <f t="shared" si="60"/>
        <v>-0.15983789807750701</v>
      </c>
      <c r="H188" s="72">
        <f t="shared" si="60"/>
        <v>-0.53959923882744898</v>
      </c>
      <c r="I188" s="72">
        <f t="shared" si="61"/>
        <v>-0.32695606314096898</v>
      </c>
      <c r="K188" s="75">
        <v>-7.51525245141238E-4</v>
      </c>
      <c r="L188" s="75">
        <v>-1.12721584418068E-3</v>
      </c>
      <c r="M188" s="75">
        <v>-1.8777482967971E-3</v>
      </c>
      <c r="N188" s="75">
        <v>-2.6267458553411401E-3</v>
      </c>
      <c r="O188" s="75">
        <v>-3.3737156618735701E-3</v>
      </c>
      <c r="P188" s="75">
        <v>-4.1180937910485198E-3</v>
      </c>
      <c r="Q188" s="75">
        <v>-4.8589843369609299E-3</v>
      </c>
      <c r="R188" s="75">
        <v>-5.5960918326763897E-3</v>
      </c>
      <c r="S188" s="75">
        <v>-6.3285050126205503E-3</v>
      </c>
      <c r="T188" s="75">
        <v>-7.0552044635041897E-3</v>
      </c>
      <c r="U188" s="75">
        <v>-7.7762179342698804E-3</v>
      </c>
      <c r="V188" s="75">
        <v>-8.4899392148827194E-3</v>
      </c>
      <c r="W188" s="75">
        <v>-9.1958540671384995E-3</v>
      </c>
      <c r="X188" s="75">
        <v>-9.8933646399154904E-3</v>
      </c>
      <c r="Y188" s="75">
        <v>-1.05811654900753E-2</v>
      </c>
      <c r="Z188" s="75">
        <v>-1.12585994407345E-2</v>
      </c>
      <c r="AA188" s="75">
        <v>-1.19248297890226E-2</v>
      </c>
      <c r="AB188" s="75">
        <v>-1.25788809554478E-2</v>
      </c>
      <c r="AC188" s="75">
        <v>-1.32198794907799E-2</v>
      </c>
      <c r="AD188" s="75">
        <v>-1.38470848002816E-2</v>
      </c>
      <c r="AE188" s="75">
        <v>-1.4459599544138601E-2</v>
      </c>
      <c r="AF188" s="75">
        <v>-1.50567042523334E-2</v>
      </c>
      <c r="AG188" s="75">
        <v>-1.5637608602582901E-2</v>
      </c>
      <c r="AH188" s="75">
        <v>-1.6201764910883799E-2</v>
      </c>
      <c r="AI188" s="75">
        <v>-1.6748400123819899E-2</v>
      </c>
      <c r="AJ188" s="75">
        <v>-1.7277052392601001E-2</v>
      </c>
      <c r="AK188" s="75">
        <v>-1.7787230077165001E-2</v>
      </c>
      <c r="AL188" s="75">
        <v>-1.82783650027886E-2</v>
      </c>
      <c r="AM188" s="75">
        <v>-1.8750238801767401E-2</v>
      </c>
      <c r="AN188" s="75">
        <v>-1.9202397708127102E-2</v>
      </c>
      <c r="AO188" s="75">
        <v>-1.9634561730467699E-2</v>
      </c>
      <c r="AP188" s="75">
        <v>-2.00465962996077E-2</v>
      </c>
      <c r="AQ188" s="75">
        <v>-2.0438133576240001E-2</v>
      </c>
      <c r="AR188" s="75">
        <v>-2.0809095089043599E-2</v>
      </c>
      <c r="AS188" s="75">
        <v>-2.1159340500544199E-2</v>
      </c>
      <c r="AT188" s="75">
        <v>-2.1488557811794599E-2</v>
      </c>
      <c r="AU188" s="75">
        <v>-2.1796846524312002E-2</v>
      </c>
      <c r="AV188" s="75">
        <v>-2.20838485209696E-2</v>
      </c>
      <c r="AW188" s="75">
        <v>-2.2349545364500002E-2</v>
      </c>
      <c r="AX188" s="75">
        <v>-2.25938260779639E-2</v>
      </c>
      <c r="AY188" s="75">
        <v>-2.2816415449156E-2</v>
      </c>
      <c r="AZ188" s="75">
        <v>-2.3017352976999E-2</v>
      </c>
      <c r="BA188" s="75">
        <v>-2.31963641794573E-2</v>
      </c>
      <c r="BB188" s="75">
        <v>-2.3353337828834801E-2</v>
      </c>
      <c r="BC188" s="75">
        <v>-2.3488240034257601E-2</v>
      </c>
      <c r="BD188" s="75">
        <v>-2.3600749243114401E-2</v>
      </c>
      <c r="BE188" s="75">
        <v>-2.3690999065138298E-2</v>
      </c>
      <c r="BF188" s="75">
        <v>-2.3758677839350598E-2</v>
      </c>
      <c r="BG188" s="75">
        <v>-2.38038634081158E-2</v>
      </c>
      <c r="BH188" s="75">
        <v>-2.3826468895990702E-2</v>
      </c>
      <c r="BI188" s="75">
        <v>-2.3826415437765699E-2</v>
      </c>
      <c r="BJ188" s="75">
        <v>-2.3803854601928801E-2</v>
      </c>
      <c r="BK188" s="75">
        <v>-2.3758617885764499E-2</v>
      </c>
      <c r="BL188" s="75">
        <v>-2.36909606885774E-2</v>
      </c>
      <c r="BM188" s="75">
        <v>-2.3600758684256099E-2</v>
      </c>
      <c r="BN188" s="75">
        <v>-2.3488242508228702E-2</v>
      </c>
      <c r="BO188" s="75">
        <v>-2.3353424292940801E-2</v>
      </c>
      <c r="BP188" s="75">
        <v>-2.3196454837657199E-2</v>
      </c>
      <c r="BQ188" s="75">
        <v>-2.3017478340757399E-2</v>
      </c>
      <c r="BR188" s="75">
        <v>-2.2816578791362101E-2</v>
      </c>
      <c r="BS188" s="75">
        <v>-2.2593966734411799E-2</v>
      </c>
      <c r="BT188" s="75">
        <v>-2.2349710339085501E-2</v>
      </c>
      <c r="BU188" s="75">
        <v>-2.2084022184908399E-2</v>
      </c>
      <c r="BV188" s="75">
        <v>-2.17969865664417E-2</v>
      </c>
      <c r="BW188" s="75">
        <v>-2.14887903431372E-2</v>
      </c>
      <c r="BX188" s="75">
        <v>-2.1159525277462302E-2</v>
      </c>
      <c r="BY188" s="75">
        <v>-2.0809372154885701E-2</v>
      </c>
      <c r="BZ188" s="75">
        <v>-2.0438427239423601E-2</v>
      </c>
      <c r="CA188" s="75">
        <v>-2.0046893707299202E-2</v>
      </c>
      <c r="CB188" s="75">
        <v>-1.9634922539703399E-2</v>
      </c>
      <c r="CC188" s="75">
        <v>-1.92027260077338E-2</v>
      </c>
      <c r="CD188" s="75">
        <v>-1.87505876605337E-2</v>
      </c>
      <c r="CE188" s="75">
        <v>-1.8278721147421399E-2</v>
      </c>
      <c r="CF188" s="75">
        <v>-1.7787552490190098E-2</v>
      </c>
      <c r="CG188" s="75">
        <v>-1.7277384769376999E-2</v>
      </c>
      <c r="CH188" s="75">
        <v>-1.67487056557592E-2</v>
      </c>
      <c r="CI188" s="75">
        <v>-1.62020204403415E-2</v>
      </c>
      <c r="CJ188" s="75">
        <v>-1.5637850992998199E-2</v>
      </c>
      <c r="CK188" s="75">
        <v>-1.50568726180244E-2</v>
      </c>
      <c r="CL188" s="75">
        <v>-1.44597360481702E-2</v>
      </c>
      <c r="CM188" s="75">
        <v>-1.3847169704536E-2</v>
      </c>
      <c r="CN188" s="75">
        <v>-1.32199789601099E-2</v>
      </c>
      <c r="CO188" s="75">
        <v>-1.2578950553520299E-2</v>
      </c>
      <c r="CP188" s="75">
        <v>-1.1924924112977299E-2</v>
      </c>
      <c r="CQ188" s="75">
        <v>-1.12587866505327E-2</v>
      </c>
      <c r="CR188" s="75">
        <v>-1.0581375095030101E-2</v>
      </c>
      <c r="CS188" s="75">
        <v>-9.8935759885853194E-3</v>
      </c>
      <c r="CT188" s="75">
        <v>-9.1962810005679699E-3</v>
      </c>
      <c r="CU188" s="75">
        <v>-8.4903140970709508E-3</v>
      </c>
      <c r="CV188" s="75">
        <v>-7.7765414721125102E-3</v>
      </c>
      <c r="CW188" s="75">
        <v>-7.05579518292324E-3</v>
      </c>
      <c r="CX188" s="75">
        <v>-6.3288414348608001E-3</v>
      </c>
      <c r="CY188" s="75">
        <v>-5.5964642988055799E-3</v>
      </c>
      <c r="CZ188" s="75">
        <v>-4.8594242369927E-3</v>
      </c>
      <c r="DA188" s="75">
        <v>-4.1183669724887198E-3</v>
      </c>
      <c r="DB188" s="75">
        <v>-3.3740225078736298E-3</v>
      </c>
      <c r="DC188" s="75">
        <v>-2.6270134385640602E-3</v>
      </c>
      <c r="DD188" s="75">
        <v>-1.87793329762826E-3</v>
      </c>
      <c r="DE188" s="75">
        <v>-1.12741720773556E-3</v>
      </c>
      <c r="DF188" s="75">
        <v>-7.5186896693594401E-4</v>
      </c>
    </row>
    <row r="189" spans="1:110" ht="1.1499999999999999" customHeight="1" x14ac:dyDescent="0.25">
      <c r="A189" s="71">
        <f t="shared" si="57"/>
        <v>178</v>
      </c>
      <c r="B189">
        <v>1100</v>
      </c>
      <c r="C189" s="72">
        <f t="shared" si="62"/>
        <v>-7.0158119239295E-3</v>
      </c>
      <c r="D189" s="72">
        <f t="shared" si="62"/>
        <v>-2.3689962367484399E-2</v>
      </c>
      <c r="E189" s="72">
        <f t="shared" si="62"/>
        <v>-1.43684731193707E-2</v>
      </c>
      <c r="G189" s="72">
        <f t="shared" si="60"/>
        <v>-0.15282208615357801</v>
      </c>
      <c r="H189" s="72">
        <f t="shared" si="60"/>
        <v>-0.51590927645996498</v>
      </c>
      <c r="I189" s="72">
        <f t="shared" si="61"/>
        <v>-0.31258759002159803</v>
      </c>
      <c r="K189" s="75">
        <v>-7.5055035214063501E-4</v>
      </c>
      <c r="L189" s="75">
        <v>-1.12569775569681E-3</v>
      </c>
      <c r="M189" s="75">
        <v>-1.87518397467101E-3</v>
      </c>
      <c r="N189" s="75">
        <v>-2.6231519176462799E-3</v>
      </c>
      <c r="O189" s="75">
        <v>-3.3690436274400699E-3</v>
      </c>
      <c r="P189" s="75">
        <v>-4.1123374331073102E-3</v>
      </c>
      <c r="Q189" s="75">
        <v>-4.85210370780805E-3</v>
      </c>
      <c r="R189" s="75">
        <v>-5.5880465844711496E-3</v>
      </c>
      <c r="S189" s="75">
        <v>-6.3192970916952597E-3</v>
      </c>
      <c r="T189" s="75">
        <v>-7.0447580866039002E-3</v>
      </c>
      <c r="U189" s="75">
        <v>-7.7645269153435899E-3</v>
      </c>
      <c r="V189" s="75">
        <v>-8.4769980103601393E-3</v>
      </c>
      <c r="W189" s="75">
        <v>-9.1815972293761601E-3</v>
      </c>
      <c r="X189" s="75">
        <v>-9.8778236372390801E-3</v>
      </c>
      <c r="Y189" s="75">
        <v>-1.05643213588382E-2</v>
      </c>
      <c r="Z189" s="75">
        <v>-1.12404355021226E-2</v>
      </c>
      <c r="AA189" s="75">
        <v>-1.19053987511733E-2</v>
      </c>
      <c r="AB189" s="75">
        <v>-1.25581695571236E-2</v>
      </c>
      <c r="AC189" s="75">
        <v>-1.3197925671256499E-2</v>
      </c>
      <c r="AD189" s="75">
        <v>-1.3823959993128399E-2</v>
      </c>
      <c r="AE189" s="75">
        <v>-1.44353076745028E-2</v>
      </c>
      <c r="AF189" s="75">
        <v>-1.50313356851484E-2</v>
      </c>
      <c r="AG189" s="75">
        <v>-1.5611233211566201E-2</v>
      </c>
      <c r="AH189" s="75">
        <v>-1.6174409101713499E-2</v>
      </c>
      <c r="AI189" s="75">
        <v>-1.6720184587729801E-2</v>
      </c>
      <c r="AJ189" s="75">
        <v>-1.7248019958847099E-2</v>
      </c>
      <c r="AK189" s="75">
        <v>-1.77574433051358E-2</v>
      </c>
      <c r="AL189" s="75">
        <v>-1.8247931893065401E-2</v>
      </c>
      <c r="AM189" s="75">
        <v>-1.8719183263538001E-2</v>
      </c>
      <c r="AN189" s="75">
        <v>-1.9170804453747199E-2</v>
      </c>
      <c r="AO189" s="75">
        <v>-1.9602494753680699E-2</v>
      </c>
      <c r="AP189" s="75">
        <v>-2.0014071570144499E-2</v>
      </c>
      <c r="AQ189" s="75">
        <v>-2.0405231365211801E-2</v>
      </c>
      <c r="AR189" s="75">
        <v>-2.0775826593808201E-2</v>
      </c>
      <c r="AS189" s="75">
        <v>-2.1125734593720101E-2</v>
      </c>
      <c r="AT189" s="75">
        <v>-2.14546634681619E-2</v>
      </c>
      <c r="AU189" s="75">
        <v>-2.17626511832213E-2</v>
      </c>
      <c r="AV189" s="75">
        <v>-2.2049400296064E-2</v>
      </c>
      <c r="AW189" s="75">
        <v>-2.23148487122307E-2</v>
      </c>
      <c r="AX189" s="75">
        <v>-2.25588899052763E-2</v>
      </c>
      <c r="AY189" s="75">
        <v>-2.2781277649687501E-2</v>
      </c>
      <c r="AZ189" s="75">
        <v>-2.29820015138648E-2</v>
      </c>
      <c r="BA189" s="75">
        <v>-2.3160838541830299E-2</v>
      </c>
      <c r="BB189" s="75">
        <v>-2.3317644225285199E-2</v>
      </c>
      <c r="BC189" s="75">
        <v>-2.34523950809261E-2</v>
      </c>
      <c r="BD189" s="75">
        <v>-2.3564787616105601E-2</v>
      </c>
      <c r="BE189" s="75">
        <v>-2.3654922281848401E-2</v>
      </c>
      <c r="BF189" s="75">
        <v>-2.3722529406063501E-2</v>
      </c>
      <c r="BG189" s="75">
        <v>-2.3767651397997702E-2</v>
      </c>
      <c r="BH189" s="75">
        <v>-2.37902274847374E-2</v>
      </c>
      <c r="BI189" s="75">
        <v>-2.3790170985312199E-2</v>
      </c>
      <c r="BJ189" s="75">
        <v>-2.37676290689387E-2</v>
      </c>
      <c r="BK189" s="75">
        <v>-2.3722450431755499E-2</v>
      </c>
      <c r="BL189" s="75">
        <v>-2.3654866095966998E-2</v>
      </c>
      <c r="BM189" s="75">
        <v>-2.3564776717812399E-2</v>
      </c>
      <c r="BN189" s="75">
        <v>-2.3452386904018501E-2</v>
      </c>
      <c r="BO189" s="75">
        <v>-2.3317726417781098E-2</v>
      </c>
      <c r="BP189" s="75">
        <v>-2.3160930274484501E-2</v>
      </c>
      <c r="BQ189" s="75">
        <v>-2.2982145547489299E-2</v>
      </c>
      <c r="BR189" s="75">
        <v>-2.27814543523072E-2</v>
      </c>
      <c r="BS189" s="75">
        <v>-2.2559057930502599E-2</v>
      </c>
      <c r="BT189" s="75">
        <v>-2.23150346216743E-2</v>
      </c>
      <c r="BU189" s="75">
        <v>-2.2049583781795199E-2</v>
      </c>
      <c r="BV189" s="75">
        <v>-2.1762806244323599E-2</v>
      </c>
      <c r="BW189" s="75">
        <v>-2.1454878113354399E-2</v>
      </c>
      <c r="BX189" s="75">
        <v>-2.1125908847284301E-2</v>
      </c>
      <c r="BY189" s="75">
        <v>-2.0776072109620101E-2</v>
      </c>
      <c r="BZ189" s="75">
        <v>-2.0405482433611701E-2</v>
      </c>
      <c r="CA189" s="75">
        <v>-2.0014336683029699E-2</v>
      </c>
      <c r="CB189" s="75">
        <v>-1.96028060260823E-2</v>
      </c>
      <c r="CC189" s="75">
        <v>-1.9171095902229301E-2</v>
      </c>
      <c r="CD189" s="75">
        <v>-1.87195075505633E-2</v>
      </c>
      <c r="CE189" s="75">
        <v>-1.8248252399907801E-2</v>
      </c>
      <c r="CF189" s="75">
        <v>-1.77577620752617E-2</v>
      </c>
      <c r="CG189" s="75">
        <v>-1.7248346721844401E-2</v>
      </c>
      <c r="CH189" s="75">
        <v>-1.6720486603739999E-2</v>
      </c>
      <c r="CI189" s="75">
        <v>-1.61746961528479E-2</v>
      </c>
      <c r="CJ189" s="75">
        <v>-1.56114876740048E-2</v>
      </c>
      <c r="CK189" s="75">
        <v>-1.5031538598213901E-2</v>
      </c>
      <c r="CL189" s="75">
        <v>-1.4435489375359699E-2</v>
      </c>
      <c r="CM189" s="75">
        <v>-1.38240714188805E-2</v>
      </c>
      <c r="CN189" s="75">
        <v>-1.3198066925792701E-2</v>
      </c>
      <c r="CO189" s="75">
        <v>-1.25582756043695E-2</v>
      </c>
      <c r="CP189" s="75">
        <v>-1.1905505159311301E-2</v>
      </c>
      <c r="CQ189" s="75">
        <v>-1.1240652591381999E-2</v>
      </c>
      <c r="CR189" s="75">
        <v>-1.05645336685756E-2</v>
      </c>
      <c r="CS189" s="75">
        <v>-9.8780320705691305E-3</v>
      </c>
      <c r="CT189" s="75">
        <v>-9.1820285841004001E-3</v>
      </c>
      <c r="CU189" s="75">
        <v>-8.4773416892176094E-3</v>
      </c>
      <c r="CV189" s="75">
        <v>-7.76483174126951E-3</v>
      </c>
      <c r="CW189" s="75">
        <v>-7.0453188409555804E-3</v>
      </c>
      <c r="CX189" s="75">
        <v>-6.3195825555840204E-3</v>
      </c>
      <c r="CY189" s="75">
        <v>-5.5883808432190497E-3</v>
      </c>
      <c r="CZ189" s="75">
        <v>-4.8524978816385502E-3</v>
      </c>
      <c r="DA189" s="75">
        <v>-4.1125641882354099E-3</v>
      </c>
      <c r="DB189" s="75">
        <v>-3.3693160072652902E-3</v>
      </c>
      <c r="DC189" s="75">
        <v>-2.62338178431491E-3</v>
      </c>
      <c r="DD189" s="75">
        <v>-1.8753554232080201E-3</v>
      </c>
      <c r="DE189" s="75">
        <v>-1.12587705352325E-3</v>
      </c>
      <c r="DF189" s="75">
        <v>-7.5083588152665402E-4</v>
      </c>
    </row>
    <row r="190" spans="1:110" ht="1.1499999999999999" customHeight="1" x14ac:dyDescent="0.25">
      <c r="A190" s="71">
        <f t="shared" si="57"/>
        <v>179</v>
      </c>
      <c r="B190">
        <v>1050</v>
      </c>
      <c r="C190" s="72">
        <f t="shared" si="62"/>
        <v>-7.00696657471325E-3</v>
      </c>
      <c r="D190" s="72">
        <f t="shared" si="62"/>
        <v>-2.3659353993771198E-2</v>
      </c>
      <c r="E190" s="72">
        <f t="shared" si="62"/>
        <v>-1.4348030753690099E-2</v>
      </c>
      <c r="G190" s="72">
        <f t="shared" si="60"/>
        <v>-0.145815119578865</v>
      </c>
      <c r="H190" s="72">
        <f t="shared" si="60"/>
        <v>-0.49224992246619398</v>
      </c>
      <c r="I190" s="72">
        <f t="shared" si="61"/>
        <v>-0.29823955926790802</v>
      </c>
      <c r="K190" s="75">
        <v>-7.49616099774357E-4</v>
      </c>
      <c r="L190" s="75">
        <v>-1.1242355755211901E-3</v>
      </c>
      <c r="M190" s="75">
        <v>-1.87271002618672E-3</v>
      </c>
      <c r="N190" s="75">
        <v>-2.6196899297156002E-3</v>
      </c>
      <c r="O190" s="75">
        <v>-3.3645433828632999E-3</v>
      </c>
      <c r="P190" s="75">
        <v>-4.1067903440534697E-3</v>
      </c>
      <c r="Q190" s="75">
        <v>-4.8454808599308298E-3</v>
      </c>
      <c r="R190" s="75">
        <v>-5.5802998975423099E-3</v>
      </c>
      <c r="S190" s="75">
        <v>-6.3104313753865396E-3</v>
      </c>
      <c r="T190" s="75">
        <v>-7.0347090755012599E-3</v>
      </c>
      <c r="U190" s="75">
        <v>-7.7532744024665498E-3</v>
      </c>
      <c r="V190" s="75">
        <v>-8.4645481709594607E-3</v>
      </c>
      <c r="W190" s="75">
        <v>-9.1678867679002001E-3</v>
      </c>
      <c r="X190" s="75">
        <v>-9.8628737426179197E-3</v>
      </c>
      <c r="Y190" s="75">
        <v>-1.0548126786297801E-2</v>
      </c>
      <c r="Z190" s="75">
        <v>-1.1222973066433E-2</v>
      </c>
      <c r="AA190" s="75">
        <v>-1.1886718343635E-2</v>
      </c>
      <c r="AB190" s="75">
        <v>-1.25382675942864E-2</v>
      </c>
      <c r="AC190" s="75">
        <v>-1.3176828839596E-2</v>
      </c>
      <c r="AD190" s="75">
        <v>-1.3801743242406701E-2</v>
      </c>
      <c r="AE190" s="75">
        <v>-1.4411976315582199E-2</v>
      </c>
      <c r="AF190" s="75">
        <v>-1.50069681035029E-2</v>
      </c>
      <c r="AG190" s="75">
        <v>-1.5585906173205301E-2</v>
      </c>
      <c r="AH190" s="75">
        <v>-1.6148140235431999E-2</v>
      </c>
      <c r="AI190" s="75">
        <v>-1.6693088775837101E-2</v>
      </c>
      <c r="AJ190" s="75">
        <v>-1.72201446256985E-2</v>
      </c>
      <c r="AK190" s="75">
        <v>-1.77288372030261E-2</v>
      </c>
      <c r="AL190" s="75">
        <v>-1.8218706687976E-2</v>
      </c>
      <c r="AM190" s="75">
        <v>-1.8689358944589E-2</v>
      </c>
      <c r="AN190" s="75">
        <v>-1.9140456292961901E-2</v>
      </c>
      <c r="AO190" s="75">
        <v>-1.9571694227415701E-2</v>
      </c>
      <c r="AP190" s="75">
        <v>-1.99828225348164E-2</v>
      </c>
      <c r="AQ190" s="75">
        <v>-2.0373616280462501E-2</v>
      </c>
      <c r="AR190" s="75">
        <v>-2.07438582161967E-2</v>
      </c>
      <c r="AS190" s="75">
        <v>-2.1093431239196402E-2</v>
      </c>
      <c r="AT190" s="75">
        <v>-2.1422085434255601E-2</v>
      </c>
      <c r="AU190" s="75">
        <v>-2.17297765016383E-2</v>
      </c>
      <c r="AV190" s="75">
        <v>-2.2016280075749801E-2</v>
      </c>
      <c r="AW190" s="75">
        <v>-2.2281492735892201E-2</v>
      </c>
      <c r="AX190" s="75">
        <v>-2.25252965560594E-2</v>
      </c>
      <c r="AY190" s="75">
        <v>-2.2747497961004198E-2</v>
      </c>
      <c r="AZ190" s="75">
        <v>-2.29480131228046E-2</v>
      </c>
      <c r="BA190" s="75">
        <v>-2.31266850420161E-2</v>
      </c>
      <c r="BB190" s="75">
        <v>-2.32833343518268E-2</v>
      </c>
      <c r="BC190" s="75">
        <v>-2.3417935665374898E-2</v>
      </c>
      <c r="BD190" s="75">
        <v>-2.3530225171643899E-2</v>
      </c>
      <c r="BE190" s="75">
        <v>-2.36202449654501E-2</v>
      </c>
      <c r="BF190" s="75">
        <v>-2.3687788950733101E-2</v>
      </c>
      <c r="BG190" s="75">
        <v>-2.3732850590117701E-2</v>
      </c>
      <c r="BH190" s="75">
        <v>-2.3755397371983199E-2</v>
      </c>
      <c r="BI190" s="75">
        <v>-2.3755342778640599E-2</v>
      </c>
      <c r="BJ190" s="75">
        <v>-2.37328128310355E-2</v>
      </c>
      <c r="BK190" s="75">
        <v>-2.3687694358186399E-2</v>
      </c>
      <c r="BL190" s="75">
        <v>-2.3620172493738201E-2</v>
      </c>
      <c r="BM190" s="75">
        <v>-2.3530191971190099E-2</v>
      </c>
      <c r="BN190" s="75">
        <v>-2.3417918274944799E-2</v>
      </c>
      <c r="BO190" s="75">
        <v>-2.3283406591890501E-2</v>
      </c>
      <c r="BP190" s="75">
        <v>-2.31267756514171E-2</v>
      </c>
      <c r="BQ190" s="75">
        <v>-2.2948171476464201E-2</v>
      </c>
      <c r="BR190" s="75">
        <v>-2.2747682795411402E-2</v>
      </c>
      <c r="BS190" s="75">
        <v>-2.25254911800584E-2</v>
      </c>
      <c r="BT190" s="75">
        <v>-2.22816964730327E-2</v>
      </c>
      <c r="BU190" s="75">
        <v>-2.20164736854894E-2</v>
      </c>
      <c r="BV190" s="75">
        <v>-2.1729949819432399E-2</v>
      </c>
      <c r="BW190" s="75">
        <v>-2.14222815902394E-2</v>
      </c>
      <c r="BX190" s="75">
        <v>-2.1093602302248601E-2</v>
      </c>
      <c r="BY190" s="75">
        <v>-2.07440731861788E-2</v>
      </c>
      <c r="BZ190" s="75">
        <v>-2.0373829814702701E-2</v>
      </c>
      <c r="CA190" s="75">
        <v>-1.9983060505792301E-2</v>
      </c>
      <c r="CB190" s="75">
        <v>-1.9571956581785298E-2</v>
      </c>
      <c r="CC190" s="75">
        <v>-1.9140717186414798E-2</v>
      </c>
      <c r="CD190" s="75">
        <v>-1.8689658896728301E-2</v>
      </c>
      <c r="CE190" s="75">
        <v>-1.8218993595764899E-2</v>
      </c>
      <c r="CF190" s="75">
        <v>-1.7729154916401001E-2</v>
      </c>
      <c r="CG190" s="75">
        <v>-1.7220463396465598E-2</v>
      </c>
      <c r="CH190" s="75">
        <v>-1.6693388688204299E-2</v>
      </c>
      <c r="CI190" s="75">
        <v>-1.6148457253775599E-2</v>
      </c>
      <c r="CJ190" s="75">
        <v>-1.5586169279436001E-2</v>
      </c>
      <c r="CK190" s="75">
        <v>-1.5007207478752199E-2</v>
      </c>
      <c r="CL190" s="75">
        <v>-1.4412199090515899E-2</v>
      </c>
      <c r="CM190" s="75">
        <v>-1.38018821752848E-2</v>
      </c>
      <c r="CN190" s="75">
        <v>-1.3177013548802199E-2</v>
      </c>
      <c r="CO190" s="75">
        <v>-1.2538407575316299E-2</v>
      </c>
      <c r="CP190" s="75">
        <v>-1.1886841043046799E-2</v>
      </c>
      <c r="CQ190" s="75">
        <v>-1.12232194282705E-2</v>
      </c>
      <c r="CR190" s="75">
        <v>-1.05483404631513E-2</v>
      </c>
      <c r="CS190" s="75">
        <v>-9.8630827631814091E-3</v>
      </c>
      <c r="CT190" s="75">
        <v>-9.1683188629485806E-3</v>
      </c>
      <c r="CU190" s="75">
        <v>-8.4648599793035809E-3</v>
      </c>
      <c r="CV190" s="75">
        <v>-7.7535630253623804E-3</v>
      </c>
      <c r="CW190" s="75">
        <v>-7.0352346125991897E-3</v>
      </c>
      <c r="CX190" s="75">
        <v>-6.3106682093803101E-3</v>
      </c>
      <c r="CY190" s="75">
        <v>-5.5805975310158802E-3</v>
      </c>
      <c r="CZ190" s="75">
        <v>-4.8458264190094202E-3</v>
      </c>
      <c r="DA190" s="75">
        <v>-4.1069748466361399E-3</v>
      </c>
      <c r="DB190" s="75">
        <v>-3.3647815763333702E-3</v>
      </c>
      <c r="DC190" s="75">
        <v>-2.6198818225202499E-3</v>
      </c>
      <c r="DD190" s="75">
        <v>-1.8728708757635099E-3</v>
      </c>
      <c r="DE190" s="75">
        <v>-1.1243916056855501E-3</v>
      </c>
      <c r="DF190" s="75">
        <v>-7.4983945312851504E-4</v>
      </c>
    </row>
    <row r="191" spans="1:110" ht="1.1499999999999999" customHeight="1" x14ac:dyDescent="0.25">
      <c r="A191" s="71">
        <f t="shared" si="57"/>
        <v>180</v>
      </c>
      <c r="B191">
        <v>1000</v>
      </c>
      <c r="C191" s="72">
        <f t="shared" si="62"/>
        <v>-6.9985241444419401E-3</v>
      </c>
      <c r="D191" s="72">
        <f t="shared" si="62"/>
        <v>-2.3630149859418401E-2</v>
      </c>
      <c r="E191" s="72">
        <f t="shared" si="62"/>
        <v>-1.43285313806336E-2</v>
      </c>
      <c r="G191" s="72">
        <f t="shared" si="60"/>
        <v>-0.13881659543442301</v>
      </c>
      <c r="H191" s="72">
        <f t="shared" si="60"/>
        <v>-0.46861977260677501</v>
      </c>
      <c r="I191" s="72">
        <f t="shared" si="61"/>
        <v>-0.28391102788727501</v>
      </c>
      <c r="K191" s="75">
        <v>-7.4872078423140901E-4</v>
      </c>
      <c r="L191" s="75">
        <v>-1.12282974255776E-3</v>
      </c>
      <c r="M191" s="75">
        <v>-1.8703276021506099E-3</v>
      </c>
      <c r="N191" s="75">
        <v>-2.61636050187917E-3</v>
      </c>
      <c r="O191" s="75">
        <v>-3.3602173406870801E-3</v>
      </c>
      <c r="P191" s="75">
        <v>-4.1014541428285103E-3</v>
      </c>
      <c r="Q191" s="75">
        <v>-4.8391175049391603E-3</v>
      </c>
      <c r="R191" s="75">
        <v>-5.5728549082868896E-3</v>
      </c>
      <c r="S191" s="75">
        <v>-6.3019091943215203E-3</v>
      </c>
      <c r="T191" s="75">
        <v>-7.0250597787344304E-3</v>
      </c>
      <c r="U191" s="75">
        <v>-7.7424630620089299E-3</v>
      </c>
      <c r="V191" s="75">
        <v>-8.4525900137214192E-3</v>
      </c>
      <c r="W191" s="75">
        <v>-9.1547246341451595E-3</v>
      </c>
      <c r="X191" s="75">
        <v>-9.8485153805677305E-3</v>
      </c>
      <c r="Y191" s="75">
        <v>-1.05325804341873E-2</v>
      </c>
      <c r="Z191" s="75">
        <v>-1.1206212612864801E-2</v>
      </c>
      <c r="AA191" s="75">
        <v>-1.1868786188197099E-2</v>
      </c>
      <c r="AB191" s="75">
        <v>-1.2519172657416601E-2</v>
      </c>
      <c r="AC191" s="75">
        <v>-1.3156587701723701E-2</v>
      </c>
      <c r="AD191" s="75">
        <v>-1.37804298422679E-2</v>
      </c>
      <c r="AE191" s="75">
        <v>-1.4389602465257599E-2</v>
      </c>
      <c r="AF191" s="75">
        <v>-1.4983597938462399E-2</v>
      </c>
      <c r="AG191" s="75">
        <v>-1.55616214639303E-2</v>
      </c>
      <c r="AH191" s="75">
        <v>-1.6122955265268499E-2</v>
      </c>
      <c r="AI191" s="75">
        <v>-1.66671074698206E-2</v>
      </c>
      <c r="AJ191" s="75">
        <v>-1.7193421306219502E-2</v>
      </c>
      <c r="AK191" s="75">
        <v>-1.7701409227315699E-2</v>
      </c>
      <c r="AL191" s="75">
        <v>-1.8190683900947899E-2</v>
      </c>
      <c r="AM191" s="75">
        <v>-1.8660762983745301E-2</v>
      </c>
      <c r="AN191" s="75">
        <v>-1.9111350457533201E-2</v>
      </c>
      <c r="AO191" s="75">
        <v>-1.9542155664434999E-2</v>
      </c>
      <c r="AP191" s="75">
        <v>-1.9952848247039499E-2</v>
      </c>
      <c r="AQ191" s="75">
        <v>-2.0343285126500601E-2</v>
      </c>
      <c r="AR191" s="75">
        <v>-2.07131881528539E-2</v>
      </c>
      <c r="AS191" s="75">
        <v>-2.1062430358742799E-2</v>
      </c>
      <c r="AT191" s="75">
        <v>-2.1390821305967599E-2</v>
      </c>
      <c r="AU191" s="75">
        <v>-2.1698223374291899E-2</v>
      </c>
      <c r="AV191" s="75">
        <v>-2.1984486961978199E-2</v>
      </c>
      <c r="AW191" s="75">
        <v>-2.2249476737556499E-2</v>
      </c>
      <c r="AX191" s="75">
        <v>-2.24930467700824E-2</v>
      </c>
      <c r="AY191" s="75">
        <v>-2.27150742862204E-2</v>
      </c>
      <c r="AZ191" s="75">
        <v>-2.2915388084138601E-2</v>
      </c>
      <c r="BA191" s="75">
        <v>-2.3093901835550198E-2</v>
      </c>
      <c r="BB191" s="75">
        <v>-2.3250406487322801E-2</v>
      </c>
      <c r="BC191" s="75">
        <v>-2.3384860733935899E-2</v>
      </c>
      <c r="BD191" s="75">
        <v>-2.3497058669177E-2</v>
      </c>
      <c r="BE191" s="75">
        <v>-2.3586965994049899E-2</v>
      </c>
      <c r="BF191" s="75">
        <v>-2.3654453215617599E-2</v>
      </c>
      <c r="BG191" s="75">
        <v>-2.3699459002559702E-2</v>
      </c>
      <c r="BH191" s="75">
        <v>-2.3721976301007999E-2</v>
      </c>
      <c r="BI191" s="75">
        <v>-2.3721928141853799E-2</v>
      </c>
      <c r="BJ191" s="75">
        <v>-2.36994046967492E-2</v>
      </c>
      <c r="BK191" s="75">
        <v>-2.3654347096489801E-2</v>
      </c>
      <c r="BL191" s="75">
        <v>-2.3586879319896E-2</v>
      </c>
      <c r="BM191" s="75">
        <v>-2.3497002700546499E-2</v>
      </c>
      <c r="BN191" s="75">
        <v>-2.33848362500521E-2</v>
      </c>
      <c r="BO191" s="75">
        <v>-2.3250464069201299E-2</v>
      </c>
      <c r="BP191" s="75">
        <v>-2.3093990496918099E-2</v>
      </c>
      <c r="BQ191" s="75">
        <v>-2.2915556035054501E-2</v>
      </c>
      <c r="BR191" s="75">
        <v>-2.2715263412542298E-2</v>
      </c>
      <c r="BS191" s="75">
        <v>-2.24932665491951E-2</v>
      </c>
      <c r="BT191" s="75">
        <v>-2.2249694947195101E-2</v>
      </c>
      <c r="BU191" s="75">
        <v>-2.19846917527593E-2</v>
      </c>
      <c r="BV191" s="75">
        <v>-2.1698416113167598E-2</v>
      </c>
      <c r="BW191" s="75">
        <v>-2.1391000155890599E-2</v>
      </c>
      <c r="BX191" s="75">
        <v>-2.1062604089106499E-2</v>
      </c>
      <c r="BY191" s="75">
        <v>-2.0713374021038299E-2</v>
      </c>
      <c r="BZ191" s="75">
        <v>-2.03434671818013E-2</v>
      </c>
      <c r="CA191" s="75">
        <v>-1.9953062825197699E-2</v>
      </c>
      <c r="CB191" s="75">
        <v>-1.9542371140032599E-2</v>
      </c>
      <c r="CC191" s="75">
        <v>-1.91115864210223E-2</v>
      </c>
      <c r="CD191" s="75">
        <v>-1.8661037751294299E-2</v>
      </c>
      <c r="CE191" s="75">
        <v>-1.8190940308872899E-2</v>
      </c>
      <c r="CF191" s="75">
        <v>-1.77017263923335E-2</v>
      </c>
      <c r="CG191" s="75">
        <v>-1.7193729720834199E-2</v>
      </c>
      <c r="CH191" s="75">
        <v>-1.66674070234012E-2</v>
      </c>
      <c r="CI191" s="75">
        <v>-1.61232985576771E-2</v>
      </c>
      <c r="CJ191" s="75">
        <v>-1.5561891229563101E-2</v>
      </c>
      <c r="CK191" s="75">
        <v>-1.49838745201213E-2</v>
      </c>
      <c r="CL191" s="75">
        <v>-1.43898614899899E-2</v>
      </c>
      <c r="CM191" s="75">
        <v>-1.3780598170405899E-2</v>
      </c>
      <c r="CN191" s="75">
        <v>-1.3156816342111501E-2</v>
      </c>
      <c r="CO191" s="75">
        <v>-1.2519344030247299E-2</v>
      </c>
      <c r="CP191" s="75">
        <v>-1.18689305613406E-2</v>
      </c>
      <c r="CQ191" s="75">
        <v>-1.12064863100704E-2</v>
      </c>
      <c r="CR191" s="75">
        <v>-1.0532795477129099E-2</v>
      </c>
      <c r="CS191" s="75">
        <v>-9.8487286607587508E-3</v>
      </c>
      <c r="CT191" s="75">
        <v>-9.1551527974388595E-3</v>
      </c>
      <c r="CU191" s="75">
        <v>-8.4528706858873204E-3</v>
      </c>
      <c r="CV191" s="75">
        <v>-7.7427368805001598E-3</v>
      </c>
      <c r="CW191" s="75">
        <v>-7.0255448874922801E-3</v>
      </c>
      <c r="CX191" s="75">
        <v>-6.3021003173753297E-3</v>
      </c>
      <c r="CY191" s="75">
        <v>-5.5731167393332703E-3</v>
      </c>
      <c r="CZ191" s="75">
        <v>-4.83941193894224E-3</v>
      </c>
      <c r="DA191" s="75">
        <v>-4.1016008164706302E-3</v>
      </c>
      <c r="DB191" s="75">
        <v>-3.3604209733039099E-3</v>
      </c>
      <c r="DC191" s="75">
        <v>-2.6165148478912601E-3</v>
      </c>
      <c r="DD191" s="75">
        <v>-1.8704806777668601E-3</v>
      </c>
      <c r="DE191" s="75">
        <v>-1.1229614764988499E-3</v>
      </c>
      <c r="DF191" s="75">
        <v>-7.4888026901135101E-4</v>
      </c>
    </row>
    <row r="192" spans="1:110" ht="1.1499999999999999" customHeight="1" x14ac:dyDescent="0.25">
      <c r="A192" s="71">
        <f t="shared" si="57"/>
        <v>181</v>
      </c>
      <c r="B192">
        <v>950</v>
      </c>
      <c r="C192" s="72">
        <f t="shared" si="62"/>
        <v>-6.9904844737538902E-3</v>
      </c>
      <c r="D192" s="72">
        <f t="shared" si="62"/>
        <v>-2.3602348796539399E-2</v>
      </c>
      <c r="E192" s="72">
        <f t="shared" si="62"/>
        <v>-1.43099721904718E-2</v>
      </c>
      <c r="G192" s="72">
        <f t="shared" ref="G192:H211" si="63">INDEX($K$238:$DF$437,$A192,G$11)</f>
        <v>-0.13182611096066901</v>
      </c>
      <c r="H192" s="72">
        <f t="shared" si="63"/>
        <v>-0.44501742381023601</v>
      </c>
      <c r="I192" s="72">
        <f t="shared" si="61"/>
        <v>-0.26960105569680298</v>
      </c>
      <c r="K192" s="75">
        <v>-7.4786214108826202E-4</v>
      </c>
      <c r="L192" s="75">
        <v>-1.1214805812369299E-3</v>
      </c>
      <c r="M192" s="75">
        <v>-1.8680380530395201E-3</v>
      </c>
      <c r="N192" s="75">
        <v>-2.6131640513858598E-3</v>
      </c>
      <c r="O192" s="75">
        <v>-3.3560677716013699E-3</v>
      </c>
      <c r="P192" s="75">
        <v>-4.09633054936421E-3</v>
      </c>
      <c r="Q192" s="75">
        <v>-4.8330149129151298E-3</v>
      </c>
      <c r="R192" s="75">
        <v>-5.56571462907868E-3</v>
      </c>
      <c r="S192" s="75">
        <v>-6.2937319039337997E-3</v>
      </c>
      <c r="T192" s="75">
        <v>-7.0158119239295E-3</v>
      </c>
      <c r="U192" s="75">
        <v>-7.7320956495304898E-3</v>
      </c>
      <c r="V192" s="75">
        <v>-8.4411237111817108E-3</v>
      </c>
      <c r="W192" s="75">
        <v>-9.1421122741212404E-3</v>
      </c>
      <c r="X192" s="75">
        <v>-9.8347493769051601E-3</v>
      </c>
      <c r="Y192" s="75">
        <v>-1.05176807642874E-2</v>
      </c>
      <c r="Z192" s="75">
        <v>-1.11901545741829E-2</v>
      </c>
      <c r="AA192" s="75">
        <v>-1.18516005756237E-2</v>
      </c>
      <c r="AB192" s="75">
        <v>-1.2500882116437399E-2</v>
      </c>
      <c r="AC192" s="75">
        <v>-1.3137201364120299E-2</v>
      </c>
      <c r="AD192" s="75">
        <v>-1.37600155924883E-2</v>
      </c>
      <c r="AE192" s="75">
        <v>-1.4368182823982299E-2</v>
      </c>
      <c r="AF192" s="75">
        <v>-1.49612222709311E-2</v>
      </c>
      <c r="AG192" s="75">
        <v>-1.55383731474148E-2</v>
      </c>
      <c r="AH192" s="75">
        <v>-1.6098851050787701E-2</v>
      </c>
      <c r="AI192" s="75">
        <v>-1.6642236179254699E-2</v>
      </c>
      <c r="AJ192" s="75">
        <v>-1.7167844652185502E-2</v>
      </c>
      <c r="AK192" s="75">
        <v>-1.7675157150347301E-2</v>
      </c>
      <c r="AL192" s="75">
        <v>-1.8163858424622901E-2</v>
      </c>
      <c r="AM192" s="75">
        <v>-1.8633392119586398E-2</v>
      </c>
      <c r="AN192" s="75">
        <v>-1.9083484729790101E-2</v>
      </c>
      <c r="AO192" s="75">
        <v>-1.9513874355056901E-2</v>
      </c>
      <c r="AP192" s="75">
        <v>-1.9924147682081599E-2</v>
      </c>
      <c r="AQ192" s="75">
        <v>-2.0314235126875201E-2</v>
      </c>
      <c r="AR192" s="75">
        <v>-2.06838141241814E-2</v>
      </c>
      <c r="AS192" s="75">
        <v>-2.10327323231786E-2</v>
      </c>
      <c r="AT192" s="75">
        <v>-2.1360868590186301E-2</v>
      </c>
      <c r="AU192" s="75">
        <v>-2.1667992579545998E-2</v>
      </c>
      <c r="AV192" s="75">
        <v>-2.19540205045314E-2</v>
      </c>
      <c r="AW192" s="75">
        <v>-2.22187995828971E-2</v>
      </c>
      <c r="AX192" s="75">
        <v>-2.2462141708178899E-2</v>
      </c>
      <c r="AY192" s="75">
        <v>-2.2684004383881899E-2</v>
      </c>
      <c r="AZ192" s="75">
        <v>-2.2884126643129998E-2</v>
      </c>
      <c r="BA192" s="75">
        <v>-2.3062487422885102E-2</v>
      </c>
      <c r="BB192" s="75">
        <v>-2.3218858593818299E-2</v>
      </c>
      <c r="BC192" s="75">
        <v>-2.3353169755796401E-2</v>
      </c>
      <c r="BD192" s="75">
        <v>-2.3465284706903702E-2</v>
      </c>
      <c r="BE192" s="75">
        <v>-2.3555084554077399E-2</v>
      </c>
      <c r="BF192" s="75">
        <v>-2.3622519122113699E-2</v>
      </c>
      <c r="BG192" s="75">
        <v>-2.3667474603198499E-2</v>
      </c>
      <c r="BH192" s="75">
        <v>-2.3689962367484399E-2</v>
      </c>
      <c r="BI192" s="75">
        <v>-2.3689924111576999E-2</v>
      </c>
      <c r="BJ192" s="75">
        <v>-2.3667403750700901E-2</v>
      </c>
      <c r="BK192" s="75">
        <v>-2.3622405792962101E-2</v>
      </c>
      <c r="BL192" s="75">
        <v>-2.35549861192293E-2</v>
      </c>
      <c r="BM192" s="75">
        <v>-2.34652070644597E-2</v>
      </c>
      <c r="BN192" s="75">
        <v>-2.33531404554287E-2</v>
      </c>
      <c r="BO192" s="75">
        <v>-2.3218898222971799E-2</v>
      </c>
      <c r="BP192" s="75">
        <v>-2.3062574311957101E-2</v>
      </c>
      <c r="BQ192" s="75">
        <v>-2.2884299368997701E-2</v>
      </c>
      <c r="BR192" s="75">
        <v>-2.2684195480378502E-2</v>
      </c>
      <c r="BS192" s="75">
        <v>-2.24623843367226E-2</v>
      </c>
      <c r="BT192" s="75">
        <v>-2.2219029087127602E-2</v>
      </c>
      <c r="BU192" s="75">
        <v>-2.195423798526E-2</v>
      </c>
      <c r="BV192" s="75">
        <v>-2.1668203918861699E-2</v>
      </c>
      <c r="BW192" s="75">
        <v>-2.1361033227408299E-2</v>
      </c>
      <c r="BX192" s="75">
        <v>-2.1032912608748101E-2</v>
      </c>
      <c r="BY192" s="75">
        <v>-2.0683973212703599E-2</v>
      </c>
      <c r="BZ192" s="75">
        <v>-2.0314392309178399E-2</v>
      </c>
      <c r="CA192" s="75">
        <v>-1.99243412527766E-2</v>
      </c>
      <c r="CB192" s="75">
        <v>-1.9514046686081199E-2</v>
      </c>
      <c r="CC192" s="75">
        <v>-1.9083700192036299E-2</v>
      </c>
      <c r="CD192" s="75">
        <v>-1.8633640325383501E-2</v>
      </c>
      <c r="CE192" s="75">
        <v>-1.8164088226085302E-2</v>
      </c>
      <c r="CF192" s="75">
        <v>-1.76754721345878E-2</v>
      </c>
      <c r="CG192" s="75">
        <v>-1.7168140813319001E-2</v>
      </c>
      <c r="CH192" s="75">
        <v>-1.6642537031220799E-2</v>
      </c>
      <c r="CI192" s="75">
        <v>-1.6099215117801501E-2</v>
      </c>
      <c r="CJ192" s="75">
        <v>-1.55386492548677E-2</v>
      </c>
      <c r="CK192" s="75">
        <v>-1.4961535235615799E-2</v>
      </c>
      <c r="CL192" s="75">
        <v>-1.43684731193707E-2</v>
      </c>
      <c r="CM192" s="75">
        <v>-1.37602158463641E-2</v>
      </c>
      <c r="CN192" s="75">
        <v>-1.31374729539311E-2</v>
      </c>
      <c r="CO192" s="75">
        <v>-1.2501082749172301E-2</v>
      </c>
      <c r="CP192" s="75">
        <v>-1.1851772522995799E-2</v>
      </c>
      <c r="CQ192" s="75">
        <v>-1.11904525307363E-2</v>
      </c>
      <c r="CR192" s="75">
        <v>-1.05178986283817E-2</v>
      </c>
      <c r="CS192" s="75">
        <v>-9.8349703964595303E-3</v>
      </c>
      <c r="CT192" s="75">
        <v>-9.1425312241244592E-3</v>
      </c>
      <c r="CU192" s="75">
        <v>-8.4413754475599397E-3</v>
      </c>
      <c r="CV192" s="75">
        <v>-7.7323547545393003E-3</v>
      </c>
      <c r="CW192" s="75">
        <v>-7.0162518557253797E-3</v>
      </c>
      <c r="CX192" s="75">
        <v>-6.2938807351520104E-3</v>
      </c>
      <c r="CY192" s="75">
        <v>-5.5659405869528198E-3</v>
      </c>
      <c r="CZ192" s="75">
        <v>-4.8332564576639902E-3</v>
      </c>
      <c r="DA192" s="75">
        <v>-4.0964437743923497E-3</v>
      </c>
      <c r="DB192" s="75">
        <v>-3.35623584082441E-3</v>
      </c>
      <c r="DC192" s="75">
        <v>-2.6132820782231599E-3</v>
      </c>
      <c r="DD192" s="75">
        <v>-1.8681857559249601E-3</v>
      </c>
      <c r="DE192" s="75">
        <v>-1.12158727320547E-3</v>
      </c>
      <c r="DF192" s="75">
        <v>-7.4795880681449397E-4</v>
      </c>
    </row>
    <row r="193" spans="1:110" ht="1.1499999999999999" customHeight="1" x14ac:dyDescent="0.25">
      <c r="A193" s="71">
        <f t="shared" si="57"/>
        <v>182</v>
      </c>
      <c r="B193">
        <v>900</v>
      </c>
      <c r="C193" s="72">
        <f t="shared" ref="C193:E211" si="64">INDEX($K$15:$DF$214,$A193,C$11)</f>
        <v>-6.9828469711910599E-3</v>
      </c>
      <c r="D193" s="72">
        <f t="shared" si="64"/>
        <v>-2.35759496657146E-2</v>
      </c>
      <c r="E193" s="72">
        <f t="shared" si="64"/>
        <v>-1.4292350575378801E-2</v>
      </c>
      <c r="G193" s="72">
        <f t="shared" si="63"/>
        <v>-0.124843263989478</v>
      </c>
      <c r="H193" s="72">
        <f t="shared" si="63"/>
        <v>-0.42144147414452099</v>
      </c>
      <c r="I193" s="72">
        <f t="shared" si="61"/>
        <v>-0.25530870512142401</v>
      </c>
      <c r="K193" s="75">
        <v>-7.4703749177387996E-4</v>
      </c>
      <c r="L193" s="75">
        <v>-1.12018828676809E-3</v>
      </c>
      <c r="M193" s="75">
        <v>-1.8658429266906701E-3</v>
      </c>
      <c r="N193" s="75">
        <v>-2.6101008485738902E-3</v>
      </c>
      <c r="O193" s="75">
        <v>-3.3520966912647002E-3</v>
      </c>
      <c r="P193" s="75">
        <v>-4.0914214114672999E-3</v>
      </c>
      <c r="Q193" s="75">
        <v>-4.8271739264828199E-3</v>
      </c>
      <c r="R193" s="75">
        <v>-5.5588818250635001E-3</v>
      </c>
      <c r="S193" s="75">
        <v>-6.2859009668863996E-3</v>
      </c>
      <c r="T193" s="75">
        <v>-7.00696657471325E-3</v>
      </c>
      <c r="U193" s="75">
        <v>-7.72217489138711E-3</v>
      </c>
      <c r="V193" s="75">
        <v>-8.4301494262172105E-3</v>
      </c>
      <c r="W193" s="75">
        <v>-9.1300505291655992E-3</v>
      </c>
      <c r="X193" s="75">
        <v>-9.82157694369107E-3</v>
      </c>
      <c r="Y193" s="75">
        <v>-1.0503426218729101E-2</v>
      </c>
      <c r="Z193" s="75">
        <v>-1.1174799187892799E-2</v>
      </c>
      <c r="AA193" s="75">
        <v>-1.1835160560121899E-2</v>
      </c>
      <c r="AB193" s="75">
        <v>-1.24833932165029E-2</v>
      </c>
      <c r="AC193" s="75">
        <v>-1.3118669142882001E-2</v>
      </c>
      <c r="AD193" s="75">
        <v>-1.3740496997756899E-2</v>
      </c>
      <c r="AE193" s="75">
        <v>-1.43477137722447E-2</v>
      </c>
      <c r="AF193" s="75">
        <v>-1.4939838741047399E-2</v>
      </c>
      <c r="AG193" s="75">
        <v>-1.55161556425582E-2</v>
      </c>
      <c r="AH193" s="75">
        <v>-1.6075824194640501E-2</v>
      </c>
      <c r="AI193" s="75">
        <v>-1.6618471190872602E-2</v>
      </c>
      <c r="AJ193" s="75">
        <v>-1.7143409187951798E-2</v>
      </c>
      <c r="AK193" s="75">
        <v>-1.76500787876375E-2</v>
      </c>
      <c r="AL193" s="75">
        <v>-1.81382257093173E-2</v>
      </c>
      <c r="AM193" s="75">
        <v>-1.8607242601010501E-2</v>
      </c>
      <c r="AN193" s="75">
        <v>-1.9056857297000501E-2</v>
      </c>
      <c r="AO193" s="75">
        <v>-1.9486845600877101E-2</v>
      </c>
      <c r="AP193" s="75">
        <v>-1.98967194894385E-2</v>
      </c>
      <c r="AQ193" s="75">
        <v>-2.0286464034033998E-2</v>
      </c>
      <c r="AR193" s="75">
        <v>-2.0655733415746901E-2</v>
      </c>
      <c r="AS193" s="75">
        <v>-2.1004337723820699E-2</v>
      </c>
      <c r="AT193" s="75">
        <v>-2.1332224932038998E-2</v>
      </c>
      <c r="AU193" s="75">
        <v>-2.1639084552957599E-2</v>
      </c>
      <c r="AV193" s="75">
        <v>-2.1924880743022099E-2</v>
      </c>
      <c r="AW193" s="75">
        <v>-2.2189459789215101E-2</v>
      </c>
      <c r="AX193" s="75">
        <v>-2.24325827553775E-2</v>
      </c>
      <c r="AY193" s="75">
        <v>-2.2654286129786601E-2</v>
      </c>
      <c r="AZ193" s="75">
        <v>-2.2854228857395301E-2</v>
      </c>
      <c r="BA193" s="75">
        <v>-2.3032440764895901E-2</v>
      </c>
      <c r="BB193" s="75">
        <v>-2.3188688404102299E-2</v>
      </c>
      <c r="BC193" s="75">
        <v>-2.3322862607478699E-2</v>
      </c>
      <c r="BD193" s="75">
        <v>-2.34348999500298E-2</v>
      </c>
      <c r="BE193" s="75">
        <v>-2.3524599966017301E-2</v>
      </c>
      <c r="BF193" s="75">
        <v>-2.3591983922078699E-2</v>
      </c>
      <c r="BG193" s="75">
        <v>-2.36368952574002E-2</v>
      </c>
      <c r="BH193" s="75">
        <v>-2.3659353993771198E-2</v>
      </c>
      <c r="BI193" s="75">
        <v>-2.3659327533819101E-2</v>
      </c>
      <c r="BJ193" s="75">
        <v>-2.3636809210738598E-2</v>
      </c>
      <c r="BK193" s="75">
        <v>-2.35918674600725E-2</v>
      </c>
      <c r="BL193" s="75">
        <v>-2.35244923967593E-2</v>
      </c>
      <c r="BM193" s="75">
        <v>-2.3434803223972199E-2</v>
      </c>
      <c r="BN193" s="75">
        <v>-2.3322830435144999E-2</v>
      </c>
      <c r="BO193" s="75">
        <v>-2.31887085525431E-2</v>
      </c>
      <c r="BP193" s="75">
        <v>-2.3032526568918001E-2</v>
      </c>
      <c r="BQ193" s="75">
        <v>-2.28544017991862E-2</v>
      </c>
      <c r="BR193" s="75">
        <v>-2.26544783120016E-2</v>
      </c>
      <c r="BS193" s="75">
        <v>-2.2432844986683399E-2</v>
      </c>
      <c r="BT193" s="75">
        <v>-2.2189697993717301E-2</v>
      </c>
      <c r="BU193" s="75">
        <v>-2.1925112448493499E-2</v>
      </c>
      <c r="BV193" s="75">
        <v>-2.16393120593966E-2</v>
      </c>
      <c r="BW193" s="75">
        <v>-2.1332380194039598E-2</v>
      </c>
      <c r="BX193" s="75">
        <v>-2.1004526251113001E-2</v>
      </c>
      <c r="BY193" s="75">
        <v>-2.06558692799171E-2</v>
      </c>
      <c r="BZ193" s="75">
        <v>-2.02866029608821E-2</v>
      </c>
      <c r="CA193" s="75">
        <v>-1.98968933417017E-2</v>
      </c>
      <c r="CB193" s="75">
        <v>-1.9486980259675799E-2</v>
      </c>
      <c r="CC193" s="75">
        <v>-1.9057055111702501E-2</v>
      </c>
      <c r="CD193" s="75">
        <v>-1.8607462985883099E-2</v>
      </c>
      <c r="CE193" s="75">
        <v>-1.8138433170424802E-2</v>
      </c>
      <c r="CF193" s="75">
        <v>-1.7650388023121098E-2</v>
      </c>
      <c r="CG193" s="75">
        <v>-1.7143692028134799E-2</v>
      </c>
      <c r="CH193" s="75">
        <v>-1.66187744353192E-2</v>
      </c>
      <c r="CI193" s="75">
        <v>-1.6076202287622399E-2</v>
      </c>
      <c r="CJ193" s="75">
        <v>-1.5516439384000401E-2</v>
      </c>
      <c r="CK193" s="75">
        <v>-1.4940185459322399E-2</v>
      </c>
      <c r="CL193" s="75">
        <v>-1.4348030753690099E-2</v>
      </c>
      <c r="CM193" s="75">
        <v>-1.3740731951493199E-2</v>
      </c>
      <c r="CN193" s="75">
        <v>-1.3118981146903901E-2</v>
      </c>
      <c r="CO193" s="75">
        <v>-1.2483621764376901E-2</v>
      </c>
      <c r="CP193" s="75">
        <v>-1.1835365737852E-2</v>
      </c>
      <c r="CQ193" s="75">
        <v>-1.11751175286963E-2</v>
      </c>
      <c r="CR193" s="75">
        <v>-1.0503649761362701E-2</v>
      </c>
      <c r="CS193" s="75">
        <v>-9.8218086065799005E-3</v>
      </c>
      <c r="CT193" s="75">
        <v>-9.1304548782818497E-3</v>
      </c>
      <c r="CU193" s="75">
        <v>-8.4303757672296292E-3</v>
      </c>
      <c r="CV193" s="75">
        <v>-7.7224180108351002E-3</v>
      </c>
      <c r="CW193" s="75">
        <v>-7.0073574581692799E-3</v>
      </c>
      <c r="CX193" s="75">
        <v>-6.2860112547968999E-3</v>
      </c>
      <c r="CY193" s="75">
        <v>-5.55907091574226E-3</v>
      </c>
      <c r="CZ193" s="75">
        <v>-4.8273618921894001E-3</v>
      </c>
      <c r="DA193" s="75">
        <v>-4.0915052128138903E-3</v>
      </c>
      <c r="DB193" s="75">
        <v>-3.3522276767189302E-3</v>
      </c>
      <c r="DC193" s="75">
        <v>-2.61018466021141E-3</v>
      </c>
      <c r="DD193" s="75">
        <v>-1.86598692830557E-3</v>
      </c>
      <c r="DE193" s="75">
        <v>-1.12026959171998E-3</v>
      </c>
      <c r="DF193" s="75">
        <v>-7.4707545151795696E-4</v>
      </c>
    </row>
    <row r="194" spans="1:110" ht="1.1499999999999999" customHeight="1" x14ac:dyDescent="0.25">
      <c r="A194" s="71">
        <f t="shared" si="57"/>
        <v>183</v>
      </c>
      <c r="B194">
        <v>850</v>
      </c>
      <c r="C194" s="72">
        <f t="shared" si="64"/>
        <v>-6.9756108067258503E-3</v>
      </c>
      <c r="D194" s="72">
        <f t="shared" si="64"/>
        <v>-2.35509512326007E-2</v>
      </c>
      <c r="E194" s="72">
        <f t="shared" si="64"/>
        <v>-1.42756641382084E-2</v>
      </c>
      <c r="G194" s="72">
        <f t="shared" si="63"/>
        <v>-0.117867653182752</v>
      </c>
      <c r="H194" s="72">
        <f t="shared" si="63"/>
        <v>-0.39789052291192001</v>
      </c>
      <c r="I194" s="72">
        <f t="shared" si="61"/>
        <v>-0.24103304098321501</v>
      </c>
      <c r="K194" s="75">
        <v>-7.4624395620048701E-4</v>
      </c>
      <c r="L194" s="75">
        <v>-1.1189529122020701E-3</v>
      </c>
      <c r="M194" s="75">
        <v>-1.8637439330768701E-3</v>
      </c>
      <c r="N194" s="75">
        <v>-2.60717108096741E-3</v>
      </c>
      <c r="O194" s="75">
        <v>-3.3483057452440299E-3</v>
      </c>
      <c r="P194" s="75">
        <v>-4.0867287119863201E-3</v>
      </c>
      <c r="Q194" s="75">
        <v>-4.82159501432761E-3</v>
      </c>
      <c r="R194" s="75">
        <v>-5.5523588808955504E-3</v>
      </c>
      <c r="S194" s="75">
        <v>-6.2784180195194399E-3</v>
      </c>
      <c r="T194" s="75">
        <v>-6.9985241444419401E-3</v>
      </c>
      <c r="U194" s="75">
        <v>-7.7127033367287304E-3</v>
      </c>
      <c r="V194" s="75">
        <v>-8.4196674567419902E-3</v>
      </c>
      <c r="W194" s="75">
        <v>-9.1185395935144704E-3</v>
      </c>
      <c r="X194" s="75">
        <v>-9.8089996050703104E-3</v>
      </c>
      <c r="Y194" s="75">
        <v>-1.04898154279362E-2</v>
      </c>
      <c r="Z194" s="75">
        <v>-1.1160146363467899E-2</v>
      </c>
      <c r="AA194" s="75">
        <v>-1.1819465970002E-2</v>
      </c>
      <c r="AB194" s="75">
        <v>-1.24667032280922E-2</v>
      </c>
      <c r="AC194" s="75">
        <v>-1.31009903467429E-2</v>
      </c>
      <c r="AD194" s="75">
        <v>-1.3721871412490099E-2</v>
      </c>
      <c r="AE194" s="75">
        <v>-1.43281914291719E-2</v>
      </c>
      <c r="AF194" s="75">
        <v>-1.49194453884229E-2</v>
      </c>
      <c r="AG194" s="75">
        <v>-1.54949639925735E-2</v>
      </c>
      <c r="AH194" s="75">
        <v>-1.60538709355523E-2</v>
      </c>
      <c r="AI194" s="75">
        <v>-1.6595809520890702E-2</v>
      </c>
      <c r="AJ194" s="75">
        <v>-1.7120109510237801E-2</v>
      </c>
      <c r="AK194" s="75">
        <v>-1.76261717218676E-2</v>
      </c>
      <c r="AL194" s="75">
        <v>-1.8113781885895099E-2</v>
      </c>
      <c r="AM194" s="75">
        <v>-1.8582310201677499E-2</v>
      </c>
      <c r="AN194" s="75">
        <v>-1.90314665392179E-2</v>
      </c>
      <c r="AO194" s="75">
        <v>-1.9461064978854602E-2</v>
      </c>
      <c r="AP194" s="75">
        <v>-1.9870561798297701E-2</v>
      </c>
      <c r="AQ194" s="75">
        <v>-2.0259970157549101E-2</v>
      </c>
      <c r="AR194" s="75">
        <v>-2.0628943010460699E-2</v>
      </c>
      <c r="AS194" s="75">
        <v>-2.0977247097011899E-2</v>
      </c>
      <c r="AT194" s="75">
        <v>-2.13048883362944E-2</v>
      </c>
      <c r="AU194" s="75">
        <v>-2.16114992218399E-2</v>
      </c>
      <c r="AV194" s="75">
        <v>-2.1897068167681898E-2</v>
      </c>
      <c r="AW194" s="75">
        <v>-2.2161455689942999E-2</v>
      </c>
      <c r="AX194" s="75">
        <v>-2.2404371283632801E-2</v>
      </c>
      <c r="AY194" s="75">
        <v>-2.2625917772629602E-2</v>
      </c>
      <c r="AZ194" s="75">
        <v>-2.2825694484131399E-2</v>
      </c>
      <c r="BA194" s="75">
        <v>-2.3003761326344799E-2</v>
      </c>
      <c r="BB194" s="75">
        <v>-2.3159893565853001E-2</v>
      </c>
      <c r="BC194" s="75">
        <v>-2.3293939398017698E-2</v>
      </c>
      <c r="BD194" s="75">
        <v>-2.3405901367655101E-2</v>
      </c>
      <c r="BE194" s="75">
        <v>-2.3495511506334801E-2</v>
      </c>
      <c r="BF194" s="75">
        <v>-2.3562845310097998E-2</v>
      </c>
      <c r="BG194" s="75">
        <v>-2.3607718712373701E-2</v>
      </c>
      <c r="BH194" s="75">
        <v>-2.3630149859418401E-2</v>
      </c>
      <c r="BI194" s="75">
        <v>-2.3630135202542899E-2</v>
      </c>
      <c r="BJ194" s="75">
        <v>-2.3607620268730801E-2</v>
      </c>
      <c r="BK194" s="75">
        <v>-2.35627291507171E-2</v>
      </c>
      <c r="BL194" s="75">
        <v>-2.3495397482806699E-2</v>
      </c>
      <c r="BM194" s="75">
        <v>-2.3405789443731902E-2</v>
      </c>
      <c r="BN194" s="75">
        <v>-2.3293905593304701E-2</v>
      </c>
      <c r="BO194" s="75">
        <v>-2.31598946786334E-2</v>
      </c>
      <c r="BP194" s="75">
        <v>-2.3003846726101E-2</v>
      </c>
      <c r="BQ194" s="75">
        <v>-2.2825863745438199E-2</v>
      </c>
      <c r="BR194" s="75">
        <v>-2.26261113138434E-2</v>
      </c>
      <c r="BS194" s="75">
        <v>-2.2404648992455801E-2</v>
      </c>
      <c r="BT194" s="75">
        <v>-2.21617008928978E-2</v>
      </c>
      <c r="BU194" s="75">
        <v>-2.1897315189708E-2</v>
      </c>
      <c r="BV194" s="75">
        <v>-2.16117394414732E-2</v>
      </c>
      <c r="BW194" s="75">
        <v>-2.1305040360093699E-2</v>
      </c>
      <c r="BX194" s="75">
        <v>-2.09774434279506E-2</v>
      </c>
      <c r="BY194" s="75">
        <v>-2.0629060629539699E-2</v>
      </c>
      <c r="BZ194" s="75">
        <v>-2.0260096904307801E-2</v>
      </c>
      <c r="CA194" s="75">
        <v>-1.9870716575806E-2</v>
      </c>
      <c r="CB194" s="75">
        <v>-1.9461168954062399E-2</v>
      </c>
      <c r="CC194" s="75">
        <v>-1.9031647825367998E-2</v>
      </c>
      <c r="CD194" s="75">
        <v>-1.85825022452809E-2</v>
      </c>
      <c r="CE194" s="75">
        <v>-1.8113971125535401E-2</v>
      </c>
      <c r="CF194" s="75">
        <v>-1.7626470172363001E-2</v>
      </c>
      <c r="CG194" s="75">
        <v>-1.7120378997355998E-2</v>
      </c>
      <c r="CH194" s="75">
        <v>-1.6596115245802099E-2</v>
      </c>
      <c r="CI194" s="75">
        <v>-1.6054255775088601E-2</v>
      </c>
      <c r="CJ194" s="75">
        <v>-1.5495257926768299E-2</v>
      </c>
      <c r="CK194" s="75">
        <v>-1.4919821403109299E-2</v>
      </c>
      <c r="CL194" s="75">
        <v>-1.43285313806336E-2</v>
      </c>
      <c r="CM194" s="75">
        <v>-1.3722143586273799E-2</v>
      </c>
      <c r="CN194" s="75">
        <v>-1.31013387887878E-2</v>
      </c>
      <c r="CO194" s="75">
        <v>-1.24669593796807E-2</v>
      </c>
      <c r="CP194" s="75">
        <v>-1.18197090228795E-2</v>
      </c>
      <c r="CQ194" s="75">
        <v>-1.11604808718539E-2</v>
      </c>
      <c r="CR194" s="75">
        <v>-1.04900486683118E-2</v>
      </c>
      <c r="CS194" s="75">
        <v>-9.8092438889625499E-3</v>
      </c>
      <c r="CT194" s="75">
        <v>-9.1189244214910994E-3</v>
      </c>
      <c r="CU194" s="75">
        <v>-8.41987296228126E-3</v>
      </c>
      <c r="CV194" s="75">
        <v>-7.7129279451037197E-3</v>
      </c>
      <c r="CW194" s="75">
        <v>-6.9988633522189E-3</v>
      </c>
      <c r="CX194" s="75">
        <v>-6.2784935937906898E-3</v>
      </c>
      <c r="CY194" s="75">
        <v>-5.5525092875495802E-3</v>
      </c>
      <c r="CZ194" s="75">
        <v>-4.8217300268288401E-3</v>
      </c>
      <c r="DA194" s="75">
        <v>-4.0867864531537604E-3</v>
      </c>
      <c r="DB194" s="75">
        <v>-3.3483978075810202E-3</v>
      </c>
      <c r="DC194" s="75">
        <v>-2.6072236718073299E-3</v>
      </c>
      <c r="DD194" s="75">
        <v>-1.8638848983982799E-3</v>
      </c>
      <c r="DE194" s="75">
        <v>-1.1190090071249801E-3</v>
      </c>
      <c r="DF194" s="75">
        <v>-7.4623051919843399E-4</v>
      </c>
    </row>
    <row r="195" spans="1:110" ht="1.1499999999999999" customHeight="1" x14ac:dyDescent="0.25">
      <c r="A195" s="71">
        <f t="shared" si="57"/>
        <v>184</v>
      </c>
      <c r="B195">
        <v>800</v>
      </c>
      <c r="C195" s="72">
        <f t="shared" si="64"/>
        <v>-6.9687751378114601E-3</v>
      </c>
      <c r="D195" s="72">
        <f t="shared" si="64"/>
        <v>-2.3527352066639601E-2</v>
      </c>
      <c r="E195" s="72">
        <f t="shared" si="64"/>
        <v>-1.42599107096657E-2</v>
      </c>
      <c r="G195" s="72">
        <f t="shared" si="63"/>
        <v>-0.11089887804494</v>
      </c>
      <c r="H195" s="72">
        <f t="shared" si="63"/>
        <v>-0.37436317084528098</v>
      </c>
      <c r="I195" s="72">
        <f t="shared" si="61"/>
        <v>-0.22677313027355001</v>
      </c>
      <c r="K195" s="75">
        <v>-7.45478720400569E-4</v>
      </c>
      <c r="L195" s="75">
        <v>-1.1177743605594499E-3</v>
      </c>
      <c r="M195" s="75">
        <v>-1.8617428747029401E-3</v>
      </c>
      <c r="N195" s="75">
        <v>-2.6043749343125401E-3</v>
      </c>
      <c r="O195" s="75">
        <v>-3.3446961065055798E-3</v>
      </c>
      <c r="P195" s="75">
        <v>-4.0822545490209403E-3</v>
      </c>
      <c r="Q195" s="75">
        <v>-4.81627836459665E-3</v>
      </c>
      <c r="R195" s="75">
        <v>-5.5461476717255202E-3</v>
      </c>
      <c r="S195" s="75">
        <v>-6.2712849087529299E-3</v>
      </c>
      <c r="T195" s="75">
        <v>-6.9904844737538902E-3</v>
      </c>
      <c r="U195" s="75">
        <v>-7.7036831936356902E-3</v>
      </c>
      <c r="V195" s="75">
        <v>-8.4096783691302301E-3</v>
      </c>
      <c r="W195" s="75">
        <v>-9.1075790420291E-3</v>
      </c>
      <c r="X195" s="75">
        <v>-9.7970190646628902E-3</v>
      </c>
      <c r="Y195" s="75">
        <v>-1.04768474192178E-2</v>
      </c>
      <c r="Z195" s="75">
        <v>-1.1146195588949E-2</v>
      </c>
      <c r="AA195" s="75">
        <v>-1.18045173239806E-2</v>
      </c>
      <c r="AB195" s="75">
        <v>-1.2450809637061799E-2</v>
      </c>
      <c r="AC195" s="75">
        <v>-1.3084164066526601E-2</v>
      </c>
      <c r="AD195" s="75">
        <v>-1.3704137104150501E-2</v>
      </c>
      <c r="AE195" s="75">
        <v>-1.43096117935692E-2</v>
      </c>
      <c r="AF195" s="75">
        <v>-1.49000404420894E-2</v>
      </c>
      <c r="AG195" s="75">
        <v>-1.5474794093465701E-2</v>
      </c>
      <c r="AH195" s="75">
        <v>-1.60329871221256E-2</v>
      </c>
      <c r="AI195" s="75">
        <v>-1.65742487696297E-2</v>
      </c>
      <c r="AJ195" s="75">
        <v>-1.7097940528042199E-2</v>
      </c>
      <c r="AK195" s="75">
        <v>-1.7603433067233699E-2</v>
      </c>
      <c r="AL195" s="75">
        <v>-1.8090523806295E-2</v>
      </c>
      <c r="AM195" s="75">
        <v>-1.85585903429091E-2</v>
      </c>
      <c r="AN195" s="75">
        <v>-1.9007310777751599E-2</v>
      </c>
      <c r="AO195" s="75">
        <v>-1.9436528593287199E-2</v>
      </c>
      <c r="AP195" s="75">
        <v>-1.9845672110295701E-2</v>
      </c>
      <c r="AQ195" s="75">
        <v>-2.0234752298215399E-2</v>
      </c>
      <c r="AR195" s="75">
        <v>-2.06034397965686E-2</v>
      </c>
      <c r="AS195" s="75">
        <v>-2.0951460641676901E-2</v>
      </c>
      <c r="AT195" s="75">
        <v>-2.1278857344937001E-2</v>
      </c>
      <c r="AU195" s="75">
        <v>-2.1585235931101999E-2</v>
      </c>
      <c r="AV195" s="75">
        <v>-2.1870583597578801E-2</v>
      </c>
      <c r="AW195" s="75">
        <v>-2.2134785653684E-2</v>
      </c>
      <c r="AX195" s="75">
        <v>-2.2377508408430901E-2</v>
      </c>
      <c r="AY195" s="75">
        <v>-2.2598898142109601E-2</v>
      </c>
      <c r="AZ195" s="75">
        <v>-2.27985229282512E-2</v>
      </c>
      <c r="BA195" s="75">
        <v>-2.2976449036391299E-2</v>
      </c>
      <c r="BB195" s="75">
        <v>-2.31324718259611E-2</v>
      </c>
      <c r="BC195" s="75">
        <v>-2.32664002600768E-2</v>
      </c>
      <c r="BD195" s="75">
        <v>-2.3378286444867599E-2</v>
      </c>
      <c r="BE195" s="75">
        <v>-2.3467818255408002E-2</v>
      </c>
      <c r="BF195" s="75">
        <v>-2.3535101479101199E-2</v>
      </c>
      <c r="BG195" s="75">
        <v>-2.3579942625733499E-2</v>
      </c>
      <c r="BH195" s="75">
        <v>-2.3602348796539399E-2</v>
      </c>
      <c r="BI195" s="75">
        <v>-2.3602344022806299E-2</v>
      </c>
      <c r="BJ195" s="75">
        <v>-2.35798359377986E-2</v>
      </c>
      <c r="BK195" s="75">
        <v>-2.3534988130759299E-2</v>
      </c>
      <c r="BL195" s="75">
        <v>-2.3467700428577699E-2</v>
      </c>
      <c r="BM195" s="75">
        <v>-2.3378164177752198E-2</v>
      </c>
      <c r="BN195" s="75">
        <v>-2.3266365165295601E-2</v>
      </c>
      <c r="BO195" s="75">
        <v>-2.3132456324424299E-2</v>
      </c>
      <c r="BP195" s="75">
        <v>-2.2976534254903501E-2</v>
      </c>
      <c r="BQ195" s="75">
        <v>-2.2798685644911498E-2</v>
      </c>
      <c r="BR195" s="75">
        <v>-2.2599094039737699E-2</v>
      </c>
      <c r="BS195" s="75">
        <v>-2.2377796804712399E-2</v>
      </c>
      <c r="BT195" s="75">
        <v>-2.2135037191937899E-2</v>
      </c>
      <c r="BU195" s="75">
        <v>-2.18708461660116E-2</v>
      </c>
      <c r="BV195" s="75">
        <v>-2.1585485099594699E-2</v>
      </c>
      <c r="BW195" s="75">
        <v>-2.1279012901459199E-2</v>
      </c>
      <c r="BX195" s="75">
        <v>-2.0951662599863901E-2</v>
      </c>
      <c r="BY195" s="75">
        <v>-2.0603545538656301E-2</v>
      </c>
      <c r="BZ195" s="75">
        <v>-2.0234871920861201E-2</v>
      </c>
      <c r="CA195" s="75">
        <v>-1.9845808369595899E-2</v>
      </c>
      <c r="CB195" s="75">
        <v>-1.9436609912126999E-2</v>
      </c>
      <c r="CC195" s="75">
        <v>-1.9007475023468001E-2</v>
      </c>
      <c r="CD195" s="75">
        <v>-1.8558754746632E-2</v>
      </c>
      <c r="CE195" s="75">
        <v>-1.8090698258956699E-2</v>
      </c>
      <c r="CF195" s="75">
        <v>-1.7603714910878799E-2</v>
      </c>
      <c r="CG195" s="75">
        <v>-1.7098197665127299E-2</v>
      </c>
      <c r="CH195" s="75">
        <v>-1.6574555738820801E-2</v>
      </c>
      <c r="CI195" s="75">
        <v>-1.6033371684065899E-2</v>
      </c>
      <c r="CJ195" s="75">
        <v>-1.54751014568E-2</v>
      </c>
      <c r="CK195" s="75">
        <v>-1.49004396965983E-2</v>
      </c>
      <c r="CL195" s="75">
        <v>-1.43099721904718E-2</v>
      </c>
      <c r="CM195" s="75">
        <v>-1.37044482300461E-2</v>
      </c>
      <c r="CN195" s="75">
        <v>-1.30845438566802E-2</v>
      </c>
      <c r="CO195" s="75">
        <v>-1.2451094172092701E-2</v>
      </c>
      <c r="CP195" s="75">
        <v>-1.18048012230428E-2</v>
      </c>
      <c r="CQ195" s="75">
        <v>-1.1146542231799599E-2</v>
      </c>
      <c r="CR195" s="75">
        <v>-1.04770951203272E-2</v>
      </c>
      <c r="CS195" s="75">
        <v>-9.7972767620103599E-3</v>
      </c>
      <c r="CT195" s="75">
        <v>-9.1079404684796805E-3</v>
      </c>
      <c r="CU195" s="75">
        <v>-8.4098681273235294E-3</v>
      </c>
      <c r="CV195" s="75">
        <v>-7.7038857918842003E-3</v>
      </c>
      <c r="CW195" s="75">
        <v>-6.9907708964774403E-3</v>
      </c>
      <c r="CX195" s="75">
        <v>-6.2713293723300001E-3</v>
      </c>
      <c r="CY195" s="75">
        <v>-5.5462569955034204E-3</v>
      </c>
      <c r="CZ195" s="75">
        <v>-4.81636247709502E-3</v>
      </c>
      <c r="DA195" s="75">
        <v>-4.0822886619389402E-3</v>
      </c>
      <c r="DB195" s="75">
        <v>-3.3447473689693602E-3</v>
      </c>
      <c r="DC195" s="75">
        <v>-2.6044001204309098E-3</v>
      </c>
      <c r="DD195" s="75">
        <v>-1.86188025727915E-3</v>
      </c>
      <c r="DE195" s="75">
        <v>-1.1178060626161801E-3</v>
      </c>
      <c r="DF195" s="75">
        <v>-7.4542428326822101E-4</v>
      </c>
    </row>
    <row r="196" spans="1:110" ht="1.1499999999999999" customHeight="1" x14ac:dyDescent="0.25">
      <c r="A196" s="71">
        <f t="shared" si="57"/>
        <v>185</v>
      </c>
      <c r="B196">
        <v>750</v>
      </c>
      <c r="C196" s="72">
        <f t="shared" si="64"/>
        <v>-6.9623393392248501E-3</v>
      </c>
      <c r="D196" s="72">
        <f t="shared" si="64"/>
        <v>-2.3505150481514601E-2</v>
      </c>
      <c r="E196" s="72">
        <f t="shared" si="64"/>
        <v>-1.4245088370194E-2</v>
      </c>
      <c r="G196" s="72">
        <f t="shared" si="63"/>
        <v>-0.103936538705715</v>
      </c>
      <c r="H196" s="72">
        <f t="shared" si="63"/>
        <v>-0.35085802036376601</v>
      </c>
      <c r="I196" s="72">
        <f t="shared" si="61"/>
        <v>-0.212528041903356</v>
      </c>
      <c r="K196" s="75">
        <v>-7.4473934027992003E-4</v>
      </c>
      <c r="L196" s="75">
        <v>-1.1166523870952E-3</v>
      </c>
      <c r="M196" s="75">
        <v>-1.8598415447286199E-3</v>
      </c>
      <c r="N196" s="75">
        <v>-2.6017126851547801E-3</v>
      </c>
      <c r="O196" s="75">
        <v>-3.3412684023005502E-3</v>
      </c>
      <c r="P196" s="75">
        <v>-4.0780010844446201E-3</v>
      </c>
      <c r="Q196" s="75">
        <v>-4.8112240123646104E-3</v>
      </c>
      <c r="R196" s="75">
        <v>-5.5402494549116402E-3</v>
      </c>
      <c r="S196" s="75">
        <v>-6.2645036866888397E-3</v>
      </c>
      <c r="T196" s="75">
        <v>-6.9828469711910599E-3</v>
      </c>
      <c r="U196" s="75">
        <v>-7.6951161680335603E-3</v>
      </c>
      <c r="V196" s="75">
        <v>-8.4001830965962608E-3</v>
      </c>
      <c r="W196" s="75">
        <v>-9.0971679333006206E-3</v>
      </c>
      <c r="X196" s="75">
        <v>-9.7856370245653999E-3</v>
      </c>
      <c r="Y196" s="75">
        <v>-1.04645217945062E-2</v>
      </c>
      <c r="Z196" s="75">
        <v>-1.1132945898334501E-2</v>
      </c>
      <c r="AA196" s="75">
        <v>-1.17903156555439E-2</v>
      </c>
      <c r="AB196" s="75">
        <v>-1.2435710351651299E-2</v>
      </c>
      <c r="AC196" s="75">
        <v>-1.3068189007085401E-2</v>
      </c>
      <c r="AD196" s="75">
        <v>-1.3687293215812101E-2</v>
      </c>
      <c r="AE196" s="75">
        <v>-1.4291970954582201E-2</v>
      </c>
      <c r="AF196" s="75">
        <v>-1.4881622091575E-2</v>
      </c>
      <c r="AG196" s="75">
        <v>-1.5455642841766299E-2</v>
      </c>
      <c r="AH196" s="75">
        <v>-1.60131682814471E-2</v>
      </c>
      <c r="AI196" s="75">
        <v>-1.65537868948194E-2</v>
      </c>
      <c r="AJ196" s="75">
        <v>-1.7076897705833202E-2</v>
      </c>
      <c r="AK196" s="75">
        <v>-1.7581859317515401E-2</v>
      </c>
      <c r="AL196" s="75">
        <v>-1.8068448986641599E-2</v>
      </c>
      <c r="AM196" s="75">
        <v>-1.8536078310958101E-2</v>
      </c>
      <c r="AN196" s="75">
        <v>-1.89843880222406E-2</v>
      </c>
      <c r="AO196" s="75">
        <v>-1.9413233270470301E-2</v>
      </c>
      <c r="AP196" s="75">
        <v>-1.98220473034461E-2</v>
      </c>
      <c r="AQ196" s="75">
        <v>-2.0210809592113001E-2</v>
      </c>
      <c r="AR196" s="75">
        <v>-2.0579220820045499E-2</v>
      </c>
      <c r="AS196" s="75">
        <v>-2.0926977975964201E-2</v>
      </c>
      <c r="AT196" s="75">
        <v>-2.1254131137384301E-2</v>
      </c>
      <c r="AU196" s="75">
        <v>-2.1560293475740702E-2</v>
      </c>
      <c r="AV196" s="75">
        <v>-2.18454279898651E-2</v>
      </c>
      <c r="AW196" s="75">
        <v>-2.2109448323303599E-2</v>
      </c>
      <c r="AX196" s="75">
        <v>-2.2351994776950001E-2</v>
      </c>
      <c r="AY196" s="75">
        <v>-2.2573226773092699E-2</v>
      </c>
      <c r="AZ196" s="75">
        <v>-2.2772713263275301E-2</v>
      </c>
      <c r="BA196" s="75">
        <v>-2.2950504169425501E-2</v>
      </c>
      <c r="BB196" s="75">
        <v>-2.31064212296496E-2</v>
      </c>
      <c r="BC196" s="75">
        <v>-2.3240245140041201E-2</v>
      </c>
      <c r="BD196" s="75">
        <v>-2.3352053338694501E-2</v>
      </c>
      <c r="BE196" s="75">
        <v>-2.3441518998288301E-2</v>
      </c>
      <c r="BF196" s="75">
        <v>-2.35087511108895E-2</v>
      </c>
      <c r="BG196" s="75">
        <v>-2.3553564637163599E-2</v>
      </c>
      <c r="BH196" s="75">
        <v>-2.35759496657146E-2</v>
      </c>
      <c r="BI196" s="75">
        <v>-2.3575951176803701E-2</v>
      </c>
      <c r="BJ196" s="75">
        <v>-2.3553454928551199E-2</v>
      </c>
      <c r="BK196" s="75">
        <v>-2.35086420251127E-2</v>
      </c>
      <c r="BL196" s="75">
        <v>-2.3441399947651001E-2</v>
      </c>
      <c r="BM196" s="75">
        <v>-2.3351926125924301E-2</v>
      </c>
      <c r="BN196" s="75">
        <v>-2.3240208220800002E-2</v>
      </c>
      <c r="BO196" s="75">
        <v>-2.3106393282860099E-2</v>
      </c>
      <c r="BP196" s="75">
        <v>-2.2950588674902898E-2</v>
      </c>
      <c r="BQ196" s="75">
        <v>-2.27728678742369E-2</v>
      </c>
      <c r="BR196" s="75">
        <v>-2.2573426233757299E-2</v>
      </c>
      <c r="BS196" s="75">
        <v>-2.2352288754204801E-2</v>
      </c>
      <c r="BT196" s="75">
        <v>-2.2109706517571701E-2</v>
      </c>
      <c r="BU196" s="75">
        <v>-2.1845705191685699E-2</v>
      </c>
      <c r="BV196" s="75">
        <v>-2.1560548224324499E-2</v>
      </c>
      <c r="BW196" s="75">
        <v>-2.1254296841939298E-2</v>
      </c>
      <c r="BX196" s="75">
        <v>-2.0927182294299199E-2</v>
      </c>
      <c r="BY196" s="75">
        <v>-2.0579322153466799E-2</v>
      </c>
      <c r="BZ196" s="75">
        <v>-2.0210925813280399E-2</v>
      </c>
      <c r="CA196" s="75">
        <v>-1.9822166079438801E-2</v>
      </c>
      <c r="CB196" s="75">
        <v>-1.9413300320847999E-2</v>
      </c>
      <c r="CC196" s="75">
        <v>-1.8984533457519302E-2</v>
      </c>
      <c r="CD196" s="75">
        <v>-1.85362172464692E-2</v>
      </c>
      <c r="CE196" s="75">
        <v>-1.8068610941372701E-2</v>
      </c>
      <c r="CF196" s="75">
        <v>-1.7582118758755299E-2</v>
      </c>
      <c r="CG196" s="75">
        <v>-1.7077144310992401E-2</v>
      </c>
      <c r="CH196" s="75">
        <v>-1.6554092435617299E-2</v>
      </c>
      <c r="CI196" s="75">
        <v>-1.6013546538665598E-2</v>
      </c>
      <c r="CJ196" s="75">
        <v>-1.54559667977082E-2</v>
      </c>
      <c r="CK196" s="75">
        <v>-1.4882037406664401E-2</v>
      </c>
      <c r="CL196" s="75">
        <v>-1.4292350575378801E-2</v>
      </c>
      <c r="CM196" s="75">
        <v>-1.36876437472665E-2</v>
      </c>
      <c r="CN196" s="75">
        <v>-1.30685944538754E-2</v>
      </c>
      <c r="CO196" s="75">
        <v>-1.24360249772644E-2</v>
      </c>
      <c r="CP196" s="75">
        <v>-1.1790641243628599E-2</v>
      </c>
      <c r="CQ196" s="75">
        <v>-1.1133301352338001E-2</v>
      </c>
      <c r="CR196" s="75">
        <v>-1.04647889021271E-2</v>
      </c>
      <c r="CS196" s="75">
        <v>-9.7859076309714504E-3</v>
      </c>
      <c r="CT196" s="75">
        <v>-9.0975036083864296E-3</v>
      </c>
      <c r="CU196" s="75">
        <v>-8.4003621142210196E-3</v>
      </c>
      <c r="CV196" s="75">
        <v>-7.6952927196725796E-3</v>
      </c>
      <c r="CW196" s="75">
        <v>-6.9830811551582798E-3</v>
      </c>
      <c r="CX196" s="75">
        <v>-6.2645200824363199E-3</v>
      </c>
      <c r="CY196" s="75">
        <v>-5.5403150872416502E-3</v>
      </c>
      <c r="CZ196" s="75">
        <v>-4.8112606558288404E-3</v>
      </c>
      <c r="DA196" s="75">
        <v>-4.0780128667438397E-3</v>
      </c>
      <c r="DB196" s="75">
        <v>-3.34127729565352E-3</v>
      </c>
      <c r="DC196" s="75">
        <v>-2.6017149370682001E-3</v>
      </c>
      <c r="DD196" s="75">
        <v>-1.85997349356966E-3</v>
      </c>
      <c r="DE196" s="75">
        <v>-1.11666125855663E-3</v>
      </c>
      <c r="DF196" s="75">
        <v>-7.4465699830397996E-4</v>
      </c>
    </row>
    <row r="197" spans="1:110" ht="1.1499999999999999" customHeight="1" x14ac:dyDescent="0.25">
      <c r="A197" s="71">
        <f t="shared" si="57"/>
        <v>186</v>
      </c>
      <c r="B197">
        <v>700</v>
      </c>
      <c r="C197" s="72">
        <f t="shared" si="64"/>
        <v>-6.95630320153213E-3</v>
      </c>
      <c r="D197" s="72">
        <f t="shared" si="64"/>
        <v>-2.34843445305295E-2</v>
      </c>
      <c r="E197" s="72">
        <f t="shared" si="64"/>
        <v>-1.4231195472684701E-2</v>
      </c>
      <c r="G197" s="72">
        <f t="shared" si="63"/>
        <v>-9.6980235504183804E-2</v>
      </c>
      <c r="H197" s="72">
        <f t="shared" si="63"/>
        <v>-0.32737367583323701</v>
      </c>
      <c r="I197" s="72">
        <f t="shared" si="61"/>
        <v>-0.198296846430671</v>
      </c>
      <c r="K197" s="75">
        <v>-7.4402405434739196E-4</v>
      </c>
      <c r="L197" s="75">
        <v>-1.11558661777962E-3</v>
      </c>
      <c r="M197" s="75">
        <v>-1.8580416005670401E-3</v>
      </c>
      <c r="N197" s="75">
        <v>-2.5991847959949098E-3</v>
      </c>
      <c r="O197" s="75">
        <v>-3.3380226852796099E-3</v>
      </c>
      <c r="P197" s="75">
        <v>-4.0739704577617804E-3</v>
      </c>
      <c r="Q197" s="75">
        <v>-4.8064319890727299E-3</v>
      </c>
      <c r="R197" s="75">
        <v>-5.5346648006161497E-3</v>
      </c>
      <c r="S197" s="75">
        <v>-6.2580765540087603E-3</v>
      </c>
      <c r="T197" s="75">
        <v>-6.9756108067258503E-3</v>
      </c>
      <c r="U197" s="75">
        <v>-7.6870033275463299E-3</v>
      </c>
      <c r="V197" s="75">
        <v>-8.3911829792987103E-3</v>
      </c>
      <c r="W197" s="75">
        <v>-9.0873049832634906E-3</v>
      </c>
      <c r="X197" s="75">
        <v>-9.7748549764946797E-3</v>
      </c>
      <c r="Y197" s="75">
        <v>-1.0452838846140299E-2</v>
      </c>
      <c r="Z197" s="75">
        <v>-1.1120395915663699E-2</v>
      </c>
      <c r="AA197" s="75">
        <v>-1.1776862262445301E-2</v>
      </c>
      <c r="AB197" s="75">
        <v>-1.2421403894809301E-2</v>
      </c>
      <c r="AC197" s="75">
        <v>-1.30530633953094E-2</v>
      </c>
      <c r="AD197" s="75">
        <v>-1.36713396227378E-2</v>
      </c>
      <c r="AE197" s="75">
        <v>-1.42752653453453E-2</v>
      </c>
      <c r="AF197" s="75">
        <v>-1.4864188278061101E-2</v>
      </c>
      <c r="AG197" s="75">
        <v>-1.54375081697526E-2</v>
      </c>
      <c r="AH197" s="75">
        <v>-1.5994409782742799E-2</v>
      </c>
      <c r="AI197" s="75">
        <v>-1.6534421937335501E-2</v>
      </c>
      <c r="AJ197" s="75">
        <v>-1.70569772681574E-2</v>
      </c>
      <c r="AK197" s="75">
        <v>-1.75614463108286E-2</v>
      </c>
      <c r="AL197" s="75">
        <v>-1.8047555453299498E-2</v>
      </c>
      <c r="AM197" s="75">
        <v>-1.8514769536009199E-2</v>
      </c>
      <c r="AN197" s="75">
        <v>-1.8962695759764701E-2</v>
      </c>
      <c r="AO197" s="75">
        <v>-1.9391176656890802E-2</v>
      </c>
      <c r="AP197" s="75">
        <v>-1.9799683753271801E-2</v>
      </c>
      <c r="AQ197" s="75">
        <v>-2.0188141286280301E-2</v>
      </c>
      <c r="AR197" s="75">
        <v>-2.0556283539576701E-2</v>
      </c>
      <c r="AS197" s="75">
        <v>-2.0903797976479802E-2</v>
      </c>
      <c r="AT197" s="75">
        <v>-2.1230709530200301E-2</v>
      </c>
      <c r="AU197" s="75">
        <v>-2.1536670237705901E-2</v>
      </c>
      <c r="AV197" s="75">
        <v>-2.1821602207533E-2</v>
      </c>
      <c r="AW197" s="75">
        <v>-2.20854428329357E-2</v>
      </c>
      <c r="AX197" s="75">
        <v>-2.2327830423659999E-2</v>
      </c>
      <c r="AY197" s="75">
        <v>-2.2548903921638101E-2</v>
      </c>
      <c r="AZ197" s="75">
        <v>-2.27482643237772E-2</v>
      </c>
      <c r="BA197" s="75">
        <v>-2.2925927165119899E-2</v>
      </c>
      <c r="BB197" s="75">
        <v>-2.3081740303900901E-2</v>
      </c>
      <c r="BC197" s="75">
        <v>-2.3215473622931301E-2</v>
      </c>
      <c r="BD197" s="75">
        <v>-2.3327200953904101E-2</v>
      </c>
      <c r="BE197" s="75">
        <v>-2.3416612195796899E-2</v>
      </c>
      <c r="BF197" s="75">
        <v>-2.3483793303644199E-2</v>
      </c>
      <c r="BG197" s="75">
        <v>-2.35285824738184E-2</v>
      </c>
      <c r="BH197" s="75">
        <v>-2.35509512326007E-2</v>
      </c>
      <c r="BI197" s="75">
        <v>-2.3550954268698601E-2</v>
      </c>
      <c r="BJ197" s="75">
        <v>-2.3528475573893901E-2</v>
      </c>
      <c r="BK197" s="75">
        <v>-2.34836889166672E-2</v>
      </c>
      <c r="BL197" s="75">
        <v>-2.3416494411503602E-2</v>
      </c>
      <c r="BM197" s="75">
        <v>-2.33270742530748E-2</v>
      </c>
      <c r="BN197" s="75">
        <v>-2.3215433697137002E-2</v>
      </c>
      <c r="BO197" s="75">
        <v>-2.3081705372901499E-2</v>
      </c>
      <c r="BP197" s="75">
        <v>-2.2926009589873501E-2</v>
      </c>
      <c r="BQ197" s="75">
        <v>-2.2748410684125701E-2</v>
      </c>
      <c r="BR197" s="75">
        <v>-2.2549107855047601E-2</v>
      </c>
      <c r="BS197" s="75">
        <v>-2.2328124998512E-2</v>
      </c>
      <c r="BT197" s="75">
        <v>-2.2085708730455698E-2</v>
      </c>
      <c r="BU197" s="75">
        <v>-2.1821891911122202E-2</v>
      </c>
      <c r="BV197" s="75">
        <v>-2.1536928171685701E-2</v>
      </c>
      <c r="BW197" s="75">
        <v>-2.12308910519368E-2</v>
      </c>
      <c r="BX197" s="75">
        <v>-2.0904001113317399E-2</v>
      </c>
      <c r="BY197" s="75">
        <v>-2.05563885051833E-2</v>
      </c>
      <c r="BZ197" s="75">
        <v>-2.01882564091602E-2</v>
      </c>
      <c r="CA197" s="75">
        <v>-1.9799787024853601E-2</v>
      </c>
      <c r="CB197" s="75">
        <v>-1.9391237405625299E-2</v>
      </c>
      <c r="CC197" s="75">
        <v>-1.8962819958237499E-2</v>
      </c>
      <c r="CD197" s="75">
        <v>-1.8514886598750301E-2</v>
      </c>
      <c r="CE197" s="75">
        <v>-1.8047705760140999E-2</v>
      </c>
      <c r="CF197" s="75">
        <v>-1.75616784069779E-2</v>
      </c>
      <c r="CG197" s="75">
        <v>-1.70572155597346E-2</v>
      </c>
      <c r="CH197" s="75">
        <v>-1.6534722084975299E-2</v>
      </c>
      <c r="CI197" s="75">
        <v>-1.5994777288615199E-2</v>
      </c>
      <c r="CJ197" s="75">
        <v>-1.5437851015953999E-2</v>
      </c>
      <c r="CK197" s="75">
        <v>-1.4864612035548799E-2</v>
      </c>
      <c r="CL197" s="75">
        <v>-1.42756641382084E-2</v>
      </c>
      <c r="CM197" s="75">
        <v>-1.3671728373924399E-2</v>
      </c>
      <c r="CN197" s="75">
        <v>-1.3053488837017501E-2</v>
      </c>
      <c r="CO197" s="75">
        <v>-1.24217508629681E-2</v>
      </c>
      <c r="CP197" s="75">
        <v>-1.1777228088148999E-2</v>
      </c>
      <c r="CQ197" s="75">
        <v>-1.11207580178279E-2</v>
      </c>
      <c r="CR197" s="75">
        <v>-1.0453129844836401E-2</v>
      </c>
      <c r="CS197" s="75">
        <v>-9.7751367666114603E-3</v>
      </c>
      <c r="CT197" s="75">
        <v>-9.0876144167668805E-3</v>
      </c>
      <c r="CU197" s="75">
        <v>-8.3913555321669196E-3</v>
      </c>
      <c r="CV197" s="75">
        <v>-7.6871498154969199E-3</v>
      </c>
      <c r="CW197" s="75">
        <v>-6.9757949205950303E-3</v>
      </c>
      <c r="CX197" s="75">
        <v>-6.2580670536271999E-3</v>
      </c>
      <c r="CY197" s="75">
        <v>-5.5346843959296101E-3</v>
      </c>
      <c r="CZ197" s="75">
        <v>-4.80642574684225E-3</v>
      </c>
      <c r="DA197" s="75">
        <v>-4.0739599699145396E-3</v>
      </c>
      <c r="DB197" s="75">
        <v>-3.33798832312822E-3</v>
      </c>
      <c r="DC197" s="75">
        <v>-2.59916896716731E-3</v>
      </c>
      <c r="DD197" s="75">
        <v>-1.8581650095256901E-3</v>
      </c>
      <c r="DE197" s="75">
        <v>-1.11557504313623E-3</v>
      </c>
      <c r="DF197" s="75">
        <v>-7.4392891867319105E-4</v>
      </c>
    </row>
    <row r="198" spans="1:110" ht="1.1499999999999999" customHeight="1" x14ac:dyDescent="0.25">
      <c r="A198" s="71">
        <f t="shared" si="57"/>
        <v>187</v>
      </c>
      <c r="B198">
        <v>650</v>
      </c>
      <c r="C198" s="72">
        <f t="shared" si="64"/>
        <v>-6.95066706224679E-3</v>
      </c>
      <c r="D198" s="72">
        <f t="shared" si="64"/>
        <v>-2.3464932062206501E-2</v>
      </c>
      <c r="E198" s="72">
        <f t="shared" si="64"/>
        <v>-1.42182306609402E-2</v>
      </c>
      <c r="G198" s="72">
        <f t="shared" si="63"/>
        <v>-9.0029568441937005E-2</v>
      </c>
      <c r="H198" s="72">
        <f t="shared" si="63"/>
        <v>-0.30390874377103</v>
      </c>
      <c r="I198" s="72">
        <f t="shared" si="61"/>
        <v>-0.184078615769731</v>
      </c>
      <c r="K198" s="75">
        <v>-7.4333207146082703E-4</v>
      </c>
      <c r="L198" s="75">
        <v>-1.1145765892888401E-3</v>
      </c>
      <c r="M198" s="75">
        <v>-1.8563444251958501E-3</v>
      </c>
      <c r="N198" s="75">
        <v>-2.5967920000175499E-3</v>
      </c>
      <c r="O198" s="75">
        <v>-3.3349584611050802E-3</v>
      </c>
      <c r="P198" s="75">
        <v>-4.0701646670822803E-3</v>
      </c>
      <c r="Q198" s="75">
        <v>-4.80190247565587E-3</v>
      </c>
      <c r="R198" s="75">
        <v>-5.5293935783583903E-3</v>
      </c>
      <c r="S198" s="75">
        <v>-6.2520057487199599E-3</v>
      </c>
      <c r="T198" s="75">
        <v>-6.9687751378114601E-3</v>
      </c>
      <c r="U198" s="75">
        <v>-7.6793450138211402E-3</v>
      </c>
      <c r="V198" s="75">
        <v>-8.3826797286792494E-3</v>
      </c>
      <c r="W198" s="75">
        <v>-9.0779887937787792E-3</v>
      </c>
      <c r="X198" s="75">
        <v>-9.7646739948095192E-3</v>
      </c>
      <c r="Y198" s="75">
        <v>-1.04417995833819E-2</v>
      </c>
      <c r="Z198" s="75">
        <v>-1.1108543980885699E-2</v>
      </c>
      <c r="AA198" s="75">
        <v>-1.1764158413425299E-2</v>
      </c>
      <c r="AB198" s="75">
        <v>-1.2407889547330299E-2</v>
      </c>
      <c r="AC198" s="75">
        <v>-1.3038784989676E-2</v>
      </c>
      <c r="AD198" s="75">
        <v>-1.36562766938641E-2</v>
      </c>
      <c r="AE198" s="75">
        <v>-1.4259492000760401E-2</v>
      </c>
      <c r="AF198" s="75">
        <v>-1.48477365469852E-2</v>
      </c>
      <c r="AG198" s="75">
        <v>-1.54203889516838E-2</v>
      </c>
      <c r="AH198" s="75">
        <v>-1.5976707079193998E-2</v>
      </c>
      <c r="AI198" s="75">
        <v>-1.65161517456726E-2</v>
      </c>
      <c r="AJ198" s="75">
        <v>-1.70381763243403E-2</v>
      </c>
      <c r="AK198" s="75">
        <v>-1.75421893278189E-2</v>
      </c>
      <c r="AL198" s="75">
        <v>-1.80278415103475E-2</v>
      </c>
      <c r="AM198" s="75">
        <v>-1.8494659885422999E-2</v>
      </c>
      <c r="AN198" s="75">
        <v>-1.8942230827988099E-2</v>
      </c>
      <c r="AO198" s="75">
        <v>-1.93703571953938E-2</v>
      </c>
      <c r="AP198" s="75">
        <v>-1.9778577557926801E-2</v>
      </c>
      <c r="AQ198" s="75">
        <v>-2.0166746483532699E-2</v>
      </c>
      <c r="AR198" s="75">
        <v>-2.0534626036878698E-2</v>
      </c>
      <c r="AS198" s="75">
        <v>-2.0881918733939499E-2</v>
      </c>
      <c r="AT198" s="75">
        <v>-2.1208592869475001E-2</v>
      </c>
      <c r="AU198" s="75">
        <v>-2.15143644047429E-2</v>
      </c>
      <c r="AV198" s="75">
        <v>-2.17991067838238E-2</v>
      </c>
      <c r="AW198" s="75">
        <v>-2.20627689606544E-2</v>
      </c>
      <c r="AX198" s="75">
        <v>-2.2305014720159302E-2</v>
      </c>
      <c r="AY198" s="75">
        <v>-2.2525930466194902E-2</v>
      </c>
      <c r="AZ198" s="75">
        <v>-2.2725174855399901E-2</v>
      </c>
      <c r="BA198" s="75">
        <v>-2.2902718419049901E-2</v>
      </c>
      <c r="BB198" s="75">
        <v>-2.3058428194049099E-2</v>
      </c>
      <c r="BC198" s="75">
        <v>-2.3192084824222501E-2</v>
      </c>
      <c r="BD198" s="75">
        <v>-2.3303728925689E-2</v>
      </c>
      <c r="BE198" s="75">
        <v>-2.3393096032318601E-2</v>
      </c>
      <c r="BF198" s="75">
        <v>-2.3460227449345401E-2</v>
      </c>
      <c r="BG198" s="75">
        <v>-2.3504994072127298E-2</v>
      </c>
      <c r="BH198" s="75">
        <v>-2.3527352066639601E-2</v>
      </c>
      <c r="BI198" s="75">
        <v>-2.3527351425987001E-2</v>
      </c>
      <c r="BJ198" s="75">
        <v>-2.3504895815617599E-2</v>
      </c>
      <c r="BK198" s="75">
        <v>-2.3460127384159899E-2</v>
      </c>
      <c r="BL198" s="75">
        <v>-2.3392981899924E-2</v>
      </c>
      <c r="BM198" s="75">
        <v>-2.33036077687802E-2</v>
      </c>
      <c r="BN198" s="75">
        <v>-2.3192040456319701E-2</v>
      </c>
      <c r="BO198" s="75">
        <v>-2.3058392390862499E-2</v>
      </c>
      <c r="BP198" s="75">
        <v>-2.2902796717630701E-2</v>
      </c>
      <c r="BQ198" s="75">
        <v>-2.2725314154140499E-2</v>
      </c>
      <c r="BR198" s="75">
        <v>-2.2526139079841401E-2</v>
      </c>
      <c r="BS198" s="75">
        <v>-2.2305305498161902E-2</v>
      </c>
      <c r="BT198" s="75">
        <v>-2.2063043913722099E-2</v>
      </c>
      <c r="BU198" s="75">
        <v>-2.1799405799633801E-2</v>
      </c>
      <c r="BV198" s="75">
        <v>-2.1514624452902299E-2</v>
      </c>
      <c r="BW198" s="75">
        <v>-2.1208794269118699E-2</v>
      </c>
      <c r="BX198" s="75">
        <v>-2.0882117730693601E-2</v>
      </c>
      <c r="BY198" s="75">
        <v>-2.0534742540903601E-2</v>
      </c>
      <c r="BZ198" s="75">
        <v>-2.0166861561760899E-2</v>
      </c>
      <c r="CA198" s="75">
        <v>-1.9778668517205899E-2</v>
      </c>
      <c r="CB198" s="75">
        <v>-1.9370418426224199E-2</v>
      </c>
      <c r="CC198" s="75">
        <v>-1.8942331453676998E-2</v>
      </c>
      <c r="CD198" s="75">
        <v>-1.8494759742911801E-2</v>
      </c>
      <c r="CE198" s="75">
        <v>-1.8027979525540999E-2</v>
      </c>
      <c r="CF198" s="75">
        <v>-1.7542390701823899E-2</v>
      </c>
      <c r="CG198" s="75">
        <v>-1.70384083771477E-2</v>
      </c>
      <c r="CH198" s="75">
        <v>-1.6516441652111101E-2</v>
      </c>
      <c r="CI198" s="75">
        <v>-1.5977061295766301E-2</v>
      </c>
      <c r="CJ198" s="75">
        <v>-1.54207514212703E-2</v>
      </c>
      <c r="CK198" s="75">
        <v>-1.48481614988622E-2</v>
      </c>
      <c r="CL198" s="75">
        <v>-1.42599107096657E-2</v>
      </c>
      <c r="CM198" s="75">
        <v>-1.3656700687934E-2</v>
      </c>
      <c r="CN198" s="75">
        <v>-1.3039225448815099E-2</v>
      </c>
      <c r="CO198" s="75">
        <v>-1.2408271095150599E-2</v>
      </c>
      <c r="CP198" s="75">
        <v>-1.17645608960629E-2</v>
      </c>
      <c r="CQ198" s="75">
        <v>-1.1108912026738801E-2</v>
      </c>
      <c r="CR198" s="75">
        <v>-1.0442117851584901E-2</v>
      </c>
      <c r="CS198" s="75">
        <v>-9.7649642998112497E-3</v>
      </c>
      <c r="CT198" s="75">
        <v>-9.0782734566800995E-3</v>
      </c>
      <c r="CU198" s="75">
        <v>-8.3828487672190002E-3</v>
      </c>
      <c r="CV198" s="75">
        <v>-7.67945806148873E-3</v>
      </c>
      <c r="CW198" s="75">
        <v>-6.9689127502306197E-3</v>
      </c>
      <c r="CX198" s="75">
        <v>-6.2519714203653999E-3</v>
      </c>
      <c r="CY198" s="75">
        <v>-5.5293655748573601E-3</v>
      </c>
      <c r="CZ198" s="75">
        <v>-4.8018586896796398E-3</v>
      </c>
      <c r="DA198" s="75">
        <v>-4.0701307581639404E-3</v>
      </c>
      <c r="DB198" s="75">
        <v>-3.3348810006327699E-3</v>
      </c>
      <c r="DC198" s="75">
        <v>-2.5967629595652301E-3</v>
      </c>
      <c r="DD198" s="75">
        <v>-1.85645514099633E-3</v>
      </c>
      <c r="DE198" s="75">
        <v>-1.11454780568237E-3</v>
      </c>
      <c r="DF198" s="75">
        <v>-7.4324030846582899E-4</v>
      </c>
    </row>
    <row r="199" spans="1:110" ht="1.1499999999999999" customHeight="1" x14ac:dyDescent="0.25">
      <c r="A199" s="71">
        <f t="shared" si="57"/>
        <v>188</v>
      </c>
      <c r="B199">
        <v>600</v>
      </c>
      <c r="C199" s="72">
        <f t="shared" si="64"/>
        <v>-6.9454318384305196E-3</v>
      </c>
      <c r="D199" s="72">
        <f t="shared" si="64"/>
        <v>-2.34469108310713E-2</v>
      </c>
      <c r="E199" s="72">
        <f t="shared" si="64"/>
        <v>-1.4206192879705599E-2</v>
      </c>
      <c r="G199" s="72">
        <f t="shared" si="63"/>
        <v>-8.3084136603506498E-2</v>
      </c>
      <c r="H199" s="72">
        <f t="shared" si="63"/>
        <v>-0.28046183293995902</v>
      </c>
      <c r="I199" s="72">
        <f t="shared" si="61"/>
        <v>-0.16987242289002499</v>
      </c>
      <c r="K199" s="75">
        <v>-7.4266379571781701E-4</v>
      </c>
      <c r="L199" s="75">
        <v>-1.11362181395634E-3</v>
      </c>
      <c r="M199" s="75">
        <v>-1.8547509922927901E-3</v>
      </c>
      <c r="N199" s="75">
        <v>-2.5945353592578598E-3</v>
      </c>
      <c r="O199" s="75">
        <v>-3.3320747790685301E-3</v>
      </c>
      <c r="P199" s="75">
        <v>-4.0665854249209502E-3</v>
      </c>
      <c r="Q199" s="75">
        <v>-4.7976359364065501E-3</v>
      </c>
      <c r="R199" s="75">
        <v>-5.5244350125894896E-3</v>
      </c>
      <c r="S199" s="75">
        <v>-6.2462933856659202E-3</v>
      </c>
      <c r="T199" s="75">
        <v>-6.9623393392248501E-3</v>
      </c>
      <c r="U199" s="75">
        <v>-7.6721408251250898E-3</v>
      </c>
      <c r="V199" s="75">
        <v>-8.3746753080958993E-3</v>
      </c>
      <c r="W199" s="75">
        <v>-9.0692181089752893E-3</v>
      </c>
      <c r="X199" s="75">
        <v>-9.7550945667853693E-3</v>
      </c>
      <c r="Y199" s="75">
        <v>-1.04314056532621E-2</v>
      </c>
      <c r="Z199" s="75">
        <v>-1.1097388349671699E-2</v>
      </c>
      <c r="AA199" s="75">
        <v>-1.1752205055490701E-2</v>
      </c>
      <c r="AB199" s="75">
        <v>-1.23951674080217E-2</v>
      </c>
      <c r="AC199" s="75">
        <v>-1.3025351201376901E-2</v>
      </c>
      <c r="AD199" s="75">
        <v>-1.36421049872433E-2</v>
      </c>
      <c r="AE199" s="75">
        <v>-1.42446487739107E-2</v>
      </c>
      <c r="AF199" s="75">
        <v>-1.4832263997996E-2</v>
      </c>
      <c r="AG199" s="75">
        <v>-1.5404284784913199E-2</v>
      </c>
      <c r="AH199" s="75">
        <v>-1.59600559940054E-2</v>
      </c>
      <c r="AI199" s="75">
        <v>-1.6498973751354201E-2</v>
      </c>
      <c r="AJ199" s="75">
        <v>-1.7020492881447299E-2</v>
      </c>
      <c r="AK199" s="75">
        <v>-1.7524083318135101E-2</v>
      </c>
      <c r="AL199" s="75">
        <v>-1.8009305463801799E-2</v>
      </c>
      <c r="AM199" s="75">
        <v>-1.8475745915993599E-2</v>
      </c>
      <c r="AN199" s="75">
        <v>-1.8922989404504698E-2</v>
      </c>
      <c r="AO199" s="75">
        <v>-1.9350773974260799E-2</v>
      </c>
      <c r="AP199" s="75">
        <v>-1.9758724833914099E-2</v>
      </c>
      <c r="AQ199" s="75">
        <v>-2.01466239043884E-2</v>
      </c>
      <c r="AR199" s="75">
        <v>-2.0514247139085399E-2</v>
      </c>
      <c r="AS199" s="75">
        <v>-2.0861337641717902E-2</v>
      </c>
      <c r="AT199" s="75">
        <v>-2.11877818280936E-2</v>
      </c>
      <c r="AU199" s="75">
        <v>-2.1493374232318199E-2</v>
      </c>
      <c r="AV199" s="75">
        <v>-2.1777941726163499E-2</v>
      </c>
      <c r="AW199" s="75">
        <v>-2.2041427181970899E-2</v>
      </c>
      <c r="AX199" s="75">
        <v>-2.2283546432249699E-2</v>
      </c>
      <c r="AY199" s="75">
        <v>-2.2504307707004002E-2</v>
      </c>
      <c r="AZ199" s="75">
        <v>-2.27034436964095E-2</v>
      </c>
      <c r="BA199" s="75">
        <v>-2.2880878083160399E-2</v>
      </c>
      <c r="BB199" s="75">
        <v>-2.3036484727144799E-2</v>
      </c>
      <c r="BC199" s="75">
        <v>-2.31700773714919E-2</v>
      </c>
      <c r="BD199" s="75">
        <v>-2.3281637510417501E-2</v>
      </c>
      <c r="BE199" s="75">
        <v>-2.3370968532622001E-2</v>
      </c>
      <c r="BF199" s="75">
        <v>-2.34380530825865E-2</v>
      </c>
      <c r="BG199" s="75">
        <v>-2.3482797693718499E-2</v>
      </c>
      <c r="BH199" s="75">
        <v>-2.3505150481514601E-2</v>
      </c>
      <c r="BI199" s="75">
        <v>-2.35051413399196E-2</v>
      </c>
      <c r="BJ199" s="75">
        <v>-2.3482713257194501E-2</v>
      </c>
      <c r="BK199" s="75">
        <v>-2.3437956474899602E-2</v>
      </c>
      <c r="BL199" s="75">
        <v>-2.3370860298659799E-2</v>
      </c>
      <c r="BM199" s="75">
        <v>-2.3281526072778402E-2</v>
      </c>
      <c r="BN199" s="75">
        <v>-2.31700273558453E-2</v>
      </c>
      <c r="BO199" s="75">
        <v>-2.3036454064786001E-2</v>
      </c>
      <c r="BP199" s="75">
        <v>-2.2880949907498602E-2</v>
      </c>
      <c r="BQ199" s="75">
        <v>-2.2703578173181901E-2</v>
      </c>
      <c r="BR199" s="75">
        <v>-2.25045202787168E-2</v>
      </c>
      <c r="BS199" s="75">
        <v>-2.2283830023734401E-2</v>
      </c>
      <c r="BT199" s="75">
        <v>-2.2041712336804201E-2</v>
      </c>
      <c r="BU199" s="75">
        <v>-2.1778246190347E-2</v>
      </c>
      <c r="BV199" s="75">
        <v>-2.1493636706058999E-2</v>
      </c>
      <c r="BW199" s="75">
        <v>-2.1188005137369102E-2</v>
      </c>
      <c r="BX199" s="75">
        <v>-2.0861530879997099E-2</v>
      </c>
      <c r="BY199" s="75">
        <v>-2.0514382165142699E-2</v>
      </c>
      <c r="BZ199" s="75">
        <v>-2.0146739148863099E-2</v>
      </c>
      <c r="CA199" s="75">
        <v>-1.97588078923399E-2</v>
      </c>
      <c r="CB199" s="75">
        <v>-1.9350840675924699E-2</v>
      </c>
      <c r="CC199" s="75">
        <v>-1.8923064985437998E-2</v>
      </c>
      <c r="CD199" s="75">
        <v>-1.8475833697980299E-2</v>
      </c>
      <c r="CE199" s="75">
        <v>-1.8009429269036401E-2</v>
      </c>
      <c r="CF199" s="75">
        <v>-1.75242526369629E-2</v>
      </c>
      <c r="CG199" s="75">
        <v>-1.70207200525146E-2</v>
      </c>
      <c r="CH199" s="75">
        <v>-1.6499248315249099E-2</v>
      </c>
      <c r="CI199" s="75">
        <v>-1.59603963037807E-2</v>
      </c>
      <c r="CJ199" s="75">
        <v>-1.5404665574210399E-2</v>
      </c>
      <c r="CK199" s="75">
        <v>-1.4832684087296001E-2</v>
      </c>
      <c r="CL199" s="75">
        <v>-1.4245088370194E-2</v>
      </c>
      <c r="CM199" s="75">
        <v>-1.3642559568002E-2</v>
      </c>
      <c r="CN199" s="75">
        <v>-1.3025802951206001E-2</v>
      </c>
      <c r="CO199" s="75">
        <v>-1.23955851021673E-2</v>
      </c>
      <c r="CP199" s="75">
        <v>-1.17526389745717E-2</v>
      </c>
      <c r="CQ199" s="75">
        <v>-1.1097763174579899E-2</v>
      </c>
      <c r="CR199" s="75">
        <v>-1.0431752911904299E-2</v>
      </c>
      <c r="CS199" s="75">
        <v>-9.7553902329082093E-3</v>
      </c>
      <c r="CT199" s="75">
        <v>-9.0694812690526299E-3</v>
      </c>
      <c r="CU199" s="75">
        <v>-8.3748420184247101E-3</v>
      </c>
      <c r="CV199" s="75">
        <v>-7.6722183078391003E-3</v>
      </c>
      <c r="CW199" s="75">
        <v>-6.9624350127423899E-3</v>
      </c>
      <c r="CX199" s="75">
        <v>-6.2462340962656498E-3</v>
      </c>
      <c r="CY199" s="75">
        <v>-5.5243591312637303E-3</v>
      </c>
      <c r="CZ199" s="75">
        <v>-4.7975601777352399E-3</v>
      </c>
      <c r="DA199" s="75">
        <v>-4.0665259074694404E-3</v>
      </c>
      <c r="DB199" s="75">
        <v>-3.3319557137974701E-3</v>
      </c>
      <c r="DC199" s="75">
        <v>-2.5944975552420098E-3</v>
      </c>
      <c r="DD199" s="75">
        <v>-1.8548441786106101E-3</v>
      </c>
      <c r="DE199" s="75">
        <v>-1.1135798736449901E-3</v>
      </c>
      <c r="DF199" s="75">
        <v>-7.4259144249481295E-4</v>
      </c>
    </row>
    <row r="200" spans="1:110" ht="1.1499999999999999" customHeight="1" x14ac:dyDescent="0.25">
      <c r="A200" s="71">
        <f t="shared" si="57"/>
        <v>189</v>
      </c>
      <c r="B200">
        <v>550</v>
      </c>
      <c r="C200" s="72">
        <f t="shared" si="64"/>
        <v>-6.9405989411552502E-3</v>
      </c>
      <c r="D200" s="72">
        <f t="shared" si="64"/>
        <v>-2.34302786486341E-2</v>
      </c>
      <c r="E200" s="72">
        <f t="shared" si="64"/>
        <v>-1.4195081372777099E-2</v>
      </c>
      <c r="G200" s="72">
        <f t="shared" si="63"/>
        <v>-7.6143537662351199E-2</v>
      </c>
      <c r="H200" s="72">
        <f t="shared" si="63"/>
        <v>-0.25703155429132402</v>
      </c>
      <c r="I200" s="72">
        <f t="shared" si="61"/>
        <v>-0.15567734151724799</v>
      </c>
      <c r="K200" s="75">
        <v>-7.4202094963766205E-4</v>
      </c>
      <c r="L200" s="75">
        <v>-1.11272186850783E-3</v>
      </c>
      <c r="M200" s="75">
        <v>-1.85326175437694E-3</v>
      </c>
      <c r="N200" s="75">
        <v>-2.5924162792534799E-3</v>
      </c>
      <c r="O200" s="75">
        <v>-3.3293703840490698E-3</v>
      </c>
      <c r="P200" s="75">
        <v>-4.0632340034062499E-3</v>
      </c>
      <c r="Q200" s="75">
        <v>-4.7936332091558101E-3</v>
      </c>
      <c r="R200" s="75">
        <v>-5.5197878139006196E-3</v>
      </c>
      <c r="S200" s="75">
        <v>-6.2409412616807403E-3</v>
      </c>
      <c r="T200" s="75">
        <v>-6.95630320153213E-3</v>
      </c>
      <c r="U200" s="75">
        <v>-7.66538968490749E-3</v>
      </c>
      <c r="V200" s="75">
        <v>-8.3671717357446992E-3</v>
      </c>
      <c r="W200" s="75">
        <v>-9.0609920636961702E-3</v>
      </c>
      <c r="X200" s="75">
        <v>-9.7461164966171007E-3</v>
      </c>
      <c r="Y200" s="75">
        <v>-1.0421659154199001E-2</v>
      </c>
      <c r="Z200" s="75">
        <v>-1.10869274432479E-2</v>
      </c>
      <c r="AA200" s="75">
        <v>-1.1741002570884101E-2</v>
      </c>
      <c r="AB200" s="75">
        <v>-1.2383238346324099E-2</v>
      </c>
      <c r="AC200" s="75">
        <v>-1.3012759318303301E-2</v>
      </c>
      <c r="AD200" s="75">
        <v>-1.3628824923730401E-2</v>
      </c>
      <c r="AE200" s="75">
        <v>-1.4230734465777399E-2</v>
      </c>
      <c r="AF200" s="75">
        <v>-1.48177673544159E-2</v>
      </c>
      <c r="AG200" s="75">
        <v>-1.53891956723464E-2</v>
      </c>
      <c r="AH200" s="75">
        <v>-1.5944453003571599E-2</v>
      </c>
      <c r="AI200" s="75">
        <v>-1.6482884844222001E-2</v>
      </c>
      <c r="AJ200" s="75">
        <v>-1.7003925729682099E-2</v>
      </c>
      <c r="AK200" s="75">
        <v>-1.7507123225173001E-2</v>
      </c>
      <c r="AL200" s="75">
        <v>-1.7991945350718099E-2</v>
      </c>
      <c r="AM200" s="75">
        <v>-1.8458025032837201E-2</v>
      </c>
      <c r="AN200" s="75">
        <v>-1.8904967128187299E-2</v>
      </c>
      <c r="AO200" s="75">
        <v>-1.9332426467690299E-2</v>
      </c>
      <c r="AP200" s="75">
        <v>-1.9740122033426798E-2</v>
      </c>
      <c r="AQ200" s="75">
        <v>-2.0127771716070102E-2</v>
      </c>
      <c r="AR200" s="75">
        <v>-2.0495146421772002E-2</v>
      </c>
      <c r="AS200" s="75">
        <v>-2.0842051611270999E-2</v>
      </c>
      <c r="AT200" s="75">
        <v>-2.11682771387313E-2</v>
      </c>
      <c r="AU200" s="75">
        <v>-2.1473698298700501E-2</v>
      </c>
      <c r="AV200" s="75">
        <v>-2.1758106399429301E-2</v>
      </c>
      <c r="AW200" s="75">
        <v>-2.2021418604344901E-2</v>
      </c>
      <c r="AX200" s="75">
        <v>-2.2263423879494398E-2</v>
      </c>
      <c r="AY200" s="75">
        <v>-2.2484037095959999E-2</v>
      </c>
      <c r="AZ200" s="75">
        <v>-2.2683069957465701E-2</v>
      </c>
      <c r="BA200" s="75">
        <v>-2.2860405916762801E-2</v>
      </c>
      <c r="BB200" s="75">
        <v>-2.3015910385624901E-2</v>
      </c>
      <c r="BC200" s="75">
        <v>-2.3149449484198999E-2</v>
      </c>
      <c r="BD200" s="75">
        <v>-2.32609274000742E-2</v>
      </c>
      <c r="BE200" s="75">
        <v>-2.3350227726764299E-2</v>
      </c>
      <c r="BF200" s="75">
        <v>-2.3417269727506199E-2</v>
      </c>
      <c r="BG200" s="75">
        <v>-2.3461992012062099E-2</v>
      </c>
      <c r="BH200" s="75">
        <v>-2.34843445305295E-2</v>
      </c>
      <c r="BI200" s="75">
        <v>-2.34843232364619E-2</v>
      </c>
      <c r="BJ200" s="75">
        <v>-2.34619252775655E-2</v>
      </c>
      <c r="BK200" s="75">
        <v>-2.3417175617746502E-2</v>
      </c>
      <c r="BL200" s="75">
        <v>-2.33501274303398E-2</v>
      </c>
      <c r="BM200" s="75">
        <v>-2.3260828677607599E-2</v>
      </c>
      <c r="BN200" s="75">
        <v>-2.31493933213914E-2</v>
      </c>
      <c r="BO200" s="75">
        <v>-2.30158900199103E-2</v>
      </c>
      <c r="BP200" s="75">
        <v>-2.2860469140591699E-2</v>
      </c>
      <c r="BQ200" s="75">
        <v>-2.2683202448024499E-2</v>
      </c>
      <c r="BR200" s="75">
        <v>-2.2484251970763501E-2</v>
      </c>
      <c r="BS200" s="75">
        <v>-2.2263698191477398E-2</v>
      </c>
      <c r="BT200" s="75">
        <v>-2.2021714398483699E-2</v>
      </c>
      <c r="BU200" s="75">
        <v>-2.17584123217557E-2</v>
      </c>
      <c r="BV200" s="75">
        <v>-2.1473964654001001E-2</v>
      </c>
      <c r="BW200" s="75">
        <v>-2.1168522257880702E-2</v>
      </c>
      <c r="BX200" s="75">
        <v>-2.0842239336020599E-2</v>
      </c>
      <c r="BY200" s="75">
        <v>-2.0495305286481101E-2</v>
      </c>
      <c r="BZ200" s="75">
        <v>-2.0127887071275798E-2</v>
      </c>
      <c r="CA200" s="75">
        <v>-1.9740202543425699E-2</v>
      </c>
      <c r="CB200" s="75">
        <v>-1.93325014848915E-2</v>
      </c>
      <c r="CC200" s="75">
        <v>-1.8905017720940099E-2</v>
      </c>
      <c r="CD200" s="75">
        <v>-1.8458105564000099E-2</v>
      </c>
      <c r="CE200" s="75">
        <v>-1.79920522340489E-2</v>
      </c>
      <c r="CF200" s="75">
        <v>-1.7507261353680401E-2</v>
      </c>
      <c r="CG200" s="75">
        <v>-1.70041481697762E-2</v>
      </c>
      <c r="CH200" s="75">
        <v>-1.6483139469605699E-2</v>
      </c>
      <c r="CI200" s="75">
        <v>-1.5944780394897801E-2</v>
      </c>
      <c r="CJ200" s="75">
        <v>-1.53895912986217E-2</v>
      </c>
      <c r="CK200" s="75">
        <v>-1.48181784167672E-2</v>
      </c>
      <c r="CL200" s="75">
        <v>-1.4231195472684701E-2</v>
      </c>
      <c r="CM200" s="75">
        <v>-1.36293041465432E-2</v>
      </c>
      <c r="CN200" s="75">
        <v>-1.3013220253214899E-2</v>
      </c>
      <c r="CO200" s="75">
        <v>-1.23836924419538E-2</v>
      </c>
      <c r="CP200" s="75">
        <v>-1.17414618192742E-2</v>
      </c>
      <c r="CQ200" s="75">
        <v>-1.10873112483659E-2</v>
      </c>
      <c r="CR200" s="75">
        <v>-1.0422035103588301E-2</v>
      </c>
      <c r="CS200" s="75">
        <v>-9.7464144662535498E-3</v>
      </c>
      <c r="CT200" s="75">
        <v>-9.0612383544566907E-3</v>
      </c>
      <c r="CU200" s="75">
        <v>-8.3673353457561408E-3</v>
      </c>
      <c r="CV200" s="75">
        <v>-7.6654312464552203E-3</v>
      </c>
      <c r="CW200" s="75">
        <v>-6.9563619374684998E-3</v>
      </c>
      <c r="CX200" s="75">
        <v>-6.2408557591334098E-3</v>
      </c>
      <c r="CY200" s="75">
        <v>-5.51966545570849E-3</v>
      </c>
      <c r="CZ200" s="75">
        <v>-4.79353067032661E-3</v>
      </c>
      <c r="DA200" s="75">
        <v>-4.0631459835776696E-3</v>
      </c>
      <c r="DB200" s="75">
        <v>-3.3292127143522499E-3</v>
      </c>
      <c r="DC200" s="75">
        <v>-2.59237327773917E-3</v>
      </c>
      <c r="DD200" s="75">
        <v>-1.85333238706334E-3</v>
      </c>
      <c r="DE200" s="75">
        <v>-1.1126715132013399E-3</v>
      </c>
      <c r="DF200" s="75">
        <v>-7.4198259869262897E-4</v>
      </c>
    </row>
    <row r="201" spans="1:110" ht="1.1499999999999999" customHeight="1" x14ac:dyDescent="0.25">
      <c r="A201" s="71">
        <f t="shared" si="57"/>
        <v>190</v>
      </c>
      <c r="B201">
        <v>500</v>
      </c>
      <c r="C201" s="72">
        <f t="shared" si="64"/>
        <v>-6.9361700707622704E-3</v>
      </c>
      <c r="D201" s="72">
        <f t="shared" si="64"/>
        <v>-2.34150335519097E-2</v>
      </c>
      <c r="E201" s="72">
        <f t="shared" si="64"/>
        <v>-1.41848956673038E-2</v>
      </c>
      <c r="G201" s="72">
        <f t="shared" si="63"/>
        <v>-6.9207367591588895E-2</v>
      </c>
      <c r="H201" s="72">
        <f t="shared" si="63"/>
        <v>-0.233616520739415</v>
      </c>
      <c r="I201" s="72">
        <f t="shared" si="61"/>
        <v>-0.141492445849944</v>
      </c>
      <c r="K201" s="75">
        <v>-7.4140656199233495E-4</v>
      </c>
      <c r="L201" s="75">
        <v>-1.1118764998536701E-3</v>
      </c>
      <c r="M201" s="75">
        <v>-1.8518765731323501E-3</v>
      </c>
      <c r="N201" s="75">
        <v>-2.5904364661664598E-3</v>
      </c>
      <c r="O201" s="75">
        <v>-3.3268439195307999E-3</v>
      </c>
      <c r="P201" s="75">
        <v>-4.0601110902298296E-3</v>
      </c>
      <c r="Q201" s="75">
        <v>-4.7898955288701401E-3</v>
      </c>
      <c r="R201" s="75">
        <v>-5.5154503819267097E-3</v>
      </c>
      <c r="S201" s="75">
        <v>-6.2359506512984801E-3</v>
      </c>
      <c r="T201" s="75">
        <v>-6.95066706224679E-3</v>
      </c>
      <c r="U201" s="75">
        <v>-7.65909000206193E-3</v>
      </c>
      <c r="V201" s="75">
        <v>-8.3601708317291908E-3</v>
      </c>
      <c r="W201" s="75">
        <v>-9.0533103839607002E-3</v>
      </c>
      <c r="X201" s="75">
        <v>-9.7377389125949693E-3</v>
      </c>
      <c r="Y201" s="75">
        <v>-1.0412562358037499E-2</v>
      </c>
      <c r="Z201" s="75">
        <v>-1.10771601107853E-2</v>
      </c>
      <c r="AA201" s="75">
        <v>-1.1730550630968501E-2</v>
      </c>
      <c r="AB201" s="75">
        <v>-1.2372103836737499E-2</v>
      </c>
      <c r="AC201" s="75">
        <v>-1.30010068023557E-2</v>
      </c>
      <c r="AD201" s="75">
        <v>-1.36164364934575E-2</v>
      </c>
      <c r="AE201" s="75">
        <v>-1.42177488320658E-2</v>
      </c>
      <c r="AF201" s="75">
        <v>-1.48042431549129E-2</v>
      </c>
      <c r="AG201" s="75">
        <v>-1.53751216534055E-2</v>
      </c>
      <c r="AH201" s="75">
        <v>-1.5929895463414102E-2</v>
      </c>
      <c r="AI201" s="75">
        <v>-1.6467881382864102E-2</v>
      </c>
      <c r="AJ201" s="75">
        <v>-1.6988474206746099E-2</v>
      </c>
      <c r="AK201" s="75">
        <v>-1.74913043582955E-2</v>
      </c>
      <c r="AL201" s="75">
        <v>-1.79757587271069E-2</v>
      </c>
      <c r="AM201" s="75">
        <v>-1.8441495514584801E-2</v>
      </c>
      <c r="AN201" s="75">
        <v>-1.88881593447968E-2</v>
      </c>
      <c r="AO201" s="75">
        <v>-1.9315314209475201E-2</v>
      </c>
      <c r="AP201" s="75">
        <v>-1.9722766225568102E-2</v>
      </c>
      <c r="AQ201" s="75">
        <v>-2.0110187471077502E-2</v>
      </c>
      <c r="AR201" s="75">
        <v>-2.0477324081552901E-2</v>
      </c>
      <c r="AS201" s="75">
        <v>-2.08240573850343E-2</v>
      </c>
      <c r="AT201" s="75">
        <v>-2.11500793087998E-2</v>
      </c>
      <c r="AU201" s="75">
        <v>-2.1455335701184498E-2</v>
      </c>
      <c r="AV201" s="75">
        <v>-2.1739599517818502E-2</v>
      </c>
      <c r="AW201" s="75">
        <v>-2.2002744783867399E-2</v>
      </c>
      <c r="AX201" s="75">
        <v>-2.22446451739324E-2</v>
      </c>
      <c r="AY201" s="75">
        <v>-2.2465119943417398E-2</v>
      </c>
      <c r="AZ201" s="75">
        <v>-2.2664053163844001E-2</v>
      </c>
      <c r="BA201" s="75">
        <v>-2.2841301220751099E-2</v>
      </c>
      <c r="BB201" s="75">
        <v>-2.2996706188514501E-2</v>
      </c>
      <c r="BC201" s="75">
        <v>-2.3130199142897202E-2</v>
      </c>
      <c r="BD201" s="75">
        <v>-2.32415994885013E-2</v>
      </c>
      <c r="BE201" s="75">
        <v>-2.3330871833136299E-2</v>
      </c>
      <c r="BF201" s="75">
        <v>-2.3397876770359202E-2</v>
      </c>
      <c r="BG201" s="75">
        <v>-2.3442576149632199E-2</v>
      </c>
      <c r="BH201" s="75">
        <v>-2.3464932062206501E-2</v>
      </c>
      <c r="BI201" s="75">
        <v>-2.3464896779532798E-2</v>
      </c>
      <c r="BJ201" s="75">
        <v>-2.3442529191111099E-2</v>
      </c>
      <c r="BK201" s="75">
        <v>-2.3397784491898999E-2</v>
      </c>
      <c r="BL201" s="75">
        <v>-2.3330781199397198E-2</v>
      </c>
      <c r="BM201" s="75">
        <v>-2.32415151232407E-2</v>
      </c>
      <c r="BN201" s="75">
        <v>-2.3130137409493701E-2</v>
      </c>
      <c r="BO201" s="75">
        <v>-2.2996699762807101E-2</v>
      </c>
      <c r="BP201" s="75">
        <v>-2.2841354511247101E-2</v>
      </c>
      <c r="BQ201" s="75">
        <v>-2.2664186538718201E-2</v>
      </c>
      <c r="BR201" s="75">
        <v>-2.2465334759431198E-2</v>
      </c>
      <c r="BS201" s="75">
        <v>-2.2244909520595602E-2</v>
      </c>
      <c r="BT201" s="75">
        <v>-2.2003050556268101E-2</v>
      </c>
      <c r="BU201" s="75">
        <v>-2.1739903398006299E-2</v>
      </c>
      <c r="BV201" s="75">
        <v>-2.1455608053761299E-2</v>
      </c>
      <c r="BW201" s="75">
        <v>-2.1150344244779198E-2</v>
      </c>
      <c r="BX201" s="75">
        <v>-2.08242418930649E-2</v>
      </c>
      <c r="BY201" s="75">
        <v>-2.04775098634308E-2</v>
      </c>
      <c r="BZ201" s="75">
        <v>-2.0110303252395101E-2</v>
      </c>
      <c r="CA201" s="75">
        <v>-1.9722849950144301E-2</v>
      </c>
      <c r="CB201" s="75">
        <v>-1.9315398228395599E-2</v>
      </c>
      <c r="CC201" s="75">
        <v>-1.8888186960848499E-2</v>
      </c>
      <c r="CD201" s="75">
        <v>-1.8441572530778098E-2</v>
      </c>
      <c r="CE201" s="75">
        <v>-1.7975845860219102E-2</v>
      </c>
      <c r="CF201" s="75">
        <v>-1.7491414148912501E-2</v>
      </c>
      <c r="CG201" s="75">
        <v>-1.6988690570824399E-2</v>
      </c>
      <c r="CH201" s="75">
        <v>-1.6468112736870301E-2</v>
      </c>
      <c r="CI201" s="75">
        <v>-1.59302119383255E-2</v>
      </c>
      <c r="CJ201" s="75">
        <v>-1.53755266956022E-2</v>
      </c>
      <c r="CK201" s="75">
        <v>-1.48046433728723E-2</v>
      </c>
      <c r="CL201" s="75">
        <v>-1.42182306609402E-2</v>
      </c>
      <c r="CM201" s="75">
        <v>-1.36169337621686E-2</v>
      </c>
      <c r="CN201" s="75">
        <v>-1.30014765286841E-2</v>
      </c>
      <c r="CO201" s="75">
        <v>-1.23725927756049E-2</v>
      </c>
      <c r="CP201" s="75">
        <v>-1.17310291210469E-2</v>
      </c>
      <c r="CQ201" s="75">
        <v>-1.10775560328193E-2</v>
      </c>
      <c r="CR201" s="75">
        <v>-1.0412964581755601E-2</v>
      </c>
      <c r="CS201" s="75">
        <v>-9.7380368362337301E-3</v>
      </c>
      <c r="CT201" s="75">
        <v>-9.0535451499545103E-3</v>
      </c>
      <c r="CU201" s="75">
        <v>-8.3603287234700393E-3</v>
      </c>
      <c r="CV201" s="75">
        <v>-7.6590973901829703E-3</v>
      </c>
      <c r="CW201" s="75">
        <v>-6.95069366129246E-3</v>
      </c>
      <c r="CX201" s="75">
        <v>-6.2358368493232704E-3</v>
      </c>
      <c r="CY201" s="75">
        <v>-5.5152848449279103E-3</v>
      </c>
      <c r="CZ201" s="75">
        <v>-4.7897704171054999E-3</v>
      </c>
      <c r="DA201" s="75">
        <v>-4.0599914390759299E-3</v>
      </c>
      <c r="DB201" s="75">
        <v>-3.3266521532823298E-3</v>
      </c>
      <c r="DC201" s="75">
        <v>-2.59039052688422E-3</v>
      </c>
      <c r="DD201" s="75">
        <v>-1.8519200204173099E-3</v>
      </c>
      <c r="DE201" s="75">
        <v>-1.11182293369438E-3</v>
      </c>
      <c r="DF201" s="75">
        <v>-7.4141404418696705E-4</v>
      </c>
    </row>
    <row r="202" spans="1:110" ht="1.1499999999999999" customHeight="1" x14ac:dyDescent="0.25">
      <c r="A202" s="71">
        <f t="shared" si="57"/>
        <v>191</v>
      </c>
      <c r="B202">
        <v>450</v>
      </c>
      <c r="C202" s="72">
        <f t="shared" si="64"/>
        <v>-6.9321469141686897E-3</v>
      </c>
      <c r="D202" s="72">
        <f t="shared" si="64"/>
        <v>-2.34011739620291E-2</v>
      </c>
      <c r="E202" s="72">
        <f t="shared" si="64"/>
        <v>-1.41756355441839E-2</v>
      </c>
      <c r="G202" s="72">
        <f t="shared" si="63"/>
        <v>-6.22752206774203E-2</v>
      </c>
      <c r="H202" s="72">
        <f t="shared" si="63"/>
        <v>-0.21021534677738599</v>
      </c>
      <c r="I202" s="72">
        <f t="shared" si="61"/>
        <v>-0.12731681030576</v>
      </c>
      <c r="K202" s="75">
        <v>-7.4082479756725601E-4</v>
      </c>
      <c r="L202" s="75">
        <v>-1.1110857350376999E-3</v>
      </c>
      <c r="M202" s="75">
        <v>-1.85059470944452E-3</v>
      </c>
      <c r="N202" s="75">
        <v>-2.58859781766659E-3</v>
      </c>
      <c r="O202" s="75">
        <v>-3.3244941609837002E-3</v>
      </c>
      <c r="P202" s="75">
        <v>-4.0572166821220799E-3</v>
      </c>
      <c r="Q202" s="75">
        <v>-4.7864244686888898E-3</v>
      </c>
      <c r="R202" s="75">
        <v>-5.5114210642068402E-3</v>
      </c>
      <c r="S202" s="75">
        <v>-6.2313221261365397E-3</v>
      </c>
      <c r="T202" s="75">
        <v>-6.9454318384305196E-3</v>
      </c>
      <c r="U202" s="75">
        <v>-7.6532399150755701E-3</v>
      </c>
      <c r="V202" s="75">
        <v>-8.3536739463306708E-3</v>
      </c>
      <c r="W202" s="75">
        <v>-9.0461734996460999E-3</v>
      </c>
      <c r="X202" s="75">
        <v>-9.7299603938245105E-3</v>
      </c>
      <c r="Y202" s="75">
        <v>-1.0404117375842299E-2</v>
      </c>
      <c r="Z202" s="75">
        <v>-1.10680858563046E-2</v>
      </c>
      <c r="AA202" s="75">
        <v>-1.17208481830812E-2</v>
      </c>
      <c r="AB202" s="75">
        <v>-1.23617656851865E-2</v>
      </c>
      <c r="AC202" s="75">
        <v>-1.29900916115366E-2</v>
      </c>
      <c r="AD202" s="75">
        <v>-1.3604939051365301E-2</v>
      </c>
      <c r="AE202" s="75">
        <v>-1.42056924480539E-2</v>
      </c>
      <c r="AF202" s="75">
        <v>-1.47916880445063E-2</v>
      </c>
      <c r="AG202" s="75">
        <v>-1.53620624459927E-2</v>
      </c>
      <c r="AH202" s="75">
        <v>-1.59163817260741E-2</v>
      </c>
      <c r="AI202" s="75">
        <v>-1.6453959352961602E-2</v>
      </c>
      <c r="AJ202" s="75">
        <v>-1.69741378722847E-2</v>
      </c>
      <c r="AK202" s="75">
        <v>-1.7476622746517002E-2</v>
      </c>
      <c r="AL202" s="75">
        <v>-1.7960742563241101E-2</v>
      </c>
      <c r="AM202" s="75">
        <v>-1.8426156388390999E-2</v>
      </c>
      <c r="AN202" s="75">
        <v>-1.88725614456552E-2</v>
      </c>
      <c r="AO202" s="75">
        <v>-1.9299436458677498E-2</v>
      </c>
      <c r="AP202" s="75">
        <v>-1.97066552859314E-2</v>
      </c>
      <c r="AQ202" s="75">
        <v>-2.0093868180242599E-2</v>
      </c>
      <c r="AR202" s="75">
        <v>-2.04607806910235E-2</v>
      </c>
      <c r="AS202" s="75">
        <v>-2.0807351896414701E-2</v>
      </c>
      <c r="AT202" s="75">
        <v>-2.1133188370768E-2</v>
      </c>
      <c r="AU202" s="75">
        <v>-2.14382861500871E-2</v>
      </c>
      <c r="AV202" s="75">
        <v>-2.17224192562025E-2</v>
      </c>
      <c r="AW202" s="75">
        <v>-2.1985407447418701E-2</v>
      </c>
      <c r="AX202" s="75">
        <v>-2.22272084993437E-2</v>
      </c>
      <c r="AY202" s="75">
        <v>-2.2447557154946399E-2</v>
      </c>
      <c r="AZ202" s="75">
        <v>-2.2646393329328E-2</v>
      </c>
      <c r="BA202" s="75">
        <v>-2.2823562874304999E-2</v>
      </c>
      <c r="BB202" s="75">
        <v>-2.2978873492756902E-2</v>
      </c>
      <c r="BC202" s="75">
        <v>-2.3112324322128099E-2</v>
      </c>
      <c r="BD202" s="75">
        <v>-2.3223654625976399E-2</v>
      </c>
      <c r="BE202" s="75">
        <v>-2.3312899424786301E-2</v>
      </c>
      <c r="BF202" s="75">
        <v>-2.3379873380749799E-2</v>
      </c>
      <c r="BG202" s="75">
        <v>-2.34245496534276E-2</v>
      </c>
      <c r="BH202" s="75">
        <v>-2.34469108310713E-2</v>
      </c>
      <c r="BI202" s="75">
        <v>-2.34468619191147E-2</v>
      </c>
      <c r="BJ202" s="75">
        <v>-2.3424522432005601E-2</v>
      </c>
      <c r="BK202" s="75">
        <v>-2.3379782873603198E-2</v>
      </c>
      <c r="BL202" s="75">
        <v>-2.33128197298265E-2</v>
      </c>
      <c r="BM202" s="75">
        <v>-2.3223584900274499E-2</v>
      </c>
      <c r="BN202" s="75">
        <v>-2.3112258850537699E-2</v>
      </c>
      <c r="BO202" s="75">
        <v>-2.2978882688525999E-2</v>
      </c>
      <c r="BP202" s="75">
        <v>-2.2823606190718201E-2</v>
      </c>
      <c r="BQ202" s="75">
        <v>-2.2646529915905302E-2</v>
      </c>
      <c r="BR202" s="75">
        <v>-2.2447769257560101E-2</v>
      </c>
      <c r="BS202" s="75">
        <v>-2.2227463503422699E-2</v>
      </c>
      <c r="BT202" s="75">
        <v>-2.1985721250548498E-2</v>
      </c>
      <c r="BU202" s="75">
        <v>-2.1722718652099501E-2</v>
      </c>
      <c r="BV202" s="75">
        <v>-2.14385666445105E-2</v>
      </c>
      <c r="BW202" s="75">
        <v>-2.1133469777382698E-2</v>
      </c>
      <c r="BX202" s="75">
        <v>-2.0807537343694001E-2</v>
      </c>
      <c r="BY202" s="75">
        <v>-2.04609939441797E-2</v>
      </c>
      <c r="BZ202" s="75">
        <v>-2.0093985640401098E-2</v>
      </c>
      <c r="CA202" s="75">
        <v>-1.9706747701588902E-2</v>
      </c>
      <c r="CB202" s="75">
        <v>-1.9299528339861299E-2</v>
      </c>
      <c r="CC202" s="75">
        <v>-1.8872570141329498E-2</v>
      </c>
      <c r="CD202" s="75">
        <v>-1.8426231893072301E-2</v>
      </c>
      <c r="CE202" s="75">
        <v>-1.7960807763347401E-2</v>
      </c>
      <c r="CF202" s="75">
        <v>-1.74767084889253E-2</v>
      </c>
      <c r="CG202" s="75">
        <v>-1.6974345314565601E-2</v>
      </c>
      <c r="CH202" s="75">
        <v>-1.6454165977497701E-2</v>
      </c>
      <c r="CI202" s="75">
        <v>-1.5916689535824799E-2</v>
      </c>
      <c r="CJ202" s="75">
        <v>-1.53624701549415E-2</v>
      </c>
      <c r="CK202" s="75">
        <v>-1.47920780550475E-2</v>
      </c>
      <c r="CL202" s="75">
        <v>-1.4206192879705599E-2</v>
      </c>
      <c r="CM202" s="75">
        <v>-1.3605447916197499E-2</v>
      </c>
      <c r="CN202" s="75">
        <v>-1.29905712203662E-2</v>
      </c>
      <c r="CO202" s="75">
        <v>-1.23622858493035E-2</v>
      </c>
      <c r="CP202" s="75">
        <v>-1.17213407577446E-2</v>
      </c>
      <c r="CQ202" s="75">
        <v>-1.10684973263914E-2</v>
      </c>
      <c r="CR202" s="75">
        <v>-1.0404541557636499E-2</v>
      </c>
      <c r="CS202" s="75">
        <v>-9.7302571595218896E-3</v>
      </c>
      <c r="CT202" s="75">
        <v>-9.0464020049421303E-3</v>
      </c>
      <c r="CU202" s="75">
        <v>-8.3538220922900995E-3</v>
      </c>
      <c r="CV202" s="75">
        <v>-7.6532170613472696E-3</v>
      </c>
      <c r="CW202" s="75">
        <v>-6.9454302684516696E-3</v>
      </c>
      <c r="CX202" s="75">
        <v>-6.2311775822081403E-3</v>
      </c>
      <c r="CY202" s="75">
        <v>-5.51121751675964E-3</v>
      </c>
      <c r="CZ202" s="75">
        <v>-4.78627949245947E-3</v>
      </c>
      <c r="DA202" s="75">
        <v>-4.0570626090448E-3</v>
      </c>
      <c r="DB202" s="75">
        <v>-3.3242741137109902E-3</v>
      </c>
      <c r="DC202" s="75">
        <v>-2.5885495775264601E-3</v>
      </c>
      <c r="DD202" s="75">
        <v>-1.85060733177579E-3</v>
      </c>
      <c r="DE202" s="75">
        <v>-1.1110342948541E-3</v>
      </c>
      <c r="DF202" s="75">
        <v>-7.4088601747462196E-4</v>
      </c>
    </row>
    <row r="203" spans="1:110" ht="1.1499999999999999" customHeight="1" x14ac:dyDescent="0.25">
      <c r="A203" s="71">
        <f t="shared" si="57"/>
        <v>192</v>
      </c>
      <c r="B203">
        <v>400</v>
      </c>
      <c r="C203" s="72">
        <f t="shared" si="64"/>
        <v>-6.9285307894097004E-3</v>
      </c>
      <c r="D203" s="72">
        <f t="shared" si="64"/>
        <v>-2.33886988055837E-2</v>
      </c>
      <c r="E203" s="72">
        <f t="shared" si="64"/>
        <v>-1.41673009964642E-2</v>
      </c>
      <c r="G203" s="72">
        <f t="shared" si="63"/>
        <v>-5.5346689888010503E-2</v>
      </c>
      <c r="H203" s="72">
        <f t="shared" si="63"/>
        <v>-0.18682664797180201</v>
      </c>
      <c r="I203" s="72">
        <f t="shared" si="61"/>
        <v>-0.113149509309296</v>
      </c>
      <c r="K203" s="75">
        <v>-7.4028062365869105E-4</v>
      </c>
      <c r="L203" s="75">
        <v>-1.11034997670685E-3</v>
      </c>
      <c r="M203" s="75">
        <v>-1.8494148855097499E-3</v>
      </c>
      <c r="N203" s="75">
        <v>-2.5869022500455601E-3</v>
      </c>
      <c r="O203" s="75">
        <v>-3.3223202503495398E-3</v>
      </c>
      <c r="P203" s="75">
        <v>-4.0545500434473001E-3</v>
      </c>
      <c r="Q203" s="75">
        <v>-4.7832217932545903E-3</v>
      </c>
      <c r="R203" s="75">
        <v>-5.50769844243404E-3</v>
      </c>
      <c r="S203" s="75">
        <v>-6.2270554348560804E-3</v>
      </c>
      <c r="T203" s="75">
        <v>-6.9405989411552502E-3</v>
      </c>
      <c r="U203" s="75">
        <v>-7.6478375965780198E-3</v>
      </c>
      <c r="V203" s="75">
        <v>-8.3476817182326999E-3</v>
      </c>
      <c r="W203" s="75">
        <v>-9.0395825388895901E-3</v>
      </c>
      <c r="X203" s="75">
        <v>-9.7227792124112908E-3</v>
      </c>
      <c r="Y203" s="75">
        <v>-1.03963258175599E-2</v>
      </c>
      <c r="Z203" s="75">
        <v>-1.1059704979898E-2</v>
      </c>
      <c r="AA203" s="75">
        <v>-1.1711893586429999E-2</v>
      </c>
      <c r="AB203" s="75">
        <v>-1.2352225679442099E-2</v>
      </c>
      <c r="AC203" s="75">
        <v>-1.29800124862003E-2</v>
      </c>
      <c r="AD203" s="75">
        <v>-1.3594331248686999E-2</v>
      </c>
      <c r="AE203" s="75">
        <v>-1.41945664376817E-2</v>
      </c>
      <c r="AF203" s="75">
        <v>-1.47800991188614E-2</v>
      </c>
      <c r="AG203" s="75">
        <v>-1.5350017166274399E-2</v>
      </c>
      <c r="AH203" s="75">
        <v>-1.59039111136553E-2</v>
      </c>
      <c r="AI203" s="75">
        <v>-1.6441114657914101E-2</v>
      </c>
      <c r="AJ203" s="75">
        <v>-1.6960916145317199E-2</v>
      </c>
      <c r="AK203" s="75">
        <v>-1.74630754047666E-2</v>
      </c>
      <c r="AL203" s="75">
        <v>-1.7946893280204601E-2</v>
      </c>
      <c r="AM203" s="75">
        <v>-1.8412007166311899E-2</v>
      </c>
      <c r="AN203" s="75">
        <v>-1.8858169245936501E-2</v>
      </c>
      <c r="AO203" s="75">
        <v>-1.92847919238965E-2</v>
      </c>
      <c r="AP203" s="75">
        <v>-1.9691787951655802E-2</v>
      </c>
      <c r="AQ203" s="75">
        <v>-2.0078810520612899E-2</v>
      </c>
      <c r="AR203" s="75">
        <v>-2.0445516873974098E-2</v>
      </c>
      <c r="AS203" s="75">
        <v>-2.0791932614078999E-2</v>
      </c>
      <c r="AT203" s="75">
        <v>-2.1117603719039799E-2</v>
      </c>
      <c r="AU203" s="75">
        <v>-2.1422549934363801E-2</v>
      </c>
      <c r="AV203" s="75">
        <v>-2.1706563470706802E-2</v>
      </c>
      <c r="AW203" s="75">
        <v>-2.1969408163963599E-2</v>
      </c>
      <c r="AX203" s="75">
        <v>-2.2211112382028601E-2</v>
      </c>
      <c r="AY203" s="75">
        <v>-2.2431349048160801E-2</v>
      </c>
      <c r="AZ203" s="75">
        <v>-2.26300909420479E-2</v>
      </c>
      <c r="BA203" s="75">
        <v>-2.2807189473860401E-2</v>
      </c>
      <c r="BB203" s="75">
        <v>-2.2962413741938598E-2</v>
      </c>
      <c r="BC203" s="75">
        <v>-2.3095823247995199E-2</v>
      </c>
      <c r="BD203" s="75">
        <v>-2.3207093401197199E-2</v>
      </c>
      <c r="BE203" s="75">
        <v>-2.3296309545939899E-2</v>
      </c>
      <c r="BF203" s="75">
        <v>-2.3363258496574401E-2</v>
      </c>
      <c r="BG203" s="75">
        <v>-2.3407912407160399E-2</v>
      </c>
      <c r="BH203" s="75">
        <v>-2.34302786486341E-2</v>
      </c>
      <c r="BI203" s="75">
        <v>-2.3430218707208E-2</v>
      </c>
      <c r="BJ203" s="75">
        <v>-2.3407902736162198E-2</v>
      </c>
      <c r="BK203" s="75">
        <v>-2.3363170486386399E-2</v>
      </c>
      <c r="BL203" s="75">
        <v>-2.3296241476236899E-2</v>
      </c>
      <c r="BM203" s="75">
        <v>-2.32070373963188E-2</v>
      </c>
      <c r="BN203" s="75">
        <v>-2.30957570656482E-2</v>
      </c>
      <c r="BO203" s="75">
        <v>-2.2962438111662702E-2</v>
      </c>
      <c r="BP203" s="75">
        <v>-2.2807224377720502E-2</v>
      </c>
      <c r="BQ203" s="75">
        <v>-2.26302320317017E-2</v>
      </c>
      <c r="BR203" s="75">
        <v>-2.2431556010706101E-2</v>
      </c>
      <c r="BS203" s="75">
        <v>-2.22113596771851E-2</v>
      </c>
      <c r="BT203" s="75">
        <v>-2.1969726832853601E-2</v>
      </c>
      <c r="BU203" s="75">
        <v>-2.1706857402791602E-2</v>
      </c>
      <c r="BV203" s="75">
        <v>-2.14228401008449E-2</v>
      </c>
      <c r="BW203" s="75">
        <v>-2.1117897642384299E-2</v>
      </c>
      <c r="BX203" s="75">
        <v>-2.0792124462041098E-2</v>
      </c>
      <c r="BY203" s="75">
        <v>-2.0445755696086899E-2</v>
      </c>
      <c r="BZ203" s="75">
        <v>-2.0078932214114501E-2</v>
      </c>
      <c r="CA203" s="75">
        <v>-1.96918935114626E-2</v>
      </c>
      <c r="CB203" s="75">
        <v>-1.9284889328259801E-2</v>
      </c>
      <c r="CC203" s="75">
        <v>-1.8858164831808601E-2</v>
      </c>
      <c r="CD203" s="75">
        <v>-1.8412081070446201E-2</v>
      </c>
      <c r="CE203" s="75">
        <v>-1.7946935713616701E-2</v>
      </c>
      <c r="CF203" s="75">
        <v>-1.74631420262812E-2</v>
      </c>
      <c r="CG203" s="75">
        <v>-1.6961110636343601E-2</v>
      </c>
      <c r="CH203" s="75">
        <v>-1.6441297301958001E-2</v>
      </c>
      <c r="CI203" s="75">
        <v>-1.59042119693685E-2</v>
      </c>
      <c r="CJ203" s="75">
        <v>-1.5350420360296E-2</v>
      </c>
      <c r="CK203" s="75">
        <v>-1.4780481725538201E-2</v>
      </c>
      <c r="CL203" s="75">
        <v>-1.4195081372777099E-2</v>
      </c>
      <c r="CM203" s="75">
        <v>-1.35948462363376E-2</v>
      </c>
      <c r="CN203" s="75">
        <v>-1.29805040285828E-2</v>
      </c>
      <c r="CO203" s="75">
        <v>-1.2352771484838701E-2</v>
      </c>
      <c r="CP203" s="75">
        <v>-1.17123967718771E-2</v>
      </c>
      <c r="CQ203" s="75">
        <v>-1.10601349636363E-2</v>
      </c>
      <c r="CR203" s="75">
        <v>-1.0396766270278E-2</v>
      </c>
      <c r="CS203" s="75">
        <v>-9.7230752771974901E-3</v>
      </c>
      <c r="CT203" s="75">
        <v>-9.0398091606357402E-3</v>
      </c>
      <c r="CU203" s="75">
        <v>-8.3478154045815208E-3</v>
      </c>
      <c r="CV203" s="75">
        <v>-7.64779039222503E-3</v>
      </c>
      <c r="CW203" s="75">
        <v>-6.9405718196321603E-3</v>
      </c>
      <c r="CX203" s="75">
        <v>-6.2268779737905703E-3</v>
      </c>
      <c r="CY203" s="75">
        <v>-5.5074636177414498E-3</v>
      </c>
      <c r="CZ203" s="75">
        <v>-4.7830578358252704E-3</v>
      </c>
      <c r="DA203" s="75">
        <v>-4.0543597075611603E-3</v>
      </c>
      <c r="DB203" s="75">
        <v>-3.3220786403308001E-3</v>
      </c>
      <c r="DC203" s="75">
        <v>-2.58685058386163E-3</v>
      </c>
      <c r="DD203" s="75">
        <v>-1.8493945766022001E-3</v>
      </c>
      <c r="DE203" s="75">
        <v>-1.1103057166110301E-3</v>
      </c>
      <c r="DF203" s="75">
        <v>-7.4039871115019198E-4</v>
      </c>
    </row>
    <row r="204" spans="1:110" ht="1.1499999999999999" customHeight="1" x14ac:dyDescent="0.25">
      <c r="A204" s="71">
        <f t="shared" si="57"/>
        <v>193</v>
      </c>
      <c r="B204">
        <v>350</v>
      </c>
      <c r="C204" s="72">
        <f t="shared" si="64"/>
        <v>-6.9253223026862496E-3</v>
      </c>
      <c r="D204" s="72">
        <f t="shared" si="64"/>
        <v>-2.3377607575985102E-2</v>
      </c>
      <c r="E204" s="72">
        <f t="shared" si="64"/>
        <v>-1.41598921785271E-2</v>
      </c>
      <c r="G204" s="72">
        <f t="shared" si="63"/>
        <v>-4.8421367585324303E-2</v>
      </c>
      <c r="H204" s="72">
        <f t="shared" si="63"/>
        <v>-0.16344904039581701</v>
      </c>
      <c r="I204" s="72">
        <f t="shared" ref="I204:I211" si="65">INDEX($K$238:$DF$437,$A204,I$11)</f>
        <v>-9.8989617130769106E-2</v>
      </c>
      <c r="K204" s="75">
        <v>-7.3977933169771799E-4</v>
      </c>
      <c r="L204" s="75">
        <v>-1.1096700627240301E-3</v>
      </c>
      <c r="M204" s="75">
        <v>-1.8483354233694599E-3</v>
      </c>
      <c r="N204" s="75">
        <v>-2.5853514757500301E-3</v>
      </c>
      <c r="O204" s="75">
        <v>-3.32032189630808E-3</v>
      </c>
      <c r="P204" s="75">
        <v>-4.0521097548571498E-3</v>
      </c>
      <c r="Q204" s="75">
        <v>-4.7802892335584999E-3</v>
      </c>
      <c r="R204" s="75">
        <v>-5.50428160548108E-3</v>
      </c>
      <c r="S204" s="75">
        <v>-6.2231494794423199E-3</v>
      </c>
      <c r="T204" s="75">
        <v>-6.9361700707622704E-3</v>
      </c>
      <c r="U204" s="75">
        <v>-7.6428815786493904E-3</v>
      </c>
      <c r="V204" s="75">
        <v>-8.3421939156005393E-3</v>
      </c>
      <c r="W204" s="75">
        <v>-9.0335391889220708E-3</v>
      </c>
      <c r="X204" s="75">
        <v>-9.7161936630482098E-3</v>
      </c>
      <c r="Y204" s="75">
        <v>-1.03891885059329E-2</v>
      </c>
      <c r="Z204" s="75">
        <v>-1.1052018590667101E-2</v>
      </c>
      <c r="AA204" s="75">
        <v>-1.17036848867974E-2</v>
      </c>
      <c r="AB204" s="75">
        <v>-1.2343485217270401E-2</v>
      </c>
      <c r="AC204" s="75">
        <v>-1.29707691364728E-2</v>
      </c>
      <c r="AD204" s="75">
        <v>-1.35846111267119E-2</v>
      </c>
      <c r="AE204" s="75">
        <v>-1.4184372099753E-2</v>
      </c>
      <c r="AF204" s="75">
        <v>-1.4769474256795499E-2</v>
      </c>
      <c r="AG204" s="75">
        <v>-1.53389841863554E-2</v>
      </c>
      <c r="AH204" s="75">
        <v>-1.5892483731940899E-2</v>
      </c>
      <c r="AI204" s="75">
        <v>-1.6429343496856701E-2</v>
      </c>
      <c r="AJ204" s="75">
        <v>-1.69488079725124E-2</v>
      </c>
      <c r="AK204" s="75">
        <v>-1.74506604538146E-2</v>
      </c>
      <c r="AL204" s="75">
        <v>-1.7934206936497499E-2</v>
      </c>
      <c r="AM204" s="75">
        <v>-1.8399047485554501E-2</v>
      </c>
      <c r="AN204" s="75">
        <v>-1.88449793353265E-2</v>
      </c>
      <c r="AO204" s="75">
        <v>-1.9271378606695099E-2</v>
      </c>
      <c r="AP204" s="75">
        <v>-1.96781637224239E-2</v>
      </c>
      <c r="AQ204" s="75">
        <v>-2.0065011150404599E-2</v>
      </c>
      <c r="AR204" s="75">
        <v>-2.04315329584869E-2</v>
      </c>
      <c r="AS204" s="75">
        <v>-2.07777978055264E-2</v>
      </c>
      <c r="AT204" s="75">
        <v>-2.1103324071768799E-2</v>
      </c>
      <c r="AU204" s="75">
        <v>-2.14081277580771E-2</v>
      </c>
      <c r="AV204" s="75">
        <v>-2.16920299953062E-2</v>
      </c>
      <c r="AW204" s="75">
        <v>-2.1954748022758298E-2</v>
      </c>
      <c r="AX204" s="75">
        <v>-2.2196355903374699E-2</v>
      </c>
      <c r="AY204" s="75">
        <v>-2.2416495286033698E-2</v>
      </c>
      <c r="AZ204" s="75">
        <v>-2.26151468581565E-2</v>
      </c>
      <c r="BA204" s="75">
        <v>-2.2792179553016399E-2</v>
      </c>
      <c r="BB204" s="75">
        <v>-2.29473282009303E-2</v>
      </c>
      <c r="BC204" s="75">
        <v>-2.3080694634513701E-2</v>
      </c>
      <c r="BD204" s="75">
        <v>-2.31919159859535E-2</v>
      </c>
      <c r="BE204" s="75">
        <v>-2.3281101754801001E-2</v>
      </c>
      <c r="BF204" s="75">
        <v>-2.33480308751268E-2</v>
      </c>
      <c r="BG204" s="75">
        <v>-2.3392664490884198E-2</v>
      </c>
      <c r="BH204" s="75">
        <v>-2.34150335519097E-2</v>
      </c>
      <c r="BI204" s="75">
        <v>-2.3414967109797499E-2</v>
      </c>
      <c r="BJ204" s="75">
        <v>-2.3392668294281899E-2</v>
      </c>
      <c r="BK204" s="75">
        <v>-2.33479468800987E-2</v>
      </c>
      <c r="BL204" s="75">
        <v>-2.3281045292705999E-2</v>
      </c>
      <c r="BM204" s="75">
        <v>-2.3191871875392199E-2</v>
      </c>
      <c r="BN204" s="75">
        <v>-2.3080631655720898E-2</v>
      </c>
      <c r="BO204" s="75">
        <v>-2.2947365317545501E-2</v>
      </c>
      <c r="BP204" s="75">
        <v>-2.2792209242470499E-2</v>
      </c>
      <c r="BQ204" s="75">
        <v>-2.26152923939935E-2</v>
      </c>
      <c r="BR204" s="75">
        <v>-2.2416695428546501E-2</v>
      </c>
      <c r="BS204" s="75">
        <v>-2.2196597686734001E-2</v>
      </c>
      <c r="BT204" s="75">
        <v>-2.1955067507274099E-2</v>
      </c>
      <c r="BU204" s="75">
        <v>-2.1692319096869101E-2</v>
      </c>
      <c r="BV204" s="75">
        <v>-2.1408427997380301E-2</v>
      </c>
      <c r="BW204" s="75">
        <v>-2.1103626761228001E-2</v>
      </c>
      <c r="BX204" s="75">
        <v>-2.0778001994513001E-2</v>
      </c>
      <c r="BY204" s="75">
        <v>-2.0431793423058401E-2</v>
      </c>
      <c r="BZ204" s="75">
        <v>-2.0065140993738101E-2</v>
      </c>
      <c r="CA204" s="75">
        <v>-1.9678285225549999E-2</v>
      </c>
      <c r="CB204" s="75">
        <v>-1.92714787989871E-2</v>
      </c>
      <c r="CC204" s="75">
        <v>-1.88449687301817E-2</v>
      </c>
      <c r="CD204" s="75">
        <v>-1.8399117629601201E-2</v>
      </c>
      <c r="CE204" s="75">
        <v>-1.7934227615110099E-2</v>
      </c>
      <c r="CF204" s="75">
        <v>-1.7450712616796399E-2</v>
      </c>
      <c r="CG204" s="75">
        <v>-1.6948984911432399E-2</v>
      </c>
      <c r="CH204" s="75">
        <v>-1.6429505078121999E-2</v>
      </c>
      <c r="CI204" s="75">
        <v>-1.58927781556212E-2</v>
      </c>
      <c r="CJ204" s="75">
        <v>-1.533937628501E-2</v>
      </c>
      <c r="CK204" s="75">
        <v>-1.4769853766601899E-2</v>
      </c>
      <c r="CL204" s="75">
        <v>-1.41848956673038E-2</v>
      </c>
      <c r="CM204" s="75">
        <v>-1.35851284493901E-2</v>
      </c>
      <c r="CN204" s="75">
        <v>-1.29712748847305E-2</v>
      </c>
      <c r="CO204" s="75">
        <v>-1.23440495770546E-2</v>
      </c>
      <c r="CP204" s="75">
        <v>-1.17041973368259E-2</v>
      </c>
      <c r="CQ204" s="75">
        <v>-1.1052468839397899E-2</v>
      </c>
      <c r="CR204" s="75">
        <v>-1.0389638955762099E-2</v>
      </c>
      <c r="CS204" s="75">
        <v>-9.7164910930223405E-3</v>
      </c>
      <c r="CT204" s="75">
        <v>-9.0337667370158602E-3</v>
      </c>
      <c r="CU204" s="75">
        <v>-8.3423086574612101E-3</v>
      </c>
      <c r="CV204" s="75">
        <v>-7.6428173382328103E-3</v>
      </c>
      <c r="CW204" s="75">
        <v>-6.9361183691717E-3</v>
      </c>
      <c r="CX204" s="75">
        <v>-6.2229378770916801E-3</v>
      </c>
      <c r="CY204" s="75">
        <v>-5.5040232250894404E-3</v>
      </c>
      <c r="CZ204" s="75">
        <v>-4.7801052940121703E-3</v>
      </c>
      <c r="DA204" s="75">
        <v>-4.0518828273297903E-3</v>
      </c>
      <c r="DB204" s="75">
        <v>-3.3200657628094602E-3</v>
      </c>
      <c r="DC204" s="75">
        <v>-2.5852935900002099E-3</v>
      </c>
      <c r="DD204" s="75">
        <v>-1.8482820102144601E-3</v>
      </c>
      <c r="DE204" s="75">
        <v>-1.1096372898009501E-3</v>
      </c>
      <c r="DF204" s="75">
        <v>-7.3995225749967999E-4</v>
      </c>
    </row>
    <row r="205" spans="1:110" ht="1.1499999999999999" customHeight="1" x14ac:dyDescent="0.25">
      <c r="A205" s="71">
        <f t="shared" ref="A205:A211" si="66">ROW()-$A$11</f>
        <v>194</v>
      </c>
      <c r="B205">
        <v>300</v>
      </c>
      <c r="C205" s="72">
        <f t="shared" si="64"/>
        <v>-6.9225210939020997E-3</v>
      </c>
      <c r="D205" s="72">
        <f t="shared" si="64"/>
        <v>-2.3367900320931698E-2</v>
      </c>
      <c r="E205" s="72">
        <f t="shared" si="64"/>
        <v>-1.4153409350533301E-2</v>
      </c>
      <c r="G205" s="72">
        <f t="shared" si="63"/>
        <v>-4.14988464914222E-2</v>
      </c>
      <c r="H205" s="72">
        <f t="shared" si="63"/>
        <v>-0.14008114007488501</v>
      </c>
      <c r="I205" s="72">
        <f t="shared" si="65"/>
        <v>-8.4836207780235706E-2</v>
      </c>
      <c r="K205" s="75">
        <v>-7.3932595942096605E-4</v>
      </c>
      <c r="L205" s="75">
        <v>-1.10904726910121E-3</v>
      </c>
      <c r="M205" s="75">
        <v>-1.8473544532798701E-3</v>
      </c>
      <c r="N205" s="75">
        <v>-2.5839467602190701E-3</v>
      </c>
      <c r="O205" s="75">
        <v>-3.3184995025249001E-3</v>
      </c>
      <c r="P205" s="75">
        <v>-4.0498938657538E-3</v>
      </c>
      <c r="Q205" s="75">
        <v>-4.7776282099812302E-3</v>
      </c>
      <c r="R205" s="75">
        <v>-5.5011703623449601E-3</v>
      </c>
      <c r="S205" s="75">
        <v>-6.2196024135801001E-3</v>
      </c>
      <c r="T205" s="75">
        <v>-6.9321469141686897E-3</v>
      </c>
      <c r="U205" s="75">
        <v>-7.6383710475101899E-3</v>
      </c>
      <c r="V205" s="75">
        <v>-8.3372094072456E-3</v>
      </c>
      <c r="W205" s="75">
        <v>-9.0280454306684993E-3</v>
      </c>
      <c r="X205" s="75">
        <v>-9.7102024289097196E-3</v>
      </c>
      <c r="Y205" s="75">
        <v>-1.03827053044005E-2</v>
      </c>
      <c r="Z205" s="75">
        <v>-1.1045028467005899E-2</v>
      </c>
      <c r="AA205" s="75">
        <v>-1.16962201906017E-2</v>
      </c>
      <c r="AB205" s="75">
        <v>-1.23355449791506E-2</v>
      </c>
      <c r="AC205" s="75">
        <v>-1.2962362278581101E-2</v>
      </c>
      <c r="AD205" s="75">
        <v>-1.3575776370453201E-2</v>
      </c>
      <c r="AE205" s="75">
        <v>-1.4175110490632499E-2</v>
      </c>
      <c r="AF205" s="75">
        <v>-1.47598123683019E-2</v>
      </c>
      <c r="AG205" s="75">
        <v>-1.5328961168188399E-2</v>
      </c>
      <c r="AH205" s="75">
        <v>-1.58821001439673E-2</v>
      </c>
      <c r="AI205" s="75">
        <v>-1.64186427606864E-2</v>
      </c>
      <c r="AJ205" s="75">
        <v>-1.69378115975405E-2</v>
      </c>
      <c r="AK205" s="75">
        <v>-1.7439377059072201E-2</v>
      </c>
      <c r="AL205" s="75">
        <v>-1.79226795432532E-2</v>
      </c>
      <c r="AM205" s="75">
        <v>-1.8387276719513401E-2</v>
      </c>
      <c r="AN205" s="75">
        <v>-1.8832989331608499E-2</v>
      </c>
      <c r="AO205" s="75">
        <v>-1.92591938066425E-2</v>
      </c>
      <c r="AP205" s="75">
        <v>-1.96657826176488E-2</v>
      </c>
      <c r="AQ205" s="75">
        <v>-2.0052467077912299E-2</v>
      </c>
      <c r="AR205" s="75">
        <v>-2.0418828675797099E-2</v>
      </c>
      <c r="AS205" s="75">
        <v>-2.0764946665872201E-2</v>
      </c>
      <c r="AT205" s="75">
        <v>-2.1090347573963299E-2</v>
      </c>
      <c r="AU205" s="75">
        <v>-2.13950204738966E-2</v>
      </c>
      <c r="AV205" s="75">
        <v>-2.1678816963476399E-2</v>
      </c>
      <c r="AW205" s="75">
        <v>-2.1941427379324498E-2</v>
      </c>
      <c r="AX205" s="75">
        <v>-2.2182938812229599E-2</v>
      </c>
      <c r="AY205" s="75">
        <v>-2.2402994942553899E-2</v>
      </c>
      <c r="AZ205" s="75">
        <v>-2.2601562118038598E-2</v>
      </c>
      <c r="BA205" s="75">
        <v>-2.2778531844273801E-2</v>
      </c>
      <c r="BB205" s="75">
        <v>-2.29336177196773E-2</v>
      </c>
      <c r="BC205" s="75">
        <v>-2.3066937853996002E-2</v>
      </c>
      <c r="BD205" s="75">
        <v>-2.3178122067201899E-2</v>
      </c>
      <c r="BE205" s="75">
        <v>-2.32672760812829E-2</v>
      </c>
      <c r="BF205" s="75">
        <v>-2.3334189201355E-2</v>
      </c>
      <c r="BG205" s="75">
        <v>-2.33788060100232E-2</v>
      </c>
      <c r="BH205" s="75">
        <v>-2.34011739620291E-2</v>
      </c>
      <c r="BI205" s="75">
        <v>-2.3401106846022202E-2</v>
      </c>
      <c r="BJ205" s="75">
        <v>-2.33788178528084E-2</v>
      </c>
      <c r="BK205" s="75">
        <v>-2.3334111358126301E-2</v>
      </c>
      <c r="BL205" s="75">
        <v>-2.32672304507286E-2</v>
      </c>
      <c r="BM205" s="75">
        <v>-2.31780874940977E-2</v>
      </c>
      <c r="BN205" s="75">
        <v>-2.3066882365665099E-2</v>
      </c>
      <c r="BO205" s="75">
        <v>-2.2933663625958601E-2</v>
      </c>
      <c r="BP205" s="75">
        <v>-2.2778560872748099E-2</v>
      </c>
      <c r="BQ205" s="75">
        <v>-2.2601710632648001E-2</v>
      </c>
      <c r="BR205" s="75">
        <v>-2.2403187733293601E-2</v>
      </c>
      <c r="BS205" s="75">
        <v>-2.2183177329043201E-2</v>
      </c>
      <c r="BT205" s="75">
        <v>-2.19417432918089E-2</v>
      </c>
      <c r="BU205" s="75">
        <v>-2.1679103331648499E-2</v>
      </c>
      <c r="BV205" s="75">
        <v>-2.13953297896569E-2</v>
      </c>
      <c r="BW205" s="75">
        <v>-2.1090656200567499E-2</v>
      </c>
      <c r="BX205" s="75">
        <v>-2.0765168660686801E-2</v>
      </c>
      <c r="BY205" s="75">
        <v>-2.0419105570876998E-2</v>
      </c>
      <c r="BZ205" s="75">
        <v>-2.0052610056486599E-2</v>
      </c>
      <c r="CA205" s="75">
        <v>-1.9665920823149399E-2</v>
      </c>
      <c r="CB205" s="75">
        <v>-1.92592944770331E-2</v>
      </c>
      <c r="CC205" s="75">
        <v>-1.8832979657609002E-2</v>
      </c>
      <c r="CD205" s="75">
        <v>-1.8387339307105299E-2</v>
      </c>
      <c r="CE205" s="75">
        <v>-1.79226814897856E-2</v>
      </c>
      <c r="CF205" s="75">
        <v>-1.7439418333738101E-2</v>
      </c>
      <c r="CG205" s="75">
        <v>-1.6937966626519401E-2</v>
      </c>
      <c r="CH205" s="75">
        <v>-1.6418787931584099E-2</v>
      </c>
      <c r="CI205" s="75">
        <v>-1.5882387110191298E-2</v>
      </c>
      <c r="CJ205" s="75">
        <v>-1.5329337176904099E-2</v>
      </c>
      <c r="CK205" s="75">
        <v>-1.47601936485625E-2</v>
      </c>
      <c r="CL205" s="75">
        <v>-1.41756355441839E-2</v>
      </c>
      <c r="CM205" s="75">
        <v>-1.35762943625422E-2</v>
      </c>
      <c r="CN205" s="75">
        <v>-1.2962883911918599E-2</v>
      </c>
      <c r="CO205" s="75">
        <v>-1.2336120095696901E-2</v>
      </c>
      <c r="CP205" s="75">
        <v>-1.16967427158579E-2</v>
      </c>
      <c r="CQ205" s="75">
        <v>-1.10454989299023E-2</v>
      </c>
      <c r="CR205" s="75">
        <v>-1.0383159818370499E-2</v>
      </c>
      <c r="CS205" s="75">
        <v>-9.7105046007754901E-3</v>
      </c>
      <c r="CT205" s="75">
        <v>-9.0282747295395895E-3</v>
      </c>
      <c r="CU205" s="75">
        <v>-8.3373019113559994E-3</v>
      </c>
      <c r="CV205" s="75">
        <v>-7.6382977034108899E-3</v>
      </c>
      <c r="CW205" s="75">
        <v>-6.9320699705030997E-3</v>
      </c>
      <c r="CX205" s="75">
        <v>-6.2193570253884899E-3</v>
      </c>
      <c r="CY205" s="75">
        <v>-5.5008963454520202E-3</v>
      </c>
      <c r="CZ205" s="75">
        <v>-4.77742166168354E-3</v>
      </c>
      <c r="DA205" s="75">
        <v>-4.0496319441808704E-3</v>
      </c>
      <c r="DB205" s="75">
        <v>-3.3182355117605698E-3</v>
      </c>
      <c r="DC205" s="75">
        <v>-2.5838785464384201E-3</v>
      </c>
      <c r="DD205" s="75">
        <v>-1.8472698806317499E-3</v>
      </c>
      <c r="DE205" s="75">
        <v>-1.1090290874653801E-3</v>
      </c>
      <c r="DF205" s="75">
        <v>-7.3954672078798398E-4</v>
      </c>
    </row>
    <row r="206" spans="1:110" ht="1.1499999999999999" customHeight="1" x14ac:dyDescent="0.25">
      <c r="A206" s="71">
        <f t="shared" si="66"/>
        <v>195</v>
      </c>
      <c r="B206">
        <v>250</v>
      </c>
      <c r="C206" s="72">
        <f t="shared" si="64"/>
        <v>-6.92012574361342E-3</v>
      </c>
      <c r="D206" s="72">
        <f t="shared" si="64"/>
        <v>-2.3359577554510898E-2</v>
      </c>
      <c r="E206" s="72">
        <f t="shared" si="64"/>
        <v>-1.4147852822652501E-2</v>
      </c>
      <c r="G206" s="72">
        <f t="shared" si="63"/>
        <v>-3.4578720747808801E-2</v>
      </c>
      <c r="H206" s="72">
        <f t="shared" si="63"/>
        <v>-0.11672156252037399</v>
      </c>
      <c r="I206" s="72">
        <f t="shared" si="65"/>
        <v>-7.0688354957583202E-2</v>
      </c>
      <c r="K206" s="75">
        <v>-7.3892468408303096E-4</v>
      </c>
      <c r="L206" s="75">
        <v>-1.1084832411597701E-3</v>
      </c>
      <c r="M206" s="75">
        <v>-1.8464701728498701E-3</v>
      </c>
      <c r="N206" s="75">
        <v>-2.5826886980485101E-3</v>
      </c>
      <c r="O206" s="75">
        <v>-3.3168541909344598E-3</v>
      </c>
      <c r="P206" s="75">
        <v>-4.0479001488029102E-3</v>
      </c>
      <c r="Q206" s="75">
        <v>-4.7752395459474397E-3</v>
      </c>
      <c r="R206" s="75">
        <v>-5.4983653477347601E-3</v>
      </c>
      <c r="S206" s="75">
        <v>-6.2164118721784603E-3</v>
      </c>
      <c r="T206" s="75">
        <v>-6.9285307894097004E-3</v>
      </c>
      <c r="U206" s="75">
        <v>-7.63430605054963E-3</v>
      </c>
      <c r="V206" s="75">
        <v>-8.3327262941747908E-3</v>
      </c>
      <c r="W206" s="75">
        <v>-9.0231031798930408E-3</v>
      </c>
      <c r="X206" s="75">
        <v>-9.7048049146815103E-3</v>
      </c>
      <c r="Y206" s="75">
        <v>-1.0376875106876401E-2</v>
      </c>
      <c r="Z206" s="75">
        <v>-1.10387367679595E-2</v>
      </c>
      <c r="AA206" s="75">
        <v>-1.1689498072937499E-2</v>
      </c>
      <c r="AB206" s="75">
        <v>-1.2328404716395101E-2</v>
      </c>
      <c r="AC206" s="75">
        <v>-1.2954793491321601E-2</v>
      </c>
      <c r="AD206" s="75">
        <v>-1.35678246847555E-2</v>
      </c>
      <c r="AE206" s="75">
        <v>-1.41667820397515E-2</v>
      </c>
      <c r="AF206" s="75">
        <v>-1.4751113491893101E-2</v>
      </c>
      <c r="AG206" s="75">
        <v>-1.5319945280753E-2</v>
      </c>
      <c r="AH206" s="75">
        <v>-1.5872760953761798E-2</v>
      </c>
      <c r="AI206" s="75">
        <v>-1.6409010364463902E-2</v>
      </c>
      <c r="AJ206" s="75">
        <v>-1.6927924489978E-2</v>
      </c>
      <c r="AK206" s="75">
        <v>-1.74292251871884E-2</v>
      </c>
      <c r="AL206" s="75">
        <v>-1.7912307456049301E-2</v>
      </c>
      <c r="AM206" s="75">
        <v>-1.8376693640880098E-2</v>
      </c>
      <c r="AN206" s="75">
        <v>-1.8822197979648E-2</v>
      </c>
      <c r="AO206" s="75">
        <v>-1.9248234299257001E-2</v>
      </c>
      <c r="AP206" s="75">
        <v>-1.9654644831471099E-2</v>
      </c>
      <c r="AQ206" s="75">
        <v>-2.00411760138786E-2</v>
      </c>
      <c r="AR206" s="75">
        <v>-2.04074029703224E-2</v>
      </c>
      <c r="AS206" s="75">
        <v>-2.0753379281136401E-2</v>
      </c>
      <c r="AT206" s="75">
        <v>-2.1078672030134801E-2</v>
      </c>
      <c r="AU206" s="75">
        <v>-2.1383228764116202E-2</v>
      </c>
      <c r="AV206" s="75">
        <v>-2.1666923094476199E-2</v>
      </c>
      <c r="AW206" s="75">
        <v>-2.1929445722212199E-2</v>
      </c>
      <c r="AX206" s="75">
        <v>-2.21708615124134E-2</v>
      </c>
      <c r="AY206" s="75">
        <v>-2.2390846690313899E-2</v>
      </c>
      <c r="AZ206" s="75">
        <v>-2.2589337716094601E-2</v>
      </c>
      <c r="BA206" s="75">
        <v>-2.2766245531511201E-2</v>
      </c>
      <c r="BB206" s="75">
        <v>-2.2921282567331201E-2</v>
      </c>
      <c r="BC206" s="75">
        <v>-2.3054553006550099E-2</v>
      </c>
      <c r="BD206" s="75">
        <v>-2.3165710876360199E-2</v>
      </c>
      <c r="BE206" s="75">
        <v>-2.3254832905913601E-2</v>
      </c>
      <c r="BF206" s="75">
        <v>-2.3321732232066E-2</v>
      </c>
      <c r="BG206" s="75">
        <v>-2.3366336923072498E-2</v>
      </c>
      <c r="BH206" s="75">
        <v>-2.33886988055837E-2</v>
      </c>
      <c r="BI206" s="75">
        <v>-2.3388637281491299E-2</v>
      </c>
      <c r="BJ206" s="75">
        <v>-2.33663507478604E-2</v>
      </c>
      <c r="BK206" s="75">
        <v>-2.3321662964322001E-2</v>
      </c>
      <c r="BL206" s="75">
        <v>-2.3254796605333399E-2</v>
      </c>
      <c r="BM206" s="75">
        <v>-2.3165683351003202E-2</v>
      </c>
      <c r="BN206" s="75">
        <v>-2.30545090311488E-2</v>
      </c>
      <c r="BO206" s="75">
        <v>-2.2921332456794501E-2</v>
      </c>
      <c r="BP206" s="75">
        <v>-2.2766279230440799E-2</v>
      </c>
      <c r="BQ206" s="75">
        <v>-2.2589486547526499E-2</v>
      </c>
      <c r="BR206" s="75">
        <v>-2.23910329318232E-2</v>
      </c>
      <c r="BS206" s="75">
        <v>-2.2171098573239699E-2</v>
      </c>
      <c r="BT206" s="75">
        <v>-2.1929754004627201E-2</v>
      </c>
      <c r="BU206" s="75">
        <v>-2.16672098554818E-2</v>
      </c>
      <c r="BV206" s="75">
        <v>-2.1383544813816099E-2</v>
      </c>
      <c r="BW206" s="75">
        <v>-2.1078985166573101E-2</v>
      </c>
      <c r="BX206" s="75">
        <v>-2.0753623165196501E-2</v>
      </c>
      <c r="BY206" s="75">
        <v>-2.0407690722850001E-2</v>
      </c>
      <c r="BZ206" s="75">
        <v>-2.00413375572225E-2</v>
      </c>
      <c r="CA206" s="75">
        <v>-1.9654798415058301E-2</v>
      </c>
      <c r="CB206" s="75">
        <v>-1.9248334231292501E-2</v>
      </c>
      <c r="CC206" s="75">
        <v>-1.8822195555903799E-2</v>
      </c>
      <c r="CD206" s="75">
        <v>-1.8376744030160801E-2</v>
      </c>
      <c r="CE206" s="75">
        <v>-1.7912295468436201E-2</v>
      </c>
      <c r="CF206" s="75">
        <v>-1.7429257477178901E-2</v>
      </c>
      <c r="CG206" s="75">
        <v>-1.69280543612512E-2</v>
      </c>
      <c r="CH206" s="75">
        <v>-1.6409144737503899E-2</v>
      </c>
      <c r="CI206" s="75">
        <v>-1.5873037923938599E-2</v>
      </c>
      <c r="CJ206" s="75">
        <v>-1.5320302531413201E-2</v>
      </c>
      <c r="CK206" s="75">
        <v>-1.47515009088283E-2</v>
      </c>
      <c r="CL206" s="75">
        <v>-1.41673009964642E-2</v>
      </c>
      <c r="CM206" s="75">
        <v>-1.3568343852384699E-2</v>
      </c>
      <c r="CN206" s="75">
        <v>-1.2955331376138E-2</v>
      </c>
      <c r="CO206" s="75">
        <v>-1.2328983088227601E-2</v>
      </c>
      <c r="CP206" s="75">
        <v>-1.16900332186605E-2</v>
      </c>
      <c r="CQ206" s="75">
        <v>-1.10392253064674E-2</v>
      </c>
      <c r="CR206" s="75">
        <v>-1.0377329007542299E-2</v>
      </c>
      <c r="CS206" s="75">
        <v>-9.7051158973181298E-3</v>
      </c>
      <c r="CT206" s="75">
        <v>-9.0233330171713508E-3</v>
      </c>
      <c r="CU206" s="75">
        <v>-8.3327952930812802E-3</v>
      </c>
      <c r="CV206" s="75">
        <v>-7.6342311757662097E-3</v>
      </c>
      <c r="CW206" s="75">
        <v>-6.9284266721388096E-3</v>
      </c>
      <c r="CX206" s="75">
        <v>-6.2161350785754597E-3</v>
      </c>
      <c r="CY206" s="75">
        <v>-5.4980829132682601E-3</v>
      </c>
      <c r="CZ206" s="75">
        <v>-4.7750067164724899E-3</v>
      </c>
      <c r="DA206" s="75">
        <v>-4.0476069281885404E-3</v>
      </c>
      <c r="DB206" s="75">
        <v>-3.3165879271200502E-3</v>
      </c>
      <c r="DC206" s="75">
        <v>-2.5826053313858198E-3</v>
      </c>
      <c r="DD206" s="75">
        <v>-1.8463584186974901E-3</v>
      </c>
      <c r="DE206" s="75">
        <v>-1.10848117520617E-3</v>
      </c>
      <c r="DF206" s="75">
        <v>-7.3918209712246601E-4</v>
      </c>
    </row>
    <row r="207" spans="1:110" ht="1.1499999999999999" customHeight="1" x14ac:dyDescent="0.25">
      <c r="A207" s="71">
        <f t="shared" si="66"/>
        <v>196</v>
      </c>
      <c r="B207">
        <v>200</v>
      </c>
      <c r="C207" s="72">
        <f t="shared" si="64"/>
        <v>-6.9181338928183296E-3</v>
      </c>
      <c r="D207" s="72">
        <f t="shared" si="64"/>
        <v>-2.3352640104699202E-2</v>
      </c>
      <c r="E207" s="72">
        <f t="shared" si="64"/>
        <v>-1.4143222903521701E-2</v>
      </c>
      <c r="G207" s="72">
        <f t="shared" si="63"/>
        <v>-2.7660586854990399E-2</v>
      </c>
      <c r="H207" s="72">
        <f t="shared" si="63"/>
        <v>-9.3368922415675099E-2</v>
      </c>
      <c r="I207" s="72">
        <f t="shared" si="65"/>
        <v>-5.6545132054061399E-2</v>
      </c>
      <c r="K207" s="75">
        <v>-7.3857827835126905E-4</v>
      </c>
      <c r="L207" s="75">
        <v>-1.1079798484706701E-3</v>
      </c>
      <c r="M207" s="75">
        <v>-1.8456811245187001E-3</v>
      </c>
      <c r="N207" s="75">
        <v>-2.5815770550707299E-3</v>
      </c>
      <c r="O207" s="75">
        <v>-3.3153876983669701E-3</v>
      </c>
      <c r="P207" s="75">
        <v>-4.0461264332543496E-3</v>
      </c>
      <c r="Q207" s="75">
        <v>-4.7731232267733499E-3</v>
      </c>
      <c r="R207" s="75">
        <v>-5.4958679833544003E-3</v>
      </c>
      <c r="S207" s="75">
        <v>-6.21357531718786E-3</v>
      </c>
      <c r="T207" s="75">
        <v>-6.9253223026862496E-3</v>
      </c>
      <c r="U207" s="75">
        <v>-7.6306875633099401E-3</v>
      </c>
      <c r="V207" s="75">
        <v>-8.3287422035755298E-3</v>
      </c>
      <c r="W207" s="75">
        <v>-9.0187138931969394E-3</v>
      </c>
      <c r="X207" s="75">
        <v>-9.7000014717514103E-3</v>
      </c>
      <c r="Y207" s="75">
        <v>-1.03716960129622E-2</v>
      </c>
      <c r="Z207" s="75">
        <v>-1.1033145632777601E-2</v>
      </c>
      <c r="AA207" s="75">
        <v>-1.1683517936799E-2</v>
      </c>
      <c r="AB207" s="75">
        <v>-1.23220632123275E-2</v>
      </c>
      <c r="AC207" s="75">
        <v>-1.29480648975732E-2</v>
      </c>
      <c r="AD207" s="75">
        <v>-1.35607542243678E-2</v>
      </c>
      <c r="AE207" s="75">
        <v>-1.41593862796298E-2</v>
      </c>
      <c r="AF207" s="75">
        <v>-1.4743378698385601E-2</v>
      </c>
      <c r="AG207" s="75">
        <v>-1.5311933568937E-2</v>
      </c>
      <c r="AH207" s="75">
        <v>-1.5864466377538501E-2</v>
      </c>
      <c r="AI207" s="75">
        <v>-1.64004454370342E-2</v>
      </c>
      <c r="AJ207" s="75">
        <v>-1.69191434647245E-2</v>
      </c>
      <c r="AK207" s="75">
        <v>-1.74202052184773E-2</v>
      </c>
      <c r="AL207" s="75">
        <v>-1.7903087768113401E-2</v>
      </c>
      <c r="AM207" s="75">
        <v>-1.8367296215242201E-2</v>
      </c>
      <c r="AN207" s="75">
        <v>-1.88126050640403E-2</v>
      </c>
      <c r="AO207" s="75">
        <v>-1.92384966630561E-2</v>
      </c>
      <c r="AP207" s="75">
        <v>-1.9644750353063501E-2</v>
      </c>
      <c r="AQ207" s="75">
        <v>-2.0031136632692299E-2</v>
      </c>
      <c r="AR207" s="75">
        <v>-2.0397253969390398E-2</v>
      </c>
      <c r="AS207" s="75">
        <v>-2.0743096426708602E-2</v>
      </c>
      <c r="AT207" s="75">
        <v>-2.1068295226950699E-2</v>
      </c>
      <c r="AU207" s="75">
        <v>-2.1372752835682102E-2</v>
      </c>
      <c r="AV207" s="75">
        <v>-2.1656347885018402E-2</v>
      </c>
      <c r="AW207" s="75">
        <v>-2.1918801693427602E-2</v>
      </c>
      <c r="AX207" s="75">
        <v>-2.2160124924207499E-2</v>
      </c>
      <c r="AY207" s="75">
        <v>-2.2380049074699801E-2</v>
      </c>
      <c r="AZ207" s="75">
        <v>-2.2578474367746799E-2</v>
      </c>
      <c r="BA207" s="75">
        <v>-2.2755320439996399E-2</v>
      </c>
      <c r="BB207" s="75">
        <v>-2.2910322367806601E-2</v>
      </c>
      <c r="BC207" s="75">
        <v>-2.3043540871608401E-2</v>
      </c>
      <c r="BD207" s="75">
        <v>-2.3154681308419599E-2</v>
      </c>
      <c r="BE207" s="75">
        <v>-2.3243772781020099E-2</v>
      </c>
      <c r="BF207" s="75">
        <v>-2.3310658947298099E-2</v>
      </c>
      <c r="BG207" s="75">
        <v>-2.3355256900640501E-2</v>
      </c>
      <c r="BH207" s="75">
        <v>-2.3377607575985102E-2</v>
      </c>
      <c r="BI207" s="75">
        <v>-2.33775573947104E-2</v>
      </c>
      <c r="BJ207" s="75">
        <v>-2.3355266866287801E-2</v>
      </c>
      <c r="BK207" s="75">
        <v>-2.3310600530180602E-2</v>
      </c>
      <c r="BL207" s="75">
        <v>-2.32437437170438E-2</v>
      </c>
      <c r="BM207" s="75">
        <v>-2.3154658558828398E-2</v>
      </c>
      <c r="BN207" s="75">
        <v>-2.30435115180853E-2</v>
      </c>
      <c r="BO207" s="75">
        <v>-2.2910371385878502E-2</v>
      </c>
      <c r="BP207" s="75">
        <v>-2.2755364126205602E-2</v>
      </c>
      <c r="BQ207" s="75">
        <v>-2.25786201307164E-2</v>
      </c>
      <c r="BR207" s="75">
        <v>-2.2380230815570001E-2</v>
      </c>
      <c r="BS207" s="75">
        <v>-2.2160361553555899E-2</v>
      </c>
      <c r="BT207" s="75">
        <v>-2.1919099276346901E-2</v>
      </c>
      <c r="BU207" s="75">
        <v>-2.16566385480336E-2</v>
      </c>
      <c r="BV207" s="75">
        <v>-2.1373072305373102E-2</v>
      </c>
      <c r="BW207" s="75">
        <v>-2.1068612986632599E-2</v>
      </c>
      <c r="BX207" s="75">
        <v>-2.0743364220447799E-2</v>
      </c>
      <c r="BY207" s="75">
        <v>-2.0397547589282101E-2</v>
      </c>
      <c r="BZ207" s="75">
        <v>-2.0031321753235701E-2</v>
      </c>
      <c r="CA207" s="75">
        <v>-1.9644916241559202E-2</v>
      </c>
      <c r="CB207" s="75">
        <v>-1.9238596098621202E-2</v>
      </c>
      <c r="CC207" s="75">
        <v>-1.8812614489793301E-2</v>
      </c>
      <c r="CD207" s="75">
        <v>-1.8367329933948798E-2</v>
      </c>
      <c r="CE207" s="75">
        <v>-1.7903067790589301E-2</v>
      </c>
      <c r="CF207" s="75">
        <v>-1.7420228576770499E-2</v>
      </c>
      <c r="CG207" s="75">
        <v>-1.6919246781399101E-2</v>
      </c>
      <c r="CH207" s="75">
        <v>-1.6400574603621799E-2</v>
      </c>
      <c r="CI207" s="75">
        <v>-1.5864729751683598E-2</v>
      </c>
      <c r="CJ207" s="75">
        <v>-1.5312272054834399E-2</v>
      </c>
      <c r="CK207" s="75">
        <v>-1.47437751412599E-2</v>
      </c>
      <c r="CL207" s="75">
        <v>-1.41598921785271E-2</v>
      </c>
      <c r="CM207" s="75">
        <v>-1.35612768589635E-2</v>
      </c>
      <c r="CN207" s="75">
        <v>-1.29486176328055E-2</v>
      </c>
      <c r="CO207" s="75">
        <v>-1.2322638680116099E-2</v>
      </c>
      <c r="CP207" s="75">
        <v>-1.16840691600191E-2</v>
      </c>
      <c r="CQ207" s="75">
        <v>-1.1033648138704799E-2</v>
      </c>
      <c r="CR207" s="75">
        <v>-1.03721466036859E-2</v>
      </c>
      <c r="CS207" s="75">
        <v>-9.7003251799696894E-3</v>
      </c>
      <c r="CT207" s="75">
        <v>-9.0189413811640404E-3</v>
      </c>
      <c r="CU207" s="75">
        <v>-8.32878898485887E-3</v>
      </c>
      <c r="CV207" s="75">
        <v>-7.6306173692046201E-3</v>
      </c>
      <c r="CW207" s="75">
        <v>-6.9251885070661899E-3</v>
      </c>
      <c r="CX207" s="75">
        <v>-6.2132716680935096E-3</v>
      </c>
      <c r="CY207" s="75">
        <v>-5.4955827918638503E-3</v>
      </c>
      <c r="CZ207" s="75">
        <v>-4.77286024670775E-3</v>
      </c>
      <c r="DA207" s="75">
        <v>-4.0458075615106203E-3</v>
      </c>
      <c r="DB207" s="75">
        <v>-3.3151230595922202E-3</v>
      </c>
      <c r="DC207" s="75">
        <v>-2.5814737756536402E-3</v>
      </c>
      <c r="DD207" s="75">
        <v>-1.84554782758823E-3</v>
      </c>
      <c r="DE207" s="75">
        <v>-1.1079936202486301E-3</v>
      </c>
      <c r="DF207" s="75">
        <v>-7.38858323338718E-4</v>
      </c>
    </row>
    <row r="208" spans="1:110" ht="1.1499999999999999" customHeight="1" x14ac:dyDescent="0.25">
      <c r="A208" s="71">
        <f t="shared" si="66"/>
        <v>197</v>
      </c>
      <c r="B208">
        <v>150</v>
      </c>
      <c r="C208" s="72">
        <f t="shared" si="64"/>
        <v>-6.9165425892833803E-3</v>
      </c>
      <c r="D208" s="72">
        <f t="shared" si="64"/>
        <v>-2.3347088919158501E-2</v>
      </c>
      <c r="E208" s="72">
        <f t="shared" si="64"/>
        <v>-1.41395198566988E-2</v>
      </c>
      <c r="G208" s="72">
        <f t="shared" si="63"/>
        <v>-2.0744044265707001E-2</v>
      </c>
      <c r="H208" s="72">
        <f t="shared" si="63"/>
        <v>-7.00218334965165E-2</v>
      </c>
      <c r="I208" s="72">
        <f t="shared" si="65"/>
        <v>-4.2405612197362601E-2</v>
      </c>
      <c r="K208" s="75">
        <v>-7.3828772801789403E-4</v>
      </c>
      <c r="L208" s="75">
        <v>-1.1075389737470599E-3</v>
      </c>
      <c r="M208" s="75">
        <v>-1.8449864483863999E-3</v>
      </c>
      <c r="N208" s="75">
        <v>-2.5806107213566E-3</v>
      </c>
      <c r="O208" s="75">
        <v>-3.3141021436222202E-3</v>
      </c>
      <c r="P208" s="75">
        <v>-4.0445709717323499E-3</v>
      </c>
      <c r="Q208" s="75">
        <v>-4.7712782625694604E-3</v>
      </c>
      <c r="R208" s="75">
        <v>-5.4936802780502997E-3</v>
      </c>
      <c r="S208" s="75">
        <v>-6.2110904576729801E-3</v>
      </c>
      <c r="T208" s="75">
        <v>-6.9225210939020997E-3</v>
      </c>
      <c r="U208" s="75">
        <v>-7.6275173813974096E-3</v>
      </c>
      <c r="V208" s="75">
        <v>-8.3252547128995404E-3</v>
      </c>
      <c r="W208" s="75">
        <v>-9.0148782147298299E-3</v>
      </c>
      <c r="X208" s="75">
        <v>-9.6957934496595E-3</v>
      </c>
      <c r="Y208" s="75">
        <v>-1.0367165677898801E-2</v>
      </c>
      <c r="Z208" s="75">
        <v>-1.1028256737663399E-2</v>
      </c>
      <c r="AA208" s="75">
        <v>-1.16782802386978E-2</v>
      </c>
      <c r="AB208" s="75">
        <v>-1.2316518447619201E-2</v>
      </c>
      <c r="AC208" s="75">
        <v>-1.29421787155752E-2</v>
      </c>
      <c r="AD208" s="75">
        <v>-1.35545639862129E-2</v>
      </c>
      <c r="AE208" s="75">
        <v>-1.4152921758304699E-2</v>
      </c>
      <c r="AF208" s="75">
        <v>-1.4736609794595E-2</v>
      </c>
      <c r="AG208" s="75">
        <v>-1.5304923406247299E-2</v>
      </c>
      <c r="AH208" s="75">
        <v>-1.58572158934293E-2</v>
      </c>
      <c r="AI208" s="75">
        <v>-1.63929483103947E-2</v>
      </c>
      <c r="AJ208" s="75">
        <v>-1.6911464985896602E-2</v>
      </c>
      <c r="AK208" s="75">
        <v>-1.7412317488265199E-2</v>
      </c>
      <c r="AL208" s="75">
        <v>-1.7895018619137702E-2</v>
      </c>
      <c r="AM208" s="75">
        <v>-1.83590815837123E-2</v>
      </c>
      <c r="AN208" s="75">
        <v>-1.8804211139904499E-2</v>
      </c>
      <c r="AO208" s="75">
        <v>-1.9229977696208999E-2</v>
      </c>
      <c r="AP208" s="75">
        <v>-1.96360986342278E-2</v>
      </c>
      <c r="AQ208" s="75">
        <v>-2.0022348679558401E-2</v>
      </c>
      <c r="AR208" s="75">
        <v>-2.0388379131964E-2</v>
      </c>
      <c r="AS208" s="75">
        <v>-2.07340992360786E-2</v>
      </c>
      <c r="AT208" s="75">
        <v>-2.1059215283257798E-2</v>
      </c>
      <c r="AU208" s="75">
        <v>-2.1363592198285899E-2</v>
      </c>
      <c r="AV208" s="75">
        <v>-2.1647091662407501E-2</v>
      </c>
      <c r="AW208" s="75">
        <v>-2.1909493267535201E-2</v>
      </c>
      <c r="AX208" s="75">
        <v>-2.2150730243933998E-2</v>
      </c>
      <c r="AY208" s="75">
        <v>-2.2370600819740499E-2</v>
      </c>
      <c r="AZ208" s="75">
        <v>-2.2568972321228099E-2</v>
      </c>
      <c r="BA208" s="75">
        <v>-2.2745757119814601E-2</v>
      </c>
      <c r="BB208" s="75">
        <v>-2.2900736150859299E-2</v>
      </c>
      <c r="BC208" s="75">
        <v>-2.3033902745414701E-2</v>
      </c>
      <c r="BD208" s="75">
        <v>-2.3145032106799499E-2</v>
      </c>
      <c r="BE208" s="75">
        <v>-2.32340962286843E-2</v>
      </c>
      <c r="BF208" s="75">
        <v>-2.3300968677654001E-2</v>
      </c>
      <c r="BG208" s="75">
        <v>-2.3345565243980598E-2</v>
      </c>
      <c r="BH208" s="75">
        <v>-2.3367900320931698E-2</v>
      </c>
      <c r="BI208" s="75">
        <v>-2.33678658232747E-2</v>
      </c>
      <c r="BJ208" s="75">
        <v>-2.33455665404835E-2</v>
      </c>
      <c r="BK208" s="75">
        <v>-2.33009227723368E-2</v>
      </c>
      <c r="BL208" s="75">
        <v>-2.3234071943679699E-2</v>
      </c>
      <c r="BM208" s="75">
        <v>-2.3145012325176101E-2</v>
      </c>
      <c r="BN208" s="75">
        <v>-2.3033889666294199E-2</v>
      </c>
      <c r="BO208" s="75">
        <v>-2.2900780180393598E-2</v>
      </c>
      <c r="BP208" s="75">
        <v>-2.2745815217094699E-2</v>
      </c>
      <c r="BQ208" s="75">
        <v>-2.2569111559109799E-2</v>
      </c>
      <c r="BR208" s="75">
        <v>-2.2370780988153399E-2</v>
      </c>
      <c r="BS208" s="75">
        <v>-2.2150966537501499E-2</v>
      </c>
      <c r="BT208" s="75">
        <v>-2.1909778586709699E-2</v>
      </c>
      <c r="BU208" s="75">
        <v>-2.1647389384456799E-2</v>
      </c>
      <c r="BV208" s="75">
        <v>-2.13639114348552E-2</v>
      </c>
      <c r="BW208" s="75">
        <v>-2.1059539083266798E-2</v>
      </c>
      <c r="BX208" s="75">
        <v>-2.0734390578286299E-2</v>
      </c>
      <c r="BY208" s="75">
        <v>-2.03886749955609E-2</v>
      </c>
      <c r="BZ208" s="75">
        <v>-2.0022561031914798E-2</v>
      </c>
      <c r="CA208" s="75">
        <v>-1.9636272673446899E-2</v>
      </c>
      <c r="CB208" s="75">
        <v>-1.9230078306309201E-2</v>
      </c>
      <c r="CC208" s="75">
        <v>-1.88042346561451E-2</v>
      </c>
      <c r="CD208" s="75">
        <v>-1.8359095374462401E-2</v>
      </c>
      <c r="CE208" s="75">
        <v>-1.7894996813974998E-2</v>
      </c>
      <c r="CF208" s="75">
        <v>-1.7412330387687601E-2</v>
      </c>
      <c r="CG208" s="75">
        <v>-1.6911542643474602E-2</v>
      </c>
      <c r="CH208" s="75">
        <v>-1.6393076845101801E-2</v>
      </c>
      <c r="CI208" s="75">
        <v>-1.5857461812047401E-2</v>
      </c>
      <c r="CJ208" s="75">
        <v>-1.5305245619892899E-2</v>
      </c>
      <c r="CK208" s="75">
        <v>-1.473701599381E-2</v>
      </c>
      <c r="CL208" s="75">
        <v>-1.4153409350533301E-2</v>
      </c>
      <c r="CM208" s="75">
        <v>-1.3555093382092299E-2</v>
      </c>
      <c r="CN208" s="75">
        <v>-1.29427430735586E-2</v>
      </c>
      <c r="CO208" s="75">
        <v>-1.23170870699368E-2</v>
      </c>
      <c r="CP208" s="75">
        <v>-1.1678850824846401E-2</v>
      </c>
      <c r="CQ208" s="75">
        <v>-1.1028767685456801E-2</v>
      </c>
      <c r="CR208" s="75">
        <v>-1.03676126140862E-2</v>
      </c>
      <c r="CS208" s="75">
        <v>-9.6961327290182395E-3</v>
      </c>
      <c r="CT208" s="75">
        <v>-9.0150995327894605E-3</v>
      </c>
      <c r="CU208" s="75">
        <v>-8.3252832024572794E-3</v>
      </c>
      <c r="CV208" s="75">
        <v>-7.6274558680825E-3</v>
      </c>
      <c r="CW208" s="75">
        <v>-6.9223554796826597E-3</v>
      </c>
      <c r="CX208" s="75">
        <v>-6.2107664368158998E-3</v>
      </c>
      <c r="CY208" s="75">
        <v>-5.4933957793355101E-3</v>
      </c>
      <c r="CZ208" s="75">
        <v>-4.7709820705495003E-3</v>
      </c>
      <c r="DA208" s="75">
        <v>-4.0442335627130796E-3</v>
      </c>
      <c r="DB208" s="75">
        <v>-3.31384096699821E-3</v>
      </c>
      <c r="DC208" s="75">
        <v>-2.5804836890529199E-3</v>
      </c>
      <c r="DD208" s="75">
        <v>-1.8448382738551999E-3</v>
      </c>
      <c r="DE208" s="75">
        <v>-1.1075664982672601E-3</v>
      </c>
      <c r="DF208" s="75">
        <v>-7.3857529332599305E-4</v>
      </c>
    </row>
    <row r="209" spans="1:110" ht="1.1499999999999999" customHeight="1" x14ac:dyDescent="0.25">
      <c r="A209" s="71">
        <f t="shared" si="66"/>
        <v>198</v>
      </c>
      <c r="B209">
        <v>100</v>
      </c>
      <c r="C209" s="72">
        <f t="shared" si="64"/>
        <v>-6.9153488219308203E-3</v>
      </c>
      <c r="D209" s="72">
        <f t="shared" si="64"/>
        <v>-2.33429248604488E-2</v>
      </c>
      <c r="E209" s="72">
        <f t="shared" si="64"/>
        <v>-1.41367438678435E-2</v>
      </c>
      <c r="G209" s="72">
        <f t="shared" si="63"/>
        <v>-1.38286954437762E-2</v>
      </c>
      <c r="H209" s="72">
        <f t="shared" si="63"/>
        <v>-4.6678908636067697E-2</v>
      </c>
      <c r="I209" s="72">
        <f t="shared" si="65"/>
        <v>-2.8268868329519099E-2</v>
      </c>
      <c r="K209" s="75">
        <v>-7.3805210205136898E-4</v>
      </c>
      <c r="L209" s="75">
        <v>-1.1071622617191601E-3</v>
      </c>
      <c r="M209" s="75">
        <v>-1.84438606097046E-3</v>
      </c>
      <c r="N209" s="75">
        <v>-2.5797878077855698E-3</v>
      </c>
      <c r="O209" s="75">
        <v>-3.3129996870320602E-3</v>
      </c>
      <c r="P209" s="75">
        <v>-4.0432327763437496E-3</v>
      </c>
      <c r="Q209" s="75">
        <v>-4.7697027068034003E-3</v>
      </c>
      <c r="R209" s="75">
        <v>-5.4918044799660403E-3</v>
      </c>
      <c r="S209" s="75">
        <v>-6.2089556765113204E-3</v>
      </c>
      <c r="T209" s="75">
        <v>-6.92012574361342E-3</v>
      </c>
      <c r="U209" s="75">
        <v>-7.6247978307856096E-3</v>
      </c>
      <c r="V209" s="75">
        <v>-8.3222618357694893E-3</v>
      </c>
      <c r="W209" s="75">
        <v>-9.0115957466105102E-3</v>
      </c>
      <c r="X209" s="75">
        <v>-9.6921830349310702E-3</v>
      </c>
      <c r="Y209" s="75">
        <v>-1.0363281787472201E-2</v>
      </c>
      <c r="Z209" s="75">
        <v>-1.10240709021081E-2</v>
      </c>
      <c r="AA209" s="75">
        <v>-1.1673786511923899E-2</v>
      </c>
      <c r="AB209" s="75">
        <v>-1.2311767959477001E-2</v>
      </c>
      <c r="AC209" s="75">
        <v>-1.29371367597696E-2</v>
      </c>
      <c r="AD209" s="75">
        <v>-1.35492540674658E-2</v>
      </c>
      <c r="AE209" s="75">
        <v>-1.41473861726763E-2</v>
      </c>
      <c r="AF209" s="75">
        <v>-1.47308088656473E-2</v>
      </c>
      <c r="AG209" s="75">
        <v>-1.5298912935932E-2</v>
      </c>
      <c r="AH209" s="75">
        <v>-1.5851008056333701E-2</v>
      </c>
      <c r="AI209" s="75">
        <v>-1.6386520288233401E-2</v>
      </c>
      <c r="AJ209" s="75">
        <v>-1.69048856054996E-2</v>
      </c>
      <c r="AK209" s="75">
        <v>-1.7405561853674902E-2</v>
      </c>
      <c r="AL209" s="75">
        <v>-1.7888099342112499E-2</v>
      </c>
      <c r="AM209" s="75">
        <v>-1.8352046257514298E-2</v>
      </c>
      <c r="AN209" s="75">
        <v>-1.8797017126280399E-2</v>
      </c>
      <c r="AO209" s="75">
        <v>-1.9222674838388201E-2</v>
      </c>
      <c r="AP209" s="75">
        <v>-1.9628688384004798E-2</v>
      </c>
      <c r="AQ209" s="75">
        <v>-2.0014812888052801E-2</v>
      </c>
      <c r="AR209" s="75">
        <v>-2.03807755589832E-2</v>
      </c>
      <c r="AS209" s="75">
        <v>-2.0726388804923699E-2</v>
      </c>
      <c r="AT209" s="75">
        <v>-2.1051430954107601E-2</v>
      </c>
      <c r="AU209" s="75">
        <v>-2.1355745582386499E-2</v>
      </c>
      <c r="AV209" s="75">
        <v>-2.1639155479183499E-2</v>
      </c>
      <c r="AW209" s="75">
        <v>-2.1901518062613801E-2</v>
      </c>
      <c r="AX209" s="75">
        <v>-2.2142678648478901E-2</v>
      </c>
      <c r="AY209" s="75">
        <v>-2.2362501101515501E-2</v>
      </c>
      <c r="AZ209" s="75">
        <v>-2.2560831256719201E-2</v>
      </c>
      <c r="BA209" s="75">
        <v>-2.2737556796932901E-2</v>
      </c>
      <c r="BB209" s="75">
        <v>-2.28925225127295E-2</v>
      </c>
      <c r="BC209" s="75">
        <v>-2.3025640191062801E-2</v>
      </c>
      <c r="BD209" s="75">
        <v>-2.3136762077151599E-2</v>
      </c>
      <c r="BE209" s="75">
        <v>-2.32258035554559E-2</v>
      </c>
      <c r="BF209" s="75">
        <v>-2.32926611793027E-2</v>
      </c>
      <c r="BG209" s="75">
        <v>-2.33372608823538E-2</v>
      </c>
      <c r="BH209" s="75">
        <v>-2.3359577554510898E-2</v>
      </c>
      <c r="BI209" s="75">
        <v>-2.3359560982898899E-2</v>
      </c>
      <c r="BJ209" s="75">
        <v>-2.3337250393128599E-2</v>
      </c>
      <c r="BK209" s="75">
        <v>-2.3292628421222601E-2</v>
      </c>
      <c r="BL209" s="75">
        <v>-2.3225781520468398E-2</v>
      </c>
      <c r="BM209" s="75">
        <v>-2.31367440250278E-2</v>
      </c>
      <c r="BN209" s="75">
        <v>-2.3025643248120099E-2</v>
      </c>
      <c r="BO209" s="75">
        <v>-2.2892558806524899E-2</v>
      </c>
      <c r="BP209" s="75">
        <v>-2.2737632029129599E-2</v>
      </c>
      <c r="BQ209" s="75">
        <v>-2.2560961158264899E-2</v>
      </c>
      <c r="BR209" s="75">
        <v>-2.2362682917419E-2</v>
      </c>
      <c r="BS209" s="75">
        <v>-2.2142913874372401E-2</v>
      </c>
      <c r="BT209" s="75">
        <v>-2.19017913203697E-2</v>
      </c>
      <c r="BU209" s="75">
        <v>-2.1639462390989999E-2</v>
      </c>
      <c r="BV209" s="75">
        <v>-2.1356061355982E-2</v>
      </c>
      <c r="BW209" s="75">
        <v>-2.1051762946544799E-2</v>
      </c>
      <c r="BX209" s="75">
        <v>-2.0726701067628701E-2</v>
      </c>
      <c r="BY209" s="75">
        <v>-2.0381071872875502E-2</v>
      </c>
      <c r="BZ209" s="75">
        <v>-2.0015053939027801E-2</v>
      </c>
      <c r="CA209" s="75">
        <v>-1.9628866218718E-2</v>
      </c>
      <c r="CB209" s="75">
        <v>-1.92227792920266E-2</v>
      </c>
      <c r="CC209" s="75">
        <v>-1.87970544007066E-2</v>
      </c>
      <c r="CD209" s="75">
        <v>-1.8352038936136499E-2</v>
      </c>
      <c r="CE209" s="75">
        <v>-1.7888081033270199E-2</v>
      </c>
      <c r="CF209" s="75">
        <v>-1.7405561880395898E-2</v>
      </c>
      <c r="CG209" s="75">
        <v>-1.6904940809226901E-2</v>
      </c>
      <c r="CH209" s="75">
        <v>-1.6386650953563699E-2</v>
      </c>
      <c r="CI209" s="75">
        <v>-1.5851233396406299E-2</v>
      </c>
      <c r="CJ209" s="75">
        <v>-1.5299223217298199E-2</v>
      </c>
      <c r="CK209" s="75">
        <v>-1.47312231714658E-2</v>
      </c>
      <c r="CL209" s="75">
        <v>-1.4147852822652501E-2</v>
      </c>
      <c r="CM209" s="75">
        <v>-1.35497934771456E-2</v>
      </c>
      <c r="CN209" s="75">
        <v>-1.2937708077747599E-2</v>
      </c>
      <c r="CO209" s="75">
        <v>-1.2312328517173199E-2</v>
      </c>
      <c r="CP209" s="75">
        <v>-1.16743784422305E-2</v>
      </c>
      <c r="CQ209" s="75">
        <v>-1.1024584273563899E-2</v>
      </c>
      <c r="CR209" s="75">
        <v>-1.0363726979075999E-2</v>
      </c>
      <c r="CS209" s="75">
        <v>-9.6925388780846299E-3</v>
      </c>
      <c r="CT209" s="75">
        <v>-9.0118071469487398E-3</v>
      </c>
      <c r="CU209" s="75">
        <v>-8.3222781667336605E-3</v>
      </c>
      <c r="CV209" s="75">
        <v>-7.6247462699029697E-3</v>
      </c>
      <c r="CW209" s="75">
        <v>-6.9199275540222501E-3</v>
      </c>
      <c r="CX209" s="75">
        <v>-6.2086190712034202E-3</v>
      </c>
      <c r="CY209" s="75">
        <v>-5.4915216205426902E-3</v>
      </c>
      <c r="CZ209" s="75">
        <v>-4.76937204650312E-3</v>
      </c>
      <c r="DA209" s="75">
        <v>-4.04288461603755E-3</v>
      </c>
      <c r="DB209" s="75">
        <v>-3.3127417075820599E-3</v>
      </c>
      <c r="DC209" s="75">
        <v>-2.5796348865014798E-3</v>
      </c>
      <c r="DD209" s="75">
        <v>-1.8442298816262301E-3</v>
      </c>
      <c r="DE209" s="75">
        <v>-1.10719989761037E-3</v>
      </c>
      <c r="DF209" s="75">
        <v>-7.3833288031892102E-4</v>
      </c>
    </row>
    <row r="210" spans="1:110" ht="1.1499999999999999" customHeight="1" x14ac:dyDescent="0.25">
      <c r="A210" s="71">
        <f t="shared" si="66"/>
        <v>199</v>
      </c>
      <c r="B210">
        <v>50</v>
      </c>
      <c r="C210" s="72">
        <f t="shared" si="64"/>
        <v>-6.9145501504954097E-3</v>
      </c>
      <c r="D210" s="72">
        <f t="shared" si="64"/>
        <v>-2.3340148524202901E-2</v>
      </c>
      <c r="E210" s="72">
        <f t="shared" si="64"/>
        <v>-1.4134895024071699E-2</v>
      </c>
      <c r="G210" s="72">
        <f t="shared" si="63"/>
        <v>-6.9141452932808501E-3</v>
      </c>
      <c r="H210" s="72">
        <f t="shared" si="63"/>
        <v>-2.3338760111864702E-2</v>
      </c>
      <c r="I210" s="72">
        <f t="shared" si="65"/>
        <v>-1.41339733054473E-2</v>
      </c>
      <c r="K210" s="75">
        <v>-7.3786873750577697E-4</v>
      </c>
      <c r="L210" s="75">
        <v>-1.10685086922785E-3</v>
      </c>
      <c r="M210" s="75">
        <v>-1.8438807123538901E-3</v>
      </c>
      <c r="N210" s="75">
        <v>-2.5791058958475302E-3</v>
      </c>
      <c r="O210" s="75">
        <v>-3.3120821313059401E-3</v>
      </c>
      <c r="P210" s="75">
        <v>-4.0421118509857403E-3</v>
      </c>
      <c r="Q210" s="75">
        <v>-4.7683938615773504E-3</v>
      </c>
      <c r="R210" s="75">
        <v>-5.4902426287526396E-3</v>
      </c>
      <c r="S210" s="75">
        <v>-6.2071703786250503E-3</v>
      </c>
      <c r="T210" s="75">
        <v>-6.9181338928183296E-3</v>
      </c>
      <c r="U210" s="75">
        <v>-7.62253132852492E-3</v>
      </c>
      <c r="V210" s="75">
        <v>-8.3197624735384997E-3</v>
      </c>
      <c r="W210" s="75">
        <v>-9.0088650141024098E-3</v>
      </c>
      <c r="X210" s="75">
        <v>-9.6891728806167508E-3</v>
      </c>
      <c r="Y210" s="75">
        <v>-1.0360042572142399E-2</v>
      </c>
      <c r="Z210" s="75">
        <v>-1.10205878420583E-2</v>
      </c>
      <c r="AA210" s="75">
        <v>-1.16700391534504E-2</v>
      </c>
      <c r="AB210" s="75">
        <v>-1.23078093392177E-2</v>
      </c>
      <c r="AC210" s="75">
        <v>-1.29329399953803E-2</v>
      </c>
      <c r="AD210" s="75">
        <v>-1.3544825709414E-2</v>
      </c>
      <c r="AE210" s="75">
        <v>-1.4142776716853401E-2</v>
      </c>
      <c r="AF210" s="75">
        <v>-1.47259777378349E-2</v>
      </c>
      <c r="AG210" s="75">
        <v>-1.5293901396348701E-2</v>
      </c>
      <c r="AH210" s="75">
        <v>-1.5845840537594899E-2</v>
      </c>
      <c r="AI210" s="75">
        <v>-1.6381163220635198E-2</v>
      </c>
      <c r="AJ210" s="75">
        <v>-1.6899402450935599E-2</v>
      </c>
      <c r="AK210" s="75">
        <v>-1.73999373866809E-2</v>
      </c>
      <c r="AL210" s="75">
        <v>-1.7882330397619599E-2</v>
      </c>
      <c r="AM210" s="75">
        <v>-1.83461865014669E-2</v>
      </c>
      <c r="AN210" s="75">
        <v>-1.87910238414997E-2</v>
      </c>
      <c r="AO210" s="75">
        <v>-1.9216586504194302E-2</v>
      </c>
      <c r="AP210" s="75">
        <v>-1.9622517549255401E-2</v>
      </c>
      <c r="AQ210" s="75">
        <v>-2.00085307103108E-2</v>
      </c>
      <c r="AR210" s="75">
        <v>-2.0374440411455901E-2</v>
      </c>
      <c r="AS210" s="75">
        <v>-2.07199658138961E-2</v>
      </c>
      <c r="AT210" s="75">
        <v>-2.10449418187636E-2</v>
      </c>
      <c r="AU210" s="75">
        <v>-2.1349211028618802E-2</v>
      </c>
      <c r="AV210" s="75">
        <v>-2.1632540862115E-2</v>
      </c>
      <c r="AW210" s="75">
        <v>-2.1894873727856E-2</v>
      </c>
      <c r="AX210" s="75">
        <v>-2.2135971005682199E-2</v>
      </c>
      <c r="AY210" s="75">
        <v>-2.2355749729031201E-2</v>
      </c>
      <c r="AZ210" s="75">
        <v>-2.2554050300404901E-2</v>
      </c>
      <c r="BA210" s="75">
        <v>-2.2730721191737701E-2</v>
      </c>
      <c r="BB210" s="75">
        <v>-2.2885679859218699E-2</v>
      </c>
      <c r="BC210" s="75">
        <v>-2.30187547454625E-2</v>
      </c>
      <c r="BD210" s="75">
        <v>-2.31298702878075E-2</v>
      </c>
      <c r="BE210" s="75">
        <v>-2.3218894721876399E-2</v>
      </c>
      <c r="BF210" s="75">
        <v>-2.3285736637703801E-2</v>
      </c>
      <c r="BG210" s="75">
        <v>-2.3330342454091799E-2</v>
      </c>
      <c r="BH210" s="75">
        <v>-2.3352640104699202E-2</v>
      </c>
      <c r="BI210" s="75">
        <v>-2.3352641239230199E-2</v>
      </c>
      <c r="BJ210" s="75">
        <v>-2.33303191564255E-2</v>
      </c>
      <c r="BK210" s="75">
        <v>-2.3285716356622198E-2</v>
      </c>
      <c r="BL210" s="75">
        <v>-2.3218872648631001E-2</v>
      </c>
      <c r="BM210" s="75">
        <v>-2.3129853250293299E-2</v>
      </c>
      <c r="BN210" s="75">
        <v>-2.3018771949823501E-2</v>
      </c>
      <c r="BO210" s="75">
        <v>-2.28857074066172E-2</v>
      </c>
      <c r="BP210" s="75">
        <v>-2.2730814002638901E-2</v>
      </c>
      <c r="BQ210" s="75">
        <v>-2.2554169343293299E-2</v>
      </c>
      <c r="BR210" s="75">
        <v>-2.2355936004946599E-2</v>
      </c>
      <c r="BS210" s="75">
        <v>-2.21362039329915E-2</v>
      </c>
      <c r="BT210" s="75">
        <v>-2.1895136834486899E-2</v>
      </c>
      <c r="BU210" s="75">
        <v>-2.1632857599165601E-2</v>
      </c>
      <c r="BV210" s="75">
        <v>-2.1349521260131E-2</v>
      </c>
      <c r="BW210" s="75">
        <v>-2.10452841106052E-2</v>
      </c>
      <c r="BX210" s="75">
        <v>-2.0720294634020298E-2</v>
      </c>
      <c r="BY210" s="75">
        <v>-2.0374737255105999E-2</v>
      </c>
      <c r="BZ210" s="75">
        <v>-2.0008799205911601E-2</v>
      </c>
      <c r="CA210" s="75">
        <v>-1.96226955360452E-2</v>
      </c>
      <c r="CB210" s="75">
        <v>-1.9216697719971299E-2</v>
      </c>
      <c r="CC210" s="75">
        <v>-1.8791072242242898E-2</v>
      </c>
      <c r="CD210" s="75">
        <v>-1.8346159434613499E-2</v>
      </c>
      <c r="CE210" s="75">
        <v>-1.7882319106165501E-2</v>
      </c>
      <c r="CF210" s="75">
        <v>-1.7399922225422401E-2</v>
      </c>
      <c r="CG210" s="75">
        <v>-1.6899440267338799E-2</v>
      </c>
      <c r="CH210" s="75">
        <v>-1.6381296562649299E-2</v>
      </c>
      <c r="CI210" s="75">
        <v>-1.5846043883589098E-2</v>
      </c>
      <c r="CJ210" s="75">
        <v>-1.5294204907277099E-2</v>
      </c>
      <c r="CK210" s="75">
        <v>-1.47263964414332E-2</v>
      </c>
      <c r="CL210" s="75">
        <v>-1.4143222903521701E-2</v>
      </c>
      <c r="CM210" s="75">
        <v>-1.3545377247801201E-2</v>
      </c>
      <c r="CN210" s="75">
        <v>-1.29335129724859E-2</v>
      </c>
      <c r="CO210" s="75">
        <v>-1.23083633222449E-2</v>
      </c>
      <c r="CP210" s="75">
        <v>-1.1670652170196199E-2</v>
      </c>
      <c r="CQ210" s="75">
        <v>-1.10210982664148E-2</v>
      </c>
      <c r="CR210" s="75">
        <v>-1.0360489586646499E-2</v>
      </c>
      <c r="CS210" s="75">
        <v>-9.6895439763329694E-3</v>
      </c>
      <c r="CT210" s="75">
        <v>-9.0090638979609099E-3</v>
      </c>
      <c r="CU210" s="75">
        <v>-8.3197740735567998E-3</v>
      </c>
      <c r="CV210" s="75">
        <v>-7.6224882226642804E-3</v>
      </c>
      <c r="CW210" s="75">
        <v>-6.91790464652058E-3</v>
      </c>
      <c r="CX210" s="75">
        <v>-6.2068293236961797E-3</v>
      </c>
      <c r="CY210" s="75">
        <v>-5.4899600256794598E-3</v>
      </c>
      <c r="CZ210" s="75">
        <v>-4.7680300765568897E-3</v>
      </c>
      <c r="DA210" s="75">
        <v>-4.0417604035701497E-3</v>
      </c>
      <c r="DB210" s="75">
        <v>-3.3118253325392201E-3</v>
      </c>
      <c r="DC210" s="75">
        <v>-2.5789272113752302E-3</v>
      </c>
      <c r="DD210" s="75">
        <v>-1.8437227311778701E-3</v>
      </c>
      <c r="DE210" s="75">
        <v>-1.10689392091444E-3</v>
      </c>
      <c r="DF210" s="75">
        <v>-7.3813096192679899E-4</v>
      </c>
    </row>
    <row r="211" spans="1:110" ht="1.1499999999999999" customHeight="1" x14ac:dyDescent="0.25">
      <c r="A211" s="71">
        <f t="shared" si="66"/>
        <v>200</v>
      </c>
      <c r="B211">
        <v>0</v>
      </c>
      <c r="C211" s="72">
        <f t="shared" si="64"/>
        <v>-6.9141452932808501E-3</v>
      </c>
      <c r="D211" s="72">
        <f t="shared" si="64"/>
        <v>-2.3338760111864702E-2</v>
      </c>
      <c r="E211" s="72">
        <f t="shared" si="64"/>
        <v>-1.41339733054473E-2</v>
      </c>
      <c r="G211" s="72">
        <f t="shared" si="63"/>
        <v>0</v>
      </c>
      <c r="H211" s="72">
        <f t="shared" si="63"/>
        <v>0</v>
      </c>
      <c r="I211" s="72">
        <f t="shared" si="65"/>
        <v>0</v>
      </c>
      <c r="K211" s="75">
        <v>-7.3773375475866395E-4</v>
      </c>
      <c r="L211" s="75">
        <v>-1.1066052661408299E-3</v>
      </c>
      <c r="M211" s="75">
        <v>-1.84347188545416E-3</v>
      </c>
      <c r="N211" s="75">
        <v>-2.5785624198488202E-3</v>
      </c>
      <c r="O211" s="75">
        <v>-3.3113505369419698E-3</v>
      </c>
      <c r="P211" s="75">
        <v>-4.0412092517863102E-3</v>
      </c>
      <c r="Q211" s="75">
        <v>-4.7673486669282204E-3</v>
      </c>
      <c r="R211" s="75">
        <v>-5.4889960894797703E-3</v>
      </c>
      <c r="S211" s="75">
        <v>-6.2057351733074001E-3</v>
      </c>
      <c r="T211" s="75">
        <v>-6.9165425892833803E-3</v>
      </c>
      <c r="U211" s="75">
        <v>-7.6207198659540096E-3</v>
      </c>
      <c r="V211" s="75">
        <v>-8.3177567247957902E-3</v>
      </c>
      <c r="W211" s="75">
        <v>-9.0066836666846898E-3</v>
      </c>
      <c r="X211" s="75">
        <v>-9.6867655805271992E-3</v>
      </c>
      <c r="Y211" s="75">
        <v>-1.03574472507034E-2</v>
      </c>
      <c r="Z211" s="75">
        <v>-1.1017806150516601E-2</v>
      </c>
      <c r="AA211" s="75">
        <v>-1.1667040990391699E-2</v>
      </c>
      <c r="AB211" s="75">
        <v>-1.23046407696847E-2</v>
      </c>
      <c r="AC211" s="75">
        <v>-1.29295882542146E-2</v>
      </c>
      <c r="AD211" s="75">
        <v>-1.35412810859634E-2</v>
      </c>
      <c r="AE211" s="75">
        <v>-1.4139090588705499E-2</v>
      </c>
      <c r="AF211" s="75">
        <v>-1.47221174752166E-2</v>
      </c>
      <c r="AG211" s="75">
        <v>-1.52898892403072E-2</v>
      </c>
      <c r="AH211" s="75">
        <v>-1.5841710404852102E-2</v>
      </c>
      <c r="AI211" s="75">
        <v>-1.6376878959904299E-2</v>
      </c>
      <c r="AJ211" s="75">
        <v>-1.6895013652447201E-2</v>
      </c>
      <c r="AK211" s="75">
        <v>-1.7395442275151201E-2</v>
      </c>
      <c r="AL211" s="75">
        <v>-1.7877713088400901E-2</v>
      </c>
      <c r="AM211" s="75">
        <v>-1.8341498838385598E-2</v>
      </c>
      <c r="AN211" s="75">
        <v>-1.87862315812844E-2</v>
      </c>
      <c r="AO211" s="75">
        <v>-1.9211712246087601E-2</v>
      </c>
      <c r="AP211" s="75">
        <v>-1.96175835037865E-2</v>
      </c>
      <c r="AQ211" s="75">
        <v>-2.00035039043314E-2</v>
      </c>
      <c r="AR211" s="75">
        <v>-2.0369371353112901E-2</v>
      </c>
      <c r="AS211" s="75">
        <v>-2.0714830255023998E-2</v>
      </c>
      <c r="AT211" s="75">
        <v>-2.1039748303523901E-2</v>
      </c>
      <c r="AU211" s="75">
        <v>-2.1343986144138301E-2</v>
      </c>
      <c r="AV211" s="75">
        <v>-2.1627249459725099E-2</v>
      </c>
      <c r="AW211" s="75">
        <v>-2.18895583338189E-2</v>
      </c>
      <c r="AX211" s="75">
        <v>-2.2130607653834799E-2</v>
      </c>
      <c r="AY211" s="75">
        <v>-2.2350347189462799E-2</v>
      </c>
      <c r="AZ211" s="75">
        <v>-2.2548628159024701E-2</v>
      </c>
      <c r="BA211" s="75">
        <v>-2.27252522323396E-2</v>
      </c>
      <c r="BB211" s="75">
        <v>-2.2880206687405001E-2</v>
      </c>
      <c r="BC211" s="75">
        <v>-2.3013247637295502E-2</v>
      </c>
      <c r="BD211" s="75">
        <v>-2.3124356216108002E-2</v>
      </c>
      <c r="BE211" s="75">
        <v>-2.3213369295058298E-2</v>
      </c>
      <c r="BF211" s="75">
        <v>-2.3280195594611499E-2</v>
      </c>
      <c r="BG211" s="75">
        <v>-2.3324808460565599E-2</v>
      </c>
      <c r="BH211" s="75">
        <v>-2.3347088919158501E-2</v>
      </c>
      <c r="BI211" s="75">
        <v>-2.3347105102466199E-2</v>
      </c>
      <c r="BJ211" s="75">
        <v>-2.3324773494214201E-2</v>
      </c>
      <c r="BK211" s="75">
        <v>-2.3280185724843201E-2</v>
      </c>
      <c r="BL211" s="75">
        <v>-2.3213345410163101E-2</v>
      </c>
      <c r="BM211" s="75">
        <v>-2.3124339826140299E-2</v>
      </c>
      <c r="BN211" s="75">
        <v>-2.30132753797943E-2</v>
      </c>
      <c r="BO211" s="75">
        <v>-2.2880226248516902E-2</v>
      </c>
      <c r="BP211" s="75">
        <v>-2.2725360554854801E-2</v>
      </c>
      <c r="BQ211" s="75">
        <v>-2.2548736545968399E-2</v>
      </c>
      <c r="BR211" s="75">
        <v>-2.2350539663757399E-2</v>
      </c>
      <c r="BS211" s="75">
        <v>-2.21308370386714E-2</v>
      </c>
      <c r="BT211" s="75">
        <v>-2.18898145288994E-2</v>
      </c>
      <c r="BU211" s="75">
        <v>-2.1627575006586901E-2</v>
      </c>
      <c r="BV211" s="75">
        <v>-2.1344290430438301E-2</v>
      </c>
      <c r="BW211" s="75">
        <v>-2.1040102138658701E-2</v>
      </c>
      <c r="BX211" s="75">
        <v>-2.0715170376761301E-2</v>
      </c>
      <c r="BY211" s="75">
        <v>-2.0369670283657701E-2</v>
      </c>
      <c r="BZ211" s="75">
        <v>-2.0003795772708999E-2</v>
      </c>
      <c r="CA211" s="75">
        <v>-1.96177594550908E-2</v>
      </c>
      <c r="CB211" s="75">
        <v>-1.9211832492756001E-2</v>
      </c>
      <c r="CC211" s="75">
        <v>-1.8786286901804401E-2</v>
      </c>
      <c r="CD211" s="75">
        <v>-1.8341455915124202E-2</v>
      </c>
      <c r="CE211" s="75">
        <v>-1.7877709883909999E-2</v>
      </c>
      <c r="CF211" s="75">
        <v>-1.7395410775034099E-2</v>
      </c>
      <c r="CG211" s="75">
        <v>-1.6895040159161E-2</v>
      </c>
      <c r="CH211" s="75">
        <v>-1.6377013413675701E-2</v>
      </c>
      <c r="CI211" s="75">
        <v>-1.5841892756761799E-2</v>
      </c>
      <c r="CJ211" s="75">
        <v>-1.5290190775031E-2</v>
      </c>
      <c r="CK211" s="75">
        <v>-1.47225356372609E-2</v>
      </c>
      <c r="CL211" s="75">
        <v>-1.41395198566988E-2</v>
      </c>
      <c r="CM211" s="75">
        <v>-1.3541844834358E-2</v>
      </c>
      <c r="CN211" s="75">
        <v>-1.2930158003364301E-2</v>
      </c>
      <c r="CO211" s="75">
        <v>-1.23051917994371E-2</v>
      </c>
      <c r="CP211" s="75">
        <v>-1.1667672090970801E-2</v>
      </c>
      <c r="CQ211" s="75">
        <v>-1.10183100256654E-2</v>
      </c>
      <c r="CR211" s="75">
        <v>-1.03579002930564E-2</v>
      </c>
      <c r="CS211" s="75">
        <v>-9.6871483476979794E-3</v>
      </c>
      <c r="CT211" s="75">
        <v>-9.0068694934598102E-3</v>
      </c>
      <c r="CU211" s="75">
        <v>-8.3177710666632199E-3</v>
      </c>
      <c r="CV211" s="75">
        <v>-7.6206814535407803E-3</v>
      </c>
      <c r="CW211" s="75">
        <v>-6.9162866257329297E-3</v>
      </c>
      <c r="CX211" s="75">
        <v>-6.2053970251008603E-3</v>
      </c>
      <c r="CY211" s="75">
        <v>-5.4887106942942401E-3</v>
      </c>
      <c r="CZ211" s="75">
        <v>-4.7669561035217998E-3</v>
      </c>
      <c r="DA211" s="75">
        <v>-4.0408606375513002E-3</v>
      </c>
      <c r="DB211" s="75">
        <v>-3.3110918799184202E-3</v>
      </c>
      <c r="DC211" s="75">
        <v>-2.57836055443931E-3</v>
      </c>
      <c r="DD211" s="75">
        <v>-1.8433168620094801E-3</v>
      </c>
      <c r="DE211" s="75">
        <v>-1.10664868399908E-3</v>
      </c>
      <c r="DF211" s="75">
        <v>-7.3796944499917997E-4</v>
      </c>
    </row>
    <row r="212" spans="1:110" ht="1.1499999999999999" customHeight="1" x14ac:dyDescent="0.25">
      <c r="K212" s="75">
        <v>-7.3764285975812499E-4</v>
      </c>
      <c r="L212" s="75">
        <v>-1.10642513772745E-3</v>
      </c>
      <c r="M212" s="75">
        <v>-1.84316152311112E-3</v>
      </c>
      <c r="N212" s="75">
        <v>-2.5781551257068702E-3</v>
      </c>
      <c r="O212" s="75">
        <v>-3.3108049396741901E-3</v>
      </c>
      <c r="P212" s="75">
        <v>-4.04052693153971E-3</v>
      </c>
      <c r="Q212" s="75">
        <v>-4.7665642288211496E-3</v>
      </c>
      <c r="R212" s="75">
        <v>-5.48806517254888E-3</v>
      </c>
      <c r="S212" s="75">
        <v>-6.2046518209945096E-3</v>
      </c>
      <c r="T212" s="75">
        <v>-6.9153488219308203E-3</v>
      </c>
      <c r="U212" s="75">
        <v>-7.6193645202965801E-3</v>
      </c>
      <c r="V212" s="75">
        <v>-8.3162459583991204E-3</v>
      </c>
      <c r="W212" s="75">
        <v>-9.0050489085342598E-3</v>
      </c>
      <c r="X212" s="75">
        <v>-9.6849630904762302E-3</v>
      </c>
      <c r="Y212" s="75">
        <v>-1.0355496291208501E-2</v>
      </c>
      <c r="Z212" s="75">
        <v>-1.1015723544119199E-2</v>
      </c>
      <c r="AA212" s="75">
        <v>-1.16647946965804E-2</v>
      </c>
      <c r="AB212" s="75">
        <v>-1.2302261478653201E-2</v>
      </c>
      <c r="AC212" s="75">
        <v>-1.2927080196714E-2</v>
      </c>
      <c r="AD212" s="75">
        <v>-1.35386228527841E-2</v>
      </c>
      <c r="AE212" s="75">
        <v>-1.4136325553395101E-2</v>
      </c>
      <c r="AF212" s="75">
        <v>-1.47192280311537E-2</v>
      </c>
      <c r="AG212" s="75">
        <v>-1.52868779960499E-2</v>
      </c>
      <c r="AH212" s="75">
        <v>-1.5838614600925199E-2</v>
      </c>
      <c r="AI212" s="75">
        <v>-1.63736688092012E-2</v>
      </c>
      <c r="AJ212" s="75">
        <v>-1.6891718602550999E-2</v>
      </c>
      <c r="AK212" s="75">
        <v>-1.7392073973414801E-2</v>
      </c>
      <c r="AL212" s="75">
        <v>-1.7874249098163E-2</v>
      </c>
      <c r="AM212" s="75">
        <v>-1.83379805704862E-2</v>
      </c>
      <c r="AN212" s="75">
        <v>-1.8782639840433098E-2</v>
      </c>
      <c r="AO212" s="75">
        <v>-1.9208052697476798E-2</v>
      </c>
      <c r="AP212" s="75">
        <v>-1.9613883421789002E-2</v>
      </c>
      <c r="AQ212" s="75">
        <v>-1.9999734058974299E-2</v>
      </c>
      <c r="AR212" s="75">
        <v>-2.03655669226054E-2</v>
      </c>
      <c r="AS212" s="75">
        <v>-2.07109813286524E-2</v>
      </c>
      <c r="AT212" s="75">
        <v>-2.10358515230245E-2</v>
      </c>
      <c r="AU212" s="75">
        <v>-2.1340068484250799E-2</v>
      </c>
      <c r="AV212" s="75">
        <v>-2.1623282658465501E-2</v>
      </c>
      <c r="AW212" s="75">
        <v>-2.1885570686908901E-2</v>
      </c>
      <c r="AX212" s="75">
        <v>-2.2126588301966801E-2</v>
      </c>
      <c r="AY212" s="75">
        <v>-2.2346294542380699E-2</v>
      </c>
      <c r="AZ212" s="75">
        <v>-2.25445633553817E-2</v>
      </c>
      <c r="BA212" s="75">
        <v>-2.27211517132354E-2</v>
      </c>
      <c r="BB212" s="75">
        <v>-2.2876101852725698E-2</v>
      </c>
      <c r="BC212" s="75">
        <v>-2.3009119569801399E-2</v>
      </c>
      <c r="BD212" s="75">
        <v>-2.3120219810407398E-2</v>
      </c>
      <c r="BE212" s="75">
        <v>-2.3209226495869099E-2</v>
      </c>
      <c r="BF212" s="75">
        <v>-2.32760388074984E-2</v>
      </c>
      <c r="BG212" s="75">
        <v>-2.3320657467333999E-2</v>
      </c>
      <c r="BH212" s="75">
        <v>-2.33429248604488E-2</v>
      </c>
      <c r="BI212" s="75">
        <v>-2.33429514104227E-2</v>
      </c>
      <c r="BJ212" s="75">
        <v>-2.3320613854966699E-2</v>
      </c>
      <c r="BK212" s="75">
        <v>-2.3276036015863599E-2</v>
      </c>
      <c r="BL212" s="75">
        <v>-2.3209199721663899E-2</v>
      </c>
      <c r="BM212" s="75">
        <v>-2.3120203790263E-2</v>
      </c>
      <c r="BN212" s="75">
        <v>-2.3009153102325399E-2</v>
      </c>
      <c r="BO212" s="75">
        <v>-2.28761156555356E-2</v>
      </c>
      <c r="BP212" s="75">
        <v>-2.27212711510765E-2</v>
      </c>
      <c r="BQ212" s="75">
        <v>-2.2544663139938099E-2</v>
      </c>
      <c r="BR212" s="75">
        <v>-2.2346493393802101E-2</v>
      </c>
      <c r="BS212" s="75">
        <v>-2.2126813419108601E-2</v>
      </c>
      <c r="BT212" s="75">
        <v>-2.1885823909828999E-2</v>
      </c>
      <c r="BU212" s="75">
        <v>-2.16236145502034E-2</v>
      </c>
      <c r="BV212" s="75">
        <v>-2.1340368288442699E-2</v>
      </c>
      <c r="BW212" s="75">
        <v>-2.1036216619008799E-2</v>
      </c>
      <c r="BX212" s="75">
        <v>-2.07113275792517E-2</v>
      </c>
      <c r="BY212" s="75">
        <v>-2.03658702203574E-2</v>
      </c>
      <c r="BZ212" s="75">
        <v>-2.00000428062003E-2</v>
      </c>
      <c r="CA212" s="75">
        <v>-1.9614057001631401E-2</v>
      </c>
      <c r="CB212" s="75">
        <v>-1.92081827583751E-2</v>
      </c>
      <c r="CC212" s="75">
        <v>-1.8782697334813699E-2</v>
      </c>
      <c r="CD212" s="75">
        <v>-1.83379276473669E-2</v>
      </c>
      <c r="CE212" s="75">
        <v>-1.7874252442898E-2</v>
      </c>
      <c r="CF212" s="75">
        <v>-1.7392027044315899E-2</v>
      </c>
      <c r="CG212" s="75">
        <v>-1.68917398041003E-2</v>
      </c>
      <c r="CH212" s="75">
        <v>-1.6373801324252701E-2</v>
      </c>
      <c r="CI212" s="75">
        <v>-1.5838779618820801E-2</v>
      </c>
      <c r="CJ212" s="75">
        <v>-1.52871808934378E-2</v>
      </c>
      <c r="CK212" s="75">
        <v>-1.4719640659659399E-2</v>
      </c>
      <c r="CL212" s="75">
        <v>-1.41367438678435E-2</v>
      </c>
      <c r="CM212" s="75">
        <v>-1.3539196396955E-2</v>
      </c>
      <c r="CN212" s="75">
        <v>-1.2927643317125301E-2</v>
      </c>
      <c r="CO212" s="75">
        <v>-1.2302814244758299E-2</v>
      </c>
      <c r="CP212" s="75">
        <v>-1.16654382151909E-2</v>
      </c>
      <c r="CQ212" s="75">
        <v>-1.1016219870248201E-2</v>
      </c>
      <c r="CR212" s="75">
        <v>-1.03559589459337E-2</v>
      </c>
      <c r="CS212" s="75">
        <v>-9.6853522524588693E-3</v>
      </c>
      <c r="CT212" s="75">
        <v>-9.0052237028476097E-3</v>
      </c>
      <c r="CU212" s="75">
        <v>-8.3162692176710993E-3</v>
      </c>
      <c r="CV212" s="75">
        <v>-7.61932578724099E-3</v>
      </c>
      <c r="CW212" s="75">
        <v>-6.9150733197784501E-3</v>
      </c>
      <c r="CX212" s="75">
        <v>-6.20432208745114E-3</v>
      </c>
      <c r="CY212" s="75">
        <v>-5.4877733430384896E-3</v>
      </c>
      <c r="CZ212" s="75">
        <v>-4.7661501047559698E-3</v>
      </c>
      <c r="DA212" s="75">
        <v>-4.0401850897842399E-3</v>
      </c>
      <c r="DB212" s="75">
        <v>-3.3105413713428698E-3</v>
      </c>
      <c r="DC212" s="75">
        <v>-2.5779348670312099E-3</v>
      </c>
      <c r="DD212" s="75">
        <v>-1.84301228005551E-3</v>
      </c>
      <c r="DE212" s="75">
        <v>-1.10646431227905E-3</v>
      </c>
      <c r="DF212" s="75">
        <v>-7.3784828670795798E-4</v>
      </c>
    </row>
    <row r="213" spans="1:110" ht="1.1499999999999999" customHeight="1" x14ac:dyDescent="0.25">
      <c r="K213" s="75">
        <v>-7.3759232930569797E-4</v>
      </c>
      <c r="L213" s="75">
        <v>-1.10630942690477E-3</v>
      </c>
      <c r="M213" s="75">
        <v>-1.84295159896919E-3</v>
      </c>
      <c r="N213" s="75">
        <v>-2.5778825214729201E-3</v>
      </c>
      <c r="O213" s="75">
        <v>-3.3104442555850198E-3</v>
      </c>
      <c r="P213" s="75">
        <v>-4.0400673648855398E-3</v>
      </c>
      <c r="Q213" s="75">
        <v>-4.7660383957872903E-3</v>
      </c>
      <c r="R213" s="75">
        <v>-5.4874489474696E-3</v>
      </c>
      <c r="S213" s="75">
        <v>-6.2039229155425304E-3</v>
      </c>
      <c r="T213" s="75">
        <v>-6.9145501504954097E-3</v>
      </c>
      <c r="U213" s="75">
        <v>-7.61846511658859E-3</v>
      </c>
      <c r="V213" s="75">
        <v>-8.3152325951732498E-3</v>
      </c>
      <c r="W213" s="75">
        <v>-9.0039580946495307E-3</v>
      </c>
      <c r="X213" s="75">
        <v>-9.6837662316738692E-3</v>
      </c>
      <c r="Y213" s="75">
        <v>-1.03541914009838E-2</v>
      </c>
      <c r="Z213" s="75">
        <v>-1.10143373538267E-2</v>
      </c>
      <c r="AA213" s="75">
        <v>-1.16633021787538E-2</v>
      </c>
      <c r="AB213" s="75">
        <v>-1.2300671984535201E-2</v>
      </c>
      <c r="AC213" s="75">
        <v>-1.29254135582186E-2</v>
      </c>
      <c r="AD213" s="75">
        <v>-1.35368535348925E-2</v>
      </c>
      <c r="AE213" s="75">
        <v>-1.41344804337632E-2</v>
      </c>
      <c r="AF213" s="75">
        <v>-1.4717308155341001E-2</v>
      </c>
      <c r="AG213" s="75">
        <v>-1.52848698738716E-2</v>
      </c>
      <c r="AH213" s="75">
        <v>-1.5836550525950701E-2</v>
      </c>
      <c r="AI213" s="75">
        <v>-1.6371533091109901E-2</v>
      </c>
      <c r="AJ213" s="75">
        <v>-1.6889517968033899E-2</v>
      </c>
      <c r="AK213" s="75">
        <v>-1.73898295877234E-2</v>
      </c>
      <c r="AL213" s="75">
        <v>-1.7871939946476199E-2</v>
      </c>
      <c r="AM213" s="75">
        <v>-1.8335630199971999E-2</v>
      </c>
      <c r="AN213" s="75">
        <v>-1.87802472551265E-2</v>
      </c>
      <c r="AO213" s="75">
        <v>-1.9205609293958301E-2</v>
      </c>
      <c r="AP213" s="75">
        <v>-1.96114147653315E-2</v>
      </c>
      <c r="AQ213" s="75">
        <v>-1.99972221585085E-2</v>
      </c>
      <c r="AR213" s="75">
        <v>-2.0363026747377201E-2</v>
      </c>
      <c r="AS213" s="75">
        <v>-2.0708417543614799E-2</v>
      </c>
      <c r="AT213" s="75">
        <v>-2.1033252965043998E-2</v>
      </c>
      <c r="AU213" s="75">
        <v>-2.1337455986003898E-2</v>
      </c>
      <c r="AV213" s="75">
        <v>-2.1620641249451102E-2</v>
      </c>
      <c r="AW213" s="75">
        <v>-2.1882910501672001E-2</v>
      </c>
      <c r="AX213" s="75">
        <v>-2.2123912078964102E-2</v>
      </c>
      <c r="AY213" s="75">
        <v>-2.23435931801532E-2</v>
      </c>
      <c r="AZ213" s="75">
        <v>-2.2541854521682499E-2</v>
      </c>
      <c r="BA213" s="75">
        <v>-2.2718420964515599E-2</v>
      </c>
      <c r="BB213" s="75">
        <v>-2.2873364768834101E-2</v>
      </c>
      <c r="BC213" s="75">
        <v>-2.30063706101418E-2</v>
      </c>
      <c r="BD213" s="75">
        <v>-2.3117461453994102E-2</v>
      </c>
      <c r="BE213" s="75">
        <v>-2.3206465333196299E-2</v>
      </c>
      <c r="BF213" s="75">
        <v>-2.3273267066015201E-2</v>
      </c>
      <c r="BG213" s="75">
        <v>-2.3317888316041702E-2</v>
      </c>
      <c r="BH213" s="75">
        <v>-2.3340148524202901E-2</v>
      </c>
      <c r="BI213" s="75">
        <v>-2.3340179467209E-2</v>
      </c>
      <c r="BJ213" s="75">
        <v>-2.3317840377881101E-2</v>
      </c>
      <c r="BK213" s="75">
        <v>-2.3273267087110899E-2</v>
      </c>
      <c r="BL213" s="75">
        <v>-2.3206435332999702E-2</v>
      </c>
      <c r="BM213" s="75">
        <v>-2.31174453389121E-2</v>
      </c>
      <c r="BN213" s="75">
        <v>-2.3006404691377599E-2</v>
      </c>
      <c r="BO213" s="75">
        <v>-2.2873375928857E-2</v>
      </c>
      <c r="BP213" s="75">
        <v>-2.2718545374082098E-2</v>
      </c>
      <c r="BQ213" s="75">
        <v>-2.2541949376200101E-2</v>
      </c>
      <c r="BR213" s="75">
        <v>-2.23437968447933E-2</v>
      </c>
      <c r="BS213" s="75">
        <v>-2.21241331674536E-2</v>
      </c>
      <c r="BT213" s="75">
        <v>-2.1883164638556898E-2</v>
      </c>
      <c r="BU213" s="75">
        <v>-2.1620976095514301E-2</v>
      </c>
      <c r="BV213" s="75">
        <v>-2.1337754427572599E-2</v>
      </c>
      <c r="BW213" s="75">
        <v>-2.10336271724645E-2</v>
      </c>
      <c r="BX213" s="75">
        <v>-2.0708765729355001E-2</v>
      </c>
      <c r="BY213" s="75">
        <v>-2.0363336466693902E-2</v>
      </c>
      <c r="BZ213" s="75">
        <v>-1.99975397102252E-2</v>
      </c>
      <c r="CA213" s="75">
        <v>-1.9611587425060799E-2</v>
      </c>
      <c r="CB213" s="75">
        <v>-1.9205747912733301E-2</v>
      </c>
      <c r="CC213" s="75">
        <v>-1.8780302761815599E-2</v>
      </c>
      <c r="CD213" s="75">
        <v>-1.8335574118436799E-2</v>
      </c>
      <c r="CE213" s="75">
        <v>-1.78719461132004E-2</v>
      </c>
      <c r="CF213" s="75">
        <v>-1.7389770693503101E-2</v>
      </c>
      <c r="CG213" s="75">
        <v>-1.68895387213569E-2</v>
      </c>
      <c r="CH213" s="75">
        <v>-1.6371660162608302E-2</v>
      </c>
      <c r="CI213" s="75">
        <v>-1.58367042033432E-2</v>
      </c>
      <c r="CJ213" s="75">
        <v>-1.52851752955211E-2</v>
      </c>
      <c r="CK213" s="75">
        <v>-1.4717711472248899E-2</v>
      </c>
      <c r="CL213" s="75">
        <v>-1.4134895024071699E-2</v>
      </c>
      <c r="CM213" s="75">
        <v>-1.35374320943401E-2</v>
      </c>
      <c r="CN213" s="75">
        <v>-1.2925968955514599E-2</v>
      </c>
      <c r="CO213" s="75">
        <v>-1.2301230901953199E-2</v>
      </c>
      <c r="CP213" s="75">
        <v>-1.1663950493034401E-2</v>
      </c>
      <c r="CQ213" s="75">
        <v>-1.10148280374596E-2</v>
      </c>
      <c r="CR213" s="75">
        <v>-1.0354665406425699E-2</v>
      </c>
      <c r="CS213" s="75">
        <v>-9.6841558557116507E-3</v>
      </c>
      <c r="CT213" s="75">
        <v>-9.0041263774173694E-3</v>
      </c>
      <c r="CU213" s="75">
        <v>-8.3152685159257004E-3</v>
      </c>
      <c r="CV213" s="75">
        <v>-7.61842115301988E-3</v>
      </c>
      <c r="CW213" s="75">
        <v>-6.9142645315196198E-3</v>
      </c>
      <c r="CX213" s="75">
        <v>-6.2036044989144997E-3</v>
      </c>
      <c r="CY213" s="75">
        <v>-5.4871477342794597E-3</v>
      </c>
      <c r="CZ213" s="75">
        <v>-4.7656120846295297E-3</v>
      </c>
      <c r="DA213" s="75">
        <v>-4.0397336157002401E-3</v>
      </c>
      <c r="DB213" s="75">
        <v>-3.3101738123468699E-3</v>
      </c>
      <c r="DC213" s="75">
        <v>-2.57765016719531E-3</v>
      </c>
      <c r="DD213" s="75">
        <v>-1.8428089680355599E-3</v>
      </c>
      <c r="DE213" s="75">
        <v>-1.1063409354210301E-3</v>
      </c>
      <c r="DF213" s="75">
        <v>-7.3776750942670304E-4</v>
      </c>
    </row>
    <row r="214" spans="1:110" ht="1.1499999999999999" customHeight="1" x14ac:dyDescent="0.25">
      <c r="K214" s="75">
        <v>-7.3758003049078898E-4</v>
      </c>
      <c r="L214" s="75">
        <v>-1.10625653268471E-3</v>
      </c>
      <c r="M214" s="75">
        <v>-1.8428435821851901E-3</v>
      </c>
      <c r="N214" s="75">
        <v>-2.5777442179196401E-3</v>
      </c>
      <c r="O214" s="75">
        <v>-3.3102664356147202E-3</v>
      </c>
      <c r="P214" s="75">
        <v>-4.0398330044763399E-3</v>
      </c>
      <c r="Q214" s="75">
        <v>-4.7657702592095999E-3</v>
      </c>
      <c r="R214" s="75">
        <v>-5.4871453338137099E-3</v>
      </c>
      <c r="S214" s="75">
        <v>-6.2035513321097796E-3</v>
      </c>
      <c r="T214" s="75">
        <v>-6.9141452932808501E-3</v>
      </c>
      <c r="U214" s="75">
        <v>-7.6180201504166597E-3</v>
      </c>
      <c r="V214" s="75">
        <v>-8.3147196076742997E-3</v>
      </c>
      <c r="W214" s="75">
        <v>-9.0034093743906803E-3</v>
      </c>
      <c r="X214" s="75">
        <v>-9.6831744149812899E-3</v>
      </c>
      <c r="Y214" s="75">
        <v>-1.03535352094286E-2</v>
      </c>
      <c r="Z214" s="75">
        <v>-1.10136451704465E-2</v>
      </c>
      <c r="AA214" s="75">
        <v>-1.16625640787333E-2</v>
      </c>
      <c r="AB214" s="75">
        <v>-1.22998740441471E-2</v>
      </c>
      <c r="AC214" s="75">
        <v>-1.29245856511261E-2</v>
      </c>
      <c r="AD214" s="75">
        <v>-1.35359748849032E-2</v>
      </c>
      <c r="AE214" s="75">
        <v>-1.4133555398389E-2</v>
      </c>
      <c r="AF214" s="75">
        <v>-1.47163556057194E-2</v>
      </c>
      <c r="AG214" s="75">
        <v>-1.52838671870495E-2</v>
      </c>
      <c r="AH214" s="75">
        <v>-1.5835516588176599E-2</v>
      </c>
      <c r="AI214" s="75">
        <v>-1.63704709485273E-2</v>
      </c>
      <c r="AJ214" s="75">
        <v>-1.6888413426650001E-2</v>
      </c>
      <c r="AK214" s="75">
        <v>-1.73887064228938E-2</v>
      </c>
      <c r="AL214" s="75">
        <v>-1.7870786483608701E-2</v>
      </c>
      <c r="AM214" s="75">
        <v>-1.8334447643596801E-2</v>
      </c>
      <c r="AN214" s="75">
        <v>-1.8779051796809599E-2</v>
      </c>
      <c r="AO214" s="75">
        <v>-1.9204383824162501E-2</v>
      </c>
      <c r="AP214" s="75">
        <v>-1.9610175780753698E-2</v>
      </c>
      <c r="AQ214" s="75">
        <v>-1.9995968287785201E-2</v>
      </c>
      <c r="AR214" s="75">
        <v>-2.0361751542100098E-2</v>
      </c>
      <c r="AS214" s="75">
        <v>-2.07071370079756E-2</v>
      </c>
      <c r="AT214" s="75">
        <v>-2.10319540822183E-2</v>
      </c>
      <c r="AU214" s="75">
        <v>-2.1336147362758299E-2</v>
      </c>
      <c r="AV214" s="75">
        <v>-2.1619325222518401E-2</v>
      </c>
      <c r="AW214" s="75">
        <v>-2.18815783928357E-2</v>
      </c>
      <c r="AX214" s="75">
        <v>-2.2122577727227501E-2</v>
      </c>
      <c r="AY214" s="75">
        <v>-2.2342244502542598E-2</v>
      </c>
      <c r="AZ214" s="75">
        <v>-2.2540500691675298E-2</v>
      </c>
      <c r="BA214" s="75">
        <v>-2.27170605978699E-2</v>
      </c>
      <c r="BB214" s="75">
        <v>-2.2871995499112899E-2</v>
      </c>
      <c r="BC214" s="75">
        <v>-2.3005000206644501E-2</v>
      </c>
      <c r="BD214" s="75">
        <v>-2.31160818376429E-2</v>
      </c>
      <c r="BE214" s="75">
        <v>-2.3205084798164501E-2</v>
      </c>
      <c r="BF214" s="75">
        <v>-2.3271880998881798E-2</v>
      </c>
      <c r="BG214" s="75">
        <v>-2.3316500307241701E-2</v>
      </c>
      <c r="BH214" s="75">
        <v>-2.3338760111864702E-2</v>
      </c>
      <c r="BI214" s="75">
        <v>-2.33387891124993E-2</v>
      </c>
      <c r="BJ214" s="75">
        <v>-2.3316452865474201E-2</v>
      </c>
      <c r="BK214" s="75">
        <v>-2.3271879130461401E-2</v>
      </c>
      <c r="BL214" s="75">
        <v>-2.3205051868367198E-2</v>
      </c>
      <c r="BM214" s="75">
        <v>-2.31160647506021E-2</v>
      </c>
      <c r="BN214" s="75">
        <v>-2.30050297941988E-2</v>
      </c>
      <c r="BO214" s="75">
        <v>-2.28720072762644E-2</v>
      </c>
      <c r="BP214" s="75">
        <v>-2.27171829813551E-2</v>
      </c>
      <c r="BQ214" s="75">
        <v>-2.2540595339214601E-2</v>
      </c>
      <c r="BR214" s="75">
        <v>-2.2342449857928801E-2</v>
      </c>
      <c r="BS214" s="75">
        <v>-2.21227962276907E-2</v>
      </c>
      <c r="BT214" s="75">
        <v>-2.1881836558991299E-2</v>
      </c>
      <c r="BU214" s="75">
        <v>-2.1619659442489999E-2</v>
      </c>
      <c r="BV214" s="75">
        <v>-2.1336448629490402E-2</v>
      </c>
      <c r="BW214" s="75">
        <v>-2.1032333469302101E-2</v>
      </c>
      <c r="BX214" s="75">
        <v>-2.0707484527506401E-2</v>
      </c>
      <c r="BY214" s="75">
        <v>-2.03620685864279E-2</v>
      </c>
      <c r="BZ214" s="75">
        <v>-1.9996286128766701E-2</v>
      </c>
      <c r="CA214" s="75">
        <v>-1.96103502243977E-2</v>
      </c>
      <c r="CB214" s="75">
        <v>-1.9204527597744301E-2</v>
      </c>
      <c r="CC214" s="75">
        <v>-1.87791026948207E-2</v>
      </c>
      <c r="CD214" s="75">
        <v>-1.8334395024921801E-2</v>
      </c>
      <c r="CE214" s="75">
        <v>-1.7870790500642199E-2</v>
      </c>
      <c r="CF214" s="75">
        <v>-1.7388641513825801E-2</v>
      </c>
      <c r="CG214" s="75">
        <v>-1.6888436644503499E-2</v>
      </c>
      <c r="CH214" s="75">
        <v>-1.6370589829798499E-2</v>
      </c>
      <c r="CI214" s="75">
        <v>-1.58356663787435E-2</v>
      </c>
      <c r="CJ214" s="75">
        <v>-1.5284173958148101E-2</v>
      </c>
      <c r="CK214" s="75">
        <v>-1.4716748091655E-2</v>
      </c>
      <c r="CL214" s="75">
        <v>-1.41339733054473E-2</v>
      </c>
      <c r="CM214" s="75">
        <v>-1.35365520599907E-2</v>
      </c>
      <c r="CN214" s="75">
        <v>-1.29251348591651E-2</v>
      </c>
      <c r="CO214" s="75">
        <v>-1.2300441929851301E-2</v>
      </c>
      <c r="CP214" s="75">
        <v>-1.16632088288315E-2</v>
      </c>
      <c r="CQ214" s="75">
        <v>-1.10141346508908E-2</v>
      </c>
      <c r="CR214" s="75">
        <v>-1.03540195671348E-2</v>
      </c>
      <c r="CS214" s="75">
        <v>-9.6835592067736793E-3</v>
      </c>
      <c r="CT214" s="75">
        <v>-9.0035774604984905E-3</v>
      </c>
      <c r="CU214" s="75">
        <v>-8.3147688694043594E-3</v>
      </c>
      <c r="CV214" s="75">
        <v>-7.6179675812181801E-3</v>
      </c>
      <c r="CW214" s="75">
        <v>-6.91386005955337E-3</v>
      </c>
      <c r="CX214" s="75">
        <v>-6.2032443130465202E-3</v>
      </c>
      <c r="CY214" s="75">
        <v>-5.48683370283015E-3</v>
      </c>
      <c r="CZ214" s="75">
        <v>-4.7653420674259898E-3</v>
      </c>
      <c r="DA214" s="75">
        <v>-4.0395061706385597E-3</v>
      </c>
      <c r="DB214" s="75">
        <v>-3.3099891965503001E-3</v>
      </c>
      <c r="DC214" s="75">
        <v>-2.5775065388643202E-3</v>
      </c>
      <c r="DD214" s="75">
        <v>-1.84270689726872E-3</v>
      </c>
      <c r="DE214" s="75">
        <v>-1.10627868069514E-3</v>
      </c>
      <c r="DF214" s="75">
        <v>-7.3772720742454096E-4</v>
      </c>
    </row>
    <row r="215" spans="1:110" ht="1.1499999999999999" customHeight="1" x14ac:dyDescent="0.25"/>
    <row r="216" spans="1:110" ht="1.1499999999999999" customHeight="1" x14ac:dyDescent="0.25"/>
    <row r="217" spans="1:110" ht="1.1499999999999999" customHeight="1" x14ac:dyDescent="0.25"/>
    <row r="218" spans="1:110" ht="1.1499999999999999" customHeight="1" x14ac:dyDescent="0.25"/>
    <row r="219" spans="1:110" ht="1.1499999999999999" customHeight="1" x14ac:dyDescent="0.25"/>
    <row r="220" spans="1:110" ht="1.1499999999999999" customHeight="1" x14ac:dyDescent="0.25"/>
    <row r="221" spans="1:110" ht="1.1499999999999999" customHeight="1" x14ac:dyDescent="0.25"/>
    <row r="222" spans="1:110" ht="1.1499999999999999" customHeight="1" x14ac:dyDescent="0.25"/>
    <row r="223" spans="1:110" ht="1.1499999999999999" customHeight="1" x14ac:dyDescent="0.25"/>
    <row r="224" spans="1:110" ht="1.1499999999999999" customHeight="1" x14ac:dyDescent="0.25"/>
    <row r="225" spans="11:110" ht="1.1499999999999999" customHeight="1" x14ac:dyDescent="0.25"/>
    <row r="226" spans="11:110" ht="1.1499999999999999" customHeight="1" x14ac:dyDescent="0.25"/>
    <row r="227" spans="11:110" ht="1.1499999999999999" customHeight="1" x14ac:dyDescent="0.25"/>
    <row r="228" spans="11:110" ht="1.1499999999999999" customHeight="1" x14ac:dyDescent="0.25"/>
    <row r="229" spans="11:110" ht="1.1499999999999999" customHeight="1" x14ac:dyDescent="0.25"/>
    <row r="230" spans="11:110" ht="1.1499999999999999" customHeight="1" x14ac:dyDescent="0.25"/>
    <row r="231" spans="11:110" ht="1.1499999999999999" customHeight="1" x14ac:dyDescent="0.25"/>
    <row r="232" spans="11:110" ht="1.1499999999999999" customHeight="1" x14ac:dyDescent="0.25"/>
    <row r="233" spans="11:110" ht="1.1499999999999999" customHeight="1" x14ac:dyDescent="0.25"/>
    <row r="234" spans="11:110" ht="1.1499999999999999" customHeight="1" x14ac:dyDescent="0.25"/>
    <row r="235" spans="11:110" ht="1.1499999999999999" customHeight="1" x14ac:dyDescent="0.25"/>
    <row r="236" spans="11:110" ht="1.1499999999999999" customHeight="1" x14ac:dyDescent="0.25"/>
    <row r="237" spans="11:110" ht="1.1499999999999999" customHeight="1" x14ac:dyDescent="0.25">
      <c r="K237">
        <v>-1.90073223420518</v>
      </c>
      <c r="L237">
        <v>-2.2188237849312298</v>
      </c>
      <c r="M237">
        <v>-2.6073941489197199</v>
      </c>
      <c r="N237">
        <v>-2.5803670504245102</v>
      </c>
      <c r="O237">
        <v>-2.2683010859182602</v>
      </c>
      <c r="P237">
        <v>-1.7655645548840699</v>
      </c>
      <c r="Q237">
        <v>-1.1559281866865101</v>
      </c>
      <c r="R237">
        <v>-0.51780736213370804</v>
      </c>
      <c r="S237">
        <v>7.5971972486181594E-2</v>
      </c>
      <c r="T237">
        <v>0.56039238191602603</v>
      </c>
      <c r="U237">
        <v>0.88087719807377696</v>
      </c>
      <c r="V237">
        <v>0.99594577470912904</v>
      </c>
      <c r="W237">
        <v>0.87916618590442197</v>
      </c>
      <c r="X237">
        <v>0.52045727406973996</v>
      </c>
      <c r="Y237">
        <v>-7.35497256312658E-2</v>
      </c>
      <c r="Z237">
        <v>-0.88018752235410003</v>
      </c>
      <c r="AA237">
        <v>-1.86231859691165</v>
      </c>
      <c r="AB237">
        <v>-2.97079378343189</v>
      </c>
      <c r="AC237">
        <v>-4.14768995041522</v>
      </c>
      <c r="AD237">
        <v>-5.3300117749700098</v>
      </c>
      <c r="AE237">
        <v>-6.4537165521665401</v>
      </c>
      <c r="AF237">
        <v>-7.4578574343189299</v>
      </c>
      <c r="AG237">
        <v>-8.2884251290300295</v>
      </c>
      <c r="AH237">
        <v>-8.9017972953383495</v>
      </c>
      <c r="AI237">
        <v>-9.2675419688178398</v>
      </c>
      <c r="AJ237">
        <v>-9.3703635888207106</v>
      </c>
      <c r="AK237">
        <v>-9.2110625904730092</v>
      </c>
      <c r="AL237">
        <v>-8.8065407678665704</v>
      </c>
      <c r="AM237">
        <v>-8.1887560933814996</v>
      </c>
      <c r="AN237">
        <v>-7.4027129094011803</v>
      </c>
      <c r="AO237">
        <v>-6.5036424591492796</v>
      </c>
      <c r="AP237">
        <v>-5.5535602662729797</v>
      </c>
      <c r="AQ237">
        <v>-4.6173586141344796</v>
      </c>
      <c r="AR237">
        <v>-3.7587256305149701</v>
      </c>
      <c r="AS237">
        <v>-3.03615403738916</v>
      </c>
      <c r="AT237">
        <v>-2.4992671695214801</v>
      </c>
      <c r="AU237">
        <v>-2.1856976110712298</v>
      </c>
      <c r="AV237">
        <v>-2.1187191456942398</v>
      </c>
      <c r="AW237">
        <v>-2.3058014408849399</v>
      </c>
      <c r="AX237">
        <v>-2.7381343051158198</v>
      </c>
      <c r="AY237">
        <v>-3.3911979293696799</v>
      </c>
      <c r="AZ237">
        <v>-4.2262969887436599</v>
      </c>
      <c r="BA237">
        <v>-5.1930224477904599</v>
      </c>
      <c r="BB237">
        <v>-6.2324174646360797</v>
      </c>
      <c r="BC237">
        <v>-7.2807000718575603</v>
      </c>
      <c r="BD237">
        <v>-8.2732770484266194</v>
      </c>
      <c r="BE237">
        <v>-9.1488261613230399</v>
      </c>
      <c r="BF237">
        <v>-9.8531528545538496</v>
      </c>
      <c r="BG237">
        <v>-10.342605075421201</v>
      </c>
      <c r="BH237">
        <v>-10.5868272110218</v>
      </c>
      <c r="BI237">
        <v>-10.5706756225955</v>
      </c>
      <c r="BJ237">
        <v>-10.2951699312937</v>
      </c>
      <c r="BK237">
        <v>-9.7774232253230799</v>
      </c>
      <c r="BL237">
        <v>-9.0495689353600994</v>
      </c>
      <c r="BM237">
        <v>-8.1567487487627393</v>
      </c>
      <c r="BN237">
        <v>-7.1542445081258998</v>
      </c>
      <c r="BO237">
        <v>-6.1039911666034499</v>
      </c>
      <c r="BP237">
        <v>-5.0707270309477099</v>
      </c>
      <c r="BQ237">
        <v>-4.1178418579036702</v>
      </c>
      <c r="BR237">
        <v>-3.3034011129615899</v>
      </c>
      <c r="BS237">
        <v>-2.6765481109766101</v>
      </c>
      <c r="BT237">
        <v>-2.2743001153069402</v>
      </c>
      <c r="BU237">
        <v>-2.1192876050113498</v>
      </c>
      <c r="BV237">
        <v>-2.21831025253202</v>
      </c>
      <c r="BW237">
        <v>-2.56187000820402</v>
      </c>
      <c r="BX237">
        <v>-3.1248152240408298</v>
      </c>
      <c r="BY237">
        <v>-3.8678582061406299</v>
      </c>
      <c r="BZ237">
        <v>-4.7400993395421303</v>
      </c>
      <c r="CA237">
        <v>-5.6821852217238904</v>
      </c>
      <c r="CB237">
        <v>-6.6300540300209097</v>
      </c>
      <c r="CC237">
        <v>-7.5189534184107396</v>
      </c>
      <c r="CD237">
        <v>-8.2875188819852799</v>
      </c>
      <c r="CE237">
        <v>-8.8816102452502701</v>
      </c>
      <c r="CF237">
        <v>-9.2577159403982403</v>
      </c>
      <c r="CG237">
        <v>-9.3856761229604597</v>
      </c>
      <c r="CH237">
        <v>-9.2505618753832692</v>
      </c>
      <c r="CI237">
        <v>-8.8535984758331505</v>
      </c>
      <c r="CJ237">
        <v>-8.2120571337705197</v>
      </c>
      <c r="CK237">
        <v>-7.3581486217854604</v>
      </c>
      <c r="CL237">
        <v>-6.3369564322446097</v>
      </c>
      <c r="CM237">
        <v>-5.2035664265607497</v>
      </c>
      <c r="CN237">
        <v>-4.0195487586685896</v>
      </c>
      <c r="CO237">
        <v>-2.8490387467793798</v>
      </c>
      <c r="CP237">
        <v>-1.7546314458955401</v>
      </c>
      <c r="CQ237">
        <v>-0.79338205592336597</v>
      </c>
      <c r="CR237">
        <v>-1.31051536757111E-2</v>
      </c>
      <c r="CS237">
        <v>0.55071216374717502</v>
      </c>
      <c r="CT237">
        <v>0.87729872262993402</v>
      </c>
      <c r="CU237">
        <v>0.96205419633950495</v>
      </c>
      <c r="CV237">
        <v>0.81707032625491505</v>
      </c>
      <c r="CW237">
        <v>0.47065090445361002</v>
      </c>
      <c r="CX237">
        <v>-3.4072697884766599E-2</v>
      </c>
      <c r="CY237">
        <v>-0.64127044839213698</v>
      </c>
      <c r="CZ237">
        <v>-1.28506845005471</v>
      </c>
      <c r="DA237">
        <v>-1.89229974224151</v>
      </c>
      <c r="DB237">
        <v>-2.38470310318159</v>
      </c>
      <c r="DC237">
        <v>-2.6791822473995501</v>
      </c>
      <c r="DD237">
        <v>-2.6824820738269102</v>
      </c>
      <c r="DE237">
        <v>-2.2656038199986099</v>
      </c>
      <c r="DF237">
        <v>-1.93245931344454</v>
      </c>
    </row>
    <row r="238" spans="11:110" ht="1.1499999999999999" customHeight="1" x14ac:dyDescent="0.25">
      <c r="K238">
        <v>-1.6073547342051899</v>
      </c>
      <c r="L238">
        <v>-1.9370690349312301</v>
      </c>
      <c r="M238">
        <v>-2.3558173989197302</v>
      </c>
      <c r="N238">
        <v>-2.37166505042451</v>
      </c>
      <c r="O238">
        <v>-2.11247083591826</v>
      </c>
      <c r="P238">
        <v>-1.6692725548840699</v>
      </c>
      <c r="Q238">
        <v>-1.12208993668651</v>
      </c>
      <c r="R238">
        <v>-0.54540486213370998</v>
      </c>
      <c r="S238">
        <v>-8.17377751382075E-3</v>
      </c>
      <c r="T238">
        <v>0.42814863191602398</v>
      </c>
      <c r="U238">
        <v>0.71201494807377896</v>
      </c>
      <c r="V238">
        <v>0.80425077470912898</v>
      </c>
      <c r="W238">
        <v>0.67986293590442004</v>
      </c>
      <c r="X238">
        <v>0.32924952406974101</v>
      </c>
      <c r="Y238">
        <v>-0.241468225631261</v>
      </c>
      <c r="Z238">
        <v>-1.0110903223540899</v>
      </c>
      <c r="AA238">
        <v>-1.9448106969116501</v>
      </c>
      <c r="AB238">
        <v>-2.9965293834318998</v>
      </c>
      <c r="AC238">
        <v>-4.1118985004152204</v>
      </c>
      <c r="AD238">
        <v>-5.2317983749700003</v>
      </c>
      <c r="AE238">
        <v>-6.2961179021665403</v>
      </c>
      <c r="AF238">
        <v>-7.24765118431894</v>
      </c>
      <c r="AG238">
        <v>-8.0357031290300291</v>
      </c>
      <c r="AH238">
        <v>-8.6193285453383393</v>
      </c>
      <c r="AI238">
        <v>-8.9699697188178291</v>
      </c>
      <c r="AJ238">
        <v>-9.0732825888207103</v>
      </c>
      <c r="AK238">
        <v>-8.9300360904730098</v>
      </c>
      <c r="AL238">
        <v>-8.5561215178665702</v>
      </c>
      <c r="AM238">
        <v>-7.9815683433815003</v>
      </c>
      <c r="AN238">
        <v>-7.2486576594011796</v>
      </c>
      <c r="AO238">
        <v>-6.4092744591492803</v>
      </c>
      <c r="AP238">
        <v>-5.5216742662729796</v>
      </c>
      <c r="AQ238">
        <v>-4.6468133641344798</v>
      </c>
      <c r="AR238">
        <v>-3.8445163805149698</v>
      </c>
      <c r="AS238">
        <v>-3.1697275373891598</v>
      </c>
      <c r="AT238">
        <v>-2.6690599195214801</v>
      </c>
      <c r="AU238">
        <v>-2.3778648610712301</v>
      </c>
      <c r="AV238">
        <v>-2.3180068956942401</v>
      </c>
      <c r="AW238">
        <v>-2.4965071908849499</v>
      </c>
      <c r="AX238">
        <v>-2.9050958051158098</v>
      </c>
      <c r="AY238">
        <v>-3.5207486793696798</v>
      </c>
      <c r="AZ238">
        <v>-4.3071272387436599</v>
      </c>
      <c r="BA238">
        <v>-5.2168914477904602</v>
      </c>
      <c r="BB238">
        <v>-6.1946719646360799</v>
      </c>
      <c r="BC238">
        <v>-7.18056807185756</v>
      </c>
      <c r="BD238">
        <v>-8.1139167984266205</v>
      </c>
      <c r="BE238">
        <v>-8.9371259113230401</v>
      </c>
      <c r="BF238">
        <v>-9.5992978545538499</v>
      </c>
      <c r="BG238">
        <v>-10.0594365754212</v>
      </c>
      <c r="BH238">
        <v>-10.289032461021799</v>
      </c>
      <c r="BI238">
        <v>-10.273862872595499</v>
      </c>
      <c r="BJ238">
        <v>-10.014886181293701</v>
      </c>
      <c r="BK238">
        <v>-9.5281739753230799</v>
      </c>
      <c r="BL238">
        <v>-8.8439046853600995</v>
      </c>
      <c r="BM238">
        <v>-8.0044749987627295</v>
      </c>
      <c r="BN238">
        <v>-7.0618035081258999</v>
      </c>
      <c r="BO238">
        <v>-6.0740561666034498</v>
      </c>
      <c r="BP238">
        <v>-5.1020340309477099</v>
      </c>
      <c r="BQ238">
        <v>-4.20526960790367</v>
      </c>
      <c r="BR238">
        <v>-3.4382928629616001</v>
      </c>
      <c r="BS238">
        <v>-2.8472573609766099</v>
      </c>
      <c r="BT238">
        <v>-2.46692486530694</v>
      </c>
      <c r="BU238">
        <v>-2.3185446050113501</v>
      </c>
      <c r="BV238">
        <v>-2.4084990025320199</v>
      </c>
      <c r="BW238">
        <v>-2.72786100820402</v>
      </c>
      <c r="BX238">
        <v>-3.2530029740408302</v>
      </c>
      <c r="BY238">
        <v>-3.9470189561406301</v>
      </c>
      <c r="BZ238">
        <v>-4.76209708954213</v>
      </c>
      <c r="CA238">
        <v>-5.6424847217238803</v>
      </c>
      <c r="CB238">
        <v>-6.5280067800209096</v>
      </c>
      <c r="CC238">
        <v>-7.3578379184107403</v>
      </c>
      <c r="CD238">
        <v>-8.0743341319852799</v>
      </c>
      <c r="CE238">
        <v>-8.6266352452502595</v>
      </c>
      <c r="CF238">
        <v>-8.9738621903982398</v>
      </c>
      <c r="CG238">
        <v>-9.08767387296046</v>
      </c>
      <c r="CH238">
        <v>-8.9540326253832703</v>
      </c>
      <c r="CI238">
        <v>-8.5740714758331507</v>
      </c>
      <c r="CJ238">
        <v>-7.9639901337705199</v>
      </c>
      <c r="CK238">
        <v>-7.1540176217854601</v>
      </c>
      <c r="CL238">
        <v>-6.1864704322446098</v>
      </c>
      <c r="CM238">
        <v>-5.1130549265607499</v>
      </c>
      <c r="CN238">
        <v>-3.9915635086685901</v>
      </c>
      <c r="CO238">
        <v>-2.88219324677938</v>
      </c>
      <c r="CP238">
        <v>-1.8436876958955299</v>
      </c>
      <c r="CQ238">
        <v>-0.92958080592336501</v>
      </c>
      <c r="CR238">
        <v>-0.184717653675712</v>
      </c>
      <c r="CS238">
        <v>0.35764516374717398</v>
      </c>
      <c r="CT238">
        <v>0.678087722629934</v>
      </c>
      <c r="CU238">
        <v>0.77239719633950299</v>
      </c>
      <c r="CV238">
        <v>0.65206332625491503</v>
      </c>
      <c r="CW238">
        <v>0.34383715445361301</v>
      </c>
      <c r="CX238">
        <v>-0.11155569788476399</v>
      </c>
      <c r="CY238">
        <v>-0.66139244839213895</v>
      </c>
      <c r="CZ238">
        <v>-1.2434127000547099</v>
      </c>
      <c r="DA238">
        <v>-1.7883407422415101</v>
      </c>
      <c r="DB238">
        <v>-2.2218391031815901</v>
      </c>
      <c r="DC238">
        <v>-2.4645229973995502</v>
      </c>
      <c r="DD238">
        <v>-2.4263995738269202</v>
      </c>
      <c r="DE238">
        <v>-1.9810790699986001</v>
      </c>
      <c r="DF238">
        <v>-1.6372383134445401</v>
      </c>
    </row>
    <row r="239" spans="11:110" ht="1.1499999999999999" customHeight="1" x14ac:dyDescent="0.25">
      <c r="K239">
        <v>-1.37323030816125</v>
      </c>
      <c r="L239">
        <v>-1.69997907701336</v>
      </c>
      <c r="M239">
        <v>-2.1294211001367098</v>
      </c>
      <c r="N239">
        <v>-2.1801537632981098</v>
      </c>
      <c r="O239">
        <v>-1.9681403953399399</v>
      </c>
      <c r="P239">
        <v>-1.57947984646155</v>
      </c>
      <c r="Q239">
        <v>-1.09009529411795</v>
      </c>
      <c r="R239">
        <v>-0.57053691997381994</v>
      </c>
      <c r="S239">
        <v>-8.6011973729955504E-2</v>
      </c>
      <c r="T239">
        <v>0.30543251530448701</v>
      </c>
      <c r="U239">
        <v>0.55513017092521799</v>
      </c>
      <c r="V239">
        <v>0.62609474617764904</v>
      </c>
      <c r="W239">
        <v>0.494698367941932</v>
      </c>
      <c r="X239">
        <v>0.151798746833301</v>
      </c>
      <c r="Y239">
        <v>-0.39695533939468097</v>
      </c>
      <c r="Z239">
        <v>-1.13173727670674</v>
      </c>
      <c r="AA239">
        <v>-2.0199273692035602</v>
      </c>
      <c r="AB239">
        <v>-3.0182870171434502</v>
      </c>
      <c r="AC239">
        <v>-4.0758242778933598</v>
      </c>
      <c r="AD239">
        <v>-5.13705801314015</v>
      </c>
      <c r="AE239">
        <v>-6.1455686607436304</v>
      </c>
      <c r="AF239">
        <v>-7.0476628689313703</v>
      </c>
      <c r="AG239">
        <v>-7.7957573933537301</v>
      </c>
      <c r="AH239">
        <v>-8.3514211273260006</v>
      </c>
      <c r="AI239">
        <v>-8.68785603132328</v>
      </c>
      <c r="AJ239">
        <v>-8.7916112907408301</v>
      </c>
      <c r="AK239">
        <v>-8.66342614165608</v>
      </c>
      <c r="AL239">
        <v>-8.3182423349766204</v>
      </c>
      <c r="AM239">
        <v>-7.7842780713378898</v>
      </c>
      <c r="AN239">
        <v>-7.1012566420770797</v>
      </c>
      <c r="AO239">
        <v>-6.3179199621455897</v>
      </c>
      <c r="AP239">
        <v>-5.48899215533753</v>
      </c>
      <c r="AQ239">
        <v>-4.6717328050694302</v>
      </c>
      <c r="AR239">
        <v>-3.9223377817662599</v>
      </c>
      <c r="AS239">
        <v>-3.2924184750862402</v>
      </c>
      <c r="AT239">
        <v>-2.82576081418906</v>
      </c>
      <c r="AU239">
        <v>-2.5555734795313501</v>
      </c>
      <c r="AV239">
        <v>-2.5023973772121701</v>
      </c>
      <c r="AW239">
        <v>-2.67283238826978</v>
      </c>
      <c r="AX239">
        <v>-3.0591160191306801</v>
      </c>
      <c r="AY239">
        <v>-3.6396289509017699</v>
      </c>
      <c r="AZ239">
        <v>-4.3802459749232296</v>
      </c>
      <c r="BA239">
        <v>-5.2365093820519597</v>
      </c>
      <c r="BB239">
        <v>-6.1564192980240904</v>
      </c>
      <c r="BC239">
        <v>-7.0837201941388699</v>
      </c>
      <c r="BD239">
        <v>-7.9614401889214097</v>
      </c>
      <c r="BE239">
        <v>-8.73549045082836</v>
      </c>
      <c r="BF239">
        <v>-9.3580699043014199</v>
      </c>
      <c r="BG239">
        <v>-9.7906768044402206</v>
      </c>
      <c r="BH239">
        <v>-10.0065354155533</v>
      </c>
      <c r="BI239">
        <v>-9.9922881746230594</v>
      </c>
      <c r="BJ239">
        <v>-9.7488357450469003</v>
      </c>
      <c r="BK239">
        <v>-9.2912716530661896</v>
      </c>
      <c r="BL239">
        <v>-8.64793825098476</v>
      </c>
      <c r="BM239">
        <v>-7.85865402999847</v>
      </c>
      <c r="BN239">
        <v>-6.9721789078999397</v>
      </c>
      <c r="BO239">
        <v>-6.0431390566308103</v>
      </c>
      <c r="BP239">
        <v>-5.1286377196322901</v>
      </c>
      <c r="BQ239">
        <v>-4.2845846021180796</v>
      </c>
      <c r="BR239">
        <v>-3.5621893053883298</v>
      </c>
      <c r="BS239">
        <v>-3.0047974736663301</v>
      </c>
      <c r="BT239">
        <v>-2.6450523497249998</v>
      </c>
      <c r="BU239">
        <v>-2.50290618406444</v>
      </c>
      <c r="BV239">
        <v>-2.5843493868565299</v>
      </c>
      <c r="BW239">
        <v>-2.8809912856702899</v>
      </c>
      <c r="BX239">
        <v>-3.3706356810917701</v>
      </c>
      <c r="BY239">
        <v>-4.0186134535364397</v>
      </c>
      <c r="BZ239">
        <v>-4.7800129335048798</v>
      </c>
      <c r="CA239">
        <v>-5.6024633309386402</v>
      </c>
      <c r="CB239">
        <v>-6.4294399711200603</v>
      </c>
      <c r="CC239">
        <v>-7.2038058878951601</v>
      </c>
      <c r="CD239">
        <v>-7.8714115110004697</v>
      </c>
      <c r="CE239">
        <v>-8.3844773175822702</v>
      </c>
      <c r="CF239">
        <v>-8.7045967976968406</v>
      </c>
      <c r="CG239">
        <v>-8.8051373091503198</v>
      </c>
      <c r="CH239">
        <v>-8.6728984841355601</v>
      </c>
      <c r="CI239">
        <v>-8.3089268525653495</v>
      </c>
      <c r="CJ239">
        <v>-7.7284162946235497</v>
      </c>
      <c r="CK239">
        <v>-6.9597350510825997</v>
      </c>
      <c r="CL239">
        <v>-6.04260125894191</v>
      </c>
      <c r="CM239">
        <v>-5.0255480851061201</v>
      </c>
      <c r="CN239">
        <v>-3.9628207449098798</v>
      </c>
      <c r="CO239">
        <v>-2.9109185501167798</v>
      </c>
      <c r="CP239">
        <v>-1.9249692593085499</v>
      </c>
      <c r="CQ239">
        <v>-1.05520152960515</v>
      </c>
      <c r="CR239">
        <v>-0.34367399129554999</v>
      </c>
      <c r="CS239">
        <v>0.17844832081155301</v>
      </c>
      <c r="CT239">
        <v>0.493009993375917</v>
      </c>
      <c r="CU239">
        <v>0.596155474426323</v>
      </c>
      <c r="CV239">
        <v>0.49879970800248402</v>
      </c>
      <c r="CW239">
        <v>0.22622122250413701</v>
      </c>
      <c r="CX239">
        <v>-0.18313587188194499</v>
      </c>
      <c r="CY239">
        <v>-0.67950298437927303</v>
      </c>
      <c r="CZ239">
        <v>-1.20407515228933</v>
      </c>
      <c r="DA239">
        <v>-1.69134614277674</v>
      </c>
      <c r="DB239">
        <v>-2.0709010320789898</v>
      </c>
      <c r="DC239">
        <v>-2.2674141410392799</v>
      </c>
      <c r="DD239">
        <v>-2.1957669104090898</v>
      </c>
      <c r="DE239">
        <v>-1.7413758322983599</v>
      </c>
      <c r="DF239">
        <v>-1.40136501759877</v>
      </c>
    </row>
    <row r="240" spans="11:110" ht="1.1499999999999999" customHeight="1" x14ac:dyDescent="0.25">
      <c r="K240">
        <v>-1.18409688031083</v>
      </c>
      <c r="L240">
        <v>-1.49938382418745</v>
      </c>
      <c r="M240">
        <v>-1.92669329297418</v>
      </c>
      <c r="N240">
        <v>-2.0050646984561298</v>
      </c>
      <c r="O240">
        <v>-1.83484995709906</v>
      </c>
      <c r="P240">
        <v>-1.49598265812224</v>
      </c>
      <c r="Q240">
        <v>-1.0599862200160901</v>
      </c>
      <c r="R240">
        <v>-0.59347982300784197</v>
      </c>
      <c r="S240">
        <v>-0.158031878017236</v>
      </c>
      <c r="T240">
        <v>0.191574702671337</v>
      </c>
      <c r="U240">
        <v>0.40941677927102799</v>
      </c>
      <c r="V240">
        <v>0.46058627032215899</v>
      </c>
      <c r="W240">
        <v>0.32275233649502699</v>
      </c>
      <c r="X240">
        <v>-1.2785674146916601E-2</v>
      </c>
      <c r="Y240">
        <v>-0.54081584761133905</v>
      </c>
      <c r="Z240">
        <v>-1.2427965180760701</v>
      </c>
      <c r="AA240">
        <v>-2.0881579113180999</v>
      </c>
      <c r="AB240">
        <v>-3.03634623558241</v>
      </c>
      <c r="AC240">
        <v>-4.03951942578143</v>
      </c>
      <c r="AD240">
        <v>-5.0456121113741901</v>
      </c>
      <c r="AE240">
        <v>-6.00167071528384</v>
      </c>
      <c r="AF240">
        <v>-6.8572998851289997</v>
      </c>
      <c r="AG240">
        <v>-7.56783818885964</v>
      </c>
      <c r="AH240">
        <v>-8.0972153281405408</v>
      </c>
      <c r="AI240">
        <v>-8.4202853653928909</v>
      </c>
      <c r="AJ240">
        <v>-8.52443600999589</v>
      </c>
      <c r="AK240">
        <v>-8.4103784057225504</v>
      </c>
      <c r="AL240">
        <v>-8.0921620854671801</v>
      </c>
      <c r="AM240">
        <v>-7.5963040061829696</v>
      </c>
      <c r="AN240">
        <v>-6.9601250286734002</v>
      </c>
      <c r="AO240">
        <v>-6.2294148519536297</v>
      </c>
      <c r="AP240">
        <v>-5.45558086107396</v>
      </c>
      <c r="AQ240">
        <v>-4.6924106615895296</v>
      </c>
      <c r="AR240">
        <v>-3.9926918607333199</v>
      </c>
      <c r="AS240">
        <v>-3.40490557417982</v>
      </c>
      <c r="AT240">
        <v>-2.97018249295082</v>
      </c>
      <c r="AU240">
        <v>-2.7197188322691899</v>
      </c>
      <c r="AV240">
        <v>-2.6728122863225598</v>
      </c>
      <c r="AW240">
        <v>-2.8356670137302902</v>
      </c>
      <c r="AX240">
        <v>-3.2009971317026298</v>
      </c>
      <c r="AY240">
        <v>-3.7485025931156501</v>
      </c>
      <c r="AZ240">
        <v>-4.4461369011481802</v>
      </c>
      <c r="BA240">
        <v>-5.2521493630354499</v>
      </c>
      <c r="BB240">
        <v>-6.1177047532804298</v>
      </c>
      <c r="BC240">
        <v>-6.9899710342313801</v>
      </c>
      <c r="BD240">
        <v>-7.8154428529059503</v>
      </c>
      <c r="BE240">
        <v>-8.5433218829606403</v>
      </c>
      <c r="BF240">
        <v>-9.1287152128151607</v>
      </c>
      <c r="BG240">
        <v>-9.5354636041332892</v>
      </c>
      <c r="BH240">
        <v>-9.7384198488180402</v>
      </c>
      <c r="BI240">
        <v>-9.7250389094566696</v>
      </c>
      <c r="BJ240">
        <v>-9.4961671321921397</v>
      </c>
      <c r="BK240">
        <v>-9.0659795230035893</v>
      </c>
      <c r="BL240">
        <v>-8.4610940336857894</v>
      </c>
      <c r="BM240">
        <v>-7.7189076609102996</v>
      </c>
      <c r="BN240">
        <v>-6.8852137622460603</v>
      </c>
      <c r="BO240">
        <v>-6.0113140048769296</v>
      </c>
      <c r="BP240">
        <v>-5.1508386902476104</v>
      </c>
      <c r="BQ240">
        <v>-4.3562949564587203</v>
      </c>
      <c r="BR240">
        <v>-3.6757740510012402</v>
      </c>
      <c r="BS240">
        <v>-3.1499844674752899</v>
      </c>
      <c r="BT240">
        <v>-2.80957964858947</v>
      </c>
      <c r="BU240">
        <v>-2.6732939225195298</v>
      </c>
      <c r="BV240">
        <v>-2.7467494617636898</v>
      </c>
      <c r="BW240">
        <v>-3.0220594321772598</v>
      </c>
      <c r="BX240">
        <v>-3.4783721354739798</v>
      </c>
      <c r="BY240">
        <v>-4.0831192258598499</v>
      </c>
      <c r="BZ240">
        <v>-4.7941130328857797</v>
      </c>
      <c r="CA240">
        <v>-5.56215906131479</v>
      </c>
      <c r="CB240">
        <v>-6.3341610915523896</v>
      </c>
      <c r="CC240">
        <v>-7.0564464128589304</v>
      </c>
      <c r="CD240">
        <v>-7.6781475647236404</v>
      </c>
      <c r="CE240">
        <v>-8.1543784731699205</v>
      </c>
      <c r="CF240">
        <v>-8.4490549942973701</v>
      </c>
      <c r="CG240">
        <v>-8.5371493320145007</v>
      </c>
      <c r="CH240">
        <v>-8.40624775913974</v>
      </c>
      <c r="CI240">
        <v>-8.0573157781747806</v>
      </c>
      <c r="CJ240">
        <v>-7.5046030861094204</v>
      </c>
      <c r="CK240">
        <v>-6.7747307756470398</v>
      </c>
      <c r="CL240">
        <v>-5.9049771037294603</v>
      </c>
      <c r="CM240">
        <v>-4.9408957941062699</v>
      </c>
      <c r="CN240">
        <v>-3.9334014685490901</v>
      </c>
      <c r="CO240">
        <v>-2.9355216434309002</v>
      </c>
      <c r="CP240">
        <v>-1.99898970328018</v>
      </c>
      <c r="CQ240">
        <v>-1.17093194867035</v>
      </c>
      <c r="CR240">
        <v>-0.49079261174473299</v>
      </c>
      <c r="CS240">
        <v>1.22241587808684E-2</v>
      </c>
      <c r="CT240">
        <v>0.32114573041489602</v>
      </c>
      <c r="CU240">
        <v>0.43244515013358498</v>
      </c>
      <c r="CV240">
        <v>0.35648762171352599</v>
      </c>
      <c r="CW240">
        <v>0.11715385399571</v>
      </c>
      <c r="CX240">
        <v>-0.24927783544137999</v>
      </c>
      <c r="CY240">
        <v>-0.69585070676936001</v>
      </c>
      <c r="CZ240">
        <v>-1.1670688703697301</v>
      </c>
      <c r="DA240">
        <v>-1.6010838551944</v>
      </c>
      <c r="DB240">
        <v>-1.9314031029319501</v>
      </c>
      <c r="DC240">
        <v>-2.0870652266288099</v>
      </c>
      <c r="DD240">
        <v>-1.98905571407254</v>
      </c>
      <c r="DE240">
        <v>-1.5383167555311199</v>
      </c>
      <c r="DF240">
        <v>-1.21057608434191</v>
      </c>
    </row>
    <row r="241" spans="11:110" ht="1.1499999999999999" customHeight="1" x14ac:dyDescent="0.25">
      <c r="K241">
        <v>-1.0295663433914699</v>
      </c>
      <c r="L241">
        <v>-1.3287897823221799</v>
      </c>
      <c r="M241">
        <v>-1.74577327029768</v>
      </c>
      <c r="N241">
        <v>-1.84551286762766</v>
      </c>
      <c r="O241">
        <v>-1.71209985640144</v>
      </c>
      <c r="P241">
        <v>-1.4185563074520799</v>
      </c>
      <c r="Q241">
        <v>-1.03178372600805</v>
      </c>
      <c r="R241">
        <v>-0.61448200415502896</v>
      </c>
      <c r="S241">
        <v>-0.22468593616245899</v>
      </c>
      <c r="T241">
        <v>8.5951298119239294E-2</v>
      </c>
      <c r="U241">
        <v>0.27412099333010698</v>
      </c>
      <c r="V241">
        <v>0.30689049958225401</v>
      </c>
      <c r="W241">
        <v>0.16316239394542101</v>
      </c>
      <c r="X241">
        <v>-0.165338883018007</v>
      </c>
      <c r="Y241">
        <v>-0.67380458625547401</v>
      </c>
      <c r="Z241">
        <v>-1.34489476125601</v>
      </c>
      <c r="AA241">
        <v>-2.1499612385590399</v>
      </c>
      <c r="AB241">
        <v>-3.0509690860758401</v>
      </c>
      <c r="AC241">
        <v>-4.0030325051243896</v>
      </c>
      <c r="AD241">
        <v>-4.9572926071431498</v>
      </c>
      <c r="AE241">
        <v>-5.8640498774945797</v>
      </c>
      <c r="AF241">
        <v>-6.6760054306984999</v>
      </c>
      <c r="AG241">
        <v>-7.3512411628461001</v>
      </c>
      <c r="AH241">
        <v>-7.8559035380702502</v>
      </c>
      <c r="AI241">
        <v>-8.1663977034036002</v>
      </c>
      <c r="AJ241">
        <v>-8.27089848505004</v>
      </c>
      <c r="AK241">
        <v>-8.1700903847837996</v>
      </c>
      <c r="AL241">
        <v>-7.8771845995703798</v>
      </c>
      <c r="AM241">
        <v>-7.4171001305239503</v>
      </c>
      <c r="AN241">
        <v>-6.8249013155445697</v>
      </c>
      <c r="AO241">
        <v>-6.14360492160987</v>
      </c>
      <c r="AP241">
        <v>-5.4215031756615604</v>
      </c>
      <c r="AQ241">
        <v>-4.7091227422442596</v>
      </c>
      <c r="AR241">
        <v>-4.05605006799167</v>
      </c>
      <c r="AS241">
        <v>-3.5078262378263401</v>
      </c>
      <c r="AT241">
        <v>-3.1030881380863602</v>
      </c>
      <c r="AU241">
        <v>-2.8711418019428501</v>
      </c>
      <c r="AV241">
        <v>-2.8301172380693602</v>
      </c>
      <c r="AW241">
        <v>-2.9858468942300802</v>
      </c>
      <c r="AX241">
        <v>-3.3314925154765902</v>
      </c>
      <c r="AY241">
        <v>-3.84799305908725</v>
      </c>
      <c r="AZ241">
        <v>-4.5052542818638797</v>
      </c>
      <c r="BA241">
        <v>-5.2640678647985801</v>
      </c>
      <c r="BB241">
        <v>-6.0785708364977298</v>
      </c>
      <c r="BC241">
        <v>-6.8991464401586597</v>
      </c>
      <c r="BD241">
        <v>-7.6755449814769996</v>
      </c>
      <c r="BE241">
        <v>-8.3600586383234603</v>
      </c>
      <c r="BF241">
        <v>-8.9105258038990698</v>
      </c>
      <c r="BG241">
        <v>-9.2929872150919994</v>
      </c>
      <c r="BH241">
        <v>-9.4838252180239699</v>
      </c>
      <c r="BI241">
        <v>-9.4712579286581207</v>
      </c>
      <c r="BJ241">
        <v>-9.2560806017536006</v>
      </c>
      <c r="BK241">
        <v>-8.8516056193372794</v>
      </c>
      <c r="BL241">
        <v>-8.2828314110334098</v>
      </c>
      <c r="BM241">
        <v>-7.58488067905179</v>
      </c>
      <c r="BN241">
        <v>-6.8007606406309202</v>
      </c>
      <c r="BO241">
        <v>-5.9786506403087198</v>
      </c>
      <c r="BP241">
        <v>-5.1689192327017697</v>
      </c>
      <c r="BQ241">
        <v>-4.4208778582974704</v>
      </c>
      <c r="BR241">
        <v>-3.7796891090361702</v>
      </c>
      <c r="BS241">
        <v>-3.2835847142793302</v>
      </c>
      <c r="BT241">
        <v>-2.96134925501865</v>
      </c>
      <c r="BU241">
        <v>-2.8305733282056602</v>
      </c>
      <c r="BV241">
        <v>-2.8965332438364899</v>
      </c>
      <c r="BW241">
        <v>-3.1518154339469402</v>
      </c>
      <c r="BX241">
        <v>-3.5768310256440699</v>
      </c>
      <c r="BY241">
        <v>-4.1409847105354096</v>
      </c>
      <c r="BZ241">
        <v>-4.8046473067944202</v>
      </c>
      <c r="CA241">
        <v>-5.5216075536397202</v>
      </c>
      <c r="CB241">
        <v>-6.2419892658417098</v>
      </c>
      <c r="CC241">
        <v>-6.9153734852539701</v>
      </c>
      <c r="CD241">
        <v>-7.4939754450045202</v>
      </c>
      <c r="CE241">
        <v>-7.9356267161936698</v>
      </c>
      <c r="CF241">
        <v>-8.2064244802582902</v>
      </c>
      <c r="CG241">
        <v>-8.2828484752180191</v>
      </c>
      <c r="CH241">
        <v>-8.1532240492875196</v>
      </c>
      <c r="CI241">
        <v>-7.8184408643885002</v>
      </c>
      <c r="CJ241">
        <v>-7.2918623156246198</v>
      </c>
      <c r="CK241">
        <v>-6.5984690932813796</v>
      </c>
      <c r="CL241">
        <v>-5.7732484798933497</v>
      </c>
      <c r="CM241">
        <v>-4.8589567314781101</v>
      </c>
      <c r="CN241">
        <v>-3.90338134589713</v>
      </c>
      <c r="CO241">
        <v>-2.9562903395906202</v>
      </c>
      <c r="CP241">
        <v>-2.0662307365351702</v>
      </c>
      <c r="CQ241">
        <v>-1.2774171735708499</v>
      </c>
      <c r="CR241">
        <v>-0.62684118292639601</v>
      </c>
      <c r="CS241">
        <v>-0.141868914221149</v>
      </c>
      <c r="CT241">
        <v>0.161632806328875</v>
      </c>
      <c r="CU241">
        <v>0.28043845446327897</v>
      </c>
      <c r="CV241">
        <v>0.22438665984571299</v>
      </c>
      <c r="CW241">
        <v>1.60300036248196E-2</v>
      </c>
      <c r="CX241">
        <v>-0.31041088878901901</v>
      </c>
      <c r="CY241">
        <v>-0.71065809257401702</v>
      </c>
      <c r="CZ241">
        <v>-1.1323877264082101</v>
      </c>
      <c r="DA241">
        <v>-1.51730261910793</v>
      </c>
      <c r="DB241">
        <v>-1.80282129958991</v>
      </c>
      <c r="DC241">
        <v>-1.92257072789499</v>
      </c>
      <c r="DD241">
        <v>-1.80439007332671</v>
      </c>
      <c r="DE241">
        <v>-1.3654009672649301</v>
      </c>
      <c r="DF241">
        <v>-1.05448081763555</v>
      </c>
    </row>
    <row r="242" spans="11:110" ht="1.1499999999999999" customHeight="1" x14ac:dyDescent="0.25">
      <c r="K242">
        <v>-0.90198845441905995</v>
      </c>
      <c r="L242">
        <v>-1.18300927115055</v>
      </c>
      <c r="M242">
        <v>-1.5846801479974899</v>
      </c>
      <c r="N242">
        <v>-1.70053367774502</v>
      </c>
      <c r="O242">
        <v>-1.5993574685631</v>
      </c>
      <c r="P242">
        <v>-1.3469570422135899</v>
      </c>
      <c r="Q242">
        <v>-1.0054890132393599</v>
      </c>
      <c r="R242">
        <v>-0.63376551100672696</v>
      </c>
      <c r="S242">
        <v>-0.286391812230676</v>
      </c>
      <c r="T242">
        <v>-1.2018756490556301E-2</v>
      </c>
      <c r="U242">
        <v>0.14853828856274101</v>
      </c>
      <c r="V242">
        <v>0.16422581829883201</v>
      </c>
      <c r="W242">
        <v>1.51203608554118E-2</v>
      </c>
      <c r="X242">
        <v>-0.30664386312751002</v>
      </c>
      <c r="Y242">
        <v>-0.79662943204225101</v>
      </c>
      <c r="Z242">
        <v>-1.43861978033363</v>
      </c>
      <c r="AA242">
        <v>-2.2057676986986099</v>
      </c>
      <c r="AB242">
        <v>-3.0624011489962899</v>
      </c>
      <c r="AC242">
        <v>-3.9664086895917099</v>
      </c>
      <c r="AD242">
        <v>-4.8719412964114097</v>
      </c>
      <c r="AE242">
        <v>-5.7323544135212003</v>
      </c>
      <c r="AF242">
        <v>-6.5032563129790102</v>
      </c>
      <c r="AG242">
        <v>-7.1453045757789297</v>
      </c>
      <c r="AH242">
        <v>-7.6267270746180502</v>
      </c>
      <c r="AI242">
        <v>-7.9253851680506902</v>
      </c>
      <c r="AJ242">
        <v>-8.0301925046391904</v>
      </c>
      <c r="AK242">
        <v>-7.9418082641886096</v>
      </c>
      <c r="AL242">
        <v>-7.6726559357089803</v>
      </c>
      <c r="AM242">
        <v>-7.2461535362804899</v>
      </c>
      <c r="AN242">
        <v>-6.6952459032327001</v>
      </c>
      <c r="AO242">
        <v>-6.0603452694732596</v>
      </c>
      <c r="AP242">
        <v>-5.3868180067344502</v>
      </c>
      <c r="AQ242">
        <v>-4.7221280268271801</v>
      </c>
      <c r="AR242">
        <v>-4.1128551345516904</v>
      </c>
      <c r="AS242">
        <v>-3.6017790593344601</v>
      </c>
      <c r="AT242">
        <v>-3.2251944788107898</v>
      </c>
      <c r="AU242">
        <v>-3.0106320972432701</v>
      </c>
      <c r="AV242">
        <v>-2.9751251722032599</v>
      </c>
      <c r="AW242">
        <v>-3.12415699236761</v>
      </c>
      <c r="AX242">
        <v>-3.45130969529465</v>
      </c>
      <c r="AY242">
        <v>-3.93868585776816</v>
      </c>
      <c r="AZ242">
        <v>-4.5580247275355799</v>
      </c>
      <c r="BA242">
        <v>-5.2725057321347304</v>
      </c>
      <c r="BB242">
        <v>-6.03905743795044</v>
      </c>
      <c r="BC242">
        <v>-6.81108282397315</v>
      </c>
      <c r="BD242">
        <v>-7.5413898301275699</v>
      </c>
      <c r="BE242">
        <v>-8.1851732658158003</v>
      </c>
      <c r="BF242">
        <v>-8.7028367281573509</v>
      </c>
      <c r="BG242">
        <v>-9.06248709103407</v>
      </c>
      <c r="BH242">
        <v>-9.2419432796450707</v>
      </c>
      <c r="BI242">
        <v>-9.2301401815319295</v>
      </c>
      <c r="BJ242">
        <v>-9.0278250170771805</v>
      </c>
      <c r="BK242">
        <v>-8.6475000260544999</v>
      </c>
      <c r="BL242">
        <v>-8.1126426107284999</v>
      </c>
      <c r="BM242">
        <v>-7.4562394458683903</v>
      </c>
      <c r="BN242">
        <v>-6.7186810498561602</v>
      </c>
      <c r="BO242">
        <v>-5.9452143294776603</v>
      </c>
      <c r="BP242">
        <v>-5.1831444451021502</v>
      </c>
      <c r="BQ242">
        <v>-4.4787814470207197</v>
      </c>
      <c r="BR242">
        <v>-3.8745374161319499</v>
      </c>
      <c r="BS242">
        <v>-3.4063179536201602</v>
      </c>
      <c r="BT242">
        <v>-3.10115239269575</v>
      </c>
      <c r="BU242">
        <v>-2.9755572414763201</v>
      </c>
      <c r="BV242">
        <v>-3.03448399180323</v>
      </c>
      <c r="BW242">
        <v>-3.2709636234436199</v>
      </c>
      <c r="BX242">
        <v>-3.66659337021134</v>
      </c>
      <c r="BY242">
        <v>-4.19263101935557</v>
      </c>
      <c r="BZ242">
        <v>-4.8118504151313797</v>
      </c>
      <c r="CA242">
        <v>-5.4808422160000703</v>
      </c>
      <c r="CB242">
        <v>-6.1527545425317296</v>
      </c>
      <c r="CC242">
        <v>-6.7802244843349699</v>
      </c>
      <c r="CD242">
        <v>-7.3183626791119698</v>
      </c>
      <c r="CE242">
        <v>-7.7275532424624602</v>
      </c>
      <c r="CF242">
        <v>-7.9759422300074103</v>
      </c>
      <c r="CG242">
        <v>-8.0414255187825692</v>
      </c>
      <c r="CH242">
        <v>-7.9130228750902303</v>
      </c>
      <c r="CI242">
        <v>-7.5915530282882298</v>
      </c>
      <c r="CJ242">
        <v>-7.0895474259864697</v>
      </c>
      <c r="CK242">
        <v>-6.4304466302068901</v>
      </c>
      <c r="CL242">
        <v>-5.6470868536913299</v>
      </c>
      <c r="CM242">
        <v>-4.7795978106621204</v>
      </c>
      <c r="CN242">
        <v>-3.8728310120912002</v>
      </c>
      <c r="CO242">
        <v>-2.9734944207095002</v>
      </c>
      <c r="CP242">
        <v>-2.12714411744594</v>
      </c>
      <c r="CQ242">
        <v>-1.37526225642489</v>
      </c>
      <c r="CR242">
        <v>-0.75253963312509298</v>
      </c>
      <c r="CS242">
        <v>-0.28461994044885103</v>
      </c>
      <c r="CT242">
        <v>1.36633417596477E-2</v>
      </c>
      <c r="CU242">
        <v>0.139360419952227</v>
      </c>
      <c r="CV242">
        <v>0.101804859435037</v>
      </c>
      <c r="CW242">
        <v>-7.7713688871748898E-2</v>
      </c>
      <c r="CX242">
        <v>-0.36693096223746502</v>
      </c>
      <c r="CY242">
        <v>-0.724122807912012</v>
      </c>
      <c r="CZ242">
        <v>-1.1000074232321699</v>
      </c>
      <c r="DA242">
        <v>-1.4397337016957299</v>
      </c>
      <c r="DB242">
        <v>-1.6846001428565101</v>
      </c>
      <c r="DC242">
        <v>-1.7729468322148001</v>
      </c>
      <c r="DD242">
        <v>-1.6397750200045</v>
      </c>
      <c r="DE242">
        <v>-1.2174335498620901</v>
      </c>
      <c r="DF242">
        <v>-0.92542562879911205</v>
      </c>
    </row>
    <row r="243" spans="11:110" ht="1.1499999999999999" customHeight="1" x14ac:dyDescent="0.25">
      <c r="K243">
        <v>-0.79566491479757995</v>
      </c>
      <c r="L243">
        <v>-1.05787485469867</v>
      </c>
      <c r="M243">
        <v>-1.4414497666895001</v>
      </c>
      <c r="N243">
        <v>-1.56911944626557</v>
      </c>
      <c r="O243">
        <v>-1.49606614750876</v>
      </c>
      <c r="P243">
        <v>-1.2809247749988</v>
      </c>
      <c r="Q243">
        <v>-0.98108497412891205</v>
      </c>
      <c r="R243">
        <v>-0.65152758197677896</v>
      </c>
      <c r="S243">
        <v>-0.34353439461275598</v>
      </c>
      <c r="T243">
        <v>-0.10287617651131301</v>
      </c>
      <c r="U243">
        <v>3.2010499206276598E-2</v>
      </c>
      <c r="V243">
        <v>3.1860687366024099E-2</v>
      </c>
      <c r="W243">
        <v>-0.122130911189824</v>
      </c>
      <c r="X243">
        <v>-0.43743455898433198</v>
      </c>
      <c r="Y243">
        <v>-0.90995411800273396</v>
      </c>
      <c r="Z243">
        <v>-1.52452274673468</v>
      </c>
      <c r="AA243">
        <v>-2.25598078614424</v>
      </c>
      <c r="AB243">
        <v>-3.0708725210327099</v>
      </c>
      <c r="AC243">
        <v>-3.9296899578895399</v>
      </c>
      <c r="AD243">
        <v>-4.7894092244251398</v>
      </c>
      <c r="AE243">
        <v>-5.60625366996452</v>
      </c>
      <c r="AF243">
        <v>-6.3385608966357596</v>
      </c>
      <c r="AG243">
        <v>-6.94940670470627</v>
      </c>
      <c r="AH243">
        <v>-7.4089732005676998</v>
      </c>
      <c r="AI243">
        <v>-7.6964888445175603</v>
      </c>
      <c r="AJ243">
        <v>-7.8015607365934798</v>
      </c>
      <c r="AK243">
        <v>-7.7248239432314501</v>
      </c>
      <c r="AL243">
        <v>-7.4779618047240897</v>
      </c>
      <c r="AM243">
        <v>-7.0829824033385602</v>
      </c>
      <c r="AN243">
        <v>-6.5708397548023596</v>
      </c>
      <c r="AO243">
        <v>-5.97949972444352</v>
      </c>
      <c r="AP243">
        <v>-5.3515806056017201</v>
      </c>
      <c r="AQ243">
        <v>-4.7316696815726802</v>
      </c>
      <c r="AR243">
        <v>-4.1635228108391198</v>
      </c>
      <c r="AS243">
        <v>-3.6873261769190901</v>
      </c>
      <c r="AT243">
        <v>-3.3371746116033298</v>
      </c>
      <c r="AU243">
        <v>-3.1389313617255001</v>
      </c>
      <c r="AV243">
        <v>-3.1085995548029102</v>
      </c>
      <c r="AW243">
        <v>-3.25133450013591</v>
      </c>
      <c r="AX243">
        <v>-3.5611131380263799</v>
      </c>
      <c r="AY243">
        <v>-4.0211308640096002</v>
      </c>
      <c r="AZ243">
        <v>-4.6048488796311</v>
      </c>
      <c r="BA243">
        <v>-5.2776891361147698</v>
      </c>
      <c r="BB243">
        <v>-5.9992019960931398</v>
      </c>
      <c r="BC243">
        <v>-6.7256265227138297</v>
      </c>
      <c r="BD243">
        <v>-7.4126423212340198</v>
      </c>
      <c r="BE243">
        <v>-8.0181703618592799</v>
      </c>
      <c r="BF243">
        <v>-8.5050234476463107</v>
      </c>
      <c r="BG243">
        <v>-8.84324890719585</v>
      </c>
      <c r="BH243">
        <v>-9.0120149096190296</v>
      </c>
      <c r="BI243">
        <v>-9.0009295445426396</v>
      </c>
      <c r="BJ243">
        <v>-8.8106948871958206</v>
      </c>
      <c r="BK243">
        <v>-8.4530523159267101</v>
      </c>
      <c r="BL243">
        <v>-7.9500507070160902</v>
      </c>
      <c r="BM243">
        <v>-7.3326705787496804</v>
      </c>
      <c r="BN243">
        <v>-6.6388448843400196</v>
      </c>
      <c r="BO243">
        <v>-5.9110664293058601</v>
      </c>
      <c r="BP243">
        <v>-5.1937632719290701</v>
      </c>
      <c r="BQ243">
        <v>-4.5304265751884003</v>
      </c>
      <c r="BR243">
        <v>-3.96088520818016</v>
      </c>
      <c r="BS243">
        <v>-3.5188601233693402</v>
      </c>
      <c r="BT243">
        <v>-3.2297321317861201</v>
      </c>
      <c r="BU243">
        <v>-3.1090090360263298</v>
      </c>
      <c r="BV243">
        <v>-3.1613372933151398</v>
      </c>
      <c r="BW243">
        <v>-3.3801654574276698</v>
      </c>
      <c r="BX243">
        <v>-3.7482048097195002</v>
      </c>
      <c r="BY243">
        <v>-4.2384536030685496</v>
      </c>
      <c r="BZ243">
        <v>-4.81594268965803</v>
      </c>
      <c r="CA243">
        <v>-5.4398943619060196</v>
      </c>
      <c r="CB243">
        <v>-6.0662972324314701</v>
      </c>
      <c r="CC243">
        <v>-6.6506587562173101</v>
      </c>
      <c r="CD243">
        <v>-7.1508090788884902</v>
      </c>
      <c r="CE243">
        <v>-7.5295298105568396</v>
      </c>
      <c r="CF243">
        <v>-7.7568914932572897</v>
      </c>
      <c r="CG243">
        <v>-7.8121203073259204</v>
      </c>
      <c r="CH243">
        <v>-7.6848885119320904</v>
      </c>
      <c r="CI243">
        <v>-7.3759485435431502</v>
      </c>
      <c r="CJ243">
        <v>-6.8970509505140498</v>
      </c>
      <c r="CK243">
        <v>-6.2701903593585397</v>
      </c>
      <c r="CL243">
        <v>-5.5261833529134599</v>
      </c>
      <c r="CM243">
        <v>-4.7026936580918797</v>
      </c>
      <c r="CN243">
        <v>-3.8418163502823299</v>
      </c>
      <c r="CO243">
        <v>-2.9873867056725598</v>
      </c>
      <c r="CP243">
        <v>-2.18215344351426</v>
      </c>
      <c r="CQ243">
        <v>-1.46503459058194</v>
      </c>
      <c r="CR243">
        <v>-0.86856301011504</v>
      </c>
      <c r="CS243">
        <v>-0.41676855450258199</v>
      </c>
      <c r="CT243">
        <v>-0.123519529126874</v>
      </c>
      <c r="CU243">
        <v>8.4857497963100794E-3</v>
      </c>
      <c r="CV243">
        <v>-1.1904148395519801E-2</v>
      </c>
      <c r="CW243">
        <v>-0.164601328869597</v>
      </c>
      <c r="CX243">
        <v>-0.41920255549116398</v>
      </c>
      <c r="CY243">
        <v>-0.73641921195601201</v>
      </c>
      <c r="CZ243">
        <v>-1.0698869210861199</v>
      </c>
      <c r="DA243">
        <v>-1.36809355054782</v>
      </c>
      <c r="DB243">
        <v>-1.5761615059557299</v>
      </c>
      <c r="DC243">
        <v>-1.6371677838294401</v>
      </c>
      <c r="DD243">
        <v>-1.49323313180755</v>
      </c>
      <c r="DE243">
        <v>-1.0902400515053099</v>
      </c>
      <c r="DF243">
        <v>-0.81770867909424805</v>
      </c>
    </row>
    <row r="244" spans="11:110" ht="1.1499999999999999" customHeight="1" x14ac:dyDescent="0.25">
      <c r="K244">
        <v>-0.70630185564027603</v>
      </c>
      <c r="L244">
        <v>-0.95001924732504905</v>
      </c>
      <c r="M244">
        <v>-1.3142126202728901</v>
      </c>
      <c r="N244">
        <v>-1.4502509988466501</v>
      </c>
      <c r="O244">
        <v>-1.4016548899136001</v>
      </c>
      <c r="P244">
        <v>-1.2201864332454899</v>
      </c>
      <c r="Q244">
        <v>-0.95853799290682196</v>
      </c>
      <c r="R244">
        <v>-0.66794231852768005</v>
      </c>
      <c r="S244">
        <v>-0.39646779034769197</v>
      </c>
      <c r="T244">
        <v>-0.18712374119668301</v>
      </c>
      <c r="U244">
        <v>-7.6076938923169399E-2</v>
      </c>
      <c r="V244">
        <v>-9.0889342582695903E-2</v>
      </c>
      <c r="W244">
        <v>-0.24930059037943</v>
      </c>
      <c r="X244">
        <v>-0.55839881071215502</v>
      </c>
      <c r="Y244">
        <v>-1.01440087602846</v>
      </c>
      <c r="Z244">
        <v>-1.6031204181495</v>
      </c>
      <c r="AA244">
        <v>-2.3009787408823801</v>
      </c>
      <c r="AB244">
        <v>-3.0765987256062899</v>
      </c>
      <c r="AC244">
        <v>-3.8929152600666601</v>
      </c>
      <c r="AD244">
        <v>-4.70955609848553</v>
      </c>
      <c r="AE244">
        <v>-5.4854367694537398</v>
      </c>
      <c r="AF244">
        <v>-6.1814571642433203</v>
      </c>
      <c r="AG244">
        <v>-6.7629633938044202</v>
      </c>
      <c r="AH244">
        <v>-7.2019723160469598</v>
      </c>
      <c r="AI244">
        <v>-7.47899579207294</v>
      </c>
      <c r="AJ244">
        <v>-7.5842917485134196</v>
      </c>
      <c r="AK244">
        <v>-7.5184722495507197</v>
      </c>
      <c r="AL244">
        <v>-7.2925251563842801</v>
      </c>
      <c r="AM244">
        <v>-6.9271341093333003</v>
      </c>
      <c r="AN244">
        <v>-6.4513831464761999</v>
      </c>
      <c r="AO244">
        <v>-5.9009403177944302</v>
      </c>
      <c r="AP244">
        <v>-5.3158427933923003</v>
      </c>
      <c r="AQ244">
        <v>-4.7379760241509299</v>
      </c>
      <c r="AR244">
        <v>-4.2084435102201203</v>
      </c>
      <c r="AS244">
        <v>-3.7649954931326399</v>
      </c>
      <c r="AT244">
        <v>-3.43966065434602</v>
      </c>
      <c r="AU244">
        <v>-3.2567360956759099</v>
      </c>
      <c r="AV244">
        <v>-3.2312573839249099</v>
      </c>
      <c r="AW244">
        <v>-3.3680717395773998</v>
      </c>
      <c r="AX244">
        <v>-3.6615268645230898</v>
      </c>
      <c r="AY244">
        <v>-4.09584447701637</v>
      </c>
      <c r="AZ244">
        <v>-4.64610297983248</v>
      </c>
      <c r="BA244">
        <v>-5.27983045624695</v>
      </c>
      <c r="BB244">
        <v>-5.9590396356033404</v>
      </c>
      <c r="BC244">
        <v>-6.6426331827866498</v>
      </c>
      <c r="BD244">
        <v>-7.28898771633762</v>
      </c>
      <c r="BE244">
        <v>-7.8585846122922698</v>
      </c>
      <c r="BF244">
        <v>-8.3164993693484206</v>
      </c>
      <c r="BG244">
        <v>-8.6346017429558302</v>
      </c>
      <c r="BH244">
        <v>-8.7933271122989698</v>
      </c>
      <c r="BI244">
        <v>-8.7829158430913399</v>
      </c>
      <c r="BJ244">
        <v>-8.6040275908113095</v>
      </c>
      <c r="BK244">
        <v>-8.2676891509017096</v>
      </c>
      <c r="BL244">
        <v>-7.7946077474978903</v>
      </c>
      <c r="BM244">
        <v>-7.2138797235939602</v>
      </c>
      <c r="BN244">
        <v>-6.5611299214727499</v>
      </c>
      <c r="BO244">
        <v>-5.87626453644988</v>
      </c>
      <c r="BP244">
        <v>-5.2010094907314803</v>
      </c>
      <c r="BQ244">
        <v>-4.5762084723575596</v>
      </c>
      <c r="BR244">
        <v>-4.0392642556429097</v>
      </c>
      <c r="BS244">
        <v>-3.6218460240138901</v>
      </c>
      <c r="BT244">
        <v>-3.3477863169936599</v>
      </c>
      <c r="BU244">
        <v>-3.2316456236044599</v>
      </c>
      <c r="BV244">
        <v>-3.27778395887157</v>
      </c>
      <c r="BW244">
        <v>-3.48004211764116</v>
      </c>
      <c r="BX244">
        <v>-3.8221777483635302</v>
      </c>
      <c r="BY244">
        <v>-4.2788238011072997</v>
      </c>
      <c r="BZ244">
        <v>-4.8171309930437296</v>
      </c>
      <c r="CA244">
        <v>-5.3987933241394899</v>
      </c>
      <c r="CB244">
        <v>-5.9824672714566001</v>
      </c>
      <c r="CC244">
        <v>-6.5263562653225797</v>
      </c>
      <c r="CD244">
        <v>-6.9908447642905802</v>
      </c>
      <c r="CE244">
        <v>-7.3409662621719498</v>
      </c>
      <c r="CF244">
        <v>-7.5485989703325904</v>
      </c>
      <c r="CG244">
        <v>-7.5942187579046498</v>
      </c>
      <c r="CH244">
        <v>-7.4681110166876801</v>
      </c>
      <c r="CI244">
        <v>-7.1709662742790297</v>
      </c>
      <c r="CJ244">
        <v>-6.7138021282171101</v>
      </c>
      <c r="CK244">
        <v>-6.1172557476162499</v>
      </c>
      <c r="CL244">
        <v>-5.4102475653820301</v>
      </c>
      <c r="CM244">
        <v>-4.62812613644736</v>
      </c>
      <c r="CN244">
        <v>-3.81039876828719</v>
      </c>
      <c r="CO244">
        <v>-2.9982040653215498</v>
      </c>
      <c r="CP244">
        <v>-2.2316558430481002</v>
      </c>
      <c r="CQ244">
        <v>-1.5472661746959999</v>
      </c>
      <c r="CR244">
        <v>-0.97554417759685796</v>
      </c>
      <c r="CS244">
        <v>-0.53900794663114904</v>
      </c>
      <c r="CT244">
        <v>-0.250624709965245</v>
      </c>
      <c r="CU244">
        <v>-0.11286413931638301</v>
      </c>
      <c r="CV244">
        <v>-0.117343836800591</v>
      </c>
      <c r="CW244">
        <v>-0.24512008318881201</v>
      </c>
      <c r="CX244">
        <v>-0.46756063068180898</v>
      </c>
      <c r="CY244">
        <v>-0.74769993175823302</v>
      </c>
      <c r="CZ244">
        <v>-1.0419701502649801</v>
      </c>
      <c r="DA244">
        <v>-1.3020870890466401</v>
      </c>
      <c r="DB244">
        <v>-1.47691424410561</v>
      </c>
      <c r="DC244">
        <v>-1.5141975175672799</v>
      </c>
      <c r="DD244">
        <v>-1.36288240786654</v>
      </c>
      <c r="DE244">
        <v>-0.98044629797239402</v>
      </c>
      <c r="DF244">
        <v>-0.72703238989044605</v>
      </c>
    </row>
    <row r="245" spans="11:110" ht="1.1499999999999999" customHeight="1" x14ac:dyDescent="0.25">
      <c r="K245">
        <v>-0.63062563293173202</v>
      </c>
      <c r="L245">
        <v>-0.85670542131192995</v>
      </c>
      <c r="M245">
        <v>-1.2012343178129301</v>
      </c>
      <c r="N245">
        <v>-1.34292280406903</v>
      </c>
      <c r="O245">
        <v>-1.31554771908638</v>
      </c>
      <c r="P245">
        <v>-1.16445961152897</v>
      </c>
      <c r="Q245">
        <v>-0.93779992859655903</v>
      </c>
      <c r="R245">
        <v>-0.68316240933463201</v>
      </c>
      <c r="S245">
        <v>-0.44551728155863102</v>
      </c>
      <c r="T245">
        <v>-0.26522859622428702</v>
      </c>
      <c r="U245">
        <v>-0.176297605329927</v>
      </c>
      <c r="V245">
        <v>-0.204664455748125</v>
      </c>
      <c r="W245">
        <v>-0.36705274330940502</v>
      </c>
      <c r="X245">
        <v>-0.67018112293791499</v>
      </c>
      <c r="Y245">
        <v>-1.1105529324891199</v>
      </c>
      <c r="Z245">
        <v>-1.67489720872813</v>
      </c>
      <c r="AA245">
        <v>-2.3411160661957302</v>
      </c>
      <c r="AB245">
        <v>-3.0797815848967902</v>
      </c>
      <c r="AC245">
        <v>-3.8561206904873102</v>
      </c>
      <c r="AD245">
        <v>-4.6322497527113304</v>
      </c>
      <c r="AE245">
        <v>-5.3696114011935601</v>
      </c>
      <c r="AF245">
        <v>-6.0315109089520096</v>
      </c>
      <c r="AG245">
        <v>-6.5854257649504904</v>
      </c>
      <c r="AH245">
        <v>-7.0050953298717902</v>
      </c>
      <c r="AI245">
        <v>-7.2722362427962803</v>
      </c>
      <c r="AJ245">
        <v>-7.3777172113165497</v>
      </c>
      <c r="AK245">
        <v>-7.3221283218820101</v>
      </c>
      <c r="AL245">
        <v>-7.1158039082164599</v>
      </c>
      <c r="AM245">
        <v>-6.7781834472456</v>
      </c>
      <c r="AN245">
        <v>-6.3365944854957199</v>
      </c>
      <c r="AO245">
        <v>-5.8245467770205304</v>
      </c>
      <c r="AP245">
        <v>-5.27965316277096</v>
      </c>
      <c r="AQ245">
        <v>-4.7412614198363396</v>
      </c>
      <c r="AR245">
        <v>-4.2479838437025998</v>
      </c>
      <c r="AS245">
        <v>-3.8352827522017998</v>
      </c>
      <c r="AT245">
        <v>-3.5332462346010298</v>
      </c>
      <c r="AU245">
        <v>-3.3647003987893598</v>
      </c>
      <c r="AV245">
        <v>-3.34377201423341</v>
      </c>
      <c r="AW245">
        <v>-3.4750188919658802</v>
      </c>
      <c r="AX245">
        <v>-3.75313691083965</v>
      </c>
      <c r="AY245">
        <v>-4.1633116584523604</v>
      </c>
      <c r="AZ245">
        <v>-4.6821403570338802</v>
      </c>
      <c r="BA245">
        <v>-5.2791291235607103</v>
      </c>
      <c r="BB245">
        <v>-5.9186033125070097</v>
      </c>
      <c r="BC245">
        <v>-6.5619671975393903</v>
      </c>
      <c r="BD245">
        <v>-7.1701303835953203</v>
      </c>
      <c r="BE245">
        <v>-7.7059789662820499</v>
      </c>
      <c r="BF245">
        <v>-8.1367135397525701</v>
      </c>
      <c r="BG245">
        <v>-8.4359154438097104</v>
      </c>
      <c r="BH245">
        <v>-8.5852102159456898</v>
      </c>
      <c r="BI245">
        <v>-8.5754320561688502</v>
      </c>
      <c r="BJ245">
        <v>-8.4072007674984395</v>
      </c>
      <c r="BK245">
        <v>-8.0908720237905598</v>
      </c>
      <c r="BL245">
        <v>-7.6458929868377501</v>
      </c>
      <c r="BM245">
        <v>-7.0995903928930701</v>
      </c>
      <c r="BN245">
        <v>-6.4854213373984804</v>
      </c>
      <c r="BO245">
        <v>-5.8408627109305504</v>
      </c>
      <c r="BP245">
        <v>-5.20510262885991</v>
      </c>
      <c r="BQ245">
        <v>-4.6164982985607903</v>
      </c>
      <c r="BR245">
        <v>-4.1101739557116597</v>
      </c>
      <c r="BS245">
        <v>-3.7158718168579199</v>
      </c>
      <c r="BT245">
        <v>-3.45597031603551</v>
      </c>
      <c r="BU245">
        <v>-3.3441402779112601</v>
      </c>
      <c r="BV245">
        <v>-3.3844727446480598</v>
      </c>
      <c r="BW245">
        <v>-3.5711769613203601</v>
      </c>
      <c r="BX245">
        <v>-3.8889933767998199</v>
      </c>
      <c r="BY245">
        <v>-4.3140903104030297</v>
      </c>
      <c r="BZ245">
        <v>-4.81560954033566</v>
      </c>
      <c r="CA245">
        <v>-5.3575665770699503</v>
      </c>
      <c r="CB245">
        <v>-5.9011236375895804</v>
      </c>
      <c r="CC245">
        <v>-6.4070163427497402</v>
      </c>
      <c r="CD245">
        <v>-6.8380283207233603</v>
      </c>
      <c r="CE245">
        <v>-7.1613082041896599</v>
      </c>
      <c r="CF245">
        <v>-7.3504321666421397</v>
      </c>
      <c r="CG245">
        <v>-7.3870500543195501</v>
      </c>
      <c r="CH245">
        <v>-7.2620234377555404</v>
      </c>
      <c r="CI245">
        <v>-6.97598507669617</v>
      </c>
      <c r="CJ245">
        <v>-6.5392646597065003</v>
      </c>
      <c r="CK245">
        <v>-5.9712250082119498</v>
      </c>
      <c r="CL245">
        <v>-5.2990064012097804</v>
      </c>
      <c r="CM245">
        <v>-4.5557838881057497</v>
      </c>
      <c r="CN245">
        <v>-3.77863545095081</v>
      </c>
      <c r="CO245">
        <v>-3.00616836888371</v>
      </c>
      <c r="CP245">
        <v>-2.2760235572657601</v>
      </c>
      <c r="CQ245">
        <v>-1.6224557339819401</v>
      </c>
      <c r="CR245">
        <v>-1.07407634667842</v>
      </c>
      <c r="CS245">
        <v>-0.65198765189339603</v>
      </c>
      <c r="CT245">
        <v>-0.36831602482547598</v>
      </c>
      <c r="CU245">
        <v>-0.22532392596238801</v>
      </c>
      <c r="CV245">
        <v>-0.215077363985583</v>
      </c>
      <c r="CW245">
        <v>-0.31972242058331501</v>
      </c>
      <c r="CX245">
        <v>-0.51231248183917999</v>
      </c>
      <c r="CY245">
        <v>-0.75809748936647703</v>
      </c>
      <c r="CZ245">
        <v>-1.01618789266813</v>
      </c>
      <c r="DA245">
        <v>-1.2414112682319201</v>
      </c>
      <c r="DB245">
        <v>-1.38626344161714</v>
      </c>
      <c r="DC245">
        <v>-1.4030146537591499</v>
      </c>
      <c r="DD245">
        <v>-1.2469767826685101</v>
      </c>
      <c r="DE245">
        <v>-0.88530859394731098</v>
      </c>
      <c r="DF245">
        <v>-0.65011921813942497</v>
      </c>
    </row>
    <row r="246" spans="11:110" ht="1.1499999999999999" customHeight="1" x14ac:dyDescent="0.25">
      <c r="K246">
        <v>-0.56611116597761701</v>
      </c>
      <c r="L246">
        <v>-0.77569517695755597</v>
      </c>
      <c r="M246">
        <v>-1.10093269581846</v>
      </c>
      <c r="N246">
        <v>-1.24616168254267</v>
      </c>
      <c r="O246">
        <v>-1.23717217714303</v>
      </c>
      <c r="P246">
        <v>-1.1134562823816501</v>
      </c>
      <c r="Q246">
        <v>-0.91881020224613097</v>
      </c>
      <c r="R246">
        <v>-0.69732089503780104</v>
      </c>
      <c r="S246">
        <v>-0.490981247127733</v>
      </c>
      <c r="T246">
        <v>-0.33762446379409899</v>
      </c>
      <c r="U246">
        <v>-0.26918658340737101</v>
      </c>
      <c r="V246">
        <v>-0.310063241853759</v>
      </c>
      <c r="W246">
        <v>-0.47600904892551199</v>
      </c>
      <c r="X246">
        <v>-0.77338527136088897</v>
      </c>
      <c r="Y246">
        <v>-1.1989568536208901</v>
      </c>
      <c r="Z246">
        <v>-1.74030713222235</v>
      </c>
      <c r="AA246">
        <v>-2.37672495219338</v>
      </c>
      <c r="AB246">
        <v>-3.0806100360134998</v>
      </c>
      <c r="AC246">
        <v>-3.8193396465656799</v>
      </c>
      <c r="AD246">
        <v>-4.5573656414721402</v>
      </c>
      <c r="AE246">
        <v>-5.2585026816586398</v>
      </c>
      <c r="AF246">
        <v>-5.8883140344107403</v>
      </c>
      <c r="AG246">
        <v>-6.4162780653616398</v>
      </c>
      <c r="AH246">
        <v>-6.8177511897133503</v>
      </c>
      <c r="AI246">
        <v>-7.0755809705369996</v>
      </c>
      <c r="AJ246">
        <v>-7.1812092734716497</v>
      </c>
      <c r="AK246">
        <v>-7.1352051539305501</v>
      </c>
      <c r="AL246">
        <v>-6.9472888149306797</v>
      </c>
      <c r="AM246">
        <v>-6.6357309542955996</v>
      </c>
      <c r="AN246">
        <v>-6.2262092033034602</v>
      </c>
      <c r="AO246">
        <v>-5.7502060539043702</v>
      </c>
      <c r="AP246">
        <v>-5.24305727054863</v>
      </c>
      <c r="AQ246">
        <v>-4.74172712596563</v>
      </c>
      <c r="AR246">
        <v>-4.2824880634360403</v>
      </c>
      <c r="AS246">
        <v>-3.8986534921824898</v>
      </c>
      <c r="AT246">
        <v>-3.6184888268236399</v>
      </c>
      <c r="AU246">
        <v>-3.4634385452387302</v>
      </c>
      <c r="AV246">
        <v>-3.44677580796909</v>
      </c>
      <c r="AW246">
        <v>-3.5727865580485401</v>
      </c>
      <c r="AX246">
        <v>-3.8364936359946902</v>
      </c>
      <c r="AY246">
        <v>-4.2239878421541102</v>
      </c>
      <c r="AZ246">
        <v>-4.7132928190017997</v>
      </c>
      <c r="BA246">
        <v>-5.2757724071484198</v>
      </c>
      <c r="BB246">
        <v>-5.8779239453659802</v>
      </c>
      <c r="BC246">
        <v>-6.4835011744452098</v>
      </c>
      <c r="BD246">
        <v>-7.0557926357956502</v>
      </c>
      <c r="BE246">
        <v>-7.55994291772355</v>
      </c>
      <c r="BF246">
        <v>-7.9651484773294001</v>
      </c>
      <c r="BG246">
        <v>-8.2465981423354506</v>
      </c>
      <c r="BH246">
        <v>-8.3870352382164697</v>
      </c>
      <c r="BI246">
        <v>-8.3778516916973693</v>
      </c>
      <c r="BJ246">
        <v>-8.2196298691308805</v>
      </c>
      <c r="BK246">
        <v>-7.92209513966628</v>
      </c>
      <c r="BL246">
        <v>-7.5035112309313297</v>
      </c>
      <c r="BM246">
        <v>-6.9895428776683604</v>
      </c>
      <c r="BN246">
        <v>-6.4116112554926898</v>
      </c>
      <c r="BO246">
        <v>-5.8049116893530597</v>
      </c>
      <c r="BP246">
        <v>-5.2062488273817502</v>
      </c>
      <c r="BQ246">
        <v>-4.6516446052238098</v>
      </c>
      <c r="BR246">
        <v>-4.17408329815449</v>
      </c>
      <c r="BS246">
        <v>-3.8014973706219801</v>
      </c>
      <c r="BT246">
        <v>-3.5548996001031901</v>
      </c>
      <c r="BU246">
        <v>-3.4471252850176701</v>
      </c>
      <c r="BV246">
        <v>-3.48201290666875</v>
      </c>
      <c r="BW246">
        <v>-3.6541178185758199</v>
      </c>
      <c r="BX246">
        <v>-3.9491035675913602</v>
      </c>
      <c r="BY246">
        <v>-4.3445805601399403</v>
      </c>
      <c r="BZ246">
        <v>-4.8115606654926601</v>
      </c>
      <c r="CA246">
        <v>-5.3162398463778597</v>
      </c>
      <c r="CB246">
        <v>-5.82213379819202</v>
      </c>
      <c r="CC246">
        <v>-6.2923565065582299</v>
      </c>
      <c r="CD246">
        <v>-6.69194506567825</v>
      </c>
      <c r="CE246">
        <v>-6.9900348298967296</v>
      </c>
      <c r="CF246">
        <v>-7.16179690633974</v>
      </c>
      <c r="CG246">
        <v>-7.1899840110023998</v>
      </c>
      <c r="CH246">
        <v>-7.06599919573428</v>
      </c>
      <c r="CI246">
        <v>-6.7904213615578399</v>
      </c>
      <c r="CJ246">
        <v>-6.3729346033083196</v>
      </c>
      <c r="CK246">
        <v>-5.8317054628891301</v>
      </c>
      <c r="CL246">
        <v>-5.1922030269459203</v>
      </c>
      <c r="CM246">
        <v>-4.4855619096841703</v>
      </c>
      <c r="CN246">
        <v>-3.7465796023918698</v>
      </c>
      <c r="CO246">
        <v>-3.0114873793674102</v>
      </c>
      <c r="CP246">
        <v>-2.3156054326893498</v>
      </c>
      <c r="CQ246">
        <v>-1.6910707177278801</v>
      </c>
      <c r="CR246">
        <v>-1.16471545664665</v>
      </c>
      <c r="CS246">
        <v>-0.75631617224843395</v>
      </c>
      <c r="CT246">
        <v>-0.47721493232692402</v>
      </c>
      <c r="CU246">
        <v>-0.32948703943632002</v>
      </c>
      <c r="CV246">
        <v>-0.30563003314833598</v>
      </c>
      <c r="CW246">
        <v>-0.38882827835107397</v>
      </c>
      <c r="CX246">
        <v>-0.55373958355256403</v>
      </c>
      <c r="CY246">
        <v>-0.76772597390201902</v>
      </c>
      <c r="CZ246">
        <v>-0.99245976288187598</v>
      </c>
      <c r="DA246">
        <v>-1.18575868213956</v>
      </c>
      <c r="DB246">
        <v>-1.3036189182004201</v>
      </c>
      <c r="DC246">
        <v>-1.3026311026343</v>
      </c>
      <c r="DD246">
        <v>-1.14392309153039</v>
      </c>
      <c r="DE246">
        <v>-0.80258236668780603</v>
      </c>
      <c r="DF246">
        <v>-0.584440125861447</v>
      </c>
    </row>
    <row r="247" spans="11:110" ht="1.1499999999999999" customHeight="1" x14ac:dyDescent="0.25">
      <c r="K247">
        <v>-0.51078825653287796</v>
      </c>
      <c r="L247">
        <v>-0.70514716272868505</v>
      </c>
      <c r="M247">
        <v>-1.0118807655868001</v>
      </c>
      <c r="N247">
        <v>-1.1590398218206099</v>
      </c>
      <c r="O247">
        <v>-1.1659665960918599</v>
      </c>
      <c r="P247">
        <v>-1.0668863603402501</v>
      </c>
      <c r="Q247">
        <v>-0.90149790704295296</v>
      </c>
      <c r="R247">
        <v>-0.71053294070855799</v>
      </c>
      <c r="S247">
        <v>-0.53313303862019401</v>
      </c>
      <c r="T247">
        <v>-0.404713764316179</v>
      </c>
      <c r="U247">
        <v>-0.355242826377897</v>
      </c>
      <c r="V247">
        <v>-0.40764522060816499</v>
      </c>
      <c r="W247">
        <v>-0.57675135882819195</v>
      </c>
      <c r="X247">
        <v>-0.86857675840207305</v>
      </c>
      <c r="Y247">
        <v>-1.28012475165475</v>
      </c>
      <c r="Z247">
        <v>-1.7997756281373201</v>
      </c>
      <c r="AA247">
        <v>-2.4081166129322402</v>
      </c>
      <c r="AB247">
        <v>-3.07926089675595</v>
      </c>
      <c r="AC247">
        <v>-3.7826029765420701</v>
      </c>
      <c r="AD247">
        <v>-4.4847863619985899</v>
      </c>
      <c r="AE247">
        <v>-5.1518520828022201</v>
      </c>
      <c r="AF247">
        <v>-5.7514829565931498</v>
      </c>
      <c r="AG247">
        <v>-6.2550356449566697</v>
      </c>
      <c r="AH247">
        <v>-6.63938456189147</v>
      </c>
      <c r="AI247">
        <v>-6.8884388196750903</v>
      </c>
      <c r="AJ247">
        <v>-6.9941780950644397</v>
      </c>
      <c r="AK247">
        <v>-6.9571512885728799</v>
      </c>
      <c r="AL247">
        <v>-6.7865014686960299</v>
      </c>
      <c r="AM247">
        <v>-6.49940134399783</v>
      </c>
      <c r="AN247">
        <v>-6.1199787179081104</v>
      </c>
      <c r="AO247">
        <v>-5.6778118831989399</v>
      </c>
      <c r="AP247">
        <v>-5.2060978204004797</v>
      </c>
      <c r="AQ247">
        <v>-4.7395620867299701</v>
      </c>
      <c r="AR247">
        <v>-4.3122794197799399</v>
      </c>
      <c r="AS247">
        <v>-3.9555448792131398</v>
      </c>
      <c r="AT247">
        <v>-3.6959119478049298</v>
      </c>
      <c r="AU247">
        <v>-3.5535274019368899</v>
      </c>
      <c r="AV247">
        <v>-3.54086262387474</v>
      </c>
      <c r="AW247">
        <v>-3.6619481611175302</v>
      </c>
      <c r="AX247">
        <v>-3.9121138874496202</v>
      </c>
      <c r="AY247">
        <v>-4.2783007253773597</v>
      </c>
      <c r="AZ247">
        <v>-4.7398719567395498</v>
      </c>
      <c r="BA247">
        <v>-5.2699361499165702</v>
      </c>
      <c r="BB247">
        <v>-5.8370305355939296</v>
      </c>
      <c r="BC247">
        <v>-6.4071154320666297</v>
      </c>
      <c r="BD247">
        <v>-6.9457136364197396</v>
      </c>
      <c r="BE247">
        <v>-7.4200908889197699</v>
      </c>
      <c r="BF247">
        <v>-7.8013181353087004</v>
      </c>
      <c r="BG247">
        <v>-8.0660939288976703</v>
      </c>
      <c r="BH247">
        <v>-8.1982114113127391</v>
      </c>
      <c r="BI247">
        <v>-8.1895863216007996</v>
      </c>
      <c r="BJ247">
        <v>-8.0407658608189791</v>
      </c>
      <c r="BK247">
        <v>-7.7608834272537397</v>
      </c>
      <c r="BL247">
        <v>-7.3670912834050499</v>
      </c>
      <c r="BM247">
        <v>-6.8834932272731804</v>
      </c>
      <c r="BN247">
        <v>-6.3395983240002902</v>
      </c>
      <c r="BO247">
        <v>-5.7684590869351497</v>
      </c>
      <c r="BP247">
        <v>-5.2046416542723701</v>
      </c>
      <c r="BQ247">
        <v>-4.6819747085186796</v>
      </c>
      <c r="BR247">
        <v>-4.2314327122501902</v>
      </c>
      <c r="BS247">
        <v>-3.8792484656215902</v>
      </c>
      <c r="BT247">
        <v>-3.6451521671219802</v>
      </c>
      <c r="BU247">
        <v>-3.5411944319925901</v>
      </c>
      <c r="BV247">
        <v>-3.5709765982372299</v>
      </c>
      <c r="BW247">
        <v>-3.7293791478384701</v>
      </c>
      <c r="BX247">
        <v>-4.0029326529175702</v>
      </c>
      <c r="BY247">
        <v>-4.3706020003444497</v>
      </c>
      <c r="BZ247">
        <v>-4.8051555388076501</v>
      </c>
      <c r="CA247">
        <v>-5.2748372094163498</v>
      </c>
      <c r="CB247">
        <v>-5.7453731878197196</v>
      </c>
      <c r="CC247">
        <v>-6.1821113509353696</v>
      </c>
      <c r="CD247">
        <v>-6.5522054190712096</v>
      </c>
      <c r="CE247">
        <v>-6.8266568720155298</v>
      </c>
      <c r="CF247">
        <v>-6.9821349964865398</v>
      </c>
      <c r="CG247">
        <v>-7.0024285962168102</v>
      </c>
      <c r="CH247">
        <v>-6.8794496230762601</v>
      </c>
      <c r="CI247">
        <v>-6.6137268060968797</v>
      </c>
      <c r="CJ247">
        <v>-6.2143384018967698</v>
      </c>
      <c r="CK247">
        <v>-5.6983280068548599</v>
      </c>
      <c r="CL247">
        <v>-5.0895958666026999</v>
      </c>
      <c r="CM247">
        <v>-4.4173611537680397</v>
      </c>
      <c r="CN247">
        <v>-3.7142806755635398</v>
      </c>
      <c r="CO247">
        <v>-3.0143555983244701</v>
      </c>
      <c r="CP247">
        <v>-2.3507283290820702</v>
      </c>
      <c r="CQ247">
        <v>-1.75354918334211</v>
      </c>
      <c r="CR247">
        <v>-1.2479824181339401</v>
      </c>
      <c r="CS247">
        <v>-0.85256344418412</v>
      </c>
      <c r="CT247">
        <v>-0.57790307832277898</v>
      </c>
      <c r="CU247">
        <v>-0.42590816067381998</v>
      </c>
      <c r="CV247">
        <v>-0.38949162519302699</v>
      </c>
      <c r="CW247">
        <v>-0.45282714574476701</v>
      </c>
      <c r="CX247">
        <v>-0.59209941614121298</v>
      </c>
      <c r="CY247">
        <v>-0.77668275489222605</v>
      </c>
      <c r="CZ247">
        <v>-0.97069627638134504</v>
      </c>
      <c r="DA247">
        <v>-1.13482102366029</v>
      </c>
      <c r="DB247">
        <v>-1.2284023801710799</v>
      </c>
      <c r="DC247">
        <v>-1.2121050568013001</v>
      </c>
      <c r="DD247">
        <v>-1.0522839520810701</v>
      </c>
      <c r="DE247">
        <v>-0.73042018166149303</v>
      </c>
      <c r="DF247">
        <v>-0.52802102556227504</v>
      </c>
    </row>
    <row r="248" spans="11:110" ht="1.1499999999999999" customHeight="1" x14ac:dyDescent="0.25">
      <c r="K248">
        <v>-0.46310232558303999</v>
      </c>
      <c r="L248">
        <v>-0.64353746300869696</v>
      </c>
      <c r="M248">
        <v>-0.93280141112859805</v>
      </c>
      <c r="N248">
        <v>-1.08068308340738</v>
      </c>
      <c r="O248">
        <v>-1.10138601504147</v>
      </c>
      <c r="P248">
        <v>-1.02446097363207</v>
      </c>
      <c r="Q248">
        <v>-0.88578387462335695</v>
      </c>
      <c r="R248">
        <v>-0.72289758115037295</v>
      </c>
      <c r="S248">
        <v>-0.57222279979360702</v>
      </c>
      <c r="T248">
        <v>-0.46686965235747202</v>
      </c>
      <c r="U248">
        <v>-0.43493140747234899</v>
      </c>
      <c r="V248">
        <v>-0.49793323141242601</v>
      </c>
      <c r="W248">
        <v>-0.66982411728966795</v>
      </c>
      <c r="X248">
        <v>-0.956285131756067</v>
      </c>
      <c r="Y248">
        <v>-1.35453636664323</v>
      </c>
      <c r="Z248">
        <v>-1.8537012852222301</v>
      </c>
      <c r="AA248">
        <v>-2.43558254891453</v>
      </c>
      <c r="AB248">
        <v>-3.0758995901855499</v>
      </c>
      <c r="AC248">
        <v>-3.7459391228685899</v>
      </c>
      <c r="AD248">
        <v>-4.41440120941731</v>
      </c>
      <c r="AE248">
        <v>-5.0494164273729201</v>
      </c>
      <c r="AF248">
        <v>-5.6206571036167299</v>
      </c>
      <c r="AG248">
        <v>-6.1012430564985296</v>
      </c>
      <c r="AH248">
        <v>-6.4694736512181903</v>
      </c>
      <c r="AI248">
        <v>-6.7102543822295004</v>
      </c>
      <c r="AJ248">
        <v>-6.8160695291527302</v>
      </c>
      <c r="AK248">
        <v>-6.7874486494152402</v>
      </c>
      <c r="AL248">
        <v>-6.6329924179802697</v>
      </c>
      <c r="AM248">
        <v>-6.3688420306198497</v>
      </c>
      <c r="AN248">
        <v>-6.01766945682881</v>
      </c>
      <c r="AO248">
        <v>-5.6072643661370201</v>
      </c>
      <c r="AP248">
        <v>-5.1688148331863797</v>
      </c>
      <c r="AQ248">
        <v>-4.73494367928632</v>
      </c>
      <c r="AR248">
        <v>-4.3376614364245203</v>
      </c>
      <c r="AS248">
        <v>-4.0063674316624098</v>
      </c>
      <c r="AT248">
        <v>-3.7660072209896098</v>
      </c>
      <c r="AU248">
        <v>-3.6355087029282198</v>
      </c>
      <c r="AV248">
        <v>-3.6265901585466001</v>
      </c>
      <c r="AW248">
        <v>-3.7430422080878198</v>
      </c>
      <c r="AX248">
        <v>-3.98048303928684</v>
      </c>
      <c r="AY248">
        <v>-4.32665195550641</v>
      </c>
      <c r="AZ248">
        <v>-4.7621703736169501</v>
      </c>
      <c r="BA248">
        <v>-5.2617854630829202</v>
      </c>
      <c r="BB248">
        <v>-5.7959502833377403</v>
      </c>
      <c r="BC248">
        <v>-6.3326975297950803</v>
      </c>
      <c r="BD248">
        <v>-6.8396483733178099</v>
      </c>
      <c r="BE248">
        <v>-7.2860607126511203</v>
      </c>
      <c r="BF248">
        <v>-7.6447659876613701</v>
      </c>
      <c r="BG248">
        <v>-7.8938806624761098</v>
      </c>
      <c r="BH248">
        <v>-8.0181838553362503</v>
      </c>
      <c r="BI248">
        <v>-8.0100832639603592</v>
      </c>
      <c r="BJ248">
        <v>-7.8700930584487399</v>
      </c>
      <c r="BK248">
        <v>-7.6067906680438302</v>
      </c>
      <c r="BL248">
        <v>-7.2362844836883404</v>
      </c>
      <c r="BM248">
        <v>-6.7812122886044399</v>
      </c>
      <c r="BN248">
        <v>-6.2692873171636201</v>
      </c>
      <c r="BO248">
        <v>-5.7315495858688301</v>
      </c>
      <c r="BP248">
        <v>-5.20046286790254</v>
      </c>
      <c r="BQ248">
        <v>-4.7077959798428601</v>
      </c>
      <c r="BR248">
        <v>-4.2826358028023401</v>
      </c>
      <c r="BS248">
        <v>-3.9496188661727301</v>
      </c>
      <c r="BT248">
        <v>-3.72727082071389</v>
      </c>
      <c r="BU248">
        <v>-3.6269053482014599</v>
      </c>
      <c r="BV248">
        <v>-3.6519011259626799</v>
      </c>
      <c r="BW248">
        <v>-3.7974440644982002</v>
      </c>
      <c r="BX248">
        <v>-4.0508790982939997</v>
      </c>
      <c r="BY248">
        <v>-4.3924433160876299</v>
      </c>
      <c r="BZ248">
        <v>-4.7965548446310304</v>
      </c>
      <c r="CA248">
        <v>-5.2333811928180802</v>
      </c>
      <c r="CB248">
        <v>-5.67072471973015</v>
      </c>
      <c r="CC248">
        <v>-6.0760315034923096</v>
      </c>
      <c r="CD248">
        <v>-6.4184433727698602</v>
      </c>
      <c r="CE248">
        <v>-6.6707146802421899</v>
      </c>
      <c r="CF248">
        <v>-6.8109220325655198</v>
      </c>
      <c r="CG248">
        <v>-6.8238276036859498</v>
      </c>
      <c r="CH248">
        <v>-6.7018216499012402</v>
      </c>
      <c r="CI248">
        <v>-6.4453862015193399</v>
      </c>
      <c r="CJ248">
        <v>-6.0630310274882602</v>
      </c>
      <c r="CK248">
        <v>-5.5707456661744201</v>
      </c>
      <c r="CL248">
        <v>-4.9909576625654903</v>
      </c>
      <c r="CM248">
        <v>-4.3510881534323698</v>
      </c>
      <c r="CN248">
        <v>-3.6817845861646701</v>
      </c>
      <c r="CO248">
        <v>-3.0149550586751599</v>
      </c>
      <c r="CP248">
        <v>-2.3816984449865299</v>
      </c>
      <c r="CQ248">
        <v>-1.8103015741838999</v>
      </c>
      <c r="CR248">
        <v>-1.3243652327151401</v>
      </c>
      <c r="CS248">
        <v>-0.94126317169443097</v>
      </c>
      <c r="CT248">
        <v>-0.67092470697261397</v>
      </c>
      <c r="CU248">
        <v>-0.51510558277934104</v>
      </c>
      <c r="CV248">
        <v>-0.46711860472470101</v>
      </c>
      <c r="CW248">
        <v>-0.51208004533693696</v>
      </c>
      <c r="CX248">
        <v>-0.62762722568551799</v>
      </c>
      <c r="CY248">
        <v>-0.78505014929370598</v>
      </c>
      <c r="CZ248">
        <v>-0.95080082306259095</v>
      </c>
      <c r="DA248">
        <v>-1.0882923092786501</v>
      </c>
      <c r="DB248">
        <v>-1.1600532320786801</v>
      </c>
      <c r="DC248">
        <v>-1.1305492457096999</v>
      </c>
      <c r="DD248">
        <v>-0.97077247301870595</v>
      </c>
      <c r="DE248">
        <v>-0.66729232355306001</v>
      </c>
      <c r="DF248">
        <v>-0.47930358275811102</v>
      </c>
    </row>
    <row r="249" spans="11:110" ht="1.1499999999999999" customHeight="1" x14ac:dyDescent="0.25">
      <c r="K249">
        <v>-0.42181342805070898</v>
      </c>
      <c r="L249">
        <v>-0.58959751438900598</v>
      </c>
      <c r="M249">
        <v>-0.86255762102325595</v>
      </c>
      <c r="N249">
        <v>-1.01027561477394</v>
      </c>
      <c r="O249">
        <v>-1.0429067518306401</v>
      </c>
      <c r="P249">
        <v>-0.98589536099160802</v>
      </c>
      <c r="Q249">
        <v>-0.871582647328218</v>
      </c>
      <c r="R249">
        <v>-0.73449941323410295</v>
      </c>
      <c r="S249">
        <v>-0.608479221761422</v>
      </c>
      <c r="T249">
        <v>-0.52443796383804897</v>
      </c>
      <c r="U249">
        <v>-0.50868565564610302</v>
      </c>
      <c r="V249">
        <v>-0.581415692827291</v>
      </c>
      <c r="W249">
        <v>-0.75573664381373895</v>
      </c>
      <c r="X249">
        <v>-1.0370061674158899</v>
      </c>
      <c r="Y249">
        <v>-1.4226410256394599</v>
      </c>
      <c r="Z249">
        <v>-1.90245746284353</v>
      </c>
      <c r="AA249">
        <v>-2.45939573369709</v>
      </c>
      <c r="AB249">
        <v>-3.0706808252798798</v>
      </c>
      <c r="AC249">
        <v>-3.7093742571528301</v>
      </c>
      <c r="AD249">
        <v>-4.3461057590340504</v>
      </c>
      <c r="AE249">
        <v>-4.9509669453779503</v>
      </c>
      <c r="AF249">
        <v>-5.4954975069907599</v>
      </c>
      <c r="AG249">
        <v>-5.9544722716625902</v>
      </c>
      <c r="AH249">
        <v>-6.30752815415683</v>
      </c>
      <c r="AI249">
        <v>-6.54050581722319</v>
      </c>
      <c r="AJ249">
        <v>-6.6463629452409201</v>
      </c>
      <c r="AK249">
        <v>-6.6256105055410499</v>
      </c>
      <c r="AL249">
        <v>-6.4863394021562604</v>
      </c>
      <c r="AM249">
        <v>-6.2437217447776101</v>
      </c>
      <c r="AN249">
        <v>-5.9190619408315497</v>
      </c>
      <c r="AO249">
        <v>-5.5384695804064696</v>
      </c>
      <c r="AP249">
        <v>-5.1312458077937002</v>
      </c>
      <c r="AQ249">
        <v>-4.7280384151448898</v>
      </c>
      <c r="AR249">
        <v>-4.3589191082665097</v>
      </c>
      <c r="AS249">
        <v>-4.0515066392828301</v>
      </c>
      <c r="AT249">
        <v>-3.8292363147784698</v>
      </c>
      <c r="AU249">
        <v>-3.7098911846712701</v>
      </c>
      <c r="AV249">
        <v>-3.7044821442700999</v>
      </c>
      <c r="AW249">
        <v>-3.81657441163442</v>
      </c>
      <c r="AX249">
        <v>-4.0420569048699804</v>
      </c>
      <c r="AY249">
        <v>-4.3694187125919397</v>
      </c>
      <c r="AZ249">
        <v>-4.7804628381410303</v>
      </c>
      <c r="BA249">
        <v>-5.2514753768327598</v>
      </c>
      <c r="BB249">
        <v>-5.7547086949416704</v>
      </c>
      <c r="BC249">
        <v>-6.2601418251948502</v>
      </c>
      <c r="BD249">
        <v>-6.7373666940198396</v>
      </c>
      <c r="BE249">
        <v>-7.1575122060661496</v>
      </c>
      <c r="BF249">
        <v>-7.4950632314263199</v>
      </c>
      <c r="BG249">
        <v>-7.7294679149633101</v>
      </c>
      <c r="BH249">
        <v>-7.8464313938081798</v>
      </c>
      <c r="BI249">
        <v>-7.8388234070549503</v>
      </c>
      <c r="BJ249">
        <v>-7.7071270987397096</v>
      </c>
      <c r="BK249">
        <v>-7.4593977403654099</v>
      </c>
      <c r="BL249">
        <v>-7.1107633353814403</v>
      </c>
      <c r="BM249">
        <v>-6.6824848050345897</v>
      </c>
      <c r="BN249">
        <v>-6.2005887615723401</v>
      </c>
      <c r="BO249">
        <v>-5.6942251129207699</v>
      </c>
      <c r="BP249">
        <v>-5.1938831347071996</v>
      </c>
      <c r="BQ249">
        <v>-4.72939705818274</v>
      </c>
      <c r="BR249">
        <v>-4.3280809804706504</v>
      </c>
      <c r="BS249">
        <v>-4.0130722663463398</v>
      </c>
      <c r="BT249">
        <v>-3.8017653095188502</v>
      </c>
      <c r="BU249">
        <v>-3.70478170317564</v>
      </c>
      <c r="BV249">
        <v>-3.72529106747211</v>
      </c>
      <c r="BW249">
        <v>-3.8587662447049502</v>
      </c>
      <c r="BX249">
        <v>-4.0933170726499304</v>
      </c>
      <c r="BY249">
        <v>-4.4103755659178399</v>
      </c>
      <c r="BZ249">
        <v>-4.78590941653332</v>
      </c>
      <c r="CA249">
        <v>-5.1918928634433197</v>
      </c>
      <c r="CB249">
        <v>-5.5980783263080296</v>
      </c>
      <c r="CC249">
        <v>-5.9738826448037896</v>
      </c>
      <c r="CD249">
        <v>-6.2903150522914304</v>
      </c>
      <c r="CE249">
        <v>-6.5217764159321003</v>
      </c>
      <c r="CF249">
        <v>-6.6476653388169797</v>
      </c>
      <c r="CG249">
        <v>-6.6536584673407297</v>
      </c>
      <c r="CH249">
        <v>-6.5325956313314304</v>
      </c>
      <c r="CI249">
        <v>-6.2849154317001803</v>
      </c>
      <c r="CJ249">
        <v>-5.9185942397580202</v>
      </c>
      <c r="CK249">
        <v>-5.4486322455292804</v>
      </c>
      <c r="CL249">
        <v>-4.89607459731128</v>
      </c>
      <c r="CM249">
        <v>-4.2866546731420998</v>
      </c>
      <c r="CN249">
        <v>-3.6491339153254598</v>
      </c>
      <c r="CO249">
        <v>-3.01345606915035</v>
      </c>
      <c r="CP249">
        <v>-2.4088025624632401</v>
      </c>
      <c r="CQ249">
        <v>-1.8617123915736</v>
      </c>
      <c r="CR249">
        <v>-1.39432099161602</v>
      </c>
      <c r="CS249">
        <v>-1.0229150318328299</v>
      </c>
      <c r="CT249">
        <v>-0.75678894255060603</v>
      </c>
      <c r="CU249">
        <v>-0.59756344710658904</v>
      </c>
      <c r="CV249">
        <v>-0.53893621045956897</v>
      </c>
      <c r="CW249">
        <v>-0.56692141755770897</v>
      </c>
      <c r="CX249">
        <v>-0.66053770750880603</v>
      </c>
      <c r="CY249">
        <v>-0.79289705893459905</v>
      </c>
      <c r="CZ249">
        <v>-0.93267155108312605</v>
      </c>
      <c r="DA249">
        <v>-1.0458717277240499</v>
      </c>
      <c r="DB249">
        <v>-1.0980331194739801</v>
      </c>
      <c r="DC249">
        <v>-1.05713547460548</v>
      </c>
      <c r="DD249">
        <v>-0.89824245207481901</v>
      </c>
      <c r="DE249">
        <v>-0.61192471259302195</v>
      </c>
      <c r="DF249">
        <v>-0.43704425644907102</v>
      </c>
    </row>
    <row r="250" spans="11:110" ht="1.1499999999999999" customHeight="1" x14ac:dyDescent="0.25">
      <c r="K250">
        <v>-0.38592235694157301</v>
      </c>
      <c r="L250">
        <v>-0.54226534914249802</v>
      </c>
      <c r="M250">
        <v>-0.80014063580380901</v>
      </c>
      <c r="N250">
        <v>-0.94706166819209103</v>
      </c>
      <c r="O250">
        <v>-0.99002972676413203</v>
      </c>
      <c r="P250">
        <v>-0.95091134926765297</v>
      </c>
      <c r="Q250">
        <v>-0.85880431100358701</v>
      </c>
      <c r="R250">
        <v>-0.74541021471486102</v>
      </c>
      <c r="S250">
        <v>-0.64211122583732405</v>
      </c>
      <c r="T250">
        <v>-0.57773906958023802</v>
      </c>
      <c r="U250">
        <v>-0.57690917861733304</v>
      </c>
      <c r="V250">
        <v>-0.65854873738006103</v>
      </c>
      <c r="W250">
        <v>-0.83496528378306301</v>
      </c>
      <c r="X250">
        <v>-1.1112039231283</v>
      </c>
      <c r="Y250">
        <v>-1.4848594853008701</v>
      </c>
      <c r="Z250">
        <v>-1.94639381556583</v>
      </c>
      <c r="AA250">
        <v>-2.4798117291244699</v>
      </c>
      <c r="AB250">
        <v>-3.0637492369072299</v>
      </c>
      <c r="AC250">
        <v>-3.6729324080054502</v>
      </c>
      <c r="AD250">
        <v>-4.2798014754773703</v>
      </c>
      <c r="AE250">
        <v>-4.8562883898651297</v>
      </c>
      <c r="AF250">
        <v>-5.3756854809304597</v>
      </c>
      <c r="AG250">
        <v>-5.8143210081922296</v>
      </c>
      <c r="AH250">
        <v>-6.1530873393429504</v>
      </c>
      <c r="AI250">
        <v>-6.3787028057669302</v>
      </c>
      <c r="AJ250">
        <v>-6.4845691881374297</v>
      </c>
      <c r="AK250">
        <v>-6.4711795627921296</v>
      </c>
      <c r="AL250">
        <v>-6.34614569580049</v>
      </c>
      <c r="AM250">
        <v>-6.1237292350850803</v>
      </c>
      <c r="AN250">
        <v>-5.8239499246609201</v>
      </c>
      <c r="AO250">
        <v>-5.4713392143348303</v>
      </c>
      <c r="AP250">
        <v>-5.0934258719176801</v>
      </c>
      <c r="AQ250">
        <v>-4.7190025979449297</v>
      </c>
      <c r="AR250">
        <v>-4.37632002480116</v>
      </c>
      <c r="AS250">
        <v>-4.09132448162197</v>
      </c>
      <c r="AT250">
        <v>-3.8860327602578302</v>
      </c>
      <c r="AU250">
        <v>-3.7771525885198098</v>
      </c>
      <c r="AV250">
        <v>-3.7750304101244998</v>
      </c>
      <c r="AW250">
        <v>-3.8830196802257402</v>
      </c>
      <c r="AX250">
        <v>-4.0972635304255096</v>
      </c>
      <c r="AY250">
        <v>-4.4069551933701803</v>
      </c>
      <c r="AZ250">
        <v>-4.7950073648940101</v>
      </c>
      <c r="BA250">
        <v>-5.2391514502516099</v>
      </c>
      <c r="BB250">
        <v>-5.7133296834595004</v>
      </c>
      <c r="BC250">
        <v>-6.1893490586857602</v>
      </c>
      <c r="BD250">
        <v>-6.63865240079397</v>
      </c>
      <c r="BE250">
        <v>-7.0341258329414798</v>
      </c>
      <c r="BF250">
        <v>-7.3518071005113699</v>
      </c>
      <c r="BG250">
        <v>-7.5723950430152698</v>
      </c>
      <c r="BH250">
        <v>-7.6824645048190598</v>
      </c>
      <c r="BI250">
        <v>-7.6753191685172899</v>
      </c>
      <c r="BJ250">
        <v>-7.5514130352161102</v>
      </c>
      <c r="BK250">
        <v>-7.3183109723435296</v>
      </c>
      <c r="BL250">
        <v>-6.9902202198092498</v>
      </c>
      <c r="BM250">
        <v>-6.5871085713467696</v>
      </c>
      <c r="BN250">
        <v>-6.1334185855985304</v>
      </c>
      <c r="BO250">
        <v>-5.6565250057280103</v>
      </c>
      <c r="BP250">
        <v>-5.1850627020973299</v>
      </c>
      <c r="BQ250">
        <v>-4.7470489871431303</v>
      </c>
      <c r="BR250">
        <v>-4.3681329908097402</v>
      </c>
      <c r="BS250">
        <v>-4.0700441146440696</v>
      </c>
      <c r="BT250">
        <v>-3.8691143331742501</v>
      </c>
      <c r="BU250">
        <v>-3.77531526766967</v>
      </c>
      <c r="BV250">
        <v>-3.79162025759114</v>
      </c>
      <c r="BW250">
        <v>-3.9137717109534802</v>
      </c>
      <c r="BX250">
        <v>-4.13059792057284</v>
      </c>
      <c r="BY250">
        <v>-4.4246532489259396</v>
      </c>
      <c r="BZ250">
        <v>-4.7733608326442996</v>
      </c>
      <c r="CA250">
        <v>-5.1503919139506298</v>
      </c>
      <c r="CB250">
        <v>-5.5273305284460701</v>
      </c>
      <c r="CC250">
        <v>-5.8754445886602698</v>
      </c>
      <c r="CD250">
        <v>-6.16749736706167</v>
      </c>
      <c r="CE250">
        <v>-6.3794363584345302</v>
      </c>
      <c r="CF250">
        <v>-6.49190203704506</v>
      </c>
      <c r="CG250">
        <v>-6.4914302129671597</v>
      </c>
      <c r="CH250">
        <v>-6.3712833104374402</v>
      </c>
      <c r="CI250">
        <v>-6.1318595769934898</v>
      </c>
      <c r="CJ250">
        <v>-5.7806349518061202</v>
      </c>
      <c r="CK250">
        <v>-5.3316810598137998</v>
      </c>
      <c r="CL250">
        <v>-4.8047454713504001</v>
      </c>
      <c r="CM250">
        <v>-4.2239773845966599</v>
      </c>
      <c r="CN250">
        <v>-3.6163681028452501</v>
      </c>
      <c r="CO250">
        <v>-3.01001791402626</v>
      </c>
      <c r="CP250">
        <v>-2.4323092137481699</v>
      </c>
      <c r="CQ250">
        <v>-1.9081417613040801</v>
      </c>
      <c r="CR250">
        <v>-1.4582777524525501</v>
      </c>
      <c r="CS250">
        <v>-1.09798675218104</v>
      </c>
      <c r="CT250">
        <v>-0.83597194685318699</v>
      </c>
      <c r="CU250">
        <v>-0.67373386637114296</v>
      </c>
      <c r="CV250">
        <v>-0.60534044829076705</v>
      </c>
      <c r="CW250">
        <v>-0.617660930739384</v>
      </c>
      <c r="CX250">
        <v>-0.69102663601090097</v>
      </c>
      <c r="CY250">
        <v>-0.80028054022204698</v>
      </c>
      <c r="CZ250">
        <v>-0.91620315094448801</v>
      </c>
      <c r="DA250">
        <v>-1.0072660374069999</v>
      </c>
      <c r="DB250">
        <v>-1.04182919969909</v>
      </c>
      <c r="DC250">
        <v>-0.99109639608054201</v>
      </c>
      <c r="DD250">
        <v>-0.83367646579054999</v>
      </c>
      <c r="DE250">
        <v>-0.56325013664728796</v>
      </c>
      <c r="DF250">
        <v>-0.400240404925916</v>
      </c>
    </row>
    <row r="251" spans="11:110" ht="1.1499999999999999" customHeight="1" x14ac:dyDescent="0.25">
      <c r="K251">
        <v>-0.35461603556660498</v>
      </c>
      <c r="L251">
        <v>-0.50064711509694404</v>
      </c>
      <c r="M251">
        <v>-0.74465746487497997</v>
      </c>
      <c r="N251">
        <v>-0.890345375354336</v>
      </c>
      <c r="O251">
        <v>-0.94228269002132403</v>
      </c>
      <c r="P251">
        <v>-0.919239395759473</v>
      </c>
      <c r="Q251">
        <v>-0.84735615515805796</v>
      </c>
      <c r="R251">
        <v>-0.75569047594346594</v>
      </c>
      <c r="S251">
        <v>-0.67330956924179997</v>
      </c>
      <c r="T251">
        <v>-0.627069636304459</v>
      </c>
      <c r="U251">
        <v>-0.63997778076978995</v>
      </c>
      <c r="V251">
        <v>-0.72975823187449396</v>
      </c>
      <c r="W251">
        <v>-0.90795543917787203</v>
      </c>
      <c r="X251">
        <v>-1.17931267546726</v>
      </c>
      <c r="Y251">
        <v>-1.5415856700214901</v>
      </c>
      <c r="Z251">
        <v>-1.9858377314070701</v>
      </c>
      <c r="AA251">
        <v>-2.4970697382475899</v>
      </c>
      <c r="AB251">
        <v>-3.0552399917911801</v>
      </c>
      <c r="AC251">
        <v>-3.63663558512987</v>
      </c>
      <c r="AD251">
        <v>-4.2153953488110103</v>
      </c>
      <c r="AE251">
        <v>-4.7651782091972201</v>
      </c>
      <c r="AF251">
        <v>-5.2609213840551501</v>
      </c>
      <c r="AG251">
        <v>-5.6804111598902001</v>
      </c>
      <c r="AH251">
        <v>-6.0057182452014102</v>
      </c>
      <c r="AI251">
        <v>-6.2243846303489603</v>
      </c>
      <c r="AJ251">
        <v>-6.3302286602319304</v>
      </c>
      <c r="AK251">
        <v>-6.3237261699031597</v>
      </c>
      <c r="AL251">
        <v>-6.2120385520734702</v>
      </c>
      <c r="AM251">
        <v>-6.0085720470170596</v>
      </c>
      <c r="AN251">
        <v>-5.7321395883030304</v>
      </c>
      <c r="AO251">
        <v>-5.4057902216790898</v>
      </c>
      <c r="AP251">
        <v>-5.0553879222799996</v>
      </c>
      <c r="AQ251">
        <v>-4.7079829402707203</v>
      </c>
      <c r="AR251">
        <v>-4.3901154247332501</v>
      </c>
      <c r="AS251">
        <v>-4.1261608541475496</v>
      </c>
      <c r="AT251">
        <v>-3.93680365904665</v>
      </c>
      <c r="AU251">
        <v>-3.83774154270094</v>
      </c>
      <c r="AV251">
        <v>-3.8386968195442002</v>
      </c>
      <c r="AW251">
        <v>-3.9428239893428199</v>
      </c>
      <c r="AX251">
        <v>-4.1465048821183199</v>
      </c>
      <c r="AY251">
        <v>-4.4395940078808804</v>
      </c>
      <c r="AZ251">
        <v>-4.80604623266695</v>
      </c>
      <c r="BA251">
        <v>-5.2249503469462599</v>
      </c>
      <c r="BB251">
        <v>-5.6718356656009803</v>
      </c>
      <c r="BC251">
        <v>-6.12022596575643</v>
      </c>
      <c r="BD251">
        <v>-6.5433024025611903</v>
      </c>
      <c r="BE251">
        <v>-6.91560144853152</v>
      </c>
      <c r="BF251">
        <v>-7.2146192826374103</v>
      </c>
      <c r="BG251">
        <v>-7.4222293771585797</v>
      </c>
      <c r="BH251">
        <v>-7.5258233962910799</v>
      </c>
      <c r="BI251">
        <v>-7.5191125776494596</v>
      </c>
      <c r="BJ251">
        <v>-7.4025235484699801</v>
      </c>
      <c r="BK251">
        <v>-7.1831605931521398</v>
      </c>
      <c r="BL251">
        <v>-6.8743661859194596</v>
      </c>
      <c r="BM251">
        <v>-6.4948936383023099</v>
      </c>
      <c r="BN251">
        <v>-6.0676977884790002</v>
      </c>
      <c r="BO251">
        <v>-5.6184861674202597</v>
      </c>
      <c r="BP251">
        <v>-5.1741520292883196</v>
      </c>
      <c r="BQ251">
        <v>-4.7610062823542698</v>
      </c>
      <c r="BR251">
        <v>-4.4031343505860097</v>
      </c>
      <c r="BS251">
        <v>-4.1209433284800001</v>
      </c>
      <c r="BT251">
        <v>-3.92976742735596</v>
      </c>
      <c r="BU251">
        <v>-3.8389678509612102</v>
      </c>
      <c r="BV251">
        <v>-3.8513336561075899</v>
      </c>
      <c r="BW251">
        <v>-3.9628605120745899</v>
      </c>
      <c r="BX251">
        <v>-4.1630515480461696</v>
      </c>
      <c r="BY251">
        <v>-4.4355153095080002</v>
      </c>
      <c r="BZ251">
        <v>-4.7590419772121502</v>
      </c>
      <c r="CA251">
        <v>-5.1088967459311299</v>
      </c>
      <c r="CB251">
        <v>-5.4583840340748502</v>
      </c>
      <c r="CC251">
        <v>-5.7805104205275804</v>
      </c>
      <c r="CD251">
        <v>-6.0496867436598203</v>
      </c>
      <c r="CE251">
        <v>-6.24331331435857</v>
      </c>
      <c r="CF251">
        <v>-6.3431972328558102</v>
      </c>
      <c r="CG251">
        <v>-6.3366815348803298</v>
      </c>
      <c r="CH251">
        <v>-6.2174259054144301</v>
      </c>
      <c r="CI251">
        <v>-5.9857911326211797</v>
      </c>
      <c r="CJ251">
        <v>-5.6487836930413398</v>
      </c>
      <c r="CK251">
        <v>-5.2196037399247999</v>
      </c>
      <c r="CL251">
        <v>-4.7167809293349796</v>
      </c>
      <c r="CM251">
        <v>-4.1629775627608501</v>
      </c>
      <c r="CN251">
        <v>-3.5835236314693599</v>
      </c>
      <c r="CO251">
        <v>-3.0047895141377299</v>
      </c>
      <c r="CP251">
        <v>-2.4524697790674099</v>
      </c>
      <c r="CQ251">
        <v>-1.9499269045932399</v>
      </c>
      <c r="CR251">
        <v>-1.51663630130544</v>
      </c>
      <c r="CS251">
        <v>-1.1669160636898299</v>
      </c>
      <c r="CT251">
        <v>-0.90891895412342805</v>
      </c>
      <c r="CU251">
        <v>-0.74403893413940603</v>
      </c>
      <c r="CV251">
        <v>-0.66669998752781301</v>
      </c>
      <c r="CW251">
        <v>-0.66458520180458802</v>
      </c>
      <c r="CX251">
        <v>-0.719272429464481</v>
      </c>
      <c r="CY251">
        <v>-0.80724726482242104</v>
      </c>
      <c r="CZ251">
        <v>-0.90128845929256296</v>
      </c>
      <c r="DA251">
        <v>-0.97219154234691796</v>
      </c>
      <c r="DB251">
        <v>-0.99095628576928896</v>
      </c>
      <c r="DC251">
        <v>-0.93172524798390399</v>
      </c>
      <c r="DD251">
        <v>-0.77617335829501799</v>
      </c>
      <c r="DE251">
        <v>-0.52036976018476699</v>
      </c>
      <c r="DF251">
        <v>-0.36807566898309202</v>
      </c>
    </row>
    <row r="252" spans="11:110" ht="1.1499999999999999" customHeight="1" x14ac:dyDescent="0.25">
      <c r="K252">
        <v>-0.32722677457088101</v>
      </c>
      <c r="L252">
        <v>-0.46398655754388501</v>
      </c>
      <c r="M252">
        <v>-0.69531862517354004</v>
      </c>
      <c r="N252">
        <v>-0.83948908740234796</v>
      </c>
      <c r="O252">
        <v>-0.89922152686993695</v>
      </c>
      <c r="P252">
        <v>-0.89062020557256805</v>
      </c>
      <c r="Q252">
        <v>-0.83714414613636101</v>
      </c>
      <c r="R252">
        <v>-0.76539083505793803</v>
      </c>
      <c r="S252">
        <v>-0.702248369327239</v>
      </c>
      <c r="T252">
        <v>-0.67270429816409405</v>
      </c>
      <c r="U252">
        <v>-0.69824128167627697</v>
      </c>
      <c r="V252">
        <v>-0.79544168880564503</v>
      </c>
      <c r="W252">
        <v>-0.97512348664057802</v>
      </c>
      <c r="X252">
        <v>-1.2417387482305899</v>
      </c>
      <c r="Y252">
        <v>-1.59318831128479</v>
      </c>
      <c r="Z252">
        <v>-2.0210956875415098</v>
      </c>
      <c r="AA252">
        <v>-2.5113935982243798</v>
      </c>
      <c r="AB252">
        <v>-3.04527936070239</v>
      </c>
      <c r="AC252">
        <v>-3.6005038974804502</v>
      </c>
      <c r="AD252">
        <v>-4.1527995532654103</v>
      </c>
      <c r="AE252">
        <v>-4.6774457695947103</v>
      </c>
      <c r="AF252">
        <v>-5.1509234557344401</v>
      </c>
      <c r="AG252">
        <v>-5.5523873206951597</v>
      </c>
      <c r="AH252">
        <v>-5.8650139853403704</v>
      </c>
      <c r="AI252">
        <v>-6.07711836897019</v>
      </c>
      <c r="AJ252">
        <v>-6.1829095184291303</v>
      </c>
      <c r="AK252">
        <v>-6.1828466318762798</v>
      </c>
      <c r="AL252">
        <v>-6.0836677391520304</v>
      </c>
      <c r="AM252">
        <v>-5.8979753748418799</v>
      </c>
      <c r="AN252">
        <v>-5.6434487767816099</v>
      </c>
      <c r="AO252">
        <v>-5.3417444973229102</v>
      </c>
      <c r="AP252">
        <v>-5.0171627568249102</v>
      </c>
      <c r="AQ252">
        <v>-4.69511714406576</v>
      </c>
      <c r="AR252">
        <v>-4.4005411880920198</v>
      </c>
      <c r="AS252">
        <v>-4.1563349097019699</v>
      </c>
      <c r="AT252">
        <v>-3.9819312896844101</v>
      </c>
      <c r="AU252">
        <v>-3.8920793324674299</v>
      </c>
      <c r="AV252">
        <v>-3.8959150927126598</v>
      </c>
      <c r="AW252">
        <v>-3.99640614141093</v>
      </c>
      <c r="AX252">
        <v>-4.1901584327777597</v>
      </c>
      <c r="AY252">
        <v>-4.46764749306461</v>
      </c>
      <c r="AZ252">
        <v>-4.8138069421247804</v>
      </c>
      <c r="BA252">
        <v>-5.2090003764820096</v>
      </c>
      <c r="BB252">
        <v>-5.63024765295203</v>
      </c>
      <c r="BC252">
        <v>-6.0526849123632296</v>
      </c>
      <c r="BD252">
        <v>-6.45112591745659</v>
      </c>
      <c r="BE252">
        <v>-6.8016571193052497</v>
      </c>
      <c r="BF252">
        <v>-7.08314443063668</v>
      </c>
      <c r="BG252">
        <v>-7.2785645187897501</v>
      </c>
      <c r="BH252">
        <v>-7.37607619601369</v>
      </c>
      <c r="BI252">
        <v>-7.3697734722005599</v>
      </c>
      <c r="BJ252">
        <v>-7.2600572631920004</v>
      </c>
      <c r="BK252">
        <v>-7.0535992765682796</v>
      </c>
      <c r="BL252">
        <v>-6.7629298123809001</v>
      </c>
      <c r="BM252">
        <v>-6.4056615648928803</v>
      </c>
      <c r="BN252">
        <v>-6.0033521294739796</v>
      </c>
      <c r="BO252">
        <v>-5.58014321224565</v>
      </c>
      <c r="BP252">
        <v>-5.1612923806367297</v>
      </c>
      <c r="BQ252">
        <v>-4.7715079354846202</v>
      </c>
      <c r="BR252">
        <v>-4.4334066989787502</v>
      </c>
      <c r="BS252">
        <v>-4.1661539070220401</v>
      </c>
      <c r="BT252">
        <v>-3.98414673670653</v>
      </c>
      <c r="BU252">
        <v>-3.8961731226945</v>
      </c>
      <c r="BV252">
        <v>-3.90484910438808</v>
      </c>
      <c r="BW252">
        <v>-4.0064083036616598</v>
      </c>
      <c r="BX252">
        <v>-4.1909877262265702</v>
      </c>
      <c r="BY252">
        <v>-4.4431860823736997</v>
      </c>
      <c r="BZ252">
        <v>-4.7430775683498103</v>
      </c>
      <c r="CA252">
        <v>-5.0674245479645403</v>
      </c>
      <c r="CB252">
        <v>-5.3911473612179197</v>
      </c>
      <c r="CC252">
        <v>-5.6888856882417</v>
      </c>
      <c r="CD252">
        <v>-5.9365979348450697</v>
      </c>
      <c r="CE252">
        <v>-6.11304912112473</v>
      </c>
      <c r="CF252">
        <v>-6.2011423094045801</v>
      </c>
      <c r="CG252">
        <v>-6.18897898748925</v>
      </c>
      <c r="CH252">
        <v>-6.0705923121673298</v>
      </c>
      <c r="CI252">
        <v>-5.8463083349842204</v>
      </c>
      <c r="CJ252">
        <v>-5.5226931644501303</v>
      </c>
      <c r="CK252">
        <v>-5.1121291091897696</v>
      </c>
      <c r="CL252">
        <v>-4.6320027312984902</v>
      </c>
      <c r="CM252">
        <v>-4.1035808000612297</v>
      </c>
      <c r="CN252">
        <v>-3.5506342031450999</v>
      </c>
      <c r="CO252">
        <v>-2.9979100543919799</v>
      </c>
      <c r="CP252">
        <v>-2.4695195253938298</v>
      </c>
      <c r="CQ252">
        <v>-1.9873835264925399</v>
      </c>
      <c r="CR252">
        <v>-1.56977181201024</v>
      </c>
      <c r="CS252">
        <v>-1.2301125376037501</v>
      </c>
      <c r="CT252">
        <v>-0.97604618619031402</v>
      </c>
      <c r="CU252">
        <v>-0.80887261814177602</v>
      </c>
      <c r="CV252">
        <v>-0.72335795213145004</v>
      </c>
      <c r="CW252">
        <v>-0.70795942030951098</v>
      </c>
      <c r="CX252">
        <v>-0.74543762394941404</v>
      </c>
      <c r="CY252">
        <v>-0.813834887342472</v>
      </c>
      <c r="CZ252">
        <v>-0.88781986079303798</v>
      </c>
      <c r="DA252">
        <v>-0.940375664762514</v>
      </c>
      <c r="DB252">
        <v>-0.94495809560727995</v>
      </c>
      <c r="DC252">
        <v>-0.878374143036598</v>
      </c>
      <c r="DD252">
        <v>-0.72493596690152595</v>
      </c>
      <c r="DE252">
        <v>-0.48252260868302499</v>
      </c>
      <c r="DF252">
        <v>-0.339879222352028</v>
      </c>
    </row>
    <row r="253" spans="11:110" ht="1.1499999999999999" customHeight="1" x14ac:dyDescent="0.25">
      <c r="K253">
        <v>-0.30320160363166798</v>
      </c>
      <c r="L253">
        <v>-0.43164069780311298</v>
      </c>
      <c r="M253">
        <v>-0.651426574674842</v>
      </c>
      <c r="N253">
        <v>-0.79391076475765598</v>
      </c>
      <c r="O253">
        <v>-0.86043080800598004</v>
      </c>
      <c r="P253">
        <v>-0.86480595281015205</v>
      </c>
      <c r="Q253">
        <v>-0.82807421160789096</v>
      </c>
      <c r="R253">
        <v>-0.77455340664915595</v>
      </c>
      <c r="S253">
        <v>-0.72908653998520501</v>
      </c>
      <c r="T253">
        <v>-0.71489723929939297</v>
      </c>
      <c r="U253">
        <v>-0.75202523607030203</v>
      </c>
      <c r="V253">
        <v>-0.85597006939284703</v>
      </c>
      <c r="W253">
        <v>-1.0368585849163301</v>
      </c>
      <c r="X253">
        <v>-1.29886223430777</v>
      </c>
      <c r="Y253">
        <v>-1.64001248933657</v>
      </c>
      <c r="Z253">
        <v>-2.0524545237601499</v>
      </c>
      <c r="AA253">
        <v>-2.52299271263785</v>
      </c>
      <c r="AB253">
        <v>-3.0339852552537101</v>
      </c>
      <c r="AC253">
        <v>-3.5645556630075101</v>
      </c>
      <c r="AD253">
        <v>-4.0919311252973696</v>
      </c>
      <c r="AE253">
        <v>-4.5929116237925696</v>
      </c>
      <c r="AF253">
        <v>-5.0454267223750504</v>
      </c>
      <c r="AG253">
        <v>-5.4299153980158996</v>
      </c>
      <c r="AH253">
        <v>-5.7305921569242804</v>
      </c>
      <c r="AI253">
        <v>-5.9364971994865599</v>
      </c>
      <c r="AJ253">
        <v>-6.0422059815775402</v>
      </c>
      <c r="AK253">
        <v>-6.0481616272091001</v>
      </c>
      <c r="AL253">
        <v>-5.9607041672493297</v>
      </c>
      <c r="AM253">
        <v>-5.7916809851221496</v>
      </c>
      <c r="AN253">
        <v>-5.55770628800685</v>
      </c>
      <c r="AO253">
        <v>-5.2791285744616996</v>
      </c>
      <c r="AP253">
        <v>-4.9787792004454401</v>
      </c>
      <c r="AQ253">
        <v>-4.6805344469965702</v>
      </c>
      <c r="AR253">
        <v>-4.4078187688170498</v>
      </c>
      <c r="AS253">
        <v>-4.1821463186537198</v>
      </c>
      <c r="AT253">
        <v>-4.0217746160570496</v>
      </c>
      <c r="AU253">
        <v>-3.94056156178755</v>
      </c>
      <c r="AV253">
        <v>-3.9470925167781199</v>
      </c>
      <c r="AW253">
        <v>-4.0441594168278998</v>
      </c>
      <c r="AX253">
        <v>-4.2285786498337403</v>
      </c>
      <c r="AY253">
        <v>-4.4914089439311304</v>
      </c>
      <c r="AZ253">
        <v>-4.8185031125762103</v>
      </c>
      <c r="BA253">
        <v>-5.1914220001886902</v>
      </c>
      <c r="BB253">
        <v>-5.5885853350063801</v>
      </c>
      <c r="BC253">
        <v>-5.98664355012271</v>
      </c>
      <c r="BD253">
        <v>-6.3619437219345798</v>
      </c>
      <c r="BE253">
        <v>-6.6920280130011198</v>
      </c>
      <c r="BF253">
        <v>-6.9570487632821898</v>
      </c>
      <c r="BG253">
        <v>-7.1410187402035898</v>
      </c>
      <c r="BH253">
        <v>-7.2328172518136098</v>
      </c>
      <c r="BI253">
        <v>-7.2268978055050797</v>
      </c>
      <c r="BJ253">
        <v>-7.1236371686634596</v>
      </c>
      <c r="BK253">
        <v>-6.9293007744010602</v>
      </c>
      <c r="BL253">
        <v>-6.6556561403610504</v>
      </c>
      <c r="BM253">
        <v>-6.3192447177793802</v>
      </c>
      <c r="BN253">
        <v>-5.9403118377341801</v>
      </c>
      <c r="BO253">
        <v>-5.5415286038695397</v>
      </c>
      <c r="BP253">
        <v>-5.1466163838978902</v>
      </c>
      <c r="BQ253">
        <v>-4.7787783577539003</v>
      </c>
      <c r="BR253">
        <v>-4.4592520669282303</v>
      </c>
      <c r="BS253">
        <v>-4.2060364459343997</v>
      </c>
      <c r="BT253">
        <v>-4.0326486791970302</v>
      </c>
      <c r="BU253">
        <v>-3.9473383223086702</v>
      </c>
      <c r="BV253">
        <v>-3.9525589730183701</v>
      </c>
      <c r="BW253">
        <v>-4.0447678302460099</v>
      </c>
      <c r="BX253">
        <v>-4.2146973138997499</v>
      </c>
      <c r="BY253">
        <v>-4.4478761776777098</v>
      </c>
      <c r="BZ253">
        <v>-4.7255846506439898</v>
      </c>
      <c r="CA253">
        <v>-5.0259913658259103</v>
      </c>
      <c r="CB253">
        <v>-5.3255344817229702</v>
      </c>
      <c r="CC253">
        <v>-5.6003876407426896</v>
      </c>
      <c r="CD253">
        <v>-5.8279629002659696</v>
      </c>
      <c r="CE253">
        <v>-5.9883072405525102</v>
      </c>
      <c r="CF253">
        <v>-6.0653533237479804</v>
      </c>
      <c r="CG253">
        <v>-6.0479152863546899</v>
      </c>
      <c r="CH253">
        <v>-5.9303774173930801</v>
      </c>
      <c r="CI253">
        <v>-5.7130335925334297</v>
      </c>
      <c r="CJ253">
        <v>-5.4020368849398901</v>
      </c>
      <c r="CK253">
        <v>-5.0090021305807699</v>
      </c>
      <c r="CL253">
        <v>-4.5502430690771396</v>
      </c>
      <c r="CM253">
        <v>-4.0457167378894496</v>
      </c>
      <c r="CN253">
        <v>-3.51773090596632</v>
      </c>
      <c r="CO253">
        <v>-2.9895095772754798</v>
      </c>
      <c r="CP253">
        <v>-2.4836785888769102</v>
      </c>
      <c r="CQ253">
        <v>-2.0208071282693298</v>
      </c>
      <c r="CR253">
        <v>-1.6180354116117099</v>
      </c>
      <c r="CS253">
        <v>-1.2879593169939301</v>
      </c>
      <c r="CT253">
        <v>-1.03774265576923</v>
      </c>
      <c r="CU253">
        <v>-0.86860254731305597</v>
      </c>
      <c r="CV253">
        <v>-0.77563360918494695</v>
      </c>
      <c r="CW253">
        <v>-0.74802889356453195</v>
      </c>
      <c r="CX253">
        <v>-0.76967025622724505</v>
      </c>
      <c r="CY253">
        <v>-0.82007332675491795</v>
      </c>
      <c r="CZ253">
        <v>-0.87569051957651001</v>
      </c>
      <c r="DA253">
        <v>-0.91155811277197196</v>
      </c>
      <c r="DB253">
        <v>-0.90340777588735299</v>
      </c>
      <c r="DC253">
        <v>-0.83045140752316404</v>
      </c>
      <c r="DD253">
        <v>-0.67925952587419502</v>
      </c>
      <c r="DE253">
        <v>-0.44906125239169797</v>
      </c>
      <c r="DF253">
        <v>-0.31509510439677801</v>
      </c>
    </row>
    <row r="254" spans="11:110" ht="1.1499999999999999" customHeight="1" x14ac:dyDescent="0.25">
      <c r="K254">
        <v>-0.28207897613053301</v>
      </c>
      <c r="L254">
        <v>-0.40306034536872998</v>
      </c>
      <c r="M254">
        <v>-0.61236507923239403</v>
      </c>
      <c r="N254">
        <v>-0.75308078388321498</v>
      </c>
      <c r="O254">
        <v>-0.82552373298014103</v>
      </c>
      <c r="P254">
        <v>-0.84156114456799502</v>
      </c>
      <c r="Q254">
        <v>-0.820053339537689</v>
      </c>
      <c r="R254">
        <v>-0.783212995411668</v>
      </c>
      <c r="S254">
        <v>-0.75396913585925096</v>
      </c>
      <c r="T254">
        <v>-0.75388368761676705</v>
      </c>
      <c r="U254">
        <v>-0.80163255666749</v>
      </c>
      <c r="V254">
        <v>-0.91168948171062303</v>
      </c>
      <c r="W254">
        <v>-1.0935243766534199</v>
      </c>
      <c r="X254">
        <v>-1.3510386160944901</v>
      </c>
      <c r="Y254">
        <v>-1.6823810825191099</v>
      </c>
      <c r="Z254">
        <v>-2.0801826390233402</v>
      </c>
      <c r="AA254">
        <v>-2.5320629274892599</v>
      </c>
      <c r="AB254">
        <v>-3.0214677322765802</v>
      </c>
      <c r="AC254">
        <v>-3.52880751199472</v>
      </c>
      <c r="AD254">
        <v>-4.0327116617411303</v>
      </c>
      <c r="AE254">
        <v>-4.5114068249358903</v>
      </c>
      <c r="AF254">
        <v>-4.9441819713057296</v>
      </c>
      <c r="AG254">
        <v>-5.3126813119051697</v>
      </c>
      <c r="AH254">
        <v>-5.6020933476845398</v>
      </c>
      <c r="AI254">
        <v>-5.8021388090390902</v>
      </c>
      <c r="AJ254">
        <v>-5.9077367428622303</v>
      </c>
      <c r="AK254">
        <v>-5.9193147234722403</v>
      </c>
      <c r="AL254">
        <v>-5.8428386011117697</v>
      </c>
      <c r="AM254">
        <v>-5.6894462073477801</v>
      </c>
      <c r="AN254">
        <v>-5.4747512051984497</v>
      </c>
      <c r="AO254">
        <v>-5.2178733410187697</v>
      </c>
      <c r="AP254">
        <v>-4.9402642233667597</v>
      </c>
      <c r="AQ254">
        <v>-4.6643561353324898</v>
      </c>
      <c r="AR254">
        <v>-4.4121560697993303</v>
      </c>
      <c r="AS254">
        <v>-4.2038764510400997</v>
      </c>
      <c r="AT254">
        <v>-4.05667070226239</v>
      </c>
      <c r="AU254">
        <v>-3.9835597118221999</v>
      </c>
      <c r="AV254">
        <v>-3.9926115496872998</v>
      </c>
      <c r="AW254">
        <v>-4.0864531220822</v>
      </c>
      <c r="AX254">
        <v>-4.2620983902658098</v>
      </c>
      <c r="AY254">
        <v>-4.5111537675513302</v>
      </c>
      <c r="AZ254">
        <v>-4.8203353222610499</v>
      </c>
      <c r="BA254">
        <v>-5.1723283046686204</v>
      </c>
      <c r="BB254">
        <v>-5.5468671560360203</v>
      </c>
      <c r="BC254">
        <v>-5.9220244918676102</v>
      </c>
      <c r="BD254">
        <v>-6.2755874455358898</v>
      </c>
      <c r="BE254">
        <v>-6.5864653567789402</v>
      </c>
      <c r="BF254">
        <v>-6.8360187522402596</v>
      </c>
      <c r="BG254">
        <v>-7.0092334832328103</v>
      </c>
      <c r="BH254">
        <v>-7.09566553668963</v>
      </c>
      <c r="BI254">
        <v>-7.0901060584549596</v>
      </c>
      <c r="BJ254">
        <v>-6.9929091372648999</v>
      </c>
      <c r="BK254">
        <v>-6.8099586347461498</v>
      </c>
      <c r="BL254">
        <v>-6.5523056725528797</v>
      </c>
      <c r="BM254">
        <v>-6.2354856144024096</v>
      </c>
      <c r="BN254">
        <v>-5.8785113406337501</v>
      </c>
      <c r="BO254">
        <v>-5.5026727855995503</v>
      </c>
      <c r="BP254">
        <v>-5.13024855411137</v>
      </c>
      <c r="BQ254">
        <v>-4.7830282649386398</v>
      </c>
      <c r="BR254">
        <v>-4.4809540678149897</v>
      </c>
      <c r="BS254">
        <v>-4.2409295584014499</v>
      </c>
      <c r="BT254">
        <v>-4.0756455073571596</v>
      </c>
      <c r="BU254">
        <v>-3.99284586203472</v>
      </c>
      <c r="BV254">
        <v>-3.9948317063831</v>
      </c>
      <c r="BW254">
        <v>-4.0782703147384103</v>
      </c>
      <c r="BX254">
        <v>-4.2344534037307699</v>
      </c>
      <c r="BY254">
        <v>-4.4497833109003002</v>
      </c>
      <c r="BZ254">
        <v>-4.7066730562588601</v>
      </c>
      <c r="CA254">
        <v>-4.9846121668233598</v>
      </c>
      <c r="CB254">
        <v>-5.2614644857631596</v>
      </c>
      <c r="CC254">
        <v>-5.51484451350247</v>
      </c>
      <c r="CD254">
        <v>-5.7235297567321703</v>
      </c>
      <c r="CE254">
        <v>-5.86877143969346</v>
      </c>
      <c r="CF254">
        <v>-5.9354695018633299</v>
      </c>
      <c r="CG254">
        <v>-5.9131077133452301</v>
      </c>
      <c r="CH254">
        <v>-5.7964005156617997</v>
      </c>
      <c r="CI254">
        <v>-5.5856120147297901</v>
      </c>
      <c r="CJ254">
        <v>-5.2865079238070898</v>
      </c>
      <c r="CK254">
        <v>-4.9099829218197799</v>
      </c>
      <c r="CL254">
        <v>-4.4713439263047103</v>
      </c>
      <c r="CM254">
        <v>-3.9893188140511699</v>
      </c>
      <c r="CN254">
        <v>-3.48484236951488</v>
      </c>
      <c r="CO254">
        <v>-2.9797095393044799</v>
      </c>
      <c r="CP254">
        <v>-2.4951528993155199</v>
      </c>
      <c r="CQ254">
        <v>-2.0504742444616801</v>
      </c>
      <c r="CR254">
        <v>-1.6617556568860401</v>
      </c>
      <c r="CS254">
        <v>-1.3408147506663</v>
      </c>
      <c r="CT254">
        <v>-1.0943718677841801</v>
      </c>
      <c r="CU254">
        <v>-0.92357170331715999</v>
      </c>
      <c r="CV254">
        <v>-0.823823963908903</v>
      </c>
      <c r="CW254">
        <v>-0.78502051630236502</v>
      </c>
      <c r="CX254">
        <v>-0.79210516667737396</v>
      </c>
      <c r="CY254">
        <v>-0.82598593574980395</v>
      </c>
      <c r="CZ254">
        <v>-0.86479544632739302</v>
      </c>
      <c r="DA254">
        <v>-0.88549167978839705</v>
      </c>
      <c r="DB254">
        <v>-0.86590780974180603</v>
      </c>
      <c r="DC254">
        <v>-0.78741835613584898</v>
      </c>
      <c r="DD254">
        <v>-0.63852099176678201</v>
      </c>
      <c r="DE254">
        <v>-0.41943231071121301</v>
      </c>
      <c r="DF254">
        <v>-0.29325893109685203</v>
      </c>
    </row>
    <row r="255" spans="11:110" ht="1.1499999999999999" customHeight="1" x14ac:dyDescent="0.25">
      <c r="K255">
        <v>-0.26347089300423199</v>
      </c>
      <c r="L255">
        <v>-0.37777438994367402</v>
      </c>
      <c r="M255">
        <v>-0.57758960606002296</v>
      </c>
      <c r="N255">
        <v>-0.71651842721299996</v>
      </c>
      <c r="O255">
        <v>-0.79414159911144899</v>
      </c>
      <c r="P255">
        <v>-0.82066317200299599</v>
      </c>
      <c r="Q255">
        <v>-0.81299049746583896</v>
      </c>
      <c r="R255">
        <v>-0.79139819242950105</v>
      </c>
      <c r="S255">
        <v>-0.77702860500094995</v>
      </c>
      <c r="T255">
        <v>-0.78988132164610303</v>
      </c>
      <c r="U255">
        <v>-0.84734504432477797</v>
      </c>
      <c r="V255">
        <v>-0.96292278200468895</v>
      </c>
      <c r="W255">
        <v>-1.14546059336104</v>
      </c>
      <c r="X255">
        <v>-1.3986002929011301</v>
      </c>
      <c r="Y255">
        <v>-1.72059613318708</v>
      </c>
      <c r="Z255">
        <v>-2.10453111972673</v>
      </c>
      <c r="AA255">
        <v>-2.5387873577351399</v>
      </c>
      <c r="AB255">
        <v>-3.0078294706525099</v>
      </c>
      <c r="AC255">
        <v>-3.4932744870786201</v>
      </c>
      <c r="AD255">
        <v>-3.9750670390742</v>
      </c>
      <c r="AE255">
        <v>-4.4327722843619002</v>
      </c>
      <c r="AF255">
        <v>-4.8469547886989597</v>
      </c>
      <c r="AG255">
        <v>-5.2003897747193299</v>
      </c>
      <c r="AH255">
        <v>-5.4791797347928703</v>
      </c>
      <c r="AI255">
        <v>-5.6736839007740301</v>
      </c>
      <c r="AJ255">
        <v>-5.7791434788566898</v>
      </c>
      <c r="AK255">
        <v>-5.7959709830139499</v>
      </c>
      <c r="AL255">
        <v>-5.7297804504466896</v>
      </c>
      <c r="AM255">
        <v>-5.5910429853450996</v>
      </c>
      <c r="AN255">
        <v>-5.3944322691346098</v>
      </c>
      <c r="AO255">
        <v>-5.1579137724910398</v>
      </c>
      <c r="AP255">
        <v>-4.9016430515658396</v>
      </c>
      <c r="AQ255">
        <v>-4.6466960249951699</v>
      </c>
      <c r="AR255">
        <v>-4.4137482642454504</v>
      </c>
      <c r="AS255">
        <v>-4.2217894865738401</v>
      </c>
      <c r="AT255">
        <v>-4.08693604145558</v>
      </c>
      <c r="AU255">
        <v>-4.0214226049753501</v>
      </c>
      <c r="AV255">
        <v>-4.0328313271769201</v>
      </c>
      <c r="AW255">
        <v>-4.1236340447010296</v>
      </c>
      <c r="AX255">
        <v>-4.2910302119147703</v>
      </c>
      <c r="AY255">
        <v>-4.5271405682721504</v>
      </c>
      <c r="AZ255">
        <v>-4.8194918991388702</v>
      </c>
      <c r="BA255">
        <v>-5.1518254482109702</v>
      </c>
      <c r="BB255">
        <v>-5.5051103889286503</v>
      </c>
      <c r="BC255">
        <v>-5.8587550084228299</v>
      </c>
      <c r="BD255">
        <v>-6.1918989098902202</v>
      </c>
      <c r="BE255">
        <v>-6.48473545994052</v>
      </c>
      <c r="BF255">
        <v>-6.7197598898124298</v>
      </c>
      <c r="BG255">
        <v>-6.8828719496974902</v>
      </c>
      <c r="BH255">
        <v>-6.9642631510534896</v>
      </c>
      <c r="BI255">
        <v>-6.95904174795443</v>
      </c>
      <c r="BJ255">
        <v>-6.8675405328231198</v>
      </c>
      <c r="BK255">
        <v>-6.6952849976283897</v>
      </c>
      <c r="BL255">
        <v>-6.45265343216135</v>
      </c>
      <c r="BM255">
        <v>-6.1542363050017999</v>
      </c>
      <c r="BN255">
        <v>-5.8178890077612699</v>
      </c>
      <c r="BO255">
        <v>-5.4636043020312197</v>
      </c>
      <c r="BP255">
        <v>-5.1123057849665603</v>
      </c>
      <c r="BQ255">
        <v>-4.7844555078438598</v>
      </c>
      <c r="BR255">
        <v>-4.49877901526885</v>
      </c>
      <c r="BS255">
        <v>-4.2711512098810296</v>
      </c>
      <c r="BT255">
        <v>-4.1134867752660504</v>
      </c>
      <c r="BU255">
        <v>-4.0330548332380403</v>
      </c>
      <c r="BV255">
        <v>-4.0320132739950703</v>
      </c>
      <c r="BW255">
        <v>-4.1072267642485096</v>
      </c>
      <c r="BX255">
        <v>-4.2505124003997503</v>
      </c>
      <c r="BY255">
        <v>-4.4490930844461003</v>
      </c>
      <c r="BZ255">
        <v>-4.6864458400415101</v>
      </c>
      <c r="CA255">
        <v>-4.9433009016078397</v>
      </c>
      <c r="CB255">
        <v>-5.1988612676890202</v>
      </c>
      <c r="CC255">
        <v>-5.4320948586035804</v>
      </c>
      <c r="CD255">
        <v>-5.6230617941608001</v>
      </c>
      <c r="CE255">
        <v>-5.7541445538494402</v>
      </c>
      <c r="CF255">
        <v>-5.8111518262525701</v>
      </c>
      <c r="CG255">
        <v>-5.78419661854422</v>
      </c>
      <c r="CH255">
        <v>-5.6683038217105004</v>
      </c>
      <c r="CI255">
        <v>-5.4637100296159096</v>
      </c>
      <c r="CJ255">
        <v>-5.1758177108442904</v>
      </c>
      <c r="CK255">
        <v>-4.8148458322871104</v>
      </c>
      <c r="CL255">
        <v>-4.3951564790123303</v>
      </c>
      <c r="CM255">
        <v>-3.9343240259344801</v>
      </c>
      <c r="CN255">
        <v>-3.4519949092566602</v>
      </c>
      <c r="CO255">
        <v>-2.9686233311800199</v>
      </c>
      <c r="CP255">
        <v>-2.50413504743024</v>
      </c>
      <c r="CQ255">
        <v>-2.0766436055613502</v>
      </c>
      <c r="CR255">
        <v>-1.7012399252597299</v>
      </c>
      <c r="CS255">
        <v>-1.3890139324385999</v>
      </c>
      <c r="CT255">
        <v>-1.1462734251206701</v>
      </c>
      <c r="CU255">
        <v>-0.97410001557567605</v>
      </c>
      <c r="CV255">
        <v>-0.86820526674256504</v>
      </c>
      <c r="CW255">
        <v>-0.81914414914968703</v>
      </c>
      <c r="CX255">
        <v>-0.81286521939657097</v>
      </c>
      <c r="CY255">
        <v>-0.83159054549868305</v>
      </c>
      <c r="CZ255">
        <v>-0.85503237895481499</v>
      </c>
      <c r="DA255">
        <v>-0.86194274402142101</v>
      </c>
      <c r="DB255">
        <v>-0.83208942976450995</v>
      </c>
      <c r="DC255">
        <v>-0.748785762445486</v>
      </c>
      <c r="DD255">
        <v>-0.60216940705956801</v>
      </c>
      <c r="DE255">
        <v>-0.393160723601718</v>
      </c>
      <c r="DF255">
        <v>-0.27398002493080598</v>
      </c>
    </row>
    <row r="256" spans="11:110" ht="1.1499999999999999" customHeight="1" x14ac:dyDescent="0.25">
      <c r="K256">
        <v>-0.24704904070014799</v>
      </c>
      <c r="L256">
        <v>-0.35537706694346499</v>
      </c>
      <c r="M256">
        <v>-0.54661874697692303</v>
      </c>
      <c r="N256">
        <v>-0.68378824640276403</v>
      </c>
      <c r="O256">
        <v>-0.76595291671958798</v>
      </c>
      <c r="P256">
        <v>-0.801902593987047</v>
      </c>
      <c r="Q256">
        <v>-0.80679738119093103</v>
      </c>
      <c r="R256">
        <v>-0.79913235772422497</v>
      </c>
      <c r="S256">
        <v>-0.79838595290775605</v>
      </c>
      <c r="T256">
        <v>-0.82309159202284699</v>
      </c>
      <c r="U256">
        <v>-0.88942482985682902</v>
      </c>
      <c r="V256">
        <v>-1.0099710862387099</v>
      </c>
      <c r="W256">
        <v>-1.1929845702642501</v>
      </c>
      <c r="X256">
        <v>-1.4418580214951799</v>
      </c>
      <c r="Y256">
        <v>-1.7549401363413799</v>
      </c>
      <c r="Z256">
        <v>-2.1257348050266098</v>
      </c>
      <c r="AA256">
        <v>-2.54333716806901</v>
      </c>
      <c r="AB256">
        <v>-2.9931662225347302</v>
      </c>
      <c r="AC256">
        <v>-3.4579701401405498</v>
      </c>
      <c r="AD256">
        <v>-3.9189271521971598</v>
      </c>
      <c r="AE256">
        <v>-4.3568581699374898</v>
      </c>
      <c r="AF256">
        <v>-4.7535246566419502</v>
      </c>
      <c r="AG256">
        <v>-5.0927631451119</v>
      </c>
      <c r="AH256">
        <v>-5.3615337686201201</v>
      </c>
      <c r="AI256">
        <v>-5.55079479053712</v>
      </c>
      <c r="AJ256">
        <v>-5.6560894479976396</v>
      </c>
      <c r="AK256">
        <v>-5.6778156520440204</v>
      </c>
      <c r="AL256">
        <v>-5.6212566324934903</v>
      </c>
      <c r="AM256">
        <v>-5.4962569850490999</v>
      </c>
      <c r="AN256">
        <v>-5.3166072874488597</v>
      </c>
      <c r="AO256">
        <v>-5.0991886802262201</v>
      </c>
      <c r="AP256">
        <v>-4.8629392700849197</v>
      </c>
      <c r="AQ256">
        <v>-4.6276609134713604</v>
      </c>
      <c r="AR256">
        <v>-4.41277856773808</v>
      </c>
      <c r="AS256">
        <v>-4.2361334582788999</v>
      </c>
      <c r="AT256">
        <v>-4.11286780546006</v>
      </c>
      <c r="AU256">
        <v>-4.0544777819100402</v>
      </c>
      <c r="AV256">
        <v>-4.06808908048004</v>
      </c>
      <c r="AW256">
        <v>-4.1560278222888396</v>
      </c>
      <c r="AX256">
        <v>-4.3156676076529603</v>
      </c>
      <c r="AY256">
        <v>-4.5396121694615603</v>
      </c>
      <c r="AZ256">
        <v>-4.8161496659773402</v>
      </c>
      <c r="BA256">
        <v>-5.1300130822040497</v>
      </c>
      <c r="BB256">
        <v>-5.4633312062571902</v>
      </c>
      <c r="BC256">
        <v>-5.7967667449891103</v>
      </c>
      <c r="BD256">
        <v>-6.1107295085492197</v>
      </c>
      <c r="BE256">
        <v>-6.3866187962743801</v>
      </c>
      <c r="BF256">
        <v>-6.6079955313523797</v>
      </c>
      <c r="BG256">
        <v>-6.7616177767578796</v>
      </c>
      <c r="BH256">
        <v>-6.8382739147424099</v>
      </c>
      <c r="BI256">
        <v>-6.8333700245471096</v>
      </c>
      <c r="BJ256">
        <v>-6.7472189020666704</v>
      </c>
      <c r="BK256">
        <v>-6.5850094623732396</v>
      </c>
      <c r="BL256">
        <v>-6.3564880775527</v>
      </c>
      <c r="BM256">
        <v>-6.07535779077761</v>
      </c>
      <c r="BN256">
        <v>-5.7583869095287801</v>
      </c>
      <c r="BO256">
        <v>-5.42434991301828</v>
      </c>
      <c r="BP256">
        <v>-5.0928978105165301</v>
      </c>
      <c r="BQ256">
        <v>-4.78324585277067</v>
      </c>
      <c r="BR256">
        <v>-4.5129769738431103</v>
      </c>
      <c r="BS256">
        <v>-4.2969999732166304</v>
      </c>
      <c r="BT256">
        <v>-4.14650071865971</v>
      </c>
      <c r="BU256">
        <v>-4.0683024238446404</v>
      </c>
      <c r="BV256">
        <v>-4.06442853601955</v>
      </c>
      <c r="BW256">
        <v>-4.1319291986823004</v>
      </c>
      <c r="BX256">
        <v>-4.2631150355715297</v>
      </c>
      <c r="BY256">
        <v>-4.4459797245115302</v>
      </c>
      <c r="BZ256">
        <v>-4.6649996908822198</v>
      </c>
      <c r="CA256">
        <v>-4.9020705640928304</v>
      </c>
      <c r="CB256">
        <v>-5.1376532316944097</v>
      </c>
      <c r="CC256">
        <v>-5.3519869156309703</v>
      </c>
      <c r="CD256">
        <v>-5.5263365516309904</v>
      </c>
      <c r="CE256">
        <v>-5.6441473254095502</v>
      </c>
      <c r="CF256">
        <v>-5.6920817097301901</v>
      </c>
      <c r="CG256">
        <v>-5.6608440125327402</v>
      </c>
      <c r="CH256">
        <v>-5.5457510710842</v>
      </c>
      <c r="CI256">
        <v>-5.3470140826146402</v>
      </c>
      <c r="CJ256">
        <v>-5.0696949169518097</v>
      </c>
      <c r="CK256">
        <v>-4.7233785760881304</v>
      </c>
      <c r="CL256">
        <v>-4.3215405343266804</v>
      </c>
      <c r="CM256">
        <v>-3.8806727104439598</v>
      </c>
      <c r="CN256">
        <v>-3.4192126634831101</v>
      </c>
      <c r="CO256">
        <v>-2.9563567667213801</v>
      </c>
      <c r="CP256">
        <v>-2.5108050995625302</v>
      </c>
      <c r="CQ256">
        <v>-2.0995572307040802</v>
      </c>
      <c r="CR256">
        <v>-1.73677572398816</v>
      </c>
      <c r="CS256">
        <v>-1.4328701482499899</v>
      </c>
      <c r="CT256">
        <v>-1.1937645425240899</v>
      </c>
      <c r="CU256">
        <v>-1.02048585712491</v>
      </c>
      <c r="CV256">
        <v>-0.90903443343181101</v>
      </c>
      <c r="CW256">
        <v>-0.85059390139610902</v>
      </c>
      <c r="CX256">
        <v>-0.83206242825840904</v>
      </c>
      <c r="CY256">
        <v>-0.83690040226297602</v>
      </c>
      <c r="CZ256">
        <v>-0.84630247415118898</v>
      </c>
      <c r="DA256">
        <v>-0.84069152035315697</v>
      </c>
      <c r="DB256">
        <v>-0.80161167973541003</v>
      </c>
      <c r="DC256">
        <v>-0.71411019448229496</v>
      </c>
      <c r="DD256">
        <v>-0.56971731104424606</v>
      </c>
      <c r="DE256">
        <v>-0.36983699541767201</v>
      </c>
      <c r="DF256">
        <v>-0.256927552638471</v>
      </c>
    </row>
    <row r="257" spans="11:110" ht="1.1499999999999999" customHeight="1" x14ac:dyDescent="0.25">
      <c r="K257">
        <v>-0.23253394230539001</v>
      </c>
      <c r="L257">
        <v>-0.33551758039603502</v>
      </c>
      <c r="M257">
        <v>-0.51902662073222405</v>
      </c>
      <c r="N257">
        <v>-0.65449643502209198</v>
      </c>
      <c r="O257">
        <v>-0.740652275915331</v>
      </c>
      <c r="P257">
        <v>-0.78508319627681</v>
      </c>
      <c r="Q257">
        <v>-0.80138900570119798</v>
      </c>
      <c r="R257">
        <v>-0.80643449495441899</v>
      </c>
      <c r="S257">
        <v>-0.81815181954387695</v>
      </c>
      <c r="T257">
        <v>-0.85370095784970501</v>
      </c>
      <c r="U257">
        <v>-0.92811572974637702</v>
      </c>
      <c r="V257">
        <v>-1.05311519485577</v>
      </c>
      <c r="W257">
        <v>-1.23639267362017</v>
      </c>
      <c r="X257">
        <v>-1.48110227229696</v>
      </c>
      <c r="Y257">
        <v>-1.7856772531190199</v>
      </c>
      <c r="Z257">
        <v>-2.1440132904282501</v>
      </c>
      <c r="AA257">
        <v>-2.54587230831239</v>
      </c>
      <c r="AB257">
        <v>-2.9775672384438199</v>
      </c>
      <c r="AC257">
        <v>-3.4229066243735899</v>
      </c>
      <c r="AD257">
        <v>-3.8642256699569799</v>
      </c>
      <c r="AE257">
        <v>-4.28352334146666</v>
      </c>
      <c r="AF257">
        <v>-4.6636841052618996</v>
      </c>
      <c r="AG257">
        <v>-4.9895403516989898</v>
      </c>
      <c r="AH257">
        <v>-5.2488569364676403</v>
      </c>
      <c r="AI257">
        <v>-5.4331540887894203</v>
      </c>
      <c r="AJ257">
        <v>-5.5382581741135199</v>
      </c>
      <c r="AK257">
        <v>-5.5645529292461697</v>
      </c>
      <c r="AL257">
        <v>-5.5170105036368602</v>
      </c>
      <c r="AM257">
        <v>-5.4048867565244798</v>
      </c>
      <c r="AN257">
        <v>-5.2411425799407496</v>
      </c>
      <c r="AO257">
        <v>-5.0416404751570303</v>
      </c>
      <c r="AP257">
        <v>-4.8241749202807602</v>
      </c>
      <c r="AQ257">
        <v>-4.6073510045806101</v>
      </c>
      <c r="AR257">
        <v>-4.4094189637910599</v>
      </c>
      <c r="AS257">
        <v>-4.2471412331366896</v>
      </c>
      <c r="AT257">
        <v>-4.1347450188416399</v>
      </c>
      <c r="AU257">
        <v>-4.0830327952763996</v>
      </c>
      <c r="AV257">
        <v>-4.0987014682904004</v>
      </c>
      <c r="AW257">
        <v>-4.1839402287540599</v>
      </c>
      <c r="AX257">
        <v>-4.3362861648281603</v>
      </c>
      <c r="AY257">
        <v>-4.5487965733041102</v>
      </c>
      <c r="AZ257">
        <v>-4.8104746402307903</v>
      </c>
      <c r="BA257">
        <v>-5.1069847469740903</v>
      </c>
      <c r="BB257">
        <v>-5.4215447469742601</v>
      </c>
      <c r="BC257">
        <v>-5.7359954545314604</v>
      </c>
      <c r="BD257">
        <v>-6.0319396241370198</v>
      </c>
      <c r="BE257">
        <v>-6.2919091418022104</v>
      </c>
      <c r="BF257">
        <v>-6.5004658077216897</v>
      </c>
      <c r="BG257">
        <v>-6.6451737923958998</v>
      </c>
      <c r="BH257">
        <v>-6.7173820440875698</v>
      </c>
      <c r="BI257">
        <v>-6.7127763547657402</v>
      </c>
      <c r="BJ257">
        <v>-6.6316507453101403</v>
      </c>
      <c r="BK257">
        <v>-6.4788780237058798</v>
      </c>
      <c r="BL257">
        <v>-6.2636110705858696</v>
      </c>
      <c r="BM257">
        <v>-5.9987194771987298</v>
      </c>
      <c r="BN257">
        <v>-5.6999505903605998</v>
      </c>
      <c r="BO257">
        <v>-5.3849347009700104</v>
      </c>
      <c r="BP257">
        <v>-5.0721276393322698</v>
      </c>
      <c r="BQ257">
        <v>-4.7795737149491302</v>
      </c>
      <c r="BR257">
        <v>-4.5237827459753897</v>
      </c>
      <c r="BS257">
        <v>-4.3187562076496198</v>
      </c>
      <c r="BT257">
        <v>-4.1749955517416204</v>
      </c>
      <c r="BU257">
        <v>-4.0989052504537202</v>
      </c>
      <c r="BV257">
        <v>-4.0923825263265599</v>
      </c>
      <c r="BW257">
        <v>-4.1526518046261804</v>
      </c>
      <c r="BX257">
        <v>-4.2724873209615097</v>
      </c>
      <c r="BY257">
        <v>-4.4406067733304297</v>
      </c>
      <c r="BZ257">
        <v>-4.6424253186868096</v>
      </c>
      <c r="CA257">
        <v>-4.8609332482091601</v>
      </c>
      <c r="CB257">
        <v>-5.0777730150681002</v>
      </c>
      <c r="CC257">
        <v>-5.2743780198440398</v>
      </c>
      <c r="CD257">
        <v>-5.43314494877424</v>
      </c>
      <c r="CE257">
        <v>-5.5385173131956602</v>
      </c>
      <c r="CF257">
        <v>-5.5779597505620604</v>
      </c>
      <c r="CG257">
        <v>-5.5427322451166701</v>
      </c>
      <c r="CH257">
        <v>-5.4284262057255397</v>
      </c>
      <c r="CI257">
        <v>-5.2352294131527204</v>
      </c>
      <c r="CJ257">
        <v>-4.9678844014022596</v>
      </c>
      <c r="CK257">
        <v>-4.6353814173981798</v>
      </c>
      <c r="CL257">
        <v>-4.2503640048766202</v>
      </c>
      <c r="CM257">
        <v>-3.8283083405766098</v>
      </c>
      <c r="CN257">
        <v>-3.3865177253693299</v>
      </c>
      <c r="CO257">
        <v>-2.94300854543045</v>
      </c>
      <c r="CP257">
        <v>-2.5153313650154399</v>
      </c>
      <c r="CQ257">
        <v>-2.1194414567552302</v>
      </c>
      <c r="CR257">
        <v>-1.76863192227276</v>
      </c>
      <c r="CS257">
        <v>-1.47267623782255</v>
      </c>
      <c r="CT257">
        <v>-1.23714147263428</v>
      </c>
      <c r="CU257">
        <v>-1.0630074493489301</v>
      </c>
      <c r="CV257">
        <v>-0.94655037958113497</v>
      </c>
      <c r="CW257">
        <v>-0.87954933201943597</v>
      </c>
      <c r="CX257">
        <v>-0.84979898792128505</v>
      </c>
      <c r="CY257">
        <v>-0.84192501090948002</v>
      </c>
      <c r="CZ257">
        <v>-0.83851084013251198</v>
      </c>
      <c r="DA257">
        <v>-0.82153208922676102</v>
      </c>
      <c r="DB257">
        <v>-0.77416024729473498</v>
      </c>
      <c r="DC257">
        <v>-0.68299034580516405</v>
      </c>
      <c r="DD257">
        <v>-0.54073313349847896</v>
      </c>
      <c r="DE257">
        <v>-0.34910680381526998</v>
      </c>
      <c r="DF257">
        <v>-0.24181966727298401</v>
      </c>
    </row>
    <row r="258" spans="11:110" ht="1.1499999999999999" customHeight="1" x14ac:dyDescent="0.25">
      <c r="K258">
        <v>-0.21968639965070799</v>
      </c>
      <c r="L258">
        <v>-0.31789160480526302</v>
      </c>
      <c r="M258">
        <v>-0.49443617649363603</v>
      </c>
      <c r="N258">
        <v>-0.62828730608289696</v>
      </c>
      <c r="O258">
        <v>-0.71795904879856098</v>
      </c>
      <c r="P258">
        <v>-0.77002186525564797</v>
      </c>
      <c r="Q258">
        <v>-0.79668415471990095</v>
      </c>
      <c r="R258">
        <v>-0.81332002402367398</v>
      </c>
      <c r="S258">
        <v>-0.83642746983513905</v>
      </c>
      <c r="T258">
        <v>-0.88188203915598895</v>
      </c>
      <c r="U258">
        <v>-0.96364451806552398</v>
      </c>
      <c r="V258">
        <v>-1.0926169324399599</v>
      </c>
      <c r="W258">
        <v>-1.27596164251308</v>
      </c>
      <c r="X258">
        <v>-1.5166045040160101</v>
      </c>
      <c r="Y258">
        <v>-1.81305445134277</v>
      </c>
      <c r="Z258">
        <v>-2.15957187084895</v>
      </c>
      <c r="AA258">
        <v>-2.5465422042649402</v>
      </c>
      <c r="AB258">
        <v>-2.9611156665954499</v>
      </c>
      <c r="AC258">
        <v>-3.3880947807906101</v>
      </c>
      <c r="AD258">
        <v>-3.8108998056589201</v>
      </c>
      <c r="AE258">
        <v>-4.2126348208230002</v>
      </c>
      <c r="AF258">
        <v>-4.57723791703597</v>
      </c>
      <c r="AG258">
        <v>-4.8904758829178503</v>
      </c>
      <c r="AH258">
        <v>-5.1408686024010404</v>
      </c>
      <c r="AI258">
        <v>-5.3204634638628496</v>
      </c>
      <c r="AJ258">
        <v>-5.4253522113279704</v>
      </c>
      <c r="AK258">
        <v>-5.4559048105403196</v>
      </c>
      <c r="AL258">
        <v>-5.4168008571642003</v>
      </c>
      <c r="AM258">
        <v>-5.3167429480458397</v>
      </c>
      <c r="AN258">
        <v>-5.1679124585523404</v>
      </c>
      <c r="AO258">
        <v>-4.9852149465080204</v>
      </c>
      <c r="AP258">
        <v>-4.7853705913710796</v>
      </c>
      <c r="AQ258">
        <v>-4.5858603072767004</v>
      </c>
      <c r="AR258">
        <v>-4.4038308848238099</v>
      </c>
      <c r="AS258">
        <v>-4.2550314322677503</v>
      </c>
      <c r="AT258">
        <v>-4.1528296603680301</v>
      </c>
      <c r="AU258">
        <v>-4.1073764232517496</v>
      </c>
      <c r="AV258">
        <v>-4.1249658260537103</v>
      </c>
      <c r="AW258">
        <v>-4.2076583805686303</v>
      </c>
      <c r="AX258">
        <v>-4.3531446524014603</v>
      </c>
      <c r="AY258">
        <v>-4.5549078604397</v>
      </c>
      <c r="AZ258">
        <v>-4.8026226897182704</v>
      </c>
      <c r="BA258">
        <v>-5.0828282422134503</v>
      </c>
      <c r="BB258">
        <v>-5.3797651780520299</v>
      </c>
      <c r="BC258">
        <v>-5.6763807466598202</v>
      </c>
      <c r="BD258">
        <v>-5.9553980804951197</v>
      </c>
      <c r="BE258">
        <v>-6.2004127648990499</v>
      </c>
      <c r="BF258">
        <v>-6.3969266042764801</v>
      </c>
      <c r="BG258">
        <v>-6.5332608472873002</v>
      </c>
      <c r="BH258">
        <v>-6.6012909102362798</v>
      </c>
      <c r="BI258">
        <v>-6.5969652844685296</v>
      </c>
      <c r="BJ258">
        <v>-6.5205603629206497</v>
      </c>
      <c r="BK258">
        <v>-6.3766520737224797</v>
      </c>
      <c r="BL258">
        <v>-6.1738358965686704</v>
      </c>
      <c r="BM258">
        <v>-5.9241986612048496</v>
      </c>
      <c r="BN258">
        <v>-5.6425288559435698</v>
      </c>
      <c r="BO258">
        <v>-5.3453821717507202</v>
      </c>
      <c r="BP258">
        <v>-5.0500919622995601</v>
      </c>
      <c r="BQ258">
        <v>-4.7736028470252796</v>
      </c>
      <c r="BR258">
        <v>-4.5314167978918602</v>
      </c>
      <c r="BS258">
        <v>-4.3366831645798003</v>
      </c>
      <c r="BT258">
        <v>-4.1992606835841801</v>
      </c>
      <c r="BU258">
        <v>-4.1251606081248502</v>
      </c>
      <c r="BV258">
        <v>-4.1161616561074998</v>
      </c>
      <c r="BW258">
        <v>-4.1696520171776701</v>
      </c>
      <c r="BX258">
        <v>-4.2788414412281002</v>
      </c>
      <c r="BY258">
        <v>-4.4331277374377702</v>
      </c>
      <c r="BZ258">
        <v>-4.6188078168170401</v>
      </c>
      <c r="CA258">
        <v>-4.8199002008976501</v>
      </c>
      <c r="CB258">
        <v>-5.0191572279564802</v>
      </c>
      <c r="CC258">
        <v>-5.1991340456779698</v>
      </c>
      <c r="CD258">
        <v>-5.3432904692781502</v>
      </c>
      <c r="CE258">
        <v>-5.4370078680718699</v>
      </c>
      <c r="CF258">
        <v>-5.4685045645813597</v>
      </c>
      <c r="CG258">
        <v>-5.4295627667691599</v>
      </c>
      <c r="CH258">
        <v>-5.3160321417427703</v>
      </c>
      <c r="CI258">
        <v>-5.1280789069676098</v>
      </c>
      <c r="CJ258">
        <v>-4.8701462232627</v>
      </c>
      <c r="CK258">
        <v>-4.5506664049978598</v>
      </c>
      <c r="CL258">
        <v>-4.1815024158377003</v>
      </c>
      <c r="CM258">
        <v>-3.7771773362146099</v>
      </c>
      <c r="CN258">
        <v>-3.3539302698537301</v>
      </c>
      <c r="CO258">
        <v>-2.9286706902396502</v>
      </c>
      <c r="CP258">
        <v>-2.5178711192864802</v>
      </c>
      <c r="CQ258">
        <v>-2.1365079090112999</v>
      </c>
      <c r="CR258">
        <v>-1.79705991073639</v>
      </c>
      <c r="CS258">
        <v>-1.5087058797592401</v>
      </c>
      <c r="CT258">
        <v>-1.27668084845264</v>
      </c>
      <c r="CU258">
        <v>-1.1019241886237201</v>
      </c>
      <c r="CV258">
        <v>-0.98097527375154103</v>
      </c>
      <c r="CW258">
        <v>-0.906176580139194</v>
      </c>
      <c r="CX258">
        <v>-0.86616822123241399</v>
      </c>
      <c r="CY258">
        <v>-0.84667088083949205</v>
      </c>
      <c r="CZ258">
        <v>-0.83156694572480705</v>
      </c>
      <c r="DA258">
        <v>-0.80427222741097404</v>
      </c>
      <c r="DB258">
        <v>-0.74944614389053599</v>
      </c>
      <c r="DC258">
        <v>-0.655063470636705</v>
      </c>
      <c r="DD258">
        <v>-0.514834480912846</v>
      </c>
      <c r="DE258">
        <v>-0.33066249490119798</v>
      </c>
      <c r="DF258">
        <v>-0.22841493567896501</v>
      </c>
    </row>
    <row r="259" spans="11:110" ht="1.1499999999999999" customHeight="1" x14ac:dyDescent="0.25">
      <c r="K259">
        <v>-0.20830068809549601</v>
      </c>
      <c r="L259">
        <v>-0.302234287745968</v>
      </c>
      <c r="M259">
        <v>-0.472513311785623</v>
      </c>
      <c r="N259">
        <v>-0.60483993646391299</v>
      </c>
      <c r="O259">
        <v>-0.69761598981226103</v>
      </c>
      <c r="P259">
        <v>-0.75654831251018995</v>
      </c>
      <c r="Q259">
        <v>-0.79260570735148095</v>
      </c>
      <c r="R259">
        <v>-0.819801457287058</v>
      </c>
      <c r="S259">
        <v>-0.85330569949362101</v>
      </c>
      <c r="T259">
        <v>-0.90779468952632203</v>
      </c>
      <c r="U259">
        <v>-0.99622211899318103</v>
      </c>
      <c r="V259">
        <v>-1.1287204058467899</v>
      </c>
      <c r="W259">
        <v>-1.3119498496996</v>
      </c>
      <c r="X259">
        <v>-1.5486183622435501</v>
      </c>
      <c r="Y259">
        <v>-1.8373025779064101</v>
      </c>
      <c r="Z259">
        <v>-2.1726024268422299</v>
      </c>
      <c r="AA259">
        <v>-2.5454864071171102</v>
      </c>
      <c r="AB259">
        <v>-2.94388892872345</v>
      </c>
      <c r="AC259">
        <v>-3.35354421998455</v>
      </c>
      <c r="AD259">
        <v>-3.7588901018949201</v>
      </c>
      <c r="AE259">
        <v>-4.1440672949744997</v>
      </c>
      <c r="AF259">
        <v>-4.49400238041867</v>
      </c>
      <c r="AG259">
        <v>-4.7953388391946197</v>
      </c>
      <c r="AH259">
        <v>-5.0373049185124703</v>
      </c>
      <c r="AI259">
        <v>-5.2124424814989796</v>
      </c>
      <c r="AJ259">
        <v>-5.3170919852640601</v>
      </c>
      <c r="AK259">
        <v>-5.35161000517268</v>
      </c>
      <c r="AL259">
        <v>-5.3204009828739496</v>
      </c>
      <c r="AM259">
        <v>-5.2316475687837896</v>
      </c>
      <c r="AN259">
        <v>-5.0967987396630896</v>
      </c>
      <c r="AO259">
        <v>-4.9298610543864099</v>
      </c>
      <c r="AP259">
        <v>-4.7465455064967497</v>
      </c>
      <c r="AQ259">
        <v>-4.56327700999827</v>
      </c>
      <c r="AR259">
        <v>-4.3961658513080799</v>
      </c>
      <c r="AS259">
        <v>-4.2600092944986798</v>
      </c>
      <c r="AT259">
        <v>-4.1673676965557096</v>
      </c>
      <c r="AU259">
        <v>-4.1277798081359496</v>
      </c>
      <c r="AV259">
        <v>-4.1471613380525403</v>
      </c>
      <c r="AW259">
        <v>-4.22745186844549</v>
      </c>
      <c r="AX259">
        <v>-4.3664860407707096</v>
      </c>
      <c r="AY259">
        <v>-4.55814703371838</v>
      </c>
      <c r="AZ259">
        <v>-4.7927401473661098</v>
      </c>
      <c r="BA259">
        <v>-5.0576259740724403</v>
      </c>
      <c r="BB259">
        <v>-5.3380057518756701</v>
      </c>
      <c r="BC259">
        <v>-5.6178658515179203</v>
      </c>
      <c r="BD259">
        <v>-5.8809816280412797</v>
      </c>
      <c r="BE259">
        <v>-6.11194766579389</v>
      </c>
      <c r="BF259">
        <v>-6.2971486024155103</v>
      </c>
      <c r="BG259">
        <v>-6.4256167184529103</v>
      </c>
      <c r="BH259">
        <v>-6.4897218737716198</v>
      </c>
      <c r="BI259">
        <v>-6.4856592780927604</v>
      </c>
      <c r="BJ259">
        <v>-6.4136887726719101</v>
      </c>
      <c r="BK259">
        <v>-6.2781074654226101</v>
      </c>
      <c r="BL259">
        <v>-6.0869873324976203</v>
      </c>
      <c r="BM259">
        <v>-5.8516800501069</v>
      </c>
      <c r="BN259">
        <v>-5.5860735734915101</v>
      </c>
      <c r="BO259">
        <v>-5.3057143493206498</v>
      </c>
      <c r="BP259">
        <v>-5.0268815355344101</v>
      </c>
      <c r="BQ259">
        <v>-4.7654869854821298</v>
      </c>
      <c r="BR259">
        <v>-4.5360861285057696</v>
      </c>
      <c r="BS259">
        <v>-4.3510280248253999</v>
      </c>
      <c r="BT259">
        <v>-4.2195678591824599</v>
      </c>
      <c r="BU259">
        <v>-4.1473476431082501</v>
      </c>
      <c r="BV259">
        <v>-4.1360348435002496</v>
      </c>
      <c r="BW259">
        <v>-4.1831715349822103</v>
      </c>
      <c r="BX259">
        <v>-4.2823765910995704</v>
      </c>
      <c r="BY259">
        <v>-4.4236866949993603</v>
      </c>
      <c r="BZ259">
        <v>-4.5942270016451401</v>
      </c>
      <c r="CA259">
        <v>-4.7789818718972299</v>
      </c>
      <c r="CB259">
        <v>-4.9617462093864404</v>
      </c>
      <c r="CC259">
        <v>-5.1261288843335997</v>
      </c>
      <c r="CD259">
        <v>-5.2565883937653997</v>
      </c>
      <c r="CE259">
        <v>-5.3393871704641196</v>
      </c>
      <c r="CF259">
        <v>-5.3634516888218</v>
      </c>
      <c r="CG259">
        <v>-5.3210549671199203</v>
      </c>
      <c r="CH259">
        <v>-5.2082896145422701</v>
      </c>
      <c r="CI259">
        <v>-5.0253020204616501</v>
      </c>
      <c r="CJ259">
        <v>-4.7762547139179299</v>
      </c>
      <c r="CK259">
        <v>-4.4690566531736096</v>
      </c>
      <c r="CL259">
        <v>-4.1148384416113002</v>
      </c>
      <c r="CM259">
        <v>-3.7272288862717802</v>
      </c>
      <c r="CN259">
        <v>-3.3214686738720398</v>
      </c>
      <c r="CO259">
        <v>-2.9134289598329999</v>
      </c>
      <c r="CP259">
        <v>-2.5185712850329001</v>
      </c>
      <c r="CQ259">
        <v>-2.1509544158998302</v>
      </c>
      <c r="CR259">
        <v>-1.82229469187363</v>
      </c>
      <c r="CS259">
        <v>-1.54121480515264</v>
      </c>
      <c r="CT259">
        <v>-1.3126409457927799</v>
      </c>
      <c r="CU259">
        <v>-1.1374779001273001</v>
      </c>
      <c r="CV259">
        <v>-1.01251571403734</v>
      </c>
      <c r="CW259">
        <v>-0.93062942129587001</v>
      </c>
      <c r="CX259">
        <v>-0.88125545419414197</v>
      </c>
      <c r="CY259">
        <v>-0.85114216620331695</v>
      </c>
      <c r="CZ259">
        <v>-0.82538492188052204</v>
      </c>
      <c r="DA259">
        <v>-0.78873308414324494</v>
      </c>
      <c r="DB259">
        <v>-0.72720427849968405</v>
      </c>
      <c r="DC259">
        <v>-0.63000199855613503</v>
      </c>
      <c r="DD259">
        <v>-0.49168222947787799</v>
      </c>
      <c r="DE259">
        <v>-0.31423608122736302</v>
      </c>
      <c r="DF259">
        <v>-0.21650552006420101</v>
      </c>
    </row>
    <row r="260" spans="11:110" ht="1.1499999999999999" customHeight="1" x14ac:dyDescent="0.25">
      <c r="K260">
        <v>-0.19819909526459001</v>
      </c>
      <c r="L260">
        <v>-0.28831445449571202</v>
      </c>
      <c r="M260">
        <v>-0.45296171892631198</v>
      </c>
      <c r="N260">
        <v>-0.58386501349900299</v>
      </c>
      <c r="O260">
        <v>-0.67938778197431005</v>
      </c>
      <c r="P260">
        <v>-0.74450468430733496</v>
      </c>
      <c r="Q260">
        <v>-0.78908085978146103</v>
      </c>
      <c r="R260">
        <v>-0.82588898558211399</v>
      </c>
      <c r="S260">
        <v>-0.86887166035975005</v>
      </c>
      <c r="T260">
        <v>-0.93158699445600601</v>
      </c>
      <c r="U260">
        <v>-1.02604472511807</v>
      </c>
      <c r="V260">
        <v>-1.16165318586653</v>
      </c>
      <c r="W260">
        <v>-1.3445984875511201</v>
      </c>
      <c r="X260">
        <v>-1.57738080839255</v>
      </c>
      <c r="Y260">
        <v>-1.85863736868519</v>
      </c>
      <c r="Z260">
        <v>-2.1832842587361401</v>
      </c>
      <c r="AA260">
        <v>-2.5428352052095402</v>
      </c>
      <c r="AB260">
        <v>-2.92595907493723</v>
      </c>
      <c r="AC260">
        <v>-3.3192634001566002</v>
      </c>
      <c r="AD260">
        <v>-3.70814022909958</v>
      </c>
      <c r="AE260">
        <v>-4.0777026498081597</v>
      </c>
      <c r="AF260">
        <v>-4.41380458939578</v>
      </c>
      <c r="AG260">
        <v>-4.7039120429523198</v>
      </c>
      <c r="AH260">
        <v>-4.9379178023025903</v>
      </c>
      <c r="AI260">
        <v>-5.1088275148718099</v>
      </c>
      <c r="AJ260">
        <v>-5.2132147047060302</v>
      </c>
      <c r="AK260">
        <v>-5.2514229176559697</v>
      </c>
      <c r="AL260">
        <v>-5.2275977837422101</v>
      </c>
      <c r="AM260">
        <v>-5.1494332962863201</v>
      </c>
      <c r="AN260">
        <v>-5.0276902861766199</v>
      </c>
      <c r="AO260">
        <v>-4.87553073523216</v>
      </c>
      <c r="AP260">
        <v>-4.7077176038396296</v>
      </c>
      <c r="AQ260">
        <v>-4.5396838326247604</v>
      </c>
      <c r="AR260">
        <v>-4.3865660725679403</v>
      </c>
      <c r="AS260">
        <v>-4.2622674880634301</v>
      </c>
      <c r="AT260">
        <v>-4.17859005304694</v>
      </c>
      <c r="AU260">
        <v>-4.1444975263649599</v>
      </c>
      <c r="AV260">
        <v>-4.1655501388757896</v>
      </c>
      <c r="AW260">
        <v>-4.24357382088973</v>
      </c>
      <c r="AX260">
        <v>-4.3765384602455697</v>
      </c>
      <c r="AY260">
        <v>-4.5587028111816696</v>
      </c>
      <c r="AZ260">
        <v>-4.7809643889341702</v>
      </c>
      <c r="BA260">
        <v>-5.0314552814129296</v>
      </c>
      <c r="BB260">
        <v>-5.2962788603751303</v>
      </c>
      <c r="BC260">
        <v>-5.56039739814653</v>
      </c>
      <c r="BD260">
        <v>-5.8085744603181997</v>
      </c>
      <c r="BE260">
        <v>-6.0263428620287902</v>
      </c>
      <c r="BF260">
        <v>-6.2009163791149797</v>
      </c>
      <c r="BG260">
        <v>-6.3219950793523099</v>
      </c>
      <c r="BH260">
        <v>-6.3824131899273997</v>
      </c>
      <c r="BI260">
        <v>-6.3785976280657204</v>
      </c>
      <c r="BJ260">
        <v>-6.3107926924681399</v>
      </c>
      <c r="BK260">
        <v>-6.1830336329414903</v>
      </c>
      <c r="BL260">
        <v>-6.0029007598344704</v>
      </c>
      <c r="BM260">
        <v>-5.7810553098402098</v>
      </c>
      <c r="BN260">
        <v>-5.5305394841189797</v>
      </c>
      <c r="BO260">
        <v>-5.2659518646179704</v>
      </c>
      <c r="BP260">
        <v>-5.0025815403843303</v>
      </c>
      <c r="BQ260">
        <v>-4.7553704585224104</v>
      </c>
      <c r="BR260">
        <v>-4.5379850862636699</v>
      </c>
      <c r="BS260">
        <v>-4.3620228732816502</v>
      </c>
      <c r="BT260">
        <v>-4.2361722314336996</v>
      </c>
      <c r="BU260">
        <v>-4.1657284548615703</v>
      </c>
      <c r="BV260">
        <v>-4.1522545755711402</v>
      </c>
      <c r="BW260">
        <v>-4.1934372746129496</v>
      </c>
      <c r="BX260">
        <v>-4.2832797621044003</v>
      </c>
      <c r="BY260">
        <v>-4.4124188661483101</v>
      </c>
      <c r="BZ260">
        <v>-4.5687577313620302</v>
      </c>
      <c r="CA260">
        <v>-4.7381879608359299</v>
      </c>
      <c r="CB260">
        <v>-4.9054837989019804</v>
      </c>
      <c r="CC260">
        <v>-5.05524395382945</v>
      </c>
      <c r="CD260">
        <v>-5.1728650791824196</v>
      </c>
      <c r="CE260">
        <v>-5.2454373254159403</v>
      </c>
      <c r="CF260">
        <v>-5.2625525507759399</v>
      </c>
      <c r="CG260">
        <v>-5.2169450837263298</v>
      </c>
      <c r="CH260">
        <v>-5.1049360949759803</v>
      </c>
      <c r="CI260">
        <v>-4.9266537719789101</v>
      </c>
      <c r="CJ260">
        <v>-4.6859976070419904</v>
      </c>
      <c r="CK260">
        <v>-4.3903856667231302</v>
      </c>
      <c r="CL260">
        <v>-4.05026147035852</v>
      </c>
      <c r="CM260">
        <v>-3.67841478113154</v>
      </c>
      <c r="CN260">
        <v>-3.2891496296407499</v>
      </c>
      <c r="CO260">
        <v>-2.8973632356172501</v>
      </c>
      <c r="CP260">
        <v>-2.5175690729746001</v>
      </c>
      <c r="CQ260">
        <v>-2.1629658684294601</v>
      </c>
      <c r="CR260">
        <v>-1.84455590517672</v>
      </c>
      <c r="CS260">
        <v>-1.57044193961168</v>
      </c>
      <c r="CT260">
        <v>-1.3452628692065001</v>
      </c>
      <c r="CU260">
        <v>-1.1698940154076101</v>
      </c>
      <c r="CV260">
        <v>-1.0413638317712299</v>
      </c>
      <c r="CW260">
        <v>-0.95305024238008496</v>
      </c>
      <c r="CX260">
        <v>-0.89513882038788695</v>
      </c>
      <c r="CY260">
        <v>-0.85534120792288304</v>
      </c>
      <c r="CZ260">
        <v>-0.819883757445241</v>
      </c>
      <c r="DA260">
        <v>-0.77474875236554896</v>
      </c>
      <c r="DB260">
        <v>-0.70719196809000995</v>
      </c>
      <c r="DC260">
        <v>-0.60751036367229505</v>
      </c>
      <c r="DD260">
        <v>-0.47097534693915299</v>
      </c>
      <c r="DE260">
        <v>-0.29959343991833498</v>
      </c>
      <c r="DF260">
        <v>-0.20591170954837201</v>
      </c>
    </row>
    <row r="261" spans="11:110" ht="1.1499999999999999" customHeight="1" x14ac:dyDescent="0.25">
      <c r="K261">
        <v>-0.189227497377951</v>
      </c>
      <c r="L261">
        <v>-0.27592978219762698</v>
      </c>
      <c r="M261">
        <v>-0.43551837742139898</v>
      </c>
      <c r="N261">
        <v>-0.56510189986736803</v>
      </c>
      <c r="O261">
        <v>-0.66305956778409803</v>
      </c>
      <c r="P261">
        <v>-0.73374508645927095</v>
      </c>
      <c r="Q261">
        <v>-0.78604125710594397</v>
      </c>
      <c r="R261">
        <v>-0.83159098089744499</v>
      </c>
      <c r="S261">
        <v>-0.88320361061350405</v>
      </c>
      <c r="T261">
        <v>-0.95339619968192402</v>
      </c>
      <c r="U261">
        <v>-1.0532948450921</v>
      </c>
      <c r="V261">
        <v>-1.1916274168037799</v>
      </c>
      <c r="W261">
        <v>-1.3741326839333601</v>
      </c>
      <c r="X261">
        <v>-1.6031131833824801</v>
      </c>
      <c r="Y261">
        <v>-1.8772604000180599</v>
      </c>
      <c r="Z261">
        <v>-2.1917848723139102</v>
      </c>
      <c r="AA261">
        <v>-2.5387102007474001</v>
      </c>
      <c r="AB261">
        <v>-2.9073931189960298</v>
      </c>
      <c r="AC261">
        <v>-3.2852597017387302</v>
      </c>
      <c r="AD261">
        <v>-3.6585967970270001</v>
      </c>
      <c r="AE261">
        <v>-4.0134295326649099</v>
      </c>
      <c r="AF261">
        <v>-4.3364817857911202</v>
      </c>
      <c r="AG261">
        <v>-4.6159912025491403</v>
      </c>
      <c r="AH261">
        <v>-4.84247397572189</v>
      </c>
      <c r="AI261">
        <v>-5.0093707202546804</v>
      </c>
      <c r="AJ261">
        <v>-5.1134733388573697</v>
      </c>
      <c r="AK261">
        <v>-5.1551126910785001</v>
      </c>
      <c r="AL261">
        <v>-5.1381909457996402</v>
      </c>
      <c r="AM261">
        <v>-5.0699428257118599</v>
      </c>
      <c r="AN261">
        <v>-4.96048257737682</v>
      </c>
      <c r="AO261">
        <v>-4.8221787193254899</v>
      </c>
      <c r="AP261">
        <v>-4.6689036132644697</v>
      </c>
      <c r="AQ261">
        <v>-4.51515835769621</v>
      </c>
      <c r="AR261">
        <v>-4.37516501197653</v>
      </c>
      <c r="AS261">
        <v>-4.2619868741474098</v>
      </c>
      <c r="AT261">
        <v>-4.1867135282805501</v>
      </c>
      <c r="AU261">
        <v>-4.1577685948515004</v>
      </c>
      <c r="AV261">
        <v>-4.1803783492938003</v>
      </c>
      <c r="AW261">
        <v>-4.2562619044644103</v>
      </c>
      <c r="AX261">
        <v>-4.3835161025722504</v>
      </c>
      <c r="AY261">
        <v>-4.55675237195533</v>
      </c>
      <c r="AZ261">
        <v>-4.7674243764332802</v>
      </c>
      <c r="BA261">
        <v>-5.0043887427655802</v>
      </c>
      <c r="BB261">
        <v>-5.2545960862082701</v>
      </c>
      <c r="BC261">
        <v>-5.50392520643903</v>
      </c>
      <c r="BD261">
        <v>-5.7380677597112202</v>
      </c>
      <c r="BE261">
        <v>-5.9434377167866304</v>
      </c>
      <c r="BF261">
        <v>-6.1080275604620597</v>
      </c>
      <c r="BG261">
        <v>-6.22216453185482</v>
      </c>
      <c r="BH261">
        <v>-6.2791189796225604</v>
      </c>
      <c r="BI261">
        <v>-6.27553542965431</v>
      </c>
      <c r="BJ261">
        <v>-6.2116435839720001</v>
      </c>
      <c r="BK261">
        <v>-6.0912327645372297</v>
      </c>
      <c r="BL261">
        <v>-5.9214215187659596</v>
      </c>
      <c r="BM261">
        <v>-5.7122226407004097</v>
      </c>
      <c r="BN261">
        <v>-5.4758840266895303</v>
      </c>
      <c r="BO261">
        <v>-5.2261140391656102</v>
      </c>
      <c r="BP261">
        <v>-4.9772719220603197</v>
      </c>
      <c r="BQ261">
        <v>-4.7433887581037002</v>
      </c>
      <c r="BR261">
        <v>-4.5372961377834802</v>
      </c>
      <c r="BS261">
        <v>-4.3698856156492196</v>
      </c>
      <c r="BT261">
        <v>-4.2493133689847697</v>
      </c>
      <c r="BU261">
        <v>-4.1805491321683101</v>
      </c>
      <c r="BV261">
        <v>-4.1650579072601897</v>
      </c>
      <c r="BW261">
        <v>-4.2006622686870498</v>
      </c>
      <c r="BX261">
        <v>-4.2817264828491597</v>
      </c>
      <c r="BY261">
        <v>-4.3994511492808099</v>
      </c>
      <c r="BZ261">
        <v>-4.5424702054593897</v>
      </c>
      <c r="CA261">
        <v>-4.6975274614641496</v>
      </c>
      <c r="CB261">
        <v>-4.85031712252127</v>
      </c>
      <c r="CC261">
        <v>-4.9863677395207198</v>
      </c>
      <c r="CD261">
        <v>-5.0919572821445902</v>
      </c>
      <c r="CE261">
        <v>-5.1549535118623098</v>
      </c>
      <c r="CF261">
        <v>-5.1655734987685999</v>
      </c>
      <c r="CG261">
        <v>-5.1169851755823297</v>
      </c>
      <c r="CH261">
        <v>-5.0057247707740498</v>
      </c>
      <c r="CI261">
        <v>-4.8319037948875199</v>
      </c>
      <c r="CJ261">
        <v>-4.5991752224399898</v>
      </c>
      <c r="CK261">
        <v>-4.3144967081980701</v>
      </c>
      <c r="CL261">
        <v>-3.9876671956074601</v>
      </c>
      <c r="CM261">
        <v>-3.6306892560613901</v>
      </c>
      <c r="CN261">
        <v>-3.2569882520050801</v>
      </c>
      <c r="CO261">
        <v>-2.8805478853836299</v>
      </c>
      <c r="CP261">
        <v>-2.5149925857917301</v>
      </c>
      <c r="CQ261">
        <v>-2.1727150261881301</v>
      </c>
      <c r="CR261">
        <v>-1.8640487915774899</v>
      </c>
      <c r="CS261">
        <v>-1.59661047336045</v>
      </c>
      <c r="CT261">
        <v>-1.37477166594029</v>
      </c>
      <c r="CU261">
        <v>-1.1993826716962199</v>
      </c>
      <c r="CV261">
        <v>-1.0676983243424401</v>
      </c>
      <c r="CW261">
        <v>-0.97357093838223896</v>
      </c>
      <c r="CX261">
        <v>-0.90788999105402501</v>
      </c>
      <c r="CY261">
        <v>-0.85926899735629803</v>
      </c>
      <c r="CZ261">
        <v>-0.81498739493557804</v>
      </c>
      <c r="DA261">
        <v>-0.76216576964897198</v>
      </c>
      <c r="DB261">
        <v>-0.68918743169792795</v>
      </c>
      <c r="DC261">
        <v>-0.58732205437035101</v>
      </c>
      <c r="DD261">
        <v>-0.452446365553273</v>
      </c>
      <c r="DE261">
        <v>-0.28652947750878399</v>
      </c>
      <c r="DF261">
        <v>-0.19647749426004299</v>
      </c>
    </row>
    <row r="262" spans="11:110" ht="1.1499999999999999" customHeight="1" x14ac:dyDescent="0.25">
      <c r="K262">
        <v>-0.181251748215981</v>
      </c>
      <c r="L262">
        <v>-0.26490276308987998</v>
      </c>
      <c r="M262">
        <v>-0.41994961359502198</v>
      </c>
      <c r="N262">
        <v>-0.54831592129481499</v>
      </c>
      <c r="O262">
        <v>-0.64843549689568103</v>
      </c>
      <c r="P262">
        <v>-0.72413504960437802</v>
      </c>
      <c r="Q262">
        <v>-0.78342304733148904</v>
      </c>
      <c r="R262">
        <v>-0.83691442302767904</v>
      </c>
      <c r="S262">
        <v>-0.89637359503763903</v>
      </c>
      <c r="T262">
        <v>-0.97334957158092505</v>
      </c>
      <c r="U262">
        <v>-1.0781422822875599</v>
      </c>
      <c r="V262">
        <v>-1.21884085701337</v>
      </c>
      <c r="W262">
        <v>-1.4007625509719199</v>
      </c>
      <c r="X262">
        <v>-1.6260222081829401</v>
      </c>
      <c r="Y262">
        <v>-1.89335998394997</v>
      </c>
      <c r="Z262">
        <v>-2.19826071830501</v>
      </c>
      <c r="AA262">
        <v>-2.5332248529117098</v>
      </c>
      <c r="AB262">
        <v>-2.8882533544747302</v>
      </c>
      <c r="AC262">
        <v>-3.2515394985461699</v>
      </c>
      <c r="AD262">
        <v>-3.6102091784918899</v>
      </c>
      <c r="AE262">
        <v>-3.9511429420250601</v>
      </c>
      <c r="AF262">
        <v>-4.2618807419801197</v>
      </c>
      <c r="AG262">
        <v>-4.5313841273741202</v>
      </c>
      <c r="AH262">
        <v>-4.7507540627999401</v>
      </c>
      <c r="AI262">
        <v>-4.9138390749732199</v>
      </c>
      <c r="AJ262">
        <v>-5.0176356567615699</v>
      </c>
      <c r="AK262">
        <v>-5.0624623085978699</v>
      </c>
      <c r="AL262">
        <v>-5.0519921584676499</v>
      </c>
      <c r="AM262">
        <v>-4.9930282585598196</v>
      </c>
      <c r="AN262">
        <v>-4.8950773049140199</v>
      </c>
      <c r="AO262">
        <v>-4.76976235949222</v>
      </c>
      <c r="AP262">
        <v>-4.6301191284658501</v>
      </c>
      <c r="AQ262">
        <v>-4.4897733416476902</v>
      </c>
      <c r="AR262">
        <v>-4.36208791798005</v>
      </c>
      <c r="AS262">
        <v>-4.2593372243224801</v>
      </c>
      <c r="AT262">
        <v>-4.1919416520155703</v>
      </c>
      <c r="AU262">
        <v>-4.16781741652352</v>
      </c>
      <c r="AV262">
        <v>-4.1918770494865001</v>
      </c>
      <c r="AW262">
        <v>-4.2657392635994196</v>
      </c>
      <c r="AX262">
        <v>-4.3876200680633497</v>
      </c>
      <c r="AY262">
        <v>-4.5524620571788601</v>
      </c>
      <c r="AZ262">
        <v>-4.7522411687531001</v>
      </c>
      <c r="BA262">
        <v>-4.9764944647559801</v>
      </c>
      <c r="BB262">
        <v>-5.2129682509534003</v>
      </c>
      <c r="BC262">
        <v>-5.4484020918823397</v>
      </c>
      <c r="BD262">
        <v>-5.6693592708228699</v>
      </c>
      <c r="BE262">
        <v>-5.8630813078982698</v>
      </c>
      <c r="BF262">
        <v>-6.0182920263872299</v>
      </c>
      <c r="BG262">
        <v>-6.1259076968734698</v>
      </c>
      <c r="BH262">
        <v>-6.1796082629651501</v>
      </c>
      <c r="BI262">
        <v>-6.1762426179776098</v>
      </c>
      <c r="BJ262">
        <v>-6.1160267540258904</v>
      </c>
      <c r="BK262">
        <v>-6.0025190254948004</v>
      </c>
      <c r="BL262">
        <v>-5.8424043016152201</v>
      </c>
      <c r="BM262">
        <v>-5.6450863790066999</v>
      </c>
      <c r="BN262">
        <v>-5.4220671724557903</v>
      </c>
      <c r="BO262">
        <v>-5.1862189634638201</v>
      </c>
      <c r="BP262">
        <v>-4.9510277075576798</v>
      </c>
      <c r="BQ262">
        <v>-4.7296690774282002</v>
      </c>
      <c r="BR262">
        <v>-4.5341905903612201</v>
      </c>
      <c r="BS262">
        <v>-4.3748208399813899</v>
      </c>
      <c r="BT262">
        <v>-4.2592162029641996</v>
      </c>
      <c r="BU262">
        <v>-4.1920407262228503</v>
      </c>
      <c r="BV262">
        <v>-4.1746673998522299</v>
      </c>
      <c r="BW262">
        <v>-4.2050465100901802</v>
      </c>
      <c r="BX262">
        <v>-4.2778815151022602</v>
      </c>
      <c r="BY262">
        <v>-4.3849026251703798</v>
      </c>
      <c r="BZ262">
        <v>-4.51543024580908</v>
      </c>
      <c r="CA262">
        <v>-4.6570087027430702</v>
      </c>
      <c r="CB262">
        <v>-4.7961963916951698</v>
      </c>
      <c r="CC262">
        <v>-4.9193953631885901</v>
      </c>
      <c r="CD262">
        <v>-5.0137115242531998</v>
      </c>
      <c r="CE262">
        <v>-5.0677431840653897</v>
      </c>
      <c r="CF262">
        <v>-5.0722948908259404</v>
      </c>
      <c r="CG262">
        <v>-5.0209421579746101</v>
      </c>
      <c r="CH262">
        <v>-4.9104235892085297</v>
      </c>
      <c r="CI262">
        <v>-4.7408354482134998</v>
      </c>
      <c r="CJ262">
        <v>-4.5155997003908599</v>
      </c>
      <c r="CK262">
        <v>-4.24124220507567</v>
      </c>
      <c r="CL262">
        <v>-3.9269572338867</v>
      </c>
      <c r="CM262">
        <v>-3.58400884615516</v>
      </c>
      <c r="CN262">
        <v>-3.2249981806625199</v>
      </c>
      <c r="CO262">
        <v>-2.8630521066542198</v>
      </c>
      <c r="CP262">
        <v>-2.5109613877953101</v>
      </c>
      <c r="CQ262">
        <v>-2.1803632741121999</v>
      </c>
      <c r="CR262">
        <v>-1.8809651020201801</v>
      </c>
      <c r="CS262">
        <v>-1.61992886354466</v>
      </c>
      <c r="CT262">
        <v>-1.4013773729230701</v>
      </c>
      <c r="CU262">
        <v>-1.2261397388761699</v>
      </c>
      <c r="CV262">
        <v>-1.09168541860858</v>
      </c>
      <c r="CW262">
        <v>-0.99231374302128095</v>
      </c>
      <c r="CX262">
        <v>-0.91957483028555498</v>
      </c>
      <c r="CY262">
        <v>-0.86292557688343896</v>
      </c>
      <c r="CZ262">
        <v>-0.81062474393544504</v>
      </c>
      <c r="DA262">
        <v>-0.75084256390914506</v>
      </c>
      <c r="DB262">
        <v>-0.67298830875225502</v>
      </c>
      <c r="DC262">
        <v>-0.56919688077849495</v>
      </c>
      <c r="DD262">
        <v>-0.435857426229454</v>
      </c>
      <c r="DE262">
        <v>-0.274864082056546</v>
      </c>
      <c r="DF262">
        <v>-0.18806695265849999</v>
      </c>
    </row>
    <row r="263" spans="11:110" ht="1.1499999999999999" customHeight="1" x14ac:dyDescent="0.25">
      <c r="K263">
        <v>-0.17415471382754699</v>
      </c>
      <c r="L263">
        <v>-0.25507731364709701</v>
      </c>
      <c r="M263">
        <v>-0.40604765423657202</v>
      </c>
      <c r="N263">
        <v>-0.53329587525540301</v>
      </c>
      <c r="O263">
        <v>-0.63533731508908597</v>
      </c>
      <c r="P263">
        <v>-0.71555095420897497</v>
      </c>
      <c r="Q263">
        <v>-0.78116686846855798</v>
      </c>
      <c r="R263">
        <v>-0.84186525823244196</v>
      </c>
      <c r="S263">
        <v>-0.90844806012479595</v>
      </c>
      <c r="T263">
        <v>-0.99156519124284404</v>
      </c>
      <c r="U263">
        <v>-1.1007450461764801</v>
      </c>
      <c r="V263">
        <v>-1.24347785329358</v>
      </c>
      <c r="W263">
        <v>-1.42468416922763</v>
      </c>
      <c r="X263">
        <v>-1.6463009230341401</v>
      </c>
      <c r="Y263">
        <v>-1.90711200924441</v>
      </c>
      <c r="Z263">
        <v>-2.2028578877946901</v>
      </c>
      <c r="AA263">
        <v>-2.5264849887587801</v>
      </c>
      <c r="AB263">
        <v>-2.8685976523709602</v>
      </c>
      <c r="AC263">
        <v>-3.21810822553531</v>
      </c>
      <c r="AD263">
        <v>-3.56292934495238</v>
      </c>
      <c r="AE263">
        <v>-3.8907438431438699</v>
      </c>
      <c r="AF263">
        <v>-4.1898571820786401</v>
      </c>
      <c r="AG263">
        <v>-4.4499099917405296</v>
      </c>
      <c r="AH263">
        <v>-4.6625517432263299</v>
      </c>
      <c r="AI263">
        <v>-4.8220134747422199</v>
      </c>
      <c r="AJ263">
        <v>-4.9254833258590001</v>
      </c>
      <c r="AK263">
        <v>-4.9732677502468698</v>
      </c>
      <c r="AL263">
        <v>-4.9688243828374796</v>
      </c>
      <c r="AM263">
        <v>-4.9185505288080096</v>
      </c>
      <c r="AN263">
        <v>-4.8313819933360804</v>
      </c>
      <c r="AO263">
        <v>-4.7182414700697999</v>
      </c>
      <c r="AP263">
        <v>-4.5913786744213398</v>
      </c>
      <c r="AQ263">
        <v>-4.4635970065598896</v>
      </c>
      <c r="AR263">
        <v>-4.3474523220609296</v>
      </c>
      <c r="AS263">
        <v>-4.2544778935329601</v>
      </c>
      <c r="AT263">
        <v>-4.1944654908444496</v>
      </c>
      <c r="AU263">
        <v>-4.1748546675243103</v>
      </c>
      <c r="AV263">
        <v>-4.2002631922058997</v>
      </c>
      <c r="AW263">
        <v>-4.2722154024499304</v>
      </c>
      <c r="AX263">
        <v>-4.3890391606251704</v>
      </c>
      <c r="AY263">
        <v>-4.5459880279265397</v>
      </c>
      <c r="AZ263">
        <v>-4.7355284009692902</v>
      </c>
      <c r="BA263">
        <v>-4.9478363528322298</v>
      </c>
      <c r="BB263">
        <v>-5.1714054604289803</v>
      </c>
      <c r="BC263">
        <v>-5.3937836825127601</v>
      </c>
      <c r="BD263">
        <v>-5.6023529003153696</v>
      </c>
      <c r="BE263">
        <v>-5.78513183575489</v>
      </c>
      <c r="BF263">
        <v>-5.9315311642599102</v>
      </c>
      <c r="BG263">
        <v>-6.0330203608942803</v>
      </c>
      <c r="BH263">
        <v>-6.0836640522743997</v>
      </c>
      <c r="BI263">
        <v>-6.0805030642793403</v>
      </c>
      <c r="BJ263">
        <v>-6.0237405111176496</v>
      </c>
      <c r="BK263">
        <v>-5.9167178283977702</v>
      </c>
      <c r="BL263">
        <v>-5.7657125832059402</v>
      </c>
      <c r="BM263">
        <v>-5.5795566231101201</v>
      </c>
      <c r="BN263">
        <v>-5.3690512697069099</v>
      </c>
      <c r="BO263">
        <v>-5.1462835701136198</v>
      </c>
      <c r="BP263">
        <v>-4.9239193033446096</v>
      </c>
      <c r="BQ263">
        <v>-4.7143308148529499</v>
      </c>
      <c r="BR263">
        <v>-4.5288292699322996</v>
      </c>
      <c r="BS263">
        <v>-4.3770206253011299</v>
      </c>
      <c r="BT263">
        <v>-4.2660919152683698</v>
      </c>
      <c r="BU263">
        <v>-4.2004201633328799</v>
      </c>
      <c r="BV263">
        <v>-4.1812920012857999</v>
      </c>
      <c r="BW263">
        <v>-4.2067777443078196</v>
      </c>
      <c r="BX263">
        <v>-4.2718995075720603</v>
      </c>
      <c r="BY263">
        <v>-4.3688850306251803</v>
      </c>
      <c r="BZ263">
        <v>-4.4876995605084096</v>
      </c>
      <c r="CA263">
        <v>-4.61663938698939</v>
      </c>
      <c r="CB263">
        <v>-4.7430747143268697</v>
      </c>
      <c r="CC263">
        <v>-4.8542281788964203</v>
      </c>
      <c r="CD263">
        <v>-4.93798349735673</v>
      </c>
      <c r="CE263">
        <v>-4.9836253232632997</v>
      </c>
      <c r="CF263">
        <v>-4.9825102400190904</v>
      </c>
      <c r="CG263">
        <v>-4.9285968963733398</v>
      </c>
      <c r="CH263">
        <v>-4.8188143579655396</v>
      </c>
      <c r="CI263">
        <v>-4.6532449812765497</v>
      </c>
      <c r="CJ263">
        <v>-4.4350942831386702</v>
      </c>
      <c r="CK263">
        <v>-4.1704831937281597</v>
      </c>
      <c r="CL263">
        <v>-3.8680387664484499</v>
      </c>
      <c r="CM263">
        <v>-3.53833225184832</v>
      </c>
      <c r="CN263">
        <v>-3.1931916769295698</v>
      </c>
      <c r="CO263">
        <v>-2.8449402519034002</v>
      </c>
      <c r="CP263">
        <v>-2.5055870417491102</v>
      </c>
      <c r="CQ263">
        <v>-2.1860613354297702</v>
      </c>
      <c r="CR263">
        <v>-1.8954839535072601</v>
      </c>
      <c r="CS263">
        <v>-1.64059177651699</v>
      </c>
      <c r="CT263">
        <v>-1.42527600063233</v>
      </c>
      <c r="CU263">
        <v>-1.2503477840449699</v>
      </c>
      <c r="CV263">
        <v>-1.1134797673747101</v>
      </c>
      <c r="CW263">
        <v>-1.0093920027348</v>
      </c>
      <c r="CX263">
        <v>-0.93025398189027297</v>
      </c>
      <c r="CY263">
        <v>-0.86631038018990603</v>
      </c>
      <c r="CZ263">
        <v>-0.80672963432506095</v>
      </c>
      <c r="DA263">
        <v>-0.740648852401668</v>
      </c>
      <c r="DB263">
        <v>-0.658410226280434</v>
      </c>
      <c r="DC263">
        <v>-0.552918459246588</v>
      </c>
      <c r="DD263">
        <v>-0.42099681769456798</v>
      </c>
      <c r="DE263">
        <v>-0.26443872081126701</v>
      </c>
      <c r="DF263">
        <v>-0.18056128226722601</v>
      </c>
    </row>
    <row r="264" spans="11:110" ht="1.1499999999999999" customHeight="1" x14ac:dyDescent="0.25">
      <c r="K264">
        <v>-0.167833823295295</v>
      </c>
      <c r="L264">
        <v>-0.24631591294819799</v>
      </c>
      <c r="M264">
        <v>-0.39362760928894602</v>
      </c>
      <c r="N264">
        <v>-0.51985175492025504</v>
      </c>
      <c r="O264">
        <v>-0.623603010661963</v>
      </c>
      <c r="P264">
        <v>-0.70787943046761403</v>
      </c>
      <c r="Q264">
        <v>-0.77921778040958001</v>
      </c>
      <c r="R264">
        <v>-0.846448698373792</v>
      </c>
      <c r="S264">
        <v>-0.91948840877975202</v>
      </c>
      <c r="T264">
        <v>-1.0081526852934899</v>
      </c>
      <c r="U264">
        <v>-1.1212501999364</v>
      </c>
      <c r="V264">
        <v>-1.26571025292631</v>
      </c>
      <c r="W264">
        <v>-1.44608051068487</v>
      </c>
      <c r="X264">
        <v>-1.6641295684700499</v>
      </c>
      <c r="Y264">
        <v>-1.91868073120647</v>
      </c>
      <c r="Z264">
        <v>-2.20571276622334</v>
      </c>
      <c r="AA264">
        <v>-2.5185892838134301</v>
      </c>
      <c r="AB264">
        <v>-2.8484797411754998</v>
      </c>
      <c r="AC264">
        <v>-3.1849704433787598</v>
      </c>
      <c r="AD264">
        <v>-3.5167117133436498</v>
      </c>
      <c r="AE264">
        <v>-3.8321388081731902</v>
      </c>
      <c r="AF264">
        <v>-4.1202752393145303</v>
      </c>
      <c r="AG264">
        <v>-4.3713986446731203</v>
      </c>
      <c r="AH264">
        <v>-4.5776729586020499</v>
      </c>
      <c r="AI264">
        <v>-4.7336878868784202</v>
      </c>
      <c r="AJ264">
        <v>-4.8368110661123804</v>
      </c>
      <c r="AK264">
        <v>-4.8873372016905803</v>
      </c>
      <c r="AL264">
        <v>-4.8885211650056801</v>
      </c>
      <c r="AM264">
        <v>-4.8463788642002799</v>
      </c>
      <c r="AN264">
        <v>-4.7693096436268503</v>
      </c>
      <c r="AO264">
        <v>-4.6675781754312</v>
      </c>
      <c r="AP264">
        <v>-4.55269577038273</v>
      </c>
      <c r="AQ264">
        <v>-4.4366933135759599</v>
      </c>
      <c r="AR264">
        <v>-4.3313685055871503</v>
      </c>
      <c r="AS264">
        <v>-4.2475584512473299</v>
      </c>
      <c r="AT264">
        <v>-4.1944644038597296</v>
      </c>
      <c r="AU264">
        <v>-4.1790781296125497</v>
      </c>
      <c r="AV264">
        <v>-4.2057404595311798</v>
      </c>
      <c r="AW264">
        <v>-4.2758870123189903</v>
      </c>
      <c r="AX264">
        <v>-4.3879506338489103</v>
      </c>
      <c r="AY264">
        <v>-4.5374768827852501</v>
      </c>
      <c r="AZ264">
        <v>-4.7173927343367303</v>
      </c>
      <c r="BA264">
        <v>-4.9184743654743803</v>
      </c>
      <c r="BB264">
        <v>-5.1299171473858403</v>
      </c>
      <c r="BC264">
        <v>-5.3400282474144403</v>
      </c>
      <c r="BD264">
        <v>-5.5369583417380497</v>
      </c>
      <c r="BE264">
        <v>-5.7094560679273201</v>
      </c>
      <c r="BF264">
        <v>-5.8475771685026103</v>
      </c>
      <c r="BG264">
        <v>-5.9433106750443496</v>
      </c>
      <c r="BH264">
        <v>-5.99108250102611</v>
      </c>
      <c r="BI264">
        <v>-5.9881137279495604</v>
      </c>
      <c r="BJ264">
        <v>-5.93459537367624</v>
      </c>
      <c r="BK264">
        <v>-5.8336651479322201</v>
      </c>
      <c r="BL264">
        <v>-5.6912180858339498</v>
      </c>
      <c r="BM264">
        <v>-5.5155488821443601</v>
      </c>
      <c r="BN264">
        <v>-5.3168008978202996</v>
      </c>
      <c r="BO264">
        <v>-5.1063237020865699</v>
      </c>
      <c r="BP264">
        <v>-4.8960127740404804</v>
      </c>
      <c r="BQ264">
        <v>-4.69748604606509</v>
      </c>
      <c r="BR264">
        <v>-4.52136315696076</v>
      </c>
      <c r="BS264">
        <v>-4.37666530045479</v>
      </c>
      <c r="BT264">
        <v>-4.2701387721268604</v>
      </c>
      <c r="BU264">
        <v>-4.2058911010853102</v>
      </c>
      <c r="BV264">
        <v>-4.1851278717614901</v>
      </c>
      <c r="BW264">
        <v>-4.2060322127417802</v>
      </c>
      <c r="BX264">
        <v>-4.2639256097947298</v>
      </c>
      <c r="BY264">
        <v>-4.3515032037269901</v>
      </c>
      <c r="BZ264">
        <v>-4.4593359919994802</v>
      </c>
      <c r="CA264">
        <v>-4.5764266256741601</v>
      </c>
      <c r="CB264">
        <v>-4.69090791711956</v>
      </c>
      <c r="CC264">
        <v>-4.7907733935896504</v>
      </c>
      <c r="CD264">
        <v>-4.8646375059904701</v>
      </c>
      <c r="CE264">
        <v>-4.9024297365102703</v>
      </c>
      <c r="CF264">
        <v>-4.8960254133817998</v>
      </c>
      <c r="CG264">
        <v>-4.8397433566180501</v>
      </c>
      <c r="CH264">
        <v>-4.73069190118217</v>
      </c>
      <c r="CI264">
        <v>-4.56894074913955</v>
      </c>
      <c r="CJ264">
        <v>-4.3574926403123104</v>
      </c>
      <c r="CK264">
        <v>-4.1020887969318904</v>
      </c>
      <c r="CL264">
        <v>-3.8108242029405401</v>
      </c>
      <c r="CM264">
        <v>-3.4936202129682599</v>
      </c>
      <c r="CN264">
        <v>-3.16157971427933</v>
      </c>
      <c r="CO264">
        <v>-2.82627213623097</v>
      </c>
      <c r="CP264">
        <v>-2.4989736131566298</v>
      </c>
      <c r="CQ264">
        <v>-2.1899499448659099</v>
      </c>
      <c r="CR264">
        <v>-1.90777263409043</v>
      </c>
      <c r="CS264">
        <v>-1.65878097676511</v>
      </c>
      <c r="CT264">
        <v>-1.44665045621473</v>
      </c>
      <c r="CU264">
        <v>-1.2721769799725799</v>
      </c>
      <c r="CV264">
        <v>-1.13322528303804</v>
      </c>
      <c r="CW264">
        <v>-1.02491089492711</v>
      </c>
      <c r="CX264">
        <v>-0.93998339786941798</v>
      </c>
      <c r="CY264">
        <v>-0.86942250995403303</v>
      </c>
      <c r="CZ264">
        <v>-0.80324072549221004</v>
      </c>
      <c r="DA264">
        <v>-0.73146500853829299</v>
      </c>
      <c r="DB264">
        <v>-0.64528542507935005</v>
      </c>
      <c r="DC264">
        <v>-0.53829191343965599</v>
      </c>
      <c r="DD264">
        <v>-0.40767594492678599</v>
      </c>
      <c r="DE264">
        <v>-0.255113567852217</v>
      </c>
      <c r="DF264">
        <v>-0.17385634465755101</v>
      </c>
    </row>
    <row r="265" spans="11:110" ht="1.1499999999999999" customHeight="1" x14ac:dyDescent="0.25">
      <c r="K265">
        <v>-0.16219903109463199</v>
      </c>
      <c r="L265">
        <v>-0.23849717490978001</v>
      </c>
      <c r="M265">
        <v>-0.382524828283967</v>
      </c>
      <c r="N265">
        <v>-0.50781267905542704</v>
      </c>
      <c r="O265">
        <v>-0.61308552705650898</v>
      </c>
      <c r="P265">
        <v>-0.70101674607544295</v>
      </c>
      <c r="Q265">
        <v>-0.77752515404127198</v>
      </c>
      <c r="R265">
        <v>-0.85066946856702097</v>
      </c>
      <c r="S265">
        <v>-0.92955149933402004</v>
      </c>
      <c r="T265">
        <v>-1.0232138982368899</v>
      </c>
      <c r="U265">
        <v>-1.13979464925551</v>
      </c>
      <c r="V265">
        <v>-1.28569825758832</v>
      </c>
      <c r="W265">
        <v>-1.4651223045672801</v>
      </c>
      <c r="X265">
        <v>-1.6796764123235</v>
      </c>
      <c r="Y265">
        <v>-1.92821951400806</v>
      </c>
      <c r="Z265">
        <v>-2.2069526487763902</v>
      </c>
      <c r="AA265">
        <v>-2.5096297143878701</v>
      </c>
      <c r="AB265">
        <v>-2.8279494705791</v>
      </c>
      <c r="AC265">
        <v>-3.1521298999151899</v>
      </c>
      <c r="AD265">
        <v>-3.47151300313095</v>
      </c>
      <c r="AE265">
        <v>-3.77523967883252</v>
      </c>
      <c r="AF265">
        <v>-4.0530069468184404</v>
      </c>
      <c r="AG265">
        <v>-4.2956899621076303</v>
      </c>
      <c r="AH265">
        <v>-4.4959351674427799</v>
      </c>
      <c r="AI265">
        <v>-4.6486685553382499</v>
      </c>
      <c r="AJ265">
        <v>-4.75142585572548</v>
      </c>
      <c r="AK265">
        <v>-4.8044903112582</v>
      </c>
      <c r="AL265">
        <v>-4.8109259913838702</v>
      </c>
      <c r="AM265">
        <v>-4.7763902804321496</v>
      </c>
      <c r="AN265">
        <v>-4.7087783984291196</v>
      </c>
      <c r="AO265">
        <v>-4.6177367677371297</v>
      </c>
      <c r="AP265">
        <v>-4.5140829891486902</v>
      </c>
      <c r="AQ265">
        <v>-4.4091222197968403</v>
      </c>
      <c r="AR265">
        <v>-4.3139399382844701</v>
      </c>
      <c r="AS265">
        <v>-4.23871927423603</v>
      </c>
      <c r="AT265">
        <v>-4.1921067524808704</v>
      </c>
      <c r="AU265">
        <v>-4.1806734721176397</v>
      </c>
      <c r="AV265">
        <v>-4.2085000676421496</v>
      </c>
      <c r="AW265">
        <v>-4.2769387488226096</v>
      </c>
      <c r="AX265">
        <v>-4.3845208918381999</v>
      </c>
      <c r="AY265">
        <v>-4.5270662380800601</v>
      </c>
      <c r="AZ265">
        <v>-4.6979342791307799</v>
      </c>
      <c r="BA265">
        <v>-4.8884647530604601</v>
      </c>
      <c r="BB265">
        <v>-5.0885121116447296</v>
      </c>
      <c r="BC265">
        <v>-5.2870965357433999</v>
      </c>
      <c r="BD265">
        <v>-5.4730907233702597</v>
      </c>
      <c r="BE265">
        <v>-5.6359288177391802</v>
      </c>
      <c r="BF265">
        <v>-5.7662723828155498</v>
      </c>
      <c r="BG265">
        <v>-5.85659840278724</v>
      </c>
      <c r="BH265">
        <v>-5.9016721045788403</v>
      </c>
      <c r="BI265">
        <v>-5.8988838602973903</v>
      </c>
      <c r="BJ265">
        <v>-5.84841332665453</v>
      </c>
      <c r="BK265">
        <v>-5.7532068772715403</v>
      </c>
      <c r="BL265">
        <v>-5.6188002765600196</v>
      </c>
      <c r="BM265">
        <v>-5.45298374608985</v>
      </c>
      <c r="BN265">
        <v>-5.2652827304113501</v>
      </c>
      <c r="BO265">
        <v>-5.0663541770574998</v>
      </c>
      <c r="BP265">
        <v>-4.8673701040459596</v>
      </c>
      <c r="BQ265">
        <v>-4.67923996723888</v>
      </c>
      <c r="BR265">
        <v>-4.5119339835627503</v>
      </c>
      <c r="BS265">
        <v>-4.3739241571047396</v>
      </c>
      <c r="BT265">
        <v>-4.2715429073994704</v>
      </c>
      <c r="BU265">
        <v>-4.20864473262559</v>
      </c>
      <c r="BV265">
        <v>-4.1863591589295597</v>
      </c>
      <c r="BW265">
        <v>-4.2029753505212799</v>
      </c>
      <c r="BX265">
        <v>-4.2540960487983401</v>
      </c>
      <c r="BY265">
        <v>-4.3328555025947999</v>
      </c>
      <c r="BZ265">
        <v>-4.4303937507856199</v>
      </c>
      <c r="CA265">
        <v>-4.5363769733811798</v>
      </c>
      <c r="CB265">
        <v>-4.6396543784922102</v>
      </c>
      <c r="CC265">
        <v>-4.7289437102682301</v>
      </c>
      <c r="CD265">
        <v>-4.7935459436662802</v>
      </c>
      <c r="CE265">
        <v>-4.8239963986932501</v>
      </c>
      <c r="CF265">
        <v>-4.8126578804416003</v>
      </c>
      <c r="CG265">
        <v>-4.7541878077794903</v>
      </c>
      <c r="CH265">
        <v>-4.6458632672497</v>
      </c>
      <c r="CI265">
        <v>-4.4877424760011397</v>
      </c>
      <c r="CJ265">
        <v>-4.2826382355241703</v>
      </c>
      <c r="CK265">
        <v>-4.0359357325770997</v>
      </c>
      <c r="CL265">
        <v>-3.7552308656873201</v>
      </c>
      <c r="CM265">
        <v>-3.4498353896405902</v>
      </c>
      <c r="CN265">
        <v>-3.13017206278733</v>
      </c>
      <c r="CO265">
        <v>-2.8071033270269199</v>
      </c>
      <c r="CP265">
        <v>-2.49121814277964</v>
      </c>
      <c r="CQ265">
        <v>-2.1921604835895598</v>
      </c>
      <c r="CR265">
        <v>-1.91798735793049</v>
      </c>
      <c r="CS265">
        <v>-1.6746661649087999</v>
      </c>
      <c r="CT265">
        <v>-1.46567140814611</v>
      </c>
      <c r="CU265">
        <v>-1.2917859577506501</v>
      </c>
      <c r="CV265">
        <v>-1.15105591340864</v>
      </c>
      <c r="CW265">
        <v>-1.0389680875088501</v>
      </c>
      <c r="CX265">
        <v>-0.94881481600149498</v>
      </c>
      <c r="CY265">
        <v>-0.87226095662353498</v>
      </c>
      <c r="CZ265">
        <v>-0.80010137862891495</v>
      </c>
      <c r="DA265">
        <v>-0.723181417444138</v>
      </c>
      <c r="DB265">
        <v>-0.63346144923340397</v>
      </c>
      <c r="DC265">
        <v>-0.52514178554087698</v>
      </c>
      <c r="DD265">
        <v>-0.39572667272488599</v>
      </c>
      <c r="DE265">
        <v>-0.246765066923057</v>
      </c>
      <c r="DF265">
        <v>-0.16786062223683901</v>
      </c>
    </row>
    <row r="266" spans="11:110" ht="1.1499999999999999" customHeight="1" x14ac:dyDescent="0.25">
      <c r="K266">
        <v>-0.157171108089942</v>
      </c>
      <c r="L266">
        <v>-0.23151377829619799</v>
      </c>
      <c r="M266">
        <v>-0.372592583699834</v>
      </c>
      <c r="N266">
        <v>-0.49702501514825997</v>
      </c>
      <c r="O266">
        <v>-0.60365154591789105</v>
      </c>
      <c r="P266">
        <v>-0.69486819345262996</v>
      </c>
      <c r="Q266">
        <v>-0.77604252905773097</v>
      </c>
      <c r="R266">
        <v>-0.85453200995381795</v>
      </c>
      <c r="S266">
        <v>-0.93869009322334895</v>
      </c>
      <c r="T266">
        <v>-1.03684351145117</v>
      </c>
      <c r="U266">
        <v>-1.1565058770836301</v>
      </c>
      <c r="V266">
        <v>-1.30359122261636</v>
      </c>
      <c r="W266">
        <v>-1.48196884950679</v>
      </c>
      <c r="X266">
        <v>-1.6930985266407901</v>
      </c>
      <c r="Y266">
        <v>-1.9358715287599599</v>
      </c>
      <c r="Z266">
        <v>-2.2066963193658098</v>
      </c>
      <c r="AA266">
        <v>-2.4996919832373798</v>
      </c>
      <c r="AB266">
        <v>-2.8070530597816301</v>
      </c>
      <c r="AC266">
        <v>-3.1195895883477802</v>
      </c>
      <c r="AD266">
        <v>-3.42729210237527</v>
      </c>
      <c r="AE266">
        <v>-3.71996324967269</v>
      </c>
      <c r="AF266">
        <v>-3.9879317592272598</v>
      </c>
      <c r="AG266">
        <v>-4.2226332382374796</v>
      </c>
      <c r="AH266">
        <v>-4.4171666452486704</v>
      </c>
      <c r="AI266">
        <v>-4.5667732538326904</v>
      </c>
      <c r="AJ266">
        <v>-4.6691461848526297</v>
      </c>
      <c r="AK266">
        <v>-4.72455749192968</v>
      </c>
      <c r="AL266">
        <v>-4.7358916831908102</v>
      </c>
      <c r="AM266">
        <v>-4.7084691062251096</v>
      </c>
      <c r="AN266">
        <v>-4.6497112278274999</v>
      </c>
      <c r="AO266">
        <v>-4.5686835736859601</v>
      </c>
      <c r="AP266">
        <v>-4.4755520133272597</v>
      </c>
      <c r="AQ266">
        <v>-4.3809399203250896</v>
      </c>
      <c r="AR266">
        <v>-4.2952636908435204</v>
      </c>
      <c r="AS266">
        <v>-4.2280921041158601</v>
      </c>
      <c r="AT266">
        <v>-4.1875505680234504</v>
      </c>
      <c r="AU266">
        <v>-4.1798149873112198</v>
      </c>
      <c r="AV266">
        <v>-4.2087215235217901</v>
      </c>
      <c r="AW266">
        <v>-4.2755439624649396</v>
      </c>
      <c r="AX266">
        <v>-4.3789061479411604</v>
      </c>
      <c r="AY266">
        <v>-4.51488527326031</v>
      </c>
      <c r="AZ266">
        <v>-4.6772469920867596</v>
      </c>
      <c r="BA266">
        <v>-4.8578602822581898</v>
      </c>
      <c r="BB266">
        <v>-5.04719855756053</v>
      </c>
      <c r="BC266">
        <v>-5.2349516251627302</v>
      </c>
      <c r="BD266">
        <v>-5.4106702770963704</v>
      </c>
      <c r="BE266">
        <v>-5.5644324541284096</v>
      </c>
      <c r="BF266">
        <v>-5.6874686818166902</v>
      </c>
      <c r="BG266">
        <v>-5.7727142126394897</v>
      </c>
      <c r="BH266">
        <v>-5.8152529488646696</v>
      </c>
      <c r="BI266">
        <v>-5.81263425638112</v>
      </c>
      <c r="BJ266">
        <v>-5.7650271231616701</v>
      </c>
      <c r="BK266">
        <v>-5.6751982234240002</v>
      </c>
      <c r="BL266">
        <v>-5.54834589485215</v>
      </c>
      <c r="BM266">
        <v>-5.3917865759134003</v>
      </c>
      <c r="BN266">
        <v>-5.2144654072919803</v>
      </c>
      <c r="BO266">
        <v>-5.02638884862324</v>
      </c>
      <c r="BP266">
        <v>-4.8380494439770603</v>
      </c>
      <c r="BQ266">
        <v>-4.6596913117560597</v>
      </c>
      <c r="BR266">
        <v>-4.50067479489406</v>
      </c>
      <c r="BS266">
        <v>-4.3689561202752802</v>
      </c>
      <c r="BT266">
        <v>-4.2704790594409996</v>
      </c>
      <c r="BU266">
        <v>-4.20886054312927</v>
      </c>
      <c r="BV266">
        <v>-4.1851587265290098</v>
      </c>
      <c r="BW266">
        <v>-4.19776244200603</v>
      </c>
      <c r="BX266">
        <v>-4.2425386708010198</v>
      </c>
      <c r="BY266">
        <v>-4.3130341990518399</v>
      </c>
      <c r="BZ266">
        <v>-4.4009236355098897</v>
      </c>
      <c r="CA266">
        <v>-4.4964964601009703</v>
      </c>
      <c r="CB266">
        <v>-4.5892748713723703</v>
      </c>
      <c r="CC266">
        <v>-4.6686569919605798</v>
      </c>
      <c r="CD266">
        <v>-4.7245888000558196</v>
      </c>
      <c r="CE266">
        <v>-4.74817483385816</v>
      </c>
      <c r="CF266">
        <v>-4.7322360073262102</v>
      </c>
      <c r="CG266">
        <v>-4.6717480738022603</v>
      </c>
      <c r="CH266">
        <v>-4.5641469849763503</v>
      </c>
      <c r="CI266">
        <v>-4.40948056397849</v>
      </c>
      <c r="CJ266">
        <v>-4.2103837318969699</v>
      </c>
      <c r="CK266">
        <v>-3.97190785242472</v>
      </c>
      <c r="CL266">
        <v>-3.70118069411732</v>
      </c>
      <c r="CM266">
        <v>-3.4069422496653701</v>
      </c>
      <c r="CN266">
        <v>-3.0989773689323998</v>
      </c>
      <c r="CO266">
        <v>-2.78748541535739</v>
      </c>
      <c r="CP266">
        <v>-2.48241108972953</v>
      </c>
      <c r="CQ266">
        <v>-2.19281557574481</v>
      </c>
      <c r="CR266">
        <v>-1.92627397302063</v>
      </c>
      <c r="CS266">
        <v>-1.6884057642279</v>
      </c>
      <c r="CT266">
        <v>-1.48249809592585</v>
      </c>
      <c r="CU266">
        <v>-1.30932260206742</v>
      </c>
      <c r="CV266">
        <v>-1.1670963641890399</v>
      </c>
      <c r="CW266">
        <v>-1.0516543407105099</v>
      </c>
      <c r="CX266">
        <v>-0.95679618942474898</v>
      </c>
      <c r="CY266">
        <v>-0.87482477021185301</v>
      </c>
      <c r="CZ266">
        <v>-0.79725949529728501</v>
      </c>
      <c r="DA266">
        <v>-0.71569783886176497</v>
      </c>
      <c r="DB266">
        <v>-0.62279990447494504</v>
      </c>
      <c r="DC266">
        <v>-0.51331014307164402</v>
      </c>
      <c r="DD266">
        <v>-0.38499899822769701</v>
      </c>
      <c r="DE266">
        <v>-0.239283853470246</v>
      </c>
      <c r="DF266">
        <v>-0.162493504534932</v>
      </c>
    </row>
    <row r="267" spans="11:110" ht="1.1499999999999999" customHeight="1" x14ac:dyDescent="0.25">
      <c r="K267">
        <v>-0.15268019838746999</v>
      </c>
      <c r="L267">
        <v>-0.225270695109443</v>
      </c>
      <c r="M267">
        <v>-0.363700040146891</v>
      </c>
      <c r="N267">
        <v>-0.48735068063186598</v>
      </c>
      <c r="O267">
        <v>-0.59518034281560095</v>
      </c>
      <c r="P267">
        <v>-0.68934748620496</v>
      </c>
      <c r="Q267">
        <v>-0.77472744922090397</v>
      </c>
      <c r="R267">
        <v>-0.85804064262460999</v>
      </c>
      <c r="S267">
        <v>-0.94695325525443796</v>
      </c>
      <c r="T267">
        <v>-1.0491296130353001</v>
      </c>
      <c r="U267">
        <v>-1.17150262763173</v>
      </c>
      <c r="V267">
        <v>-1.31952840394264</v>
      </c>
      <c r="W267">
        <v>-1.4967687746209899</v>
      </c>
      <c r="X267">
        <v>-1.70454251739155</v>
      </c>
      <c r="Y267">
        <v>-1.9417704096311399</v>
      </c>
      <c r="Z267">
        <v>-2.2050545947278199</v>
      </c>
      <c r="AA267">
        <v>-2.4888559197359399</v>
      </c>
      <c r="AB267">
        <v>-2.7858333311897598</v>
      </c>
      <c r="AC267">
        <v>-3.0873518021570101</v>
      </c>
      <c r="AD267">
        <v>-3.3840099419345702</v>
      </c>
      <c r="AE267">
        <v>-3.6662309705116098</v>
      </c>
      <c r="AF267">
        <v>-3.9249361032253001</v>
      </c>
      <c r="AG267">
        <v>-4.1520866136049399</v>
      </c>
      <c r="AH267">
        <v>-4.3412058268467799</v>
      </c>
      <c r="AI267">
        <v>-4.4878305841407498</v>
      </c>
      <c r="AJ267">
        <v>-4.5898013545130896</v>
      </c>
      <c r="AK267">
        <v>-4.6473792656439104</v>
      </c>
      <c r="AL267">
        <v>-4.6632798278046304</v>
      </c>
      <c r="AM267">
        <v>-4.6425065375104104</v>
      </c>
      <c r="AN267">
        <v>-4.5920356345602302</v>
      </c>
      <c r="AO267">
        <v>-4.5203868297655498</v>
      </c>
      <c r="AP267">
        <v>-4.43711368875024</v>
      </c>
      <c r="AQ267">
        <v>-4.35219907633223</v>
      </c>
      <c r="AR267">
        <v>-4.2754308231995903</v>
      </c>
      <c r="AS267">
        <v>-4.2158005716937801</v>
      </c>
      <c r="AT267">
        <v>-4.1809441793834203</v>
      </c>
      <c r="AU267">
        <v>-4.17666628180831</v>
      </c>
      <c r="AV267">
        <v>-4.2065733363064703</v>
      </c>
      <c r="AW267">
        <v>-4.2718653852286499</v>
      </c>
      <c r="AX267">
        <v>-4.3712530436613903</v>
      </c>
      <c r="AY267">
        <v>-4.5010552432594899</v>
      </c>
      <c r="AZ267">
        <v>-4.6554190497268104</v>
      </c>
      <c r="BA267">
        <v>-4.8267104466311004</v>
      </c>
      <c r="BB267">
        <v>-5.0059841288017397</v>
      </c>
      <c r="BC267">
        <v>-5.1835587789289104</v>
      </c>
      <c r="BD267">
        <v>-5.3496220268731403</v>
      </c>
      <c r="BE267">
        <v>-5.4948564408352603</v>
      </c>
      <c r="BF267">
        <v>-5.6110268897472197</v>
      </c>
      <c r="BG267">
        <v>-5.6914990132360304</v>
      </c>
      <c r="BH267">
        <v>-5.7316560041390101</v>
      </c>
      <c r="BI267">
        <v>-5.7291965519824002</v>
      </c>
      <c r="BJ267">
        <v>-5.6842796285222397</v>
      </c>
      <c r="BK267">
        <v>-5.5995031393893298</v>
      </c>
      <c r="BL267">
        <v>-5.47974850889781</v>
      </c>
      <c r="BM267">
        <v>-5.3318872125720196</v>
      </c>
      <c r="BN267">
        <v>-5.1643194146248401</v>
      </c>
      <c r="BO267">
        <v>-4.9864406645920498</v>
      </c>
      <c r="BP267">
        <v>-4.8081053429401202</v>
      </c>
      <c r="BQ267">
        <v>-4.6389327421657001</v>
      </c>
      <c r="BR267">
        <v>-4.4877104768067202</v>
      </c>
      <c r="BS267">
        <v>-4.3619103786620999</v>
      </c>
      <c r="BT267">
        <v>-4.2671112640191096</v>
      </c>
      <c r="BU267">
        <v>-4.2067070212300699</v>
      </c>
      <c r="BV267">
        <v>-4.1816888393010299</v>
      </c>
      <c r="BW267">
        <v>-4.1905392364598901</v>
      </c>
      <c r="BX267">
        <v>-4.2293734496813897</v>
      </c>
      <c r="BY267">
        <v>-4.29212584812612</v>
      </c>
      <c r="BZ267">
        <v>-4.3709732397760899</v>
      </c>
      <c r="CA267">
        <v>-4.4567906218599402</v>
      </c>
      <c r="CB267">
        <v>-4.5397324154684497</v>
      </c>
      <c r="CC267">
        <v>-4.6098359455389</v>
      </c>
      <c r="CD267">
        <v>-4.6576531971945396</v>
      </c>
      <c r="CE267">
        <v>-4.6748235331248997</v>
      </c>
      <c r="CF267">
        <v>-4.6545983932873902</v>
      </c>
      <c r="CG267">
        <v>-4.5922528304919501</v>
      </c>
      <c r="CH267">
        <v>-4.4853723650626796</v>
      </c>
      <c r="CI267">
        <v>-4.3339954447981404</v>
      </c>
      <c r="CJ267">
        <v>-4.1405904343539497</v>
      </c>
      <c r="CK267">
        <v>-3.90989571018812</v>
      </c>
      <c r="CL267">
        <v>-3.6485999688306601</v>
      </c>
      <c r="CM267">
        <v>-3.3649069629916402</v>
      </c>
      <c r="CN267">
        <v>-3.0680032325114102</v>
      </c>
      <c r="CO267">
        <v>-2.7674662698411501</v>
      </c>
      <c r="CP267">
        <v>-2.47263674859557</v>
      </c>
      <c r="CQ267">
        <v>-2.1920296468870699</v>
      </c>
      <c r="CR267">
        <v>-1.9327686257943</v>
      </c>
      <c r="CS267">
        <v>-1.70014765581097</v>
      </c>
      <c r="CT267">
        <v>-1.4972790892141199</v>
      </c>
      <c r="CU267">
        <v>-1.3249247905816699</v>
      </c>
      <c r="CV267">
        <v>-1.18146277117568</v>
      </c>
      <c r="CW267">
        <v>-1.0630540580805501</v>
      </c>
      <c r="CX267">
        <v>-0.96397206902839505</v>
      </c>
      <c r="CY267">
        <v>-0.87711319837615498</v>
      </c>
      <c r="CZ267">
        <v>-0.794667327752272</v>
      </c>
      <c r="DA267">
        <v>-0.70892278682943</v>
      </c>
      <c r="DB267">
        <v>-0.61317529217060296</v>
      </c>
      <c r="DC267">
        <v>-0.50265486310533003</v>
      </c>
      <c r="DD267">
        <v>-0.375359010158622</v>
      </c>
      <c r="DE267">
        <v>-0.232572976231472</v>
      </c>
      <c r="DF267">
        <v>-0.15768383991357901</v>
      </c>
    </row>
    <row r="268" spans="11:110" ht="1.1499999999999999" customHeight="1" x14ac:dyDescent="0.25">
      <c r="K268">
        <v>-0.14866459578527599</v>
      </c>
      <c r="L268">
        <v>-0.219683670384133</v>
      </c>
      <c r="M268">
        <v>-0.35573047197871299</v>
      </c>
      <c r="N268">
        <v>-0.47866560650439599</v>
      </c>
      <c r="O268">
        <v>-0.58756271722966102</v>
      </c>
      <c r="P268">
        <v>-0.68437617211791801</v>
      </c>
      <c r="Q268">
        <v>-0.77354128084020402</v>
      </c>
      <c r="R268">
        <v>-0.86119969298149002</v>
      </c>
      <c r="S268">
        <v>-0.95438671039295397</v>
      </c>
      <c r="T268">
        <v>-1.06015422157857</v>
      </c>
      <c r="U268">
        <v>-1.18489554171383</v>
      </c>
      <c r="V268">
        <v>-1.33363965460365</v>
      </c>
      <c r="W268">
        <v>-1.50966075164915</v>
      </c>
      <c r="X268">
        <v>-1.7141452091034399</v>
      </c>
      <c r="Y268">
        <v>-1.9460408697921501</v>
      </c>
      <c r="Z268">
        <v>-2.2021308350612201</v>
      </c>
      <c r="AA268">
        <v>-2.4771958557492102</v>
      </c>
      <c r="AB268">
        <v>-2.7643299303297102</v>
      </c>
      <c r="AC268">
        <v>-3.0554181869833501</v>
      </c>
      <c r="AD268">
        <v>-3.34162937744376</v>
      </c>
      <c r="AE268">
        <v>-3.6139686672111702</v>
      </c>
      <c r="AF268">
        <v>-3.86391295578701</v>
      </c>
      <c r="AG268">
        <v>-4.0839165382551501</v>
      </c>
      <c r="AH268">
        <v>-4.2679006889425297</v>
      </c>
      <c r="AI268">
        <v>-4.4116793173866897</v>
      </c>
      <c r="AJ268">
        <v>-4.5132308184664103</v>
      </c>
      <c r="AK268">
        <v>-4.5728056477266401</v>
      </c>
      <c r="AL268">
        <v>-4.5929602449156004</v>
      </c>
      <c r="AM268">
        <v>-4.5784002189992101</v>
      </c>
      <c r="AN268">
        <v>-4.5356833774027603</v>
      </c>
      <c r="AO268">
        <v>-4.4728165652170704</v>
      </c>
      <c r="AP268">
        <v>-4.39877807472761</v>
      </c>
      <c r="AQ268">
        <v>-4.3229490293895596</v>
      </c>
      <c r="AR268">
        <v>-4.2545267492882797</v>
      </c>
      <c r="AS268">
        <v>-4.2019606893640598</v>
      </c>
      <c r="AT268">
        <v>-4.1724268024094497</v>
      </c>
      <c r="AU268">
        <v>-4.1713809258225201</v>
      </c>
      <c r="AV268">
        <v>-4.2022136852897001</v>
      </c>
      <c r="AW268">
        <v>-4.2660557752119299</v>
      </c>
      <c r="AX268">
        <v>-4.3616992296102097</v>
      </c>
      <c r="AY268">
        <v>-4.48568995939271</v>
      </c>
      <c r="AZ268">
        <v>-4.6325331987845804</v>
      </c>
      <c r="BA268">
        <v>-4.7950616642654502</v>
      </c>
      <c r="BB268">
        <v>-4.9648759407561398</v>
      </c>
      <c r="BC268">
        <v>-5.1328853113579598</v>
      </c>
      <c r="BD268">
        <v>-5.2898754959406196</v>
      </c>
      <c r="BE268">
        <v>-5.4270969036025098</v>
      </c>
      <c r="BF268">
        <v>-5.5368162345909004</v>
      </c>
      <c r="BG268">
        <v>-5.61280332880155</v>
      </c>
      <c r="BH268">
        <v>-5.6507224615715099</v>
      </c>
      <c r="BI268">
        <v>-5.64841256336</v>
      </c>
      <c r="BJ268">
        <v>-5.6060232045030798</v>
      </c>
      <c r="BK268">
        <v>-5.5259937911830797</v>
      </c>
      <c r="BL268">
        <v>-5.4129080990054899</v>
      </c>
      <c r="BM268">
        <v>-5.2732197036094997</v>
      </c>
      <c r="BN268">
        <v>-5.1148169723533297</v>
      </c>
      <c r="BO268">
        <v>-4.9465217219698898</v>
      </c>
      <c r="BP268">
        <v>-4.77758896698613</v>
      </c>
      <c r="BQ268">
        <v>-4.6170512183524997</v>
      </c>
      <c r="BR268">
        <v>-4.4731582510969004</v>
      </c>
      <c r="BS268">
        <v>-4.3529269761874998</v>
      </c>
      <c r="BT268">
        <v>-4.2615935049377702</v>
      </c>
      <c r="BU268">
        <v>-4.2023423273172398</v>
      </c>
      <c r="BV268">
        <v>-4.1761018063405597</v>
      </c>
      <c r="BW268">
        <v>-4.1814425260416899</v>
      </c>
      <c r="BX268">
        <v>-4.2147129639119498</v>
      </c>
      <c r="BY268">
        <v>-4.2702116344027097</v>
      </c>
      <c r="BZ268">
        <v>-4.3405871461493497</v>
      </c>
      <c r="CA268">
        <v>-4.41726452971906</v>
      </c>
      <c r="CB268">
        <v>-4.4909921388697702</v>
      </c>
      <c r="CC268">
        <v>-4.5524078249947202</v>
      </c>
      <c r="CD268">
        <v>-4.5926329537368398</v>
      </c>
      <c r="CE268">
        <v>-4.6038094076169598</v>
      </c>
      <c r="CF268">
        <v>-4.5795932474583196</v>
      </c>
      <c r="CG268">
        <v>-4.5155409450728596</v>
      </c>
      <c r="CH268">
        <v>-4.40937884423907</v>
      </c>
      <c r="CI268">
        <v>-4.2611369716598801</v>
      </c>
      <c r="CJ268">
        <v>-4.0731277662189997</v>
      </c>
      <c r="CK268">
        <v>-3.8497961576462401</v>
      </c>
      <c r="CL268">
        <v>-3.5974190538519801</v>
      </c>
      <c r="CM268">
        <v>-3.3236973039497499</v>
      </c>
      <c r="CN268">
        <v>-3.0372562813303201</v>
      </c>
      <c r="CO268">
        <v>-2.7470902748006298</v>
      </c>
      <c r="CP268">
        <v>-2.4619736435697801</v>
      </c>
      <c r="CQ268">
        <v>-2.18990944646101</v>
      </c>
      <c r="CR268">
        <v>-1.9375983868434199</v>
      </c>
      <c r="CS268">
        <v>-1.7100298651928001</v>
      </c>
      <c r="CT268">
        <v>-1.5101530002971</v>
      </c>
      <c r="CU268">
        <v>-1.33872108256003</v>
      </c>
      <c r="CV268">
        <v>-1.1942633242253999</v>
      </c>
      <c r="CW268">
        <v>-1.07324579488029</v>
      </c>
      <c r="CX268">
        <v>-0.97038394113858395</v>
      </c>
      <c r="CY268">
        <v>-0.87912579796294699</v>
      </c>
      <c r="CZ268">
        <v>-0.79228127031269602</v>
      </c>
      <c r="DA268">
        <v>-0.70277292747133202</v>
      </c>
      <c r="DB268">
        <v>-0.60447392318457305</v>
      </c>
      <c r="DC268">
        <v>-0.493048077558014</v>
      </c>
      <c r="DD268">
        <v>-0.366687095531056</v>
      </c>
      <c r="DE268">
        <v>-0.226546371024437</v>
      </c>
      <c r="DF268">
        <v>-0.153368705074135</v>
      </c>
    </row>
    <row r="269" spans="11:110" ht="1.1499999999999999" customHeight="1" x14ac:dyDescent="0.25">
      <c r="K269">
        <v>-0.14506970414190601</v>
      </c>
      <c r="L269">
        <v>-0.21467791439546899</v>
      </c>
      <c r="M269">
        <v>-0.34857969544309902</v>
      </c>
      <c r="N269">
        <v>-0.470858348774295</v>
      </c>
      <c r="O269">
        <v>-0.58069999765487401</v>
      </c>
      <c r="P269">
        <v>-0.67988306738145599</v>
      </c>
      <c r="Q269">
        <v>-0.77244901849048297</v>
      </c>
      <c r="R269">
        <v>-0.86401359015391799</v>
      </c>
      <c r="S269">
        <v>-0.96103316143553796</v>
      </c>
      <c r="T269">
        <v>-1.0699937664972199</v>
      </c>
      <c r="U269">
        <v>-1.1967877454368001</v>
      </c>
      <c r="V269">
        <v>-1.3460460733622399</v>
      </c>
      <c r="W269">
        <v>-1.52077416072783</v>
      </c>
      <c r="X269">
        <v>-1.7220342865376499</v>
      </c>
      <c r="Y269">
        <v>-1.94879927911415</v>
      </c>
      <c r="Z269">
        <v>-2.1980214230653701</v>
      </c>
      <c r="AA269">
        <v>-2.4647809786777</v>
      </c>
      <c r="AB269">
        <v>-2.7425795328944602</v>
      </c>
      <c r="AC269">
        <v>-3.0237897898946802</v>
      </c>
      <c r="AD269">
        <v>-3.3001150789646401</v>
      </c>
      <c r="AE269">
        <v>-3.56310628011527</v>
      </c>
      <c r="AF269">
        <v>-3.8047614489272998</v>
      </c>
      <c r="AG269">
        <v>-4.0179972683301601</v>
      </c>
      <c r="AH269">
        <v>-4.1971081708928297</v>
      </c>
      <c r="AI269">
        <v>-4.3381677760597404</v>
      </c>
      <c r="AJ269">
        <v>-4.43928356577036</v>
      </c>
      <c r="AK269">
        <v>-4.5006955692198103</v>
      </c>
      <c r="AL269">
        <v>-4.5248104854167401</v>
      </c>
      <c r="AM269">
        <v>-4.5160538513914803</v>
      </c>
      <c r="AN269">
        <v>-4.4805902114423999</v>
      </c>
      <c r="AO269">
        <v>-4.4259444919405402</v>
      </c>
      <c r="AP269">
        <v>-4.36055449088032</v>
      </c>
      <c r="AQ269">
        <v>-4.2932360023577898</v>
      </c>
      <c r="AR269">
        <v>-4.2326315791628799</v>
      </c>
      <c r="AS269">
        <v>-4.1866813129492799</v>
      </c>
      <c r="AT269">
        <v>-4.1621290927104999</v>
      </c>
      <c r="AU269">
        <v>-4.1641030622815398</v>
      </c>
      <c r="AV269">
        <v>-4.1957910467763799</v>
      </c>
      <c r="AW269">
        <v>-4.2582585215658204</v>
      </c>
      <c r="AX269">
        <v>-4.3503739106128396</v>
      </c>
      <c r="AY269">
        <v>-4.4688962405978101</v>
      </c>
      <c r="AZ269">
        <v>-4.6086670851501097</v>
      </c>
      <c r="BA269">
        <v>-4.76295746341731</v>
      </c>
      <c r="BB269">
        <v>-4.9238806110665099</v>
      </c>
      <c r="BC269">
        <v>-5.0829004615850497</v>
      </c>
      <c r="BD269">
        <v>-5.2313644320687001</v>
      </c>
      <c r="BE269">
        <v>-5.3610562241505901</v>
      </c>
      <c r="BF269">
        <v>-5.4647138359926997</v>
      </c>
      <c r="BG269">
        <v>-5.5364867131272897</v>
      </c>
      <c r="BH269">
        <v>-5.5723031105118404</v>
      </c>
      <c r="BI269">
        <v>-5.5701336674310804</v>
      </c>
      <c r="BJ269">
        <v>-5.5301191313921896</v>
      </c>
      <c r="BK269">
        <v>-5.4545500577094801</v>
      </c>
      <c r="BL269">
        <v>-5.3477306664986504</v>
      </c>
      <c r="BM269">
        <v>-5.2157220461332701</v>
      </c>
      <c r="BN269">
        <v>-5.0659319280449804</v>
      </c>
      <c r="BO269">
        <v>-4.9066433182657203</v>
      </c>
      <c r="BP269">
        <v>-4.7465483040580896</v>
      </c>
      <c r="BQ269">
        <v>-4.5941283429420503</v>
      </c>
      <c r="BR269">
        <v>-4.4571281398728697</v>
      </c>
      <c r="BS269">
        <v>-4.3421373665672798</v>
      </c>
      <c r="BT269">
        <v>-4.2540703242304803</v>
      </c>
      <c r="BU269">
        <v>-4.1959149207076996</v>
      </c>
      <c r="BV269">
        <v>-4.1685405851302102</v>
      </c>
      <c r="BW269">
        <v>-4.1706006884583902</v>
      </c>
      <c r="BX269">
        <v>-4.1986628440178801</v>
      </c>
      <c r="BY269">
        <v>-4.2473676966943898</v>
      </c>
      <c r="BZ269">
        <v>-4.3098071080654297</v>
      </c>
      <c r="CA269">
        <v>-4.3779228172172298</v>
      </c>
      <c r="CB269">
        <v>-4.4430211487271096</v>
      </c>
      <c r="CC269">
        <v>-4.4963041536767401</v>
      </c>
      <c r="CD269">
        <v>-4.5294281763739699</v>
      </c>
      <c r="CE269">
        <v>-4.53500727518795</v>
      </c>
      <c r="CF269">
        <v>-4.5070778040125496</v>
      </c>
      <c r="CG269">
        <v>-4.4414608559474997</v>
      </c>
      <c r="CH269">
        <v>-4.33601536964464</v>
      </c>
      <c r="CI269">
        <v>-4.1907638482777498</v>
      </c>
      <c r="CJ269">
        <v>-4.0078727775161598</v>
      </c>
      <c r="CK269">
        <v>-3.7915119665756598</v>
      </c>
      <c r="CL269">
        <v>-3.5475721547419599</v>
      </c>
      <c r="CM269">
        <v>-3.2832825611668701</v>
      </c>
      <c r="CN269">
        <v>-3.00674224274068</v>
      </c>
      <c r="CO269">
        <v>-2.7263985547863099</v>
      </c>
      <c r="CP269">
        <v>-2.4504949007235601</v>
      </c>
      <c r="CQ269">
        <v>-2.1865545379187399</v>
      </c>
      <c r="CR269">
        <v>-1.9408818402613399</v>
      </c>
      <c r="CS269">
        <v>-1.7181812052974701</v>
      </c>
      <c r="CT269">
        <v>-1.5212491522886999</v>
      </c>
      <c r="CU269">
        <v>-1.35083136246409</v>
      </c>
      <c r="CV269">
        <v>-1.20559884522881</v>
      </c>
      <c r="CW269">
        <v>-1.0823027281241699</v>
      </c>
      <c r="CX269">
        <v>-0.97607052603359501</v>
      </c>
      <c r="CY269">
        <v>-0.88086252029993295</v>
      </c>
      <c r="CZ269">
        <v>-0.79006164166149995</v>
      </c>
      <c r="DA269">
        <v>-0.69717249448416097</v>
      </c>
      <c r="DB269">
        <v>-0.59659291070085996</v>
      </c>
      <c r="DC269">
        <v>-0.48437476732770801</v>
      </c>
      <c r="DD269">
        <v>-0.358876359141241</v>
      </c>
      <c r="DE269">
        <v>-0.22112754741669899</v>
      </c>
      <c r="DF269">
        <v>-0.14949235719468501</v>
      </c>
    </row>
    <row r="270" spans="11:110" ht="1.1499999999999999" customHeight="1" x14ac:dyDescent="0.25">
      <c r="K270">
        <v>-0.141847151410156</v>
      </c>
      <c r="L270">
        <v>-0.21018697359497701</v>
      </c>
      <c r="M270">
        <v>-0.34215468602558702</v>
      </c>
      <c r="N270">
        <v>-0.46382883497933097</v>
      </c>
      <c r="O270">
        <v>-0.57450312114689905</v>
      </c>
      <c r="P270">
        <v>-0.67580371475365997</v>
      </c>
      <c r="Q270">
        <v>-0.77141908176232798</v>
      </c>
      <c r="R270">
        <v>-0.86648693671237198</v>
      </c>
      <c r="S270">
        <v>-0.96693257221390805</v>
      </c>
      <c r="T270">
        <v>-1.0787195278221799</v>
      </c>
      <c r="U270">
        <v>-1.20727539497485</v>
      </c>
      <c r="V270">
        <v>-1.3568606089189601</v>
      </c>
      <c r="W270">
        <v>-1.53022971301224</v>
      </c>
      <c r="X270">
        <v>-1.7283288958688301</v>
      </c>
      <c r="Y270">
        <v>-1.9501542059426999</v>
      </c>
      <c r="Z270">
        <v>-2.1928162136511502</v>
      </c>
      <c r="AA270">
        <v>-2.4516756633249699</v>
      </c>
      <c r="AB270">
        <v>-2.7206160397653099</v>
      </c>
      <c r="AC270">
        <v>-2.9924671063102299</v>
      </c>
      <c r="AD270">
        <v>-3.2594334280411199</v>
      </c>
      <c r="AE270">
        <v>-3.5135776191806198</v>
      </c>
      <c r="AF270">
        <v>-3.7473864993443602</v>
      </c>
      <c r="AG270">
        <v>-3.9542103940637201</v>
      </c>
      <c r="AH270">
        <v>-4.12869363135776</v>
      </c>
      <c r="AI270">
        <v>-4.2671532542128698</v>
      </c>
      <c r="AJ270">
        <v>-4.3678175414304796</v>
      </c>
      <c r="AK270">
        <v>-4.4309163346991101</v>
      </c>
      <c r="AL270">
        <v>-4.4587153609177603</v>
      </c>
      <c r="AM270">
        <v>-4.45537682253239</v>
      </c>
      <c r="AN270">
        <v>-4.4266956441321801</v>
      </c>
      <c r="AO270">
        <v>-4.3797439008882497</v>
      </c>
      <c r="AP270">
        <v>-4.32245156073978</v>
      </c>
      <c r="AQ270">
        <v>-4.2631032876611199</v>
      </c>
      <c r="AR270">
        <v>-4.2098204399446999</v>
      </c>
      <c r="AS270">
        <v>-4.1700645750209997</v>
      </c>
      <c r="AT270">
        <v>-4.15017366431979</v>
      </c>
      <c r="AU270">
        <v>-4.1549679784449998</v>
      </c>
      <c r="AV270">
        <v>-4.1874447825442704</v>
      </c>
      <c r="AW270">
        <v>-4.2486082124710798</v>
      </c>
      <c r="AX270">
        <v>-4.3373983574833099</v>
      </c>
      <c r="AY270">
        <v>-4.4507743371084096</v>
      </c>
      <c r="AZ270">
        <v>-4.5838935628857396</v>
      </c>
      <c r="BA270">
        <v>-4.7304386571604802</v>
      </c>
      <c r="BB270">
        <v>-4.88300428867392</v>
      </c>
      <c r="BC270">
        <v>-5.0335752753229199</v>
      </c>
      <c r="BD270">
        <v>-5.1740265498379703</v>
      </c>
      <c r="BE270">
        <v>-5.2966426593081897</v>
      </c>
      <c r="BF270">
        <v>-5.3946042249303403</v>
      </c>
      <c r="BG270">
        <v>-5.4624171997481703</v>
      </c>
      <c r="BH270">
        <v>-5.4962577539445396</v>
      </c>
      <c r="BI270">
        <v>-5.4942202197845802</v>
      </c>
      <c r="BJ270">
        <v>-5.4564370654131</v>
      </c>
      <c r="BK270">
        <v>-5.3850590613337301</v>
      </c>
      <c r="BL270">
        <v>-5.28412786653438</v>
      </c>
      <c r="BM270">
        <v>-5.1593359451945302</v>
      </c>
      <c r="BN270">
        <v>-5.01763965667595</v>
      </c>
      <c r="BO270">
        <v>-4.8668159991823003</v>
      </c>
      <c r="BP270">
        <v>-4.71502835619959</v>
      </c>
      <c r="BQ270">
        <v>-4.5702406854928803</v>
      </c>
      <c r="BR270">
        <v>-4.4397234012375</v>
      </c>
      <c r="BS270">
        <v>-4.32966493342873</v>
      </c>
      <c r="BT270">
        <v>-4.2446773945120597</v>
      </c>
      <c r="BU270">
        <v>-4.1875641482416803</v>
      </c>
      <c r="BV270">
        <v>-4.1591393488485497</v>
      </c>
      <c r="BW270">
        <v>-4.15813419687347</v>
      </c>
      <c r="BX270">
        <v>-4.1813221929119404</v>
      </c>
      <c r="BY270">
        <v>-4.2236654328249097</v>
      </c>
      <c r="BZ270">
        <v>-4.2786722205624903</v>
      </c>
      <c r="CA270">
        <v>-4.33876970625772</v>
      </c>
      <c r="CB270">
        <v>-4.3957884103885796</v>
      </c>
      <c r="CC270">
        <v>-4.4414604643581601</v>
      </c>
      <c r="CD270">
        <v>-4.4679448769441299</v>
      </c>
      <c r="CE270">
        <v>-4.4682993793150398</v>
      </c>
      <c r="CF270">
        <v>-4.4369177736190899</v>
      </c>
      <c r="CG270">
        <v>-4.3698699904098799</v>
      </c>
      <c r="CH270">
        <v>-4.2651398211382299</v>
      </c>
      <c r="CI270">
        <v>-4.1227430922298902</v>
      </c>
      <c r="CJ270">
        <v>-3.9447096827386798</v>
      </c>
      <c r="CK270">
        <v>-3.7349514738636702</v>
      </c>
      <c r="CL270">
        <v>-3.4989970903665202</v>
      </c>
      <c r="CM270">
        <v>-3.2436334542895899</v>
      </c>
      <c r="CN270">
        <v>-2.9764660103459102</v>
      </c>
      <c r="CO270">
        <v>-2.7054291870941198</v>
      </c>
      <c r="CP270">
        <v>-2.4382685979734302</v>
      </c>
      <c r="CQ270">
        <v>-2.1820577601029201</v>
      </c>
      <c r="CR270">
        <v>-1.9427296372345899</v>
      </c>
      <c r="CS270">
        <v>-1.72472188013332</v>
      </c>
      <c r="CT270">
        <v>-1.5306882044278001</v>
      </c>
      <c r="CU270">
        <v>-1.36136744167986</v>
      </c>
      <c r="CV270">
        <v>-1.21556332335012</v>
      </c>
      <c r="CW270">
        <v>-1.0902930879016299</v>
      </c>
      <c r="CX270">
        <v>-0.98106804411565895</v>
      </c>
      <c r="CY270">
        <v>-0.882323768744804</v>
      </c>
      <c r="CZ270">
        <v>-0.78797246464781001</v>
      </c>
      <c r="DA270">
        <v>-0.69205272513053395</v>
      </c>
      <c r="DB270">
        <v>-0.58943923699918199</v>
      </c>
      <c r="DC270">
        <v>-0.47653149520975102</v>
      </c>
      <c r="DD270">
        <v>-0.351831227470779</v>
      </c>
      <c r="DE270">
        <v>-0.21624845431229001</v>
      </c>
      <c r="DF270">
        <v>-0.146005340762558</v>
      </c>
    </row>
    <row r="271" spans="11:110" ht="1.1499999999999999" customHeight="1" x14ac:dyDescent="0.25">
      <c r="K271">
        <v>-0.13895403044688401</v>
      </c>
      <c r="L271">
        <v>-0.20615175137969699</v>
      </c>
      <c r="M271">
        <v>-0.33637235684863698</v>
      </c>
      <c r="N271">
        <v>-0.457487234397503</v>
      </c>
      <c r="O271">
        <v>-0.56889178464557899</v>
      </c>
      <c r="P271">
        <v>-0.67207986727491897</v>
      </c>
      <c r="Q271">
        <v>-0.77042310730596397</v>
      </c>
      <c r="R271">
        <v>-0.86862455890871404</v>
      </c>
      <c r="S271">
        <v>-0.972122420578025</v>
      </c>
      <c r="T271">
        <v>-1.0863980386355101</v>
      </c>
      <c r="U271">
        <v>-1.2164481808198999</v>
      </c>
      <c r="V271">
        <v>-1.3661886234710801</v>
      </c>
      <c r="W271">
        <v>-1.53814003341165</v>
      </c>
      <c r="X271">
        <v>-1.73314020795691</v>
      </c>
      <c r="Y271">
        <v>-1.9502069253573999</v>
      </c>
      <c r="Z271">
        <v>-2.1865989565477202</v>
      </c>
      <c r="AA271">
        <v>-2.43793978407964</v>
      </c>
      <c r="AB271">
        <v>-2.6984707606023801</v>
      </c>
      <c r="AC271">
        <v>-2.96145012456084</v>
      </c>
      <c r="AD271">
        <v>-3.2195524215942601</v>
      </c>
      <c r="AE271">
        <v>-3.4653201345123801</v>
      </c>
      <c r="AF271">
        <v>-3.6916984609910899</v>
      </c>
      <c r="AG271">
        <v>-3.8924443968219502</v>
      </c>
      <c r="AH271">
        <v>-4.0625303382583304</v>
      </c>
      <c r="AI271">
        <v>-4.1985014731106398</v>
      </c>
      <c r="AJ271">
        <v>-4.2986991024326802</v>
      </c>
      <c r="AK271">
        <v>-4.3633431131433804</v>
      </c>
      <c r="AL271">
        <v>-4.3945665018631503</v>
      </c>
      <c r="AM271">
        <v>-4.3962838609975901</v>
      </c>
      <c r="AN271">
        <v>-4.3739427062380001</v>
      </c>
      <c r="AO271">
        <v>-4.3341895647923003</v>
      </c>
      <c r="AP271">
        <v>-4.2844772526707802</v>
      </c>
      <c r="AQ271">
        <v>-4.2325914241520701</v>
      </c>
      <c r="AR271">
        <v>-4.1861637774387503</v>
      </c>
      <c r="AS271">
        <v>-4.1522062920861798</v>
      </c>
      <c r="AT271">
        <v>-4.13667557696788</v>
      </c>
      <c r="AU271">
        <v>-4.1441026429340297</v>
      </c>
      <c r="AV271">
        <v>-4.17730569283734</v>
      </c>
      <c r="AW271">
        <v>-4.2372311689732403</v>
      </c>
      <c r="AX271">
        <v>-4.3228863879974604</v>
      </c>
      <c r="AY271">
        <v>-4.4314183285852904</v>
      </c>
      <c r="AZ271">
        <v>-4.5582809847021704</v>
      </c>
      <c r="BA271">
        <v>-4.6975435077627798</v>
      </c>
      <c r="BB271">
        <v>-4.8422526814418196</v>
      </c>
      <c r="BC271">
        <v>-4.9848824940120204</v>
      </c>
      <c r="BD271">
        <v>-5.1178032886420404</v>
      </c>
      <c r="BE271">
        <v>-5.2337699833550202</v>
      </c>
      <c r="BF271">
        <v>-5.3263788927642199</v>
      </c>
      <c r="BG271">
        <v>-5.3904707857396899</v>
      </c>
      <c r="BH271">
        <v>-5.4224546594848997</v>
      </c>
      <c r="BI271">
        <v>-5.4205410078802201</v>
      </c>
      <c r="BJ271">
        <v>-5.38485452896143</v>
      </c>
      <c r="BK271">
        <v>-5.3174147270378302</v>
      </c>
      <c r="BL271">
        <v>-5.2220166633920897</v>
      </c>
      <c r="BM271">
        <v>-5.1040065868486399</v>
      </c>
      <c r="BN271">
        <v>-4.9699169662625202</v>
      </c>
      <c r="BO271">
        <v>-4.8270496031633803</v>
      </c>
      <c r="BP271">
        <v>-4.6830713201283602</v>
      </c>
      <c r="BQ271">
        <v>-4.5454600873023203</v>
      </c>
      <c r="BR271">
        <v>-4.4210409387932597</v>
      </c>
      <c r="BS271">
        <v>-4.3156254789057504</v>
      </c>
      <c r="BT271">
        <v>-4.2335420564548798</v>
      </c>
      <c r="BU271">
        <v>-4.1774207970896802</v>
      </c>
      <c r="BV271">
        <v>-4.1480240195558702</v>
      </c>
      <c r="BW271">
        <v>-4.1441560994928803</v>
      </c>
      <c r="BX271">
        <v>-4.16278398128176</v>
      </c>
      <c r="BY271">
        <v>-4.1991717862342597</v>
      </c>
      <c r="BZ271">
        <v>-4.2472190806985699</v>
      </c>
      <c r="CA271">
        <v>-4.2998090313443704</v>
      </c>
      <c r="CB271">
        <v>-4.3492646340702397</v>
      </c>
      <c r="CC271">
        <v>-4.3878160554569297</v>
      </c>
      <c r="CD271">
        <v>-4.4080946132007597</v>
      </c>
      <c r="CE271">
        <v>-4.4035749379575497</v>
      </c>
      <c r="CF271">
        <v>-4.3689868286881799</v>
      </c>
      <c r="CG271">
        <v>-4.3006342181127701</v>
      </c>
      <c r="CH271">
        <v>-4.1966184693156396</v>
      </c>
      <c r="CI271">
        <v>-4.0569495303330596</v>
      </c>
      <c r="CJ271">
        <v>-3.8835294266253499</v>
      </c>
      <c r="CK271">
        <v>-3.6800282475375501</v>
      </c>
      <c r="CL271">
        <v>-3.4516350772626501</v>
      </c>
      <c r="CM271">
        <v>-3.20472205628317</v>
      </c>
      <c r="CN271">
        <v>-2.94643170490607</v>
      </c>
      <c r="CO271">
        <v>-2.6842174030087702</v>
      </c>
      <c r="CP271">
        <v>-2.4253580921212001</v>
      </c>
      <c r="CQ271">
        <v>-2.17650566233565</v>
      </c>
      <c r="CR271">
        <v>-1.94324501399913</v>
      </c>
      <c r="CS271">
        <v>-1.72976405187803</v>
      </c>
      <c r="CT271">
        <v>-1.5385827359731901</v>
      </c>
      <c r="CU271">
        <v>-1.37043361908737</v>
      </c>
      <c r="CV271">
        <v>-1.2242444114647699</v>
      </c>
      <c r="CW271">
        <v>-1.0972805487616499</v>
      </c>
      <c r="CX271">
        <v>-0.98541045502614399</v>
      </c>
      <c r="CY271">
        <v>-0.883510430579317</v>
      </c>
      <c r="CZ271">
        <v>-0.78598124579948003</v>
      </c>
      <c r="DA271">
        <v>-0.68735132266531296</v>
      </c>
      <c r="DB271">
        <v>-0.58292888849570301</v>
      </c>
      <c r="DC271">
        <v>-0.46942526654804601</v>
      </c>
      <c r="DD271">
        <v>-0.34546621472741201</v>
      </c>
      <c r="DE271">
        <v>-0.21184849526034599</v>
      </c>
      <c r="DF271">
        <v>-0.14286372442106701</v>
      </c>
    </row>
    <row r="272" spans="11:110" ht="1.1499999999999999" customHeight="1" x14ac:dyDescent="0.25">
      <c r="K272">
        <v>-0.136352243710189</v>
      </c>
      <c r="L272">
        <v>-0.20251965502277899</v>
      </c>
      <c r="M272">
        <v>-0.33115847859389702</v>
      </c>
      <c r="N272">
        <v>-0.45175294104840702</v>
      </c>
      <c r="O272">
        <v>-0.563793663789529</v>
      </c>
      <c r="P272">
        <v>-0.66865899871446799</v>
      </c>
      <c r="Q272">
        <v>-0.76943574051938401</v>
      </c>
      <c r="R272">
        <v>-0.87043154067727702</v>
      </c>
      <c r="S272">
        <v>-0.97663792437992403</v>
      </c>
      <c r="T272">
        <v>-1.0930914533156399</v>
      </c>
      <c r="U272">
        <v>-1.22438979489716</v>
      </c>
      <c r="V272">
        <v>-1.37412841874092</v>
      </c>
      <c r="W272">
        <v>-1.54461020606715</v>
      </c>
      <c r="X272">
        <v>-1.73657194602164</v>
      </c>
      <c r="Y272">
        <v>-1.9490518960254699</v>
      </c>
      <c r="Z272">
        <v>-2.1794476935475</v>
      </c>
      <c r="AA272">
        <v>-2.4236290085166798</v>
      </c>
      <c r="AB272">
        <v>-2.6761725863966501</v>
      </c>
      <c r="AC272">
        <v>-2.9307383679084098</v>
      </c>
      <c r="AD272">
        <v>-3.1804415819721199</v>
      </c>
      <c r="AE272">
        <v>-3.4182747010143699</v>
      </c>
      <c r="AF272">
        <v>-3.63761279870916</v>
      </c>
      <c r="AG272">
        <v>-3.8325942329837002</v>
      </c>
      <c r="AH272">
        <v>-3.9984989896750101</v>
      </c>
      <c r="AI272">
        <v>-4.1320860698558501</v>
      </c>
      <c r="AJ272">
        <v>-4.2318025067142502</v>
      </c>
      <c r="AK272">
        <v>-4.2978584596691398</v>
      </c>
      <c r="AL272">
        <v>-4.3322619424712796</v>
      </c>
      <c r="AM272">
        <v>-4.3386947107792899</v>
      </c>
      <c r="AN272">
        <v>-4.3222777368984904</v>
      </c>
      <c r="AO272">
        <v>-4.2892576470975401</v>
      </c>
      <c r="AP272">
        <v>-4.2466389186312998</v>
      </c>
      <c r="AQ272">
        <v>-4.2017383636394001</v>
      </c>
      <c r="AR272">
        <v>-4.1617276400027201</v>
      </c>
      <c r="AS272">
        <v>-4.1331963477007303</v>
      </c>
      <c r="AT272">
        <v>-4.1217427943524099</v>
      </c>
      <c r="AU272">
        <v>-4.1316262106742903</v>
      </c>
      <c r="AV272">
        <v>-4.1654965363582903</v>
      </c>
      <c r="AW272">
        <v>-4.2242459470214104</v>
      </c>
      <c r="AX272">
        <v>-4.3069448191559703</v>
      </c>
      <c r="AY272">
        <v>-4.41091649835578</v>
      </c>
      <c r="AZ272">
        <v>-4.5318934749585704</v>
      </c>
      <c r="BA272">
        <v>-4.6643078812413101</v>
      </c>
      <c r="BB272">
        <v>-4.8016310822353301</v>
      </c>
      <c r="BC272">
        <v>-4.9367964506676101</v>
      </c>
      <c r="BD272">
        <v>-5.0626395851264903</v>
      </c>
      <c r="BE272">
        <v>-5.1723571517374198</v>
      </c>
      <c r="BF272">
        <v>-5.2599358674300198</v>
      </c>
      <c r="BG272">
        <v>-5.3205309467298898</v>
      </c>
      <c r="BH272">
        <v>-5.3507700435133998</v>
      </c>
      <c r="BI272">
        <v>-5.3489727370931801</v>
      </c>
      <c r="BJ272">
        <v>-5.3152564314444604</v>
      </c>
      <c r="BK272">
        <v>-5.25151736825058</v>
      </c>
      <c r="BL272">
        <v>-5.1613190068941401</v>
      </c>
      <c r="BM272">
        <v>-5.0496824252566004</v>
      </c>
      <c r="BN272">
        <v>-4.9227420093286902</v>
      </c>
      <c r="BO272">
        <v>-4.7873533032901401</v>
      </c>
      <c r="BP272">
        <v>-4.6507167571395396</v>
      </c>
      <c r="BQ272">
        <v>-4.5198539483370004</v>
      </c>
      <c r="BR272">
        <v>-4.4011716870785103</v>
      </c>
      <c r="BS272">
        <v>-4.30012768325994</v>
      </c>
      <c r="BT272">
        <v>-4.2207838240345703</v>
      </c>
      <c r="BU272">
        <v>-4.16560761423204</v>
      </c>
      <c r="BV272">
        <v>-4.1353127694139404</v>
      </c>
      <c r="BW272">
        <v>-4.1287724706799498</v>
      </c>
      <c r="BX272">
        <v>-4.1431354196607098</v>
      </c>
      <c r="BY272">
        <v>-4.1739495157187498</v>
      </c>
      <c r="BZ272">
        <v>-4.2154819383500097</v>
      </c>
      <c r="CA272">
        <v>-4.2610442621334403</v>
      </c>
      <c r="CB272">
        <v>-4.3034221682156097</v>
      </c>
      <c r="CC272">
        <v>-4.3353137617450797</v>
      </c>
      <c r="CD272">
        <v>-4.3497941511971003</v>
      </c>
      <c r="CE272">
        <v>-4.34072971999427</v>
      </c>
      <c r="CF272">
        <v>-4.3031661198278597</v>
      </c>
      <c r="CG272">
        <v>-4.2336273381968299</v>
      </c>
      <c r="CH272">
        <v>-4.1303254670514198</v>
      </c>
      <c r="CI272">
        <v>-3.9932653244587302</v>
      </c>
      <c r="CJ272">
        <v>-3.8242292770476798</v>
      </c>
      <c r="CK272">
        <v>-3.62666077226323</v>
      </c>
      <c r="CL272">
        <v>-3.4054305268301599</v>
      </c>
      <c r="CM272">
        <v>-3.16652172021784</v>
      </c>
      <c r="CN272">
        <v>-2.9166427300451501</v>
      </c>
      <c r="CO272">
        <v>-2.6627957777346398</v>
      </c>
      <c r="CP272">
        <v>-2.4118223236768599</v>
      </c>
      <c r="CQ272">
        <v>-2.1699789142847399</v>
      </c>
      <c r="CR272">
        <v>-1.9425242753501999</v>
      </c>
      <c r="CS272">
        <v>-1.73341237259354</v>
      </c>
      <c r="CT272">
        <v>-1.54503779106192</v>
      </c>
      <c r="CU272">
        <v>-1.3781272010716401</v>
      </c>
      <c r="CV272">
        <v>-1.2317238872460099</v>
      </c>
      <c r="CW272">
        <v>-1.10332458306253</v>
      </c>
      <c r="CX272">
        <v>-0.98912967205691504</v>
      </c>
      <c r="CY272">
        <v>-0.88442388984853904</v>
      </c>
      <c r="CZ272">
        <v>-0.78405875449296603</v>
      </c>
      <c r="DA272">
        <v>-0.68301195050834396</v>
      </c>
      <c r="DB272">
        <v>-0.57698605536897496</v>
      </c>
      <c r="DC272">
        <v>-0.46297250441671101</v>
      </c>
      <c r="DD272">
        <v>-0.33970483283521802</v>
      </c>
      <c r="DE272">
        <v>-0.207873669540035</v>
      </c>
      <c r="DF272">
        <v>-0.140028445140223</v>
      </c>
    </row>
    <row r="273" spans="11:110" ht="1.1499999999999999" customHeight="1" x14ac:dyDescent="0.25">
      <c r="K273">
        <v>-0.13400793409145001</v>
      </c>
      <c r="L273">
        <v>-0.199243850229918</v>
      </c>
      <c r="M273">
        <v>-0.32644672445809603</v>
      </c>
      <c r="N273">
        <v>-0.446553658565849</v>
      </c>
      <c r="O273">
        <v>-0.55914369431882704</v>
      </c>
      <c r="P273">
        <v>-0.66549384172845205</v>
      </c>
      <c r="Q273">
        <v>-0.76843443047562598</v>
      </c>
      <c r="R273">
        <v>-0.87191324417039595</v>
      </c>
      <c r="S273">
        <v>-0.98051224265544901</v>
      </c>
      <c r="T273">
        <v>-1.09885788442712</v>
      </c>
      <c r="U273">
        <v>-1.2311783633919999</v>
      </c>
      <c r="V273">
        <v>-1.3807717265692101</v>
      </c>
      <c r="W273">
        <v>-1.54973828437399</v>
      </c>
      <c r="X273">
        <v>-1.7387208796340801</v>
      </c>
      <c r="Y273">
        <v>-1.9467772073484</v>
      </c>
      <c r="Z273">
        <v>-2.17143513159944</v>
      </c>
      <c r="AA273">
        <v>-2.4087950732129002</v>
      </c>
      <c r="AB273">
        <v>-2.6537481513826</v>
      </c>
      <c r="AC273">
        <v>-2.9003309339474601</v>
      </c>
      <c r="AD273">
        <v>-3.1420718726076799</v>
      </c>
      <c r="AE273">
        <v>-3.37238541617076</v>
      </c>
      <c r="AF273">
        <v>-3.5850497815251199</v>
      </c>
      <c r="AG273">
        <v>-3.7745609429483298</v>
      </c>
      <c r="AH273">
        <v>-3.9364872638074799</v>
      </c>
      <c r="AI273">
        <v>-4.0677881170217498</v>
      </c>
      <c r="AJ273">
        <v>-4.1670094330899499</v>
      </c>
      <c r="AK273">
        <v>-4.2343518662998996</v>
      </c>
      <c r="AL273">
        <v>-4.2717057309498303</v>
      </c>
      <c r="AM273">
        <v>-4.2825338258564898</v>
      </c>
      <c r="AN273">
        <v>-4.2716501819691297</v>
      </c>
      <c r="AO273">
        <v>-4.2449256167587501</v>
      </c>
      <c r="AP273">
        <v>-4.2089433309327697</v>
      </c>
      <c r="AQ273">
        <v>-4.1705796276740603</v>
      </c>
      <c r="AR273">
        <v>-4.1365739456516604</v>
      </c>
      <c r="AS273">
        <v>-4.1131190528754198</v>
      </c>
      <c r="AT273">
        <v>-4.1054766150684898</v>
      </c>
      <c r="AU273">
        <v>-4.1176504975405503</v>
      </c>
      <c r="AV273">
        <v>-4.1521325190316896</v>
      </c>
      <c r="AW273">
        <v>-4.2097638094095302</v>
      </c>
      <c r="AX273">
        <v>-4.2896738922953102</v>
      </c>
      <c r="AY273">
        <v>-4.3893516850296104</v>
      </c>
      <c r="AZ273">
        <v>-4.5047911860199203</v>
      </c>
      <c r="BA273">
        <v>-4.6307653924511296</v>
      </c>
      <c r="BB273">
        <v>-4.7611443933685802</v>
      </c>
      <c r="BC273">
        <v>-4.8892929719232603</v>
      </c>
      <c r="BD273">
        <v>-5.0084836591271102</v>
      </c>
      <c r="BE273">
        <v>-5.1123279847698901</v>
      </c>
      <c r="BF273">
        <v>-5.1951793150212504</v>
      </c>
      <c r="BG273">
        <v>-5.2524881811959503</v>
      </c>
      <c r="BH273">
        <v>-5.28108758651919</v>
      </c>
      <c r="BI273">
        <v>-5.2793995477350997</v>
      </c>
      <c r="BJ273">
        <v>-5.24753461890948</v>
      </c>
      <c r="BK273">
        <v>-5.1872732976898099</v>
      </c>
      <c r="BL273">
        <v>-5.1019615286673696</v>
      </c>
      <c r="BM273">
        <v>-4.9963149830796203</v>
      </c>
      <c r="BN273">
        <v>-4.8760942000052001</v>
      </c>
      <c r="BO273">
        <v>-4.7477356467408898</v>
      </c>
      <c r="BP273">
        <v>-4.6180017528638801</v>
      </c>
      <c r="BQ273">
        <v>-4.4934854971596403</v>
      </c>
      <c r="BR273">
        <v>-4.3802009742650698</v>
      </c>
      <c r="BS273">
        <v>-4.2832735372836499</v>
      </c>
      <c r="BT273">
        <v>-4.2065148595051198</v>
      </c>
      <c r="BU273">
        <v>-4.15223979451088</v>
      </c>
      <c r="BV273">
        <v>-4.1211164915578804</v>
      </c>
      <c r="BW273">
        <v>-4.1120828348889296</v>
      </c>
      <c r="BX273">
        <v>-4.1224583082854904</v>
      </c>
      <c r="BY273">
        <v>-4.1480574492126303</v>
      </c>
      <c r="BZ273">
        <v>-4.1834928379604301</v>
      </c>
      <c r="CA273">
        <v>-4.2224785244781398</v>
      </c>
      <c r="CB273">
        <v>-4.2582348990827201</v>
      </c>
      <c r="CC273">
        <v>-4.2838997384106996</v>
      </c>
      <c r="CD273">
        <v>-4.2929651477721604</v>
      </c>
      <c r="CE273">
        <v>-4.2796656471469401</v>
      </c>
      <c r="CF273">
        <v>-4.2393438212624401</v>
      </c>
      <c r="CG273">
        <v>-4.1687305981036804</v>
      </c>
      <c r="CH273">
        <v>-4.0661423723407397</v>
      </c>
      <c r="CI273">
        <v>-3.9315795265973401</v>
      </c>
      <c r="CJ273">
        <v>-3.7667124440085602</v>
      </c>
      <c r="CK273">
        <v>-3.5747721535500299</v>
      </c>
      <c r="CL273">
        <v>-3.3603308560462199</v>
      </c>
      <c r="CM273">
        <v>-3.1290070098381899</v>
      </c>
      <c r="CN273">
        <v>-2.8871018245957698</v>
      </c>
      <c r="CO273">
        <v>-2.6411944086606902</v>
      </c>
      <c r="CP273">
        <v>-2.3977161018129798</v>
      </c>
      <c r="CQ273">
        <v>-2.1625526909929502</v>
      </c>
      <c r="CR273">
        <v>-1.94065724640755</v>
      </c>
      <c r="CS273">
        <v>-1.73576448178937</v>
      </c>
      <c r="CT273">
        <v>-1.55015138744014</v>
      </c>
      <c r="CU273">
        <v>-1.3845389835851201</v>
      </c>
      <c r="CV273">
        <v>-1.2380780810018901</v>
      </c>
      <c r="CW273">
        <v>-1.10848078194498</v>
      </c>
      <c r="CX273">
        <v>-0.99225575220988005</v>
      </c>
      <c r="CY273">
        <v>-0.88506602890858999</v>
      </c>
      <c r="CZ273">
        <v>-0.78217880244287696</v>
      </c>
      <c r="DA273">
        <v>-0.67898375959632096</v>
      </c>
      <c r="DB273">
        <v>-0.57154239428682496</v>
      </c>
      <c r="DC273">
        <v>-0.45709812542789602</v>
      </c>
      <c r="DD273">
        <v>-0.33447862892191998</v>
      </c>
      <c r="DE273">
        <v>-0.20427582042575901</v>
      </c>
      <c r="DF273">
        <v>-0.13746473993382999</v>
      </c>
    </row>
    <row r="274" spans="11:110" ht="1.1499999999999999" customHeight="1" x14ac:dyDescent="0.25">
      <c r="K274">
        <v>-0.131890989086177</v>
      </c>
      <c r="L274">
        <v>-0.19628260879607701</v>
      </c>
      <c r="M274">
        <v>-0.32217782522679</v>
      </c>
      <c r="N274">
        <v>-0.44182457624846799</v>
      </c>
      <c r="O274">
        <v>-0.55488341156617005</v>
      </c>
      <c r="P274">
        <v>-0.66254195439802499</v>
      </c>
      <c r="Q274">
        <v>-0.76739923038899605</v>
      </c>
      <c r="R274">
        <v>-0.87307531851430198</v>
      </c>
      <c r="S274">
        <v>-0.98377665380727597</v>
      </c>
      <c r="T274">
        <v>-1.1037517108011099</v>
      </c>
      <c r="U274">
        <v>-1.2368868475457</v>
      </c>
      <c r="V274">
        <v>-1.3862041655084001</v>
      </c>
      <c r="W274">
        <v>-1.5536157669497701</v>
      </c>
      <c r="X274">
        <v>-1.7396772867680399</v>
      </c>
      <c r="Y274">
        <v>-1.9434649984003101</v>
      </c>
      <c r="Z274">
        <v>-2.1626289927071598</v>
      </c>
      <c r="AA274">
        <v>-2.39348604250194</v>
      </c>
      <c r="AB274">
        <v>-2.6312219848859999</v>
      </c>
      <c r="AC274">
        <v>-2.8702265315423698</v>
      </c>
      <c r="AD274">
        <v>-3.1044156189548602</v>
      </c>
      <c r="AE274">
        <v>-3.3275994103013402</v>
      </c>
      <c r="AF274">
        <v>-3.5339341946593898</v>
      </c>
      <c r="AG274">
        <v>-3.7182512840046802</v>
      </c>
      <c r="AH274">
        <v>-3.87638939650334</v>
      </c>
      <c r="AI274">
        <v>-4.0054956716915999</v>
      </c>
      <c r="AJ274">
        <v>-4.10420853049611</v>
      </c>
      <c r="AK274">
        <v>-4.1727193401878298</v>
      </c>
      <c r="AL274">
        <v>-4.2128075635742297</v>
      </c>
      <c r="AM274">
        <v>-4.2277300834677503</v>
      </c>
      <c r="AN274">
        <v>-4.2220124047488197</v>
      </c>
      <c r="AO274">
        <v>-4.2011721683632004</v>
      </c>
      <c r="AP274">
        <v>-4.1713967168692196</v>
      </c>
      <c r="AQ274">
        <v>-4.1391484548227897</v>
      </c>
      <c r="AR274">
        <v>-4.1107607329458196</v>
      </c>
      <c r="AS274">
        <v>-4.0920534846513696</v>
      </c>
      <c r="AT274">
        <v>-4.0879720773770103</v>
      </c>
      <c r="AU274">
        <v>-4.1022804260450103</v>
      </c>
      <c r="AV274">
        <v>-4.1373217529066899</v>
      </c>
      <c r="AW274">
        <v>-4.1938891689659803</v>
      </c>
      <c r="AX274">
        <v>-4.2711676723384704</v>
      </c>
      <c r="AY274">
        <v>-4.3668016126229299</v>
      </c>
      <c r="AZ274">
        <v>-4.4770305387970302</v>
      </c>
      <c r="BA274">
        <v>-4.5969475411509704</v>
      </c>
      <c r="BB274">
        <v>-4.7207971495033796</v>
      </c>
      <c r="BC274">
        <v>-4.8423492860314203</v>
      </c>
      <c r="BD274">
        <v>-4.9552868125334797</v>
      </c>
      <c r="BE274">
        <v>-5.05361087037062</v>
      </c>
      <c r="BF274">
        <v>-5.1320191654479697</v>
      </c>
      <c r="BG274">
        <v>-5.1862395825056904</v>
      </c>
      <c r="BH274">
        <v>-5.2132979780692104</v>
      </c>
      <c r="BI274">
        <v>-5.2117125615069799</v>
      </c>
      <c r="BJ274">
        <v>-5.1815874509349298</v>
      </c>
      <c r="BK274">
        <v>-5.1245944617321397</v>
      </c>
      <c r="BL274">
        <v>-5.0438752569558902</v>
      </c>
      <c r="BM274">
        <v>-4.9438586642667701</v>
      </c>
      <c r="BN274">
        <v>-4.82995413633759</v>
      </c>
      <c r="BO274">
        <v>-4.7082045917875002</v>
      </c>
      <c r="BP274">
        <v>-4.5849610671055201</v>
      </c>
      <c r="BQ274">
        <v>-4.46641404430558</v>
      </c>
      <c r="BR274">
        <v>-4.3582088629036297</v>
      </c>
      <c r="BS274">
        <v>-4.2651587486554199</v>
      </c>
      <c r="BT274">
        <v>-4.1908404195798603</v>
      </c>
      <c r="BU274">
        <v>-4.1374254388348399</v>
      </c>
      <c r="BV274">
        <v>-4.1055392420201304</v>
      </c>
      <c r="BW274">
        <v>-4.0941805645237999</v>
      </c>
      <c r="BX274">
        <v>-4.1008293656445796</v>
      </c>
      <c r="BY274">
        <v>-4.12155072231368</v>
      </c>
      <c r="BZ274">
        <v>-4.1512817517690701</v>
      </c>
      <c r="CA274">
        <v>-4.18411462032625</v>
      </c>
      <c r="CB274">
        <v>-4.2136781564568899</v>
      </c>
      <c r="CC274">
        <v>-4.2335232579437303</v>
      </c>
      <c r="CD274">
        <v>-4.2375338522409001</v>
      </c>
      <c r="CE274">
        <v>-4.2202904197776299</v>
      </c>
      <c r="CF274">
        <v>-4.1774147034717002</v>
      </c>
      <c r="CG274">
        <v>-4.1058322421237898</v>
      </c>
      <c r="CH274">
        <v>-4.0039577001519504</v>
      </c>
      <c r="CI274">
        <v>-3.8717876618955298</v>
      </c>
      <c r="CJ274">
        <v>-3.7108877230701101</v>
      </c>
      <c r="CK274">
        <v>-3.5242898401323002</v>
      </c>
      <c r="CL274">
        <v>-3.3162863117410599</v>
      </c>
      <c r="CM274">
        <v>-3.0921536336027402</v>
      </c>
      <c r="CN274">
        <v>-2.8578111134280402</v>
      </c>
      <c r="CO274">
        <v>-2.6194410817935299</v>
      </c>
      <c r="CP274">
        <v>-2.3830903724638799</v>
      </c>
      <c r="CQ274">
        <v>-2.1542970335995899</v>
      </c>
      <c r="CR274">
        <v>-1.93772769597613</v>
      </c>
      <c r="CS274">
        <v>-1.7369114719093799</v>
      </c>
      <c r="CT274">
        <v>-1.5540149916724899</v>
      </c>
      <c r="CU274">
        <v>-1.38975370078142</v>
      </c>
      <c r="CV274">
        <v>-1.2433782712102299</v>
      </c>
      <c r="CW274">
        <v>-1.1128011506090201</v>
      </c>
      <c r="CX274">
        <v>-0.99481706242207102</v>
      </c>
      <c r="CY274">
        <v>-0.88543922358388005</v>
      </c>
      <c r="CZ274">
        <v>-0.78031802630965497</v>
      </c>
      <c r="DA274">
        <v>-0.67522094637015895</v>
      </c>
      <c r="DB274">
        <v>-0.566536353135634</v>
      </c>
      <c r="DC274">
        <v>-0.45173470408475103</v>
      </c>
      <c r="DD274">
        <v>-0.32972633437388099</v>
      </c>
      <c r="DE274">
        <v>-0.20101197641356899</v>
      </c>
      <c r="DF274">
        <v>-0.135141649602328</v>
      </c>
    </row>
    <row r="275" spans="11:110" ht="1.1499999999999999" customHeight="1" x14ac:dyDescent="0.25">
      <c r="K275">
        <v>-0.129974608814209</v>
      </c>
      <c r="L275">
        <v>-0.193598737246061</v>
      </c>
      <c r="M275">
        <v>-0.31829882054678299</v>
      </c>
      <c r="N275">
        <v>-0.43750762650534802</v>
      </c>
      <c r="O275">
        <v>-0.55096034440758102</v>
      </c>
      <c r="P275">
        <v>-0.65976531529332905</v>
      </c>
      <c r="Q275">
        <v>-0.76631260473219298</v>
      </c>
      <c r="R275">
        <v>-0.87392369822613103</v>
      </c>
      <c r="S275">
        <v>-0.98646071292856397</v>
      </c>
      <c r="T275">
        <v>-1.1078238592699301</v>
      </c>
      <c r="U275">
        <v>-1.2415834144041999</v>
      </c>
      <c r="V275">
        <v>-1.3905056649001699</v>
      </c>
      <c r="W275">
        <v>-1.5563280411642699</v>
      </c>
      <c r="X275">
        <v>-1.73952538577071</v>
      </c>
      <c r="Y275">
        <v>-1.9391918502125001</v>
      </c>
      <c r="Z275">
        <v>-2.1530923416634198</v>
      </c>
      <c r="AA275">
        <v>-2.3777465510095701</v>
      </c>
      <c r="AB275">
        <v>-2.6086166538406799</v>
      </c>
      <c r="AC275">
        <v>-2.8404235155958002</v>
      </c>
      <c r="AD275">
        <v>-3.0674464344544199</v>
      </c>
      <c r="AE275">
        <v>-3.28386666872133</v>
      </c>
      <c r="AF275">
        <v>-3.4841950694389698</v>
      </c>
      <c r="AG275">
        <v>-3.6635773859165801</v>
      </c>
      <c r="AH275">
        <v>-3.81810578492578</v>
      </c>
      <c r="AI275">
        <v>-3.9451033523660102</v>
      </c>
      <c r="AJ275">
        <v>-4.0432949949991102</v>
      </c>
      <c r="AK275">
        <v>-4.1128630077673298</v>
      </c>
      <c r="AL275">
        <v>-4.1554824412432101</v>
      </c>
      <c r="AM275">
        <v>-4.1742165149331596</v>
      </c>
      <c r="AN275">
        <v>-4.1733195082214198</v>
      </c>
      <c r="AO275">
        <v>-4.1579771470585598</v>
      </c>
      <c r="AP275">
        <v>-4.1340047910952897</v>
      </c>
      <c r="AQ275">
        <v>-4.1074759386877497</v>
      </c>
      <c r="AR275">
        <v>-4.0843423962438798</v>
      </c>
      <c r="AS275">
        <v>-4.0700738037458697</v>
      </c>
      <c r="AT275">
        <v>-4.0693183390191603</v>
      </c>
      <c r="AU275">
        <v>-4.0856144434762696</v>
      </c>
      <c r="AV275">
        <v>-4.1211656866514197</v>
      </c>
      <c r="AW275">
        <v>-4.1767200044099999</v>
      </c>
      <c r="AX275">
        <v>-4.2515144225482704</v>
      </c>
      <c r="AY275">
        <v>-4.3433392004191003</v>
      </c>
      <c r="AZ275">
        <v>-4.4486644484220497</v>
      </c>
      <c r="BA275">
        <v>-4.5628838396198796</v>
      </c>
      <c r="BB275">
        <v>-4.68059353918754</v>
      </c>
      <c r="BC275">
        <v>-4.7959439366720096</v>
      </c>
      <c r="BD275">
        <v>-4.9030032406113397</v>
      </c>
      <c r="BE275">
        <v>-4.9961384850111399</v>
      </c>
      <c r="BF275">
        <v>-5.0703707609816799</v>
      </c>
      <c r="BG275">
        <v>-5.1216884372410796</v>
      </c>
      <c r="BH275">
        <v>-5.1472984898531102</v>
      </c>
      <c r="BI275">
        <v>-5.1458094558821896</v>
      </c>
      <c r="BJ275">
        <v>-5.1173194033433198</v>
      </c>
      <c r="BK275">
        <v>-5.0633980969191699</v>
      </c>
      <c r="BL275">
        <v>-4.9869953487298098</v>
      </c>
      <c r="BM275">
        <v>-4.8922705783030702</v>
      </c>
      <c r="BN275">
        <v>-4.7843035273488796</v>
      </c>
      <c r="BO275">
        <v>-4.6687675423361599</v>
      </c>
      <c r="BP275">
        <v>-4.5516272740801504</v>
      </c>
      <c r="BQ275">
        <v>-4.4386952196561102</v>
      </c>
      <c r="BR275">
        <v>-4.3352704695177398</v>
      </c>
      <c r="BS275">
        <v>-4.2458731233606102</v>
      </c>
      <c r="BT275">
        <v>-4.1738592742705798</v>
      </c>
      <c r="BU275">
        <v>-4.12126598419764</v>
      </c>
      <c r="BV275">
        <v>-4.0886786542835996</v>
      </c>
      <c r="BW275">
        <v>-4.0751532530490397</v>
      </c>
      <c r="BX275">
        <v>-4.0783205367575004</v>
      </c>
      <c r="BY275">
        <v>-4.0944810022563196</v>
      </c>
      <c r="BZ275">
        <v>-4.1188767050254098</v>
      </c>
      <c r="CA275">
        <v>-4.1459550468041702</v>
      </c>
      <c r="CB275">
        <v>-4.1697286254360897</v>
      </c>
      <c r="CC275">
        <v>-4.1841365195903597</v>
      </c>
      <c r="CD275">
        <v>-4.1834308266597198</v>
      </c>
      <c r="CE275">
        <v>-4.16251716528763</v>
      </c>
      <c r="CF275">
        <v>-4.1172797317182601</v>
      </c>
      <c r="CG275">
        <v>-4.0448270876816803</v>
      </c>
      <c r="CH275">
        <v>-3.9436665010885199</v>
      </c>
      <c r="CI275">
        <v>-3.8137913380319999</v>
      </c>
      <c r="CJ275">
        <v>-3.6566691608391602</v>
      </c>
      <c r="CK275">
        <v>-3.4751453638663601</v>
      </c>
      <c r="CL275">
        <v>-3.2732498072288498</v>
      </c>
      <c r="CM275">
        <v>-3.0559383821903499</v>
      </c>
      <c r="CN275">
        <v>-2.8287721574695102</v>
      </c>
      <c r="CO275">
        <v>-2.5975614266967502</v>
      </c>
      <c r="CP275">
        <v>-2.3679924718499898</v>
      </c>
      <c r="CQ275">
        <v>-2.14527718681417</v>
      </c>
      <c r="CR275">
        <v>-1.93381373421849</v>
      </c>
      <c r="CS275">
        <v>-1.73693832439315</v>
      </c>
      <c r="CT275">
        <v>-1.5567139626645701</v>
      </c>
      <c r="CU275">
        <v>-1.3938504447134801</v>
      </c>
      <c r="CV275">
        <v>-1.2476910486358801</v>
      </c>
      <c r="CW275">
        <v>-1.1163343822611</v>
      </c>
      <c r="CX275">
        <v>-0.99684042420522001</v>
      </c>
      <c r="CY275">
        <v>-0.88554633261973303</v>
      </c>
      <c r="CZ275">
        <v>-0.77845567750613098</v>
      </c>
      <c r="DA275">
        <v>-0.67168233752148299</v>
      </c>
      <c r="DB275">
        <v>-0.56191255508446303</v>
      </c>
      <c r="DC275">
        <v>-0.446821716870413</v>
      </c>
      <c r="DD275">
        <v>-0.32539311032023299</v>
      </c>
      <c r="DE275">
        <v>-0.198043773883673</v>
      </c>
      <c r="DF275">
        <v>-0.133031583493948</v>
      </c>
    </row>
    <row r="276" spans="11:110" ht="1.1499999999999999" customHeight="1" x14ac:dyDescent="0.25">
      <c r="K276">
        <v>-0.12823492973787301</v>
      </c>
      <c r="L276">
        <v>-0.19115907558174899</v>
      </c>
      <c r="M276">
        <v>-0.31476239378488502</v>
      </c>
      <c r="N276">
        <v>-0.43355081534968498</v>
      </c>
      <c r="O276">
        <v>-0.54732746067975302</v>
      </c>
      <c r="P276">
        <v>-0.65712994656282198</v>
      </c>
      <c r="Q276">
        <v>-0.765159243483021</v>
      </c>
      <c r="R276">
        <v>-0.87446459313504399</v>
      </c>
      <c r="S276">
        <v>-0.98859239099822305</v>
      </c>
      <c r="T276">
        <v>-1.11112206252365</v>
      </c>
      <c r="U276">
        <v>-1.24533177952614</v>
      </c>
      <c r="V276">
        <v>-1.3937508584351199</v>
      </c>
      <c r="W276">
        <v>-1.5579547963593099</v>
      </c>
      <c r="X276">
        <v>-1.7383437392892001</v>
      </c>
      <c r="Y276">
        <v>-1.93402915307973</v>
      </c>
      <c r="Z276">
        <v>-2.1428838928655201</v>
      </c>
      <c r="AA276">
        <v>-2.3616180309407899</v>
      </c>
      <c r="AB276">
        <v>-2.5859528967033598</v>
      </c>
      <c r="AC276">
        <v>-2.8109199198932502</v>
      </c>
      <c r="AD276">
        <v>-3.0311391511898602</v>
      </c>
      <c r="AE276">
        <v>-3.2411398650874101</v>
      </c>
      <c r="AF276">
        <v>-3.4357654301431699</v>
      </c>
      <c r="AG276">
        <v>-3.6104564279216498</v>
      </c>
      <c r="AH276">
        <v>-3.7615426157554399</v>
      </c>
      <c r="AI276">
        <v>-3.8865119420412602</v>
      </c>
      <c r="AJ276">
        <v>-3.9841701729204</v>
      </c>
      <c r="AK276">
        <v>-4.0546907432805401</v>
      </c>
      <c r="AL276">
        <v>-4.0996503471275103</v>
      </c>
      <c r="AM276">
        <v>-4.1219300529431901</v>
      </c>
      <c r="AN276">
        <v>-4.1255291680982502</v>
      </c>
      <c r="AO276">
        <v>-4.11532147797619</v>
      </c>
      <c r="AP276">
        <v>-4.0967727858902103</v>
      </c>
      <c r="AQ276">
        <v>-4.0755911572464596</v>
      </c>
      <c r="AR276">
        <v>-4.0573699062630801</v>
      </c>
      <c r="AS276">
        <v>-4.0472495525289904</v>
      </c>
      <c r="AT276">
        <v>-4.0495990336334096</v>
      </c>
      <c r="AU276">
        <v>-4.0677449142448996</v>
      </c>
      <c r="AV276">
        <v>-4.1037595094255899</v>
      </c>
      <c r="AW276">
        <v>-4.1583482505670704</v>
      </c>
      <c r="AX276">
        <v>-4.2307969563373602</v>
      </c>
      <c r="AY276">
        <v>-4.3190328539280003</v>
      </c>
      <c r="AZ276">
        <v>-4.4197425361056402</v>
      </c>
      <c r="BA276">
        <v>-4.5286019324321103</v>
      </c>
      <c r="BB276">
        <v>-4.6405374251697804</v>
      </c>
      <c r="BC276">
        <v>-4.7500567022926097</v>
      </c>
      <c r="BD276">
        <v>-4.8515898551569396</v>
      </c>
      <c r="BE276">
        <v>-4.9398475319079997</v>
      </c>
      <c r="BF276">
        <v>-5.01015452635305</v>
      </c>
      <c r="BG276">
        <v>-5.0587438481814804</v>
      </c>
      <c r="BH276">
        <v>-5.08299257507813</v>
      </c>
      <c r="BI276">
        <v>-5.0815940647771303</v>
      </c>
      <c r="BJ276">
        <v>-5.0546406952573202</v>
      </c>
      <c r="BK276">
        <v>-5.0036064072764903</v>
      </c>
      <c r="BL276">
        <v>-4.9312608379466401</v>
      </c>
      <c r="BM276">
        <v>-4.8415103751004196</v>
      </c>
      <c r="BN276">
        <v>-4.7391251245497603</v>
      </c>
      <c r="BO276">
        <v>-4.6294313802585902</v>
      </c>
      <c r="BP276">
        <v>-4.5180308937355997</v>
      </c>
      <c r="BQ276">
        <v>-4.41038119478947</v>
      </c>
      <c r="BR276">
        <v>-4.3114562642434802</v>
      </c>
      <c r="BS276">
        <v>-4.2255009235937404</v>
      </c>
      <c r="BT276">
        <v>-4.1556641000878303</v>
      </c>
      <c r="BU276">
        <v>-4.1038566074236202</v>
      </c>
      <c r="BV276">
        <v>-4.0706263283427004</v>
      </c>
      <c r="BW276">
        <v>-4.0550830650201499</v>
      </c>
      <c r="BX276">
        <v>-4.05499928246849</v>
      </c>
      <c r="BY276">
        <v>-4.0668966981179704</v>
      </c>
      <c r="BZ276">
        <v>-4.0863038936438203</v>
      </c>
      <c r="CA276">
        <v>-4.1080020145802401</v>
      </c>
      <c r="CB276">
        <v>-4.1263642639735396</v>
      </c>
      <c r="CC276">
        <v>-4.1356944709680201</v>
      </c>
      <c r="CD276">
        <v>-4.1305906838547699</v>
      </c>
      <c r="CE276">
        <v>-4.10626410793971</v>
      </c>
      <c r="CF276">
        <v>-4.0588456893081304</v>
      </c>
      <c r="CG276">
        <v>-3.98561612735738</v>
      </c>
      <c r="CH276">
        <v>-3.8851699650226701</v>
      </c>
      <c r="CI276">
        <v>-3.7574978789995201</v>
      </c>
      <c r="CJ276">
        <v>-3.60397574004261</v>
      </c>
      <c r="CK276">
        <v>-3.4272740962602302</v>
      </c>
      <c r="CL276">
        <v>-3.23117676917777</v>
      </c>
      <c r="CM276">
        <v>-3.02033906969926</v>
      </c>
      <c r="CN276">
        <v>-2.7999860021868801</v>
      </c>
      <c r="CO276">
        <v>-2.57557906081948</v>
      </c>
      <c r="CP276">
        <v>-2.3524663662224801</v>
      </c>
      <c r="CQ276">
        <v>-2.13555391459249</v>
      </c>
      <c r="CR276">
        <v>-1.9289881861407401</v>
      </c>
      <c r="CS276">
        <v>-1.73592431859666</v>
      </c>
      <c r="CT276">
        <v>-1.5583279648738799</v>
      </c>
      <c r="CU276">
        <v>-1.3969030586553799</v>
      </c>
      <c r="CV276">
        <v>-1.2510786509210401</v>
      </c>
      <c r="CW276">
        <v>-1.1191261115710001</v>
      </c>
      <c r="CX276">
        <v>-0.99835124058595204</v>
      </c>
      <c r="CY276">
        <v>-0.88539067976744201</v>
      </c>
      <c r="CZ276">
        <v>-0.77657342255091399</v>
      </c>
      <c r="DA276">
        <v>-0.66833099919450401</v>
      </c>
      <c r="DB276">
        <v>-0.557621237161392</v>
      </c>
      <c r="DC276">
        <v>-0.44230486000889802</v>
      </c>
      <c r="DD276">
        <v>-0.32142987622201402</v>
      </c>
      <c r="DE276">
        <v>-0.195336950877772</v>
      </c>
      <c r="DF276">
        <v>-0.131109937650144</v>
      </c>
    </row>
    <row r="277" spans="11:110" ht="1.1499999999999999" customHeight="1" x14ac:dyDescent="0.25">
      <c r="K277">
        <v>-0.12665069618574201</v>
      </c>
      <c r="L277">
        <v>-0.18893405620366999</v>
      </c>
      <c r="M277">
        <v>-0.31152627973632602</v>
      </c>
      <c r="N277">
        <v>-0.42990761900709001</v>
      </c>
      <c r="O277">
        <v>-0.54394266108389699</v>
      </c>
      <c r="P277">
        <v>-0.65460556395101299</v>
      </c>
      <c r="Q277">
        <v>-0.76392588390954597</v>
      </c>
      <c r="R277">
        <v>-0.87470447209286195</v>
      </c>
      <c r="S277">
        <v>-0.99019819889556304</v>
      </c>
      <c r="T277">
        <v>-1.11369109540964</v>
      </c>
      <c r="U277">
        <v>-1.24819152372458</v>
      </c>
      <c r="V277">
        <v>-1.3960094496475499</v>
      </c>
      <c r="W277">
        <v>-1.5585704092131301</v>
      </c>
      <c r="X277">
        <v>-1.73620563216269</v>
      </c>
      <c r="Y277">
        <v>-1.9280434505446</v>
      </c>
      <c r="Z277">
        <v>-2.13205829759083</v>
      </c>
      <c r="AA277">
        <v>-2.3451389251172001</v>
      </c>
      <c r="AB277">
        <v>-2.5632497493343398</v>
      </c>
      <c r="AC277">
        <v>-2.7817134881035201</v>
      </c>
      <c r="AD277">
        <v>-2.9954697547687901</v>
      </c>
      <c r="AE277">
        <v>-3.1993742050329899</v>
      </c>
      <c r="AF277">
        <v>-3.38858205659412</v>
      </c>
      <c r="AG277">
        <v>-3.5588103356598699</v>
      </c>
      <c r="AH277">
        <v>-3.70661151617607</v>
      </c>
      <c r="AI277">
        <v>-3.8296280156333502</v>
      </c>
      <c r="AJ277">
        <v>-3.9267411883520098</v>
      </c>
      <c r="AK277">
        <v>-3.9981158201041</v>
      </c>
      <c r="AL277">
        <v>-4.0452359440684802</v>
      </c>
      <c r="AM277">
        <v>-4.0708112943266803</v>
      </c>
      <c r="AN277">
        <v>-4.07860147610692</v>
      </c>
      <c r="AO277">
        <v>-4.0731871000459101</v>
      </c>
      <c r="AP277">
        <v>-4.0597054796781702</v>
      </c>
      <c r="AQ277">
        <v>-4.0435212943534298</v>
      </c>
      <c r="AR277">
        <v>-4.0298910171791098</v>
      </c>
      <c r="AS277">
        <v>-4.0236459348686804</v>
      </c>
      <c r="AT277">
        <v>-4.0288926055729704</v>
      </c>
      <c r="AU277">
        <v>-4.0487584884125001</v>
      </c>
      <c r="AV277">
        <v>-4.0851925301179897</v>
      </c>
      <c r="AW277">
        <v>-4.1388601647779204</v>
      </c>
      <c r="AX277">
        <v>-4.2090929677484699</v>
      </c>
      <c r="AY277">
        <v>-4.2939467382996304</v>
      </c>
      <c r="AZ277">
        <v>-4.3903113281815802</v>
      </c>
      <c r="BA277">
        <v>-4.4941277089239096</v>
      </c>
      <c r="BB277">
        <v>-4.6006323634976702</v>
      </c>
      <c r="BC277">
        <v>-4.7046685205130503</v>
      </c>
      <c r="BD277">
        <v>-4.8010061186409896</v>
      </c>
      <c r="BE277">
        <v>-4.88467849529001</v>
      </c>
      <c r="BF277">
        <v>-4.9512956589166297</v>
      </c>
      <c r="BG277">
        <v>-4.9973203801914403</v>
      </c>
      <c r="BH277">
        <v>-5.0202894923498196</v>
      </c>
      <c r="BI277">
        <v>-5.0189760037500202</v>
      </c>
      <c r="BJ277">
        <v>-4.9934669389897897</v>
      </c>
      <c r="BK277">
        <v>-4.9451462612055996</v>
      </c>
      <c r="BL277">
        <v>-4.8766143989748301</v>
      </c>
      <c r="BM277">
        <v>-4.7915400898754603</v>
      </c>
      <c r="BN277">
        <v>-4.6944026577414002</v>
      </c>
      <c r="BO277">
        <v>-4.5902024959436503</v>
      </c>
      <c r="BP277">
        <v>-4.4842005151104196</v>
      </c>
      <c r="BQ277">
        <v>-4.3815208916450104</v>
      </c>
      <c r="BR277">
        <v>-4.2868323520553799</v>
      </c>
      <c r="BS277">
        <v>-4.2041212038159701</v>
      </c>
      <c r="BT277">
        <v>-4.13634184945772</v>
      </c>
      <c r="BU277">
        <v>-4.0852866046267797</v>
      </c>
      <c r="BV277">
        <v>-4.0514681962425003</v>
      </c>
      <c r="BW277">
        <v>-4.0340470648493101</v>
      </c>
      <c r="BX277">
        <v>-4.0309288511519803</v>
      </c>
      <c r="BY277">
        <v>-4.0388431581021003</v>
      </c>
      <c r="BZ277">
        <v>-4.0535877946963303</v>
      </c>
      <c r="CA277">
        <v>-4.0702574653258603</v>
      </c>
      <c r="CB277">
        <v>-4.08356422554911</v>
      </c>
      <c r="CC277">
        <v>-4.0881546410885896</v>
      </c>
      <c r="CD277">
        <v>-4.0789518420040203</v>
      </c>
      <c r="CE277">
        <v>-4.0514542588856903</v>
      </c>
      <c r="CF277">
        <v>-4.0020248243964298</v>
      </c>
      <c r="CG277">
        <v>-3.9281061547882201</v>
      </c>
      <c r="CH277">
        <v>-3.8283750484205799</v>
      </c>
      <c r="CI277">
        <v>-3.7028199813315399</v>
      </c>
      <c r="CJ277">
        <v>-3.5527310823794802</v>
      </c>
      <c r="CK277">
        <v>-3.3806150206238499</v>
      </c>
      <c r="CL277">
        <v>-3.1900249926372801</v>
      </c>
      <c r="CM277">
        <v>-2.9853344788824399</v>
      </c>
      <c r="CN277">
        <v>-2.7714532230303099</v>
      </c>
      <c r="CO277">
        <v>-2.5535157244445799</v>
      </c>
      <c r="CP277">
        <v>-2.33655287746745</v>
      </c>
      <c r="CQ277">
        <v>-2.1251837955036499</v>
      </c>
      <c r="CR277">
        <v>-1.92331894157724</v>
      </c>
      <c r="CS277">
        <v>-1.7339434148542201</v>
      </c>
      <c r="CT277">
        <v>-1.5589313528356701</v>
      </c>
      <c r="CU277">
        <v>-1.3989805043491499</v>
      </c>
      <c r="CV277">
        <v>-1.2535992707483099</v>
      </c>
      <c r="CW277">
        <v>-1.1212191464318699</v>
      </c>
      <c r="CX277">
        <v>-0.99937360944198605</v>
      </c>
      <c r="CY277">
        <v>-0.88497602755402005</v>
      </c>
      <c r="CZ277">
        <v>-0.77465515511820304</v>
      </c>
      <c r="DA277">
        <v>-0.66513387092791099</v>
      </c>
      <c r="DB277">
        <v>-0.55361773734460695</v>
      </c>
      <c r="DC277">
        <v>-0.43813543578647102</v>
      </c>
      <c r="DD277">
        <v>-0.317792710805684</v>
      </c>
      <c r="DE277">
        <v>-0.192860902235679</v>
      </c>
      <c r="DF277">
        <v>-0.12935476031236201</v>
      </c>
    </row>
    <row r="278" spans="11:110" ht="1.1499999999999999" customHeight="1" x14ac:dyDescent="0.25">
      <c r="K278">
        <v>-0.12520297217623</v>
      </c>
      <c r="L278">
        <v>-0.18689731434836601</v>
      </c>
      <c r="M278">
        <v>-0.30855273650176901</v>
      </c>
      <c r="N278">
        <v>-0.42653644061818302</v>
      </c>
      <c r="O278">
        <v>-0.540768318108653</v>
      </c>
      <c r="P278">
        <v>-0.65216525226237498</v>
      </c>
      <c r="Q278">
        <v>-0.76260114048913197</v>
      </c>
      <c r="R278">
        <v>-0.87465004272804403</v>
      </c>
      <c r="S278">
        <v>-0.99130329873068102</v>
      </c>
      <c r="T278">
        <v>-1.11557299161682</v>
      </c>
      <c r="U278">
        <v>-1.2502183858373599</v>
      </c>
      <c r="V278">
        <v>-1.39734655182401</v>
      </c>
      <c r="W278">
        <v>-1.5582443035733899</v>
      </c>
      <c r="X278">
        <v>-1.73317942499933</v>
      </c>
      <c r="Y278">
        <v>-1.92129676151561</v>
      </c>
      <c r="Z278">
        <v>-2.1206664130833301</v>
      </c>
      <c r="AA278">
        <v>-2.32834488669089</v>
      </c>
      <c r="AB278">
        <v>-2.5405246632213601</v>
      </c>
      <c r="AC278">
        <v>-2.7528017028912801</v>
      </c>
      <c r="AD278">
        <v>-2.96041532297067</v>
      </c>
      <c r="AE278">
        <v>-3.1585272791942698</v>
      </c>
      <c r="AF278">
        <v>-3.3425852612654299</v>
      </c>
      <c r="AG278">
        <v>-3.5085654965663502</v>
      </c>
      <c r="AH278">
        <v>-3.6532292259740302</v>
      </c>
      <c r="AI278">
        <v>-3.7743635899985</v>
      </c>
      <c r="AJ278">
        <v>-3.8709205934019701</v>
      </c>
      <c r="AK278">
        <v>-3.9430565833901299</v>
      </c>
      <c r="AL278">
        <v>-3.9921682904721498</v>
      </c>
      <c r="AM278">
        <v>-4.0208042773802797</v>
      </c>
      <c r="AN278">
        <v>-4.0324987930235299</v>
      </c>
      <c r="AO278">
        <v>-4.0315569041282302</v>
      </c>
      <c r="AP278">
        <v>-4.0228072241711201</v>
      </c>
      <c r="AQ278">
        <v>-4.0112917542138398</v>
      </c>
      <c r="AR278">
        <v>-4.0019504614517301</v>
      </c>
      <c r="AS278">
        <v>-3.99932407930218</v>
      </c>
      <c r="AT278">
        <v>-4.0072726247963599</v>
      </c>
      <c r="AU278">
        <v>-4.0287364482371499</v>
      </c>
      <c r="AV278">
        <v>-4.0655485338021897</v>
      </c>
      <c r="AW278">
        <v>-4.1183366712007601</v>
      </c>
      <c r="AX278">
        <v>-4.18647534205778</v>
      </c>
      <c r="AY278">
        <v>-4.2681410353788598</v>
      </c>
      <c r="AZ278">
        <v>-4.3604144432079996</v>
      </c>
      <c r="BA278">
        <v>-4.4594854087940901</v>
      </c>
      <c r="BB278">
        <v>-4.5608816213369803</v>
      </c>
      <c r="BC278">
        <v>-4.65976141706125</v>
      </c>
      <c r="BD278">
        <v>-4.7512138884441004</v>
      </c>
      <c r="BE278">
        <v>-4.8305754095628002</v>
      </c>
      <c r="BF278">
        <v>-4.8937238374480403</v>
      </c>
      <c r="BG278">
        <v>-4.9373377273462298</v>
      </c>
      <c r="BH278">
        <v>-4.9591039522465099</v>
      </c>
      <c r="BI278">
        <v>-4.9578703180100101</v>
      </c>
      <c r="BJ278">
        <v>-4.9337188113102899</v>
      </c>
      <c r="BK278">
        <v>-4.8879489068061597</v>
      </c>
      <c r="BL278">
        <v>-4.8230021243122296</v>
      </c>
      <c r="BM278">
        <v>-4.7423239974454399</v>
      </c>
      <c r="BN278">
        <v>-4.6501207749569398</v>
      </c>
      <c r="BO278">
        <v>-4.5510868174309902</v>
      </c>
      <c r="BP278">
        <v>-4.45016291262304</v>
      </c>
      <c r="BQ278">
        <v>-4.3521601788154403</v>
      </c>
      <c r="BR278">
        <v>-4.2614607371062201</v>
      </c>
      <c r="BS278">
        <v>-4.18180812658305</v>
      </c>
      <c r="BT278">
        <v>-4.1159740980544699</v>
      </c>
      <c r="BU278">
        <v>-4.0656397481195299</v>
      </c>
      <c r="BV278">
        <v>-4.0312848658293099</v>
      </c>
      <c r="BW278">
        <v>-4.0121175259583701</v>
      </c>
      <c r="BX278">
        <v>-4.0061685341290696</v>
      </c>
      <c r="BY278">
        <v>-4.0103628547496202</v>
      </c>
      <c r="BZ278">
        <v>-4.0207512701469703</v>
      </c>
      <c r="CA278">
        <v>-4.0327230879935199</v>
      </c>
      <c r="CB278">
        <v>-4.0413087862625199</v>
      </c>
      <c r="CC278">
        <v>-4.0414769838129496</v>
      </c>
      <c r="CD278">
        <v>-4.0284562942951698</v>
      </c>
      <c r="CE278">
        <v>-3.99801512517723</v>
      </c>
      <c r="CF278">
        <v>-3.9467345190005401</v>
      </c>
      <c r="CG278">
        <v>-3.87220941288414</v>
      </c>
      <c r="CH278">
        <v>-3.77319412454972</v>
      </c>
      <c r="CI278">
        <v>-3.6496753910240098</v>
      </c>
      <c r="CJ278">
        <v>-3.5028631683634401</v>
      </c>
      <c r="CK278">
        <v>-3.3351105187775199</v>
      </c>
      <c r="CL278">
        <v>-3.1497545030568199</v>
      </c>
      <c r="CM278">
        <v>-2.9509043106824899</v>
      </c>
      <c r="CN278">
        <v>-2.7431739666422601</v>
      </c>
      <c r="CO278">
        <v>-2.5313914075133899</v>
      </c>
      <c r="CP278">
        <v>-2.32028989406425</v>
      </c>
      <c r="CQ278">
        <v>-2.11421949909181</v>
      </c>
      <c r="CR278">
        <v>-1.9168692824154401</v>
      </c>
      <c r="CS278">
        <v>-1.7310646121734601</v>
      </c>
      <c r="CT278">
        <v>-1.5585935292787301</v>
      </c>
      <c r="CU278">
        <v>-1.4001472025428601</v>
      </c>
      <c r="CV278">
        <v>-1.2553073411045099</v>
      </c>
      <c r="CW278">
        <v>-1.12265367738051</v>
      </c>
      <c r="CX278">
        <v>-0.99993042600605297</v>
      </c>
      <c r="CY278">
        <v>-0.88430654429403999</v>
      </c>
      <c r="CZ278">
        <v>-0.77268681878510903</v>
      </c>
      <c r="DA278">
        <v>-0.66206142600934004</v>
      </c>
      <c r="DB278">
        <v>-0.54986202461302103</v>
      </c>
      <c r="DC278">
        <v>-0.43426980167262103</v>
      </c>
      <c r="DD278">
        <v>-0.31444231704711001</v>
      </c>
      <c r="DE278">
        <v>-0.190588287117639</v>
      </c>
      <c r="DF278">
        <v>-0.12774645904465601</v>
      </c>
    </row>
    <row r="279" spans="11:110" ht="1.1499999999999999" customHeight="1" x14ac:dyDescent="0.25">
      <c r="K279">
        <v>-0.123874887159245</v>
      </c>
      <c r="L279">
        <v>-0.18502534300513601</v>
      </c>
      <c r="M279">
        <v>-0.30580807449974101</v>
      </c>
      <c r="N279">
        <v>-0.42340012135237398</v>
      </c>
      <c r="O279">
        <v>-0.53777085598697805</v>
      </c>
      <c r="P279">
        <v>-0.64978516469233405</v>
      </c>
      <c r="Q279">
        <v>-0.76117534366596795</v>
      </c>
      <c r="R279">
        <v>-0.874308228915329</v>
      </c>
      <c r="S279">
        <v>-0.99193160408691206</v>
      </c>
      <c r="T279">
        <v>-1.1168072422303299</v>
      </c>
      <c r="U279">
        <v>-1.25146453331154</v>
      </c>
      <c r="V279">
        <v>-1.3978230044118301</v>
      </c>
      <c r="W279">
        <v>-1.5570412865954799</v>
      </c>
      <c r="X279">
        <v>-1.72932888477298</v>
      </c>
      <c r="Y279">
        <v>-1.9138468817245</v>
      </c>
      <c r="Z279">
        <v>-2.1087555546614101</v>
      </c>
      <c r="AA279">
        <v>-2.3112689663601</v>
      </c>
      <c r="AB279">
        <v>-2.5177936163279702</v>
      </c>
      <c r="AC279">
        <v>-2.7241818131108801</v>
      </c>
      <c r="AD279">
        <v>-2.9259539678703201</v>
      </c>
      <c r="AE279">
        <v>-3.1185589249368002</v>
      </c>
      <c r="AF279">
        <v>-3.29771867986475</v>
      </c>
      <c r="AG279">
        <v>-3.4596524924921899</v>
      </c>
      <c r="AH279">
        <v>-3.6013172893727399</v>
      </c>
      <c r="AI279">
        <v>-3.7206357950614199</v>
      </c>
      <c r="AJ279">
        <v>-3.8166260396996101</v>
      </c>
      <c r="AK279">
        <v>-3.8894361426860802</v>
      </c>
      <c r="AL279">
        <v>-3.9403805735506801</v>
      </c>
      <c r="AM279">
        <v>-3.9718562728631199</v>
      </c>
      <c r="AN279">
        <v>-3.9871856108754899</v>
      </c>
      <c r="AO279">
        <v>-3.99041467524094</v>
      </c>
      <c r="AP279">
        <v>-3.98608197027181</v>
      </c>
      <c r="AQ279">
        <v>-3.9789262693404899</v>
      </c>
      <c r="AR279">
        <v>-3.9735901332190502</v>
      </c>
      <c r="AS279">
        <v>-3.9743412866144698</v>
      </c>
      <c r="AT279">
        <v>-3.9848080830921102</v>
      </c>
      <c r="AU279">
        <v>-4.0077550341519901</v>
      </c>
      <c r="AV279">
        <v>-4.04490611689143</v>
      </c>
      <c r="AW279">
        <v>-4.0968536843922996</v>
      </c>
      <c r="AX279">
        <v>-4.1630124476833403</v>
      </c>
      <c r="AY279">
        <v>-4.2416721853651902</v>
      </c>
      <c r="AZ279">
        <v>-4.3300927678563799</v>
      </c>
      <c r="BA279">
        <v>-4.42469772125202</v>
      </c>
      <c r="BB279">
        <v>-4.52128819351445</v>
      </c>
      <c r="BC279">
        <v>-4.6153184388271002</v>
      </c>
      <c r="BD279">
        <v>-4.7021772704403997</v>
      </c>
      <c r="BE279">
        <v>-4.7774856423909799</v>
      </c>
      <c r="BF279">
        <v>-4.8373729483973502</v>
      </c>
      <c r="BG279">
        <v>-4.8787203999223001</v>
      </c>
      <c r="BH279">
        <v>-4.8993557850608003</v>
      </c>
      <c r="BI279">
        <v>-4.8981971517054399</v>
      </c>
      <c r="BJ279">
        <v>-4.8753217447460298</v>
      </c>
      <c r="BK279">
        <v>-4.8319497045666902</v>
      </c>
      <c r="BL279">
        <v>-4.7703733157886496</v>
      </c>
      <c r="BM279">
        <v>-4.6938284753617703</v>
      </c>
      <c r="BN279">
        <v>-4.6062649862440903</v>
      </c>
      <c r="BO279">
        <v>-4.5120898382058803</v>
      </c>
      <c r="BP279">
        <v>-4.4159431558297202</v>
      </c>
      <c r="BQ279">
        <v>-4.3223420564212196</v>
      </c>
      <c r="BR279">
        <v>-4.2353995713709702</v>
      </c>
      <c r="BS279">
        <v>-4.1586312594386499</v>
      </c>
      <c r="BT279">
        <v>-4.0946373713792799</v>
      </c>
      <c r="BU279">
        <v>-4.0449946220703499</v>
      </c>
      <c r="BV279">
        <v>-4.0101519440289</v>
      </c>
      <c r="BW279">
        <v>-3.9893622216176898</v>
      </c>
      <c r="BX279">
        <v>-3.9807739058629998</v>
      </c>
      <c r="BY279">
        <v>-3.9814955589152001</v>
      </c>
      <c r="BZ279">
        <v>-3.9878156643087901</v>
      </c>
      <c r="CA279">
        <v>-3.99540033377024</v>
      </c>
      <c r="CB279">
        <v>-3.9995792758795901</v>
      </c>
      <c r="CC279">
        <v>-3.9956237308064702</v>
      </c>
      <c r="CD279">
        <v>-3.9790493922365799</v>
      </c>
      <c r="CE279">
        <v>-3.9458784366348598</v>
      </c>
      <c r="CF279">
        <v>-3.8928969787115202</v>
      </c>
      <c r="CG279">
        <v>-3.8178432631125601</v>
      </c>
      <c r="CH279">
        <v>-3.7195446558681402</v>
      </c>
      <c r="CI279">
        <v>-3.5979865996875899</v>
      </c>
      <c r="CJ279">
        <v>-3.4543040741475002</v>
      </c>
      <c r="CK279">
        <v>-3.29070617118566</v>
      </c>
      <c r="CL279">
        <v>-3.1103274253078199</v>
      </c>
      <c r="CM279">
        <v>-2.91702913801105</v>
      </c>
      <c r="CN279">
        <v>-2.7151479876774598</v>
      </c>
      <c r="CO279">
        <v>-2.5092244693094101</v>
      </c>
      <c r="CP279">
        <v>-2.30371256762953</v>
      </c>
      <c r="CQ279">
        <v>-2.1027100443774298</v>
      </c>
      <c r="CR279">
        <v>-1.90969818841943</v>
      </c>
      <c r="CS279">
        <v>-1.72735228107941</v>
      </c>
      <c r="CT279">
        <v>-1.55737927947655</v>
      </c>
      <c r="CU279">
        <v>-1.4004633470272001</v>
      </c>
      <c r="CV279">
        <v>-1.25625380047071</v>
      </c>
      <c r="CW279">
        <v>-1.12346746625687</v>
      </c>
      <c r="CX279">
        <v>-1.00004347543622</v>
      </c>
      <c r="CY279">
        <v>-0.883386767891574</v>
      </c>
      <c r="CZ279">
        <v>-0.77065623863006705</v>
      </c>
      <c r="DA279">
        <v>-0.65908735921151196</v>
      </c>
      <c r="DB279">
        <v>-0.546318267943252</v>
      </c>
      <c r="DC279">
        <v>-0.430668875427477</v>
      </c>
      <c r="DD279">
        <v>-0.31134354457649799</v>
      </c>
      <c r="DE279">
        <v>-0.188494681275783</v>
      </c>
      <c r="DF279">
        <v>-0.126267543652793</v>
      </c>
    </row>
    <row r="280" spans="11:110" ht="1.1499999999999999" customHeight="1" x14ac:dyDescent="0.25">
      <c r="K280">
        <v>-0.12265141090862</v>
      </c>
      <c r="L280">
        <v>-0.18329718683202301</v>
      </c>
      <c r="M280">
        <v>-0.30326223652193202</v>
      </c>
      <c r="N280">
        <v>-0.42046550031969199</v>
      </c>
      <c r="O280">
        <v>-0.534920367610079</v>
      </c>
      <c r="P280">
        <v>-0.64744424460140104</v>
      </c>
      <c r="Q280">
        <v>-0.75964038802429901</v>
      </c>
      <c r="R280">
        <v>-0.87368614682868595</v>
      </c>
      <c r="S280">
        <v>-0.99210586994567995</v>
      </c>
      <c r="T280">
        <v>-1.11743097736574</v>
      </c>
      <c r="U280">
        <v>-1.2519788121988</v>
      </c>
      <c r="V280">
        <v>-1.3974956674862</v>
      </c>
      <c r="W280">
        <v>-1.55502186249782</v>
      </c>
      <c r="X280">
        <v>-1.7247134935311601</v>
      </c>
      <c r="Y280">
        <v>-1.9057476655843899</v>
      </c>
      <c r="Z280">
        <v>-2.0963697319055399</v>
      </c>
      <c r="AA280">
        <v>-2.2939417878380399</v>
      </c>
      <c r="AB280">
        <v>-2.4950712168725699</v>
      </c>
      <c r="AC280">
        <v>-2.69585085915958</v>
      </c>
      <c r="AD280">
        <v>-2.89206478136001</v>
      </c>
      <c r="AE280">
        <v>-3.0794310963620601</v>
      </c>
      <c r="AF280">
        <v>-3.2539290746087399</v>
      </c>
      <c r="AG280">
        <v>-3.4120058485995499</v>
      </c>
      <c r="AH280">
        <v>-3.5508017655459598</v>
      </c>
      <c r="AI280">
        <v>-3.6683665648574801</v>
      </c>
      <c r="AJ280">
        <v>-3.7637799699002801</v>
      </c>
      <c r="AK280">
        <v>-3.8371820833442798</v>
      </c>
      <c r="AL280">
        <v>-3.8898098588594299</v>
      </c>
      <c r="AM280">
        <v>-3.9239175877693699</v>
      </c>
      <c r="AN280">
        <v>-3.9426284236463101</v>
      </c>
      <c r="AO280">
        <v>-3.94974503847603</v>
      </c>
      <c r="AP280">
        <v>-3.9495332926186899</v>
      </c>
      <c r="AQ280">
        <v>-3.9464470021811402</v>
      </c>
      <c r="AR280">
        <v>-3.9448492607365</v>
      </c>
      <c r="AS280">
        <v>-3.9487512625167902</v>
      </c>
      <c r="AT280">
        <v>-3.9615636724924901</v>
      </c>
      <c r="AU280">
        <v>-3.98588575118929</v>
      </c>
      <c r="AV280">
        <v>-4.02333900211885</v>
      </c>
      <c r="AW280">
        <v>-4.0744824132758</v>
      </c>
      <c r="AX280">
        <v>-4.1387684103678799</v>
      </c>
      <c r="AY280">
        <v>-4.2145931138856296</v>
      </c>
      <c r="AZ280">
        <v>-4.2993846222454799</v>
      </c>
      <c r="BA280">
        <v>-4.3897858781618702</v>
      </c>
      <c r="BB280">
        <v>-4.4818548179258597</v>
      </c>
      <c r="BC280">
        <v>-4.5713235908256999</v>
      </c>
      <c r="BD280">
        <v>-4.6538624814191296</v>
      </c>
      <c r="BE280">
        <v>-4.7253596909743401</v>
      </c>
      <c r="BF280">
        <v>-4.7821808287179097</v>
      </c>
      <c r="BG280">
        <v>-4.8213974302073801</v>
      </c>
      <c r="BH280">
        <v>-4.8409696284871799</v>
      </c>
      <c r="BI280">
        <v>-4.8398814371832897</v>
      </c>
      <c r="BJ280">
        <v>-4.8182056376964999</v>
      </c>
      <c r="BK280">
        <v>-4.7770878764098903</v>
      </c>
      <c r="BL280">
        <v>-4.7186802884535899</v>
      </c>
      <c r="BM280">
        <v>-4.6460218752649496</v>
      </c>
      <c r="BN280">
        <v>-4.5628216108466004</v>
      </c>
      <c r="BO280">
        <v>-4.4732166434541503</v>
      </c>
      <c r="BP280">
        <v>-4.3815647128089301</v>
      </c>
      <c r="BQ280">
        <v>-4.2921068301003098</v>
      </c>
      <c r="BR280">
        <v>-4.2087033883970397</v>
      </c>
      <c r="BS280">
        <v>-4.13465585384027</v>
      </c>
      <c r="BT280">
        <v>-4.0724034515908203</v>
      </c>
      <c r="BU280">
        <v>-4.0234249378641298</v>
      </c>
      <c r="BV280">
        <v>-3.9881403406321798</v>
      </c>
      <c r="BW280">
        <v>-3.9658446984364102</v>
      </c>
      <c r="BX280">
        <v>-3.9547970497732701</v>
      </c>
      <c r="BY280">
        <v>-3.9522785033170198</v>
      </c>
      <c r="BZ280">
        <v>-3.9548008955816298</v>
      </c>
      <c r="CA280">
        <v>-3.9582904298289101</v>
      </c>
      <c r="CB280">
        <v>-3.9583580127590299</v>
      </c>
      <c r="CC280">
        <v>-3.9505592533020599</v>
      </c>
      <c r="CD280">
        <v>-3.93067964153341</v>
      </c>
      <c r="CE280">
        <v>-3.8949798895926202</v>
      </c>
      <c r="CF280">
        <v>-3.8404389414786801</v>
      </c>
      <c r="CG280">
        <v>-3.7649298748448601</v>
      </c>
      <c r="CH280">
        <v>-3.6673488875765798</v>
      </c>
      <c r="CI280">
        <v>-3.5476805586951801</v>
      </c>
      <c r="CJ280">
        <v>-3.4069897254222998</v>
      </c>
      <c r="CK280">
        <v>-3.2473505692738902</v>
      </c>
      <c r="CL280">
        <v>-3.0717078604567698</v>
      </c>
      <c r="CM280">
        <v>-2.8836903632573101</v>
      </c>
      <c r="CN280">
        <v>-2.6873746821221598</v>
      </c>
      <c r="CO280">
        <v>-2.48703175154643</v>
      </c>
      <c r="CP280">
        <v>-2.2868534962003002</v>
      </c>
      <c r="CQ280">
        <v>-2.0907010416355098</v>
      </c>
      <c r="CR280">
        <v>-1.9018606235004201</v>
      </c>
      <c r="CS280">
        <v>-1.7228664728811001</v>
      </c>
      <c r="CT280">
        <v>-1.55534908414053</v>
      </c>
      <c r="CU280">
        <v>-1.39998519411484</v>
      </c>
      <c r="CV280">
        <v>-1.25648633941923</v>
      </c>
      <c r="CW280">
        <v>-1.1236960176168</v>
      </c>
      <c r="CX280">
        <v>-0.99973351515361597</v>
      </c>
      <c r="CY280">
        <v>-0.88222156998211998</v>
      </c>
      <c r="CZ280">
        <v>-0.76855296048482602</v>
      </c>
      <c r="DA280">
        <v>-0.65618830084911195</v>
      </c>
      <c r="DB280">
        <v>-0.54295444179769203</v>
      </c>
      <c r="DC280">
        <v>-0.42729768911441601</v>
      </c>
      <c r="DD280">
        <v>-0.30846496360318199</v>
      </c>
      <c r="DE280">
        <v>-0.18655826808303499</v>
      </c>
      <c r="DF280">
        <v>-0.124902399454504</v>
      </c>
    </row>
    <row r="281" spans="11:110" ht="1.1499999999999999" customHeight="1" x14ac:dyDescent="0.25">
      <c r="K281">
        <v>-0.12151915421771201</v>
      </c>
      <c r="L281">
        <v>-0.181694170662794</v>
      </c>
      <c r="M281">
        <v>-0.30088842312840802</v>
      </c>
      <c r="N281">
        <v>-0.41770301788555497</v>
      </c>
      <c r="O281">
        <v>-0.53219026479172904</v>
      </c>
      <c r="P281">
        <v>-0.64512396857382504</v>
      </c>
      <c r="Q281">
        <v>-0.757989590135425</v>
      </c>
      <c r="R281">
        <v>-0.872791079851577</v>
      </c>
      <c r="S281">
        <v>-0.99184777273425795</v>
      </c>
      <c r="T281">
        <v>-1.1174791321200299</v>
      </c>
      <c r="U281">
        <v>-1.2518069781010499</v>
      </c>
      <c r="V281">
        <v>-1.3964176954737999</v>
      </c>
      <c r="W281">
        <v>-1.55224252496055</v>
      </c>
      <c r="X281">
        <v>-1.7193887363154201</v>
      </c>
      <c r="Y281">
        <v>-1.8970492895308499</v>
      </c>
      <c r="Z281">
        <v>-2.0835498698722499</v>
      </c>
      <c r="AA281">
        <v>-2.27639171227742</v>
      </c>
      <c r="AB281">
        <v>-2.47237080042304</v>
      </c>
      <c r="AC281">
        <v>-2.66780569666569</v>
      </c>
      <c r="AD281">
        <v>-2.85872778409676</v>
      </c>
      <c r="AE281">
        <v>-3.0411077423222199</v>
      </c>
      <c r="AF281">
        <v>-3.21116614956826</v>
      </c>
      <c r="AG281">
        <v>-3.3655637977310402</v>
      </c>
      <c r="AH281">
        <v>-3.5016129569315599</v>
      </c>
      <c r="AI281">
        <v>-3.6174823474718898</v>
      </c>
      <c r="AJ281">
        <v>-3.7123093280588999</v>
      </c>
      <c r="AK281">
        <v>-3.7862261956254599</v>
      </c>
      <c r="AL281">
        <v>-3.8403968551570302</v>
      </c>
      <c r="AM281">
        <v>-3.87694138103629</v>
      </c>
      <c r="AN281">
        <v>-3.8987956058034001</v>
      </c>
      <c r="AO281">
        <v>-3.90953340815072</v>
      </c>
      <c r="AP281">
        <v>-3.9131644125710299</v>
      </c>
      <c r="AQ281">
        <v>-3.9138746404849898</v>
      </c>
      <c r="AR281">
        <v>-3.9157645681964501</v>
      </c>
      <c r="AS281">
        <v>-3.9226043359751102</v>
      </c>
      <c r="AT281">
        <v>-3.93760004657919</v>
      </c>
      <c r="AU281">
        <v>-3.96319565669832</v>
      </c>
      <c r="AV281">
        <v>-4.0009163343231799</v>
      </c>
      <c r="AW281">
        <v>-4.0512896465056096</v>
      </c>
      <c r="AX281">
        <v>-4.1138033705447397</v>
      </c>
      <c r="AY281">
        <v>-4.1869534452433301</v>
      </c>
      <c r="AZ281">
        <v>-4.2683259153540796</v>
      </c>
      <c r="BA281">
        <v>-4.3547697416620101</v>
      </c>
      <c r="BB281">
        <v>-4.4425839900457103</v>
      </c>
      <c r="BC281">
        <v>-4.5277617769967096</v>
      </c>
      <c r="BD281">
        <v>-4.6062377199730298</v>
      </c>
      <c r="BE281">
        <v>-4.6741509909268597</v>
      </c>
      <c r="BF281">
        <v>-4.7280890245373701</v>
      </c>
      <c r="BG281">
        <v>-4.7653020962660202</v>
      </c>
      <c r="BH281">
        <v>-4.7838746342292202</v>
      </c>
      <c r="BI281">
        <v>-4.7828526030689202</v>
      </c>
      <c r="BJ281">
        <v>-4.7623045822234902</v>
      </c>
      <c r="BK281">
        <v>-4.7233062701059998</v>
      </c>
      <c r="BL281">
        <v>-4.6678781863743097</v>
      </c>
      <c r="BM281">
        <v>-4.5988744018773202</v>
      </c>
      <c r="BN281">
        <v>-4.5197777273434401</v>
      </c>
      <c r="BO281">
        <v>-4.4344719345045602</v>
      </c>
      <c r="BP281">
        <v>-4.3470495471756596</v>
      </c>
      <c r="BQ281">
        <v>-4.2614922744383499</v>
      </c>
      <c r="BR281">
        <v>-4.1814233227777997</v>
      </c>
      <c r="BS281">
        <v>-4.1099431069685899</v>
      </c>
      <c r="BT281">
        <v>-4.0493396655056797</v>
      </c>
      <c r="BU281">
        <v>-4.00099983004222</v>
      </c>
      <c r="BV281">
        <v>-3.96531655347429</v>
      </c>
      <c r="BW281">
        <v>-3.94162453330524</v>
      </c>
      <c r="BX281">
        <v>-3.9282867703719702</v>
      </c>
      <c r="BY281">
        <v>-3.9227465364091301</v>
      </c>
      <c r="BZ281">
        <v>-3.9217255430023501</v>
      </c>
      <c r="CA281">
        <v>-3.9213943921948302</v>
      </c>
      <c r="CB281">
        <v>-3.9176282428731701</v>
      </c>
      <c r="CC281">
        <v>-3.9062499322058102</v>
      </c>
      <c r="CD281">
        <v>-3.8832985098609898</v>
      </c>
      <c r="CE281">
        <v>-3.8452589066209399</v>
      </c>
      <c r="CF281">
        <v>-3.7892914038564398</v>
      </c>
      <c r="CG281">
        <v>-3.71339593385389</v>
      </c>
      <c r="CH281">
        <v>-3.6165335607788198</v>
      </c>
      <c r="CI281">
        <v>-3.4986884102547</v>
      </c>
      <c r="CJ281">
        <v>-3.3608596679210998</v>
      </c>
      <c r="CK281">
        <v>-3.2049951386506699</v>
      </c>
      <c r="CL281">
        <v>-3.03386177098385</v>
      </c>
      <c r="CM281">
        <v>-2.8508701786341599</v>
      </c>
      <c r="CN281">
        <v>-2.65985311842234</v>
      </c>
      <c r="CO281">
        <v>-2.4648286850027601</v>
      </c>
      <c r="CP281">
        <v>-2.2697428958338799</v>
      </c>
      <c r="CQ281">
        <v>-2.0782349186711699</v>
      </c>
      <c r="CR281">
        <v>-1.89340780417834</v>
      </c>
      <c r="CS281">
        <v>-1.71766320749864</v>
      </c>
      <c r="CT281">
        <v>-1.5525594122797299</v>
      </c>
      <c r="CU281">
        <v>-1.3987653307753201</v>
      </c>
      <c r="CV281">
        <v>-1.25604962900392</v>
      </c>
      <c r="CW281">
        <v>-1.12337273668273</v>
      </c>
      <c r="CX281">
        <v>-0.999020346724246</v>
      </c>
      <c r="CY281">
        <v>-0.88081612218484595</v>
      </c>
      <c r="CZ281">
        <v>-0.76636809800985695</v>
      </c>
      <c r="DA281">
        <v>-0.65334355428730695</v>
      </c>
      <c r="DB281">
        <v>-0.53974196638371696</v>
      </c>
      <c r="DC281">
        <v>-0.42412498583945701</v>
      </c>
      <c r="DD281">
        <v>-0.30577848464475199</v>
      </c>
      <c r="DE281">
        <v>-0.184759563767593</v>
      </c>
      <c r="DF281">
        <v>-0.12363708644725099</v>
      </c>
    </row>
    <row r="282" spans="11:110" ht="1.1499999999999999" customHeight="1" x14ac:dyDescent="0.25">
      <c r="K282">
        <v>-0.12046619277097299</v>
      </c>
      <c r="L282">
        <v>-0.18019965869214</v>
      </c>
      <c r="M282">
        <v>-0.298662757940373</v>
      </c>
      <c r="N282">
        <v>-0.41508635756724299</v>
      </c>
      <c r="O282">
        <v>-0.52955695907536604</v>
      </c>
      <c r="P282">
        <v>-0.64280810980212599</v>
      </c>
      <c r="Q282">
        <v>-0.75621755596962803</v>
      </c>
      <c r="R282">
        <v>-0.87163045246748405</v>
      </c>
      <c r="S282">
        <v>-0.99117798116103095</v>
      </c>
      <c r="T282">
        <v>-1.11698459830608</v>
      </c>
      <c r="U282">
        <v>-1.25099190964381</v>
      </c>
      <c r="V282">
        <v>-1.3946387912526701</v>
      </c>
      <c r="W282">
        <v>-1.5487560292173199</v>
      </c>
      <c r="X282">
        <v>-1.7134063695780499</v>
      </c>
      <c r="Y282">
        <v>-1.88779849803299</v>
      </c>
      <c r="Z282">
        <v>-2.0703340162048902</v>
      </c>
      <c r="AA282">
        <v>-2.2586449922970302</v>
      </c>
      <c r="AB282">
        <v>-2.4497045207375301</v>
      </c>
      <c r="AC282">
        <v>-2.6400430186873298</v>
      </c>
      <c r="AD282">
        <v>-2.8259238778248301</v>
      </c>
      <c r="AE282">
        <v>-3.0035546921231102</v>
      </c>
      <c r="AF282">
        <v>-3.1693823774499599</v>
      </c>
      <c r="AG282">
        <v>-3.32026805942587</v>
      </c>
      <c r="AH282">
        <v>-3.4536851544454601</v>
      </c>
      <c r="AI282">
        <v>-3.56791383287724</v>
      </c>
      <c r="AJ282">
        <v>-3.6621452877753602</v>
      </c>
      <c r="AK282">
        <v>-3.7365042204382402</v>
      </c>
      <c r="AL282">
        <v>-3.7920856936851499</v>
      </c>
      <c r="AM282">
        <v>-3.8308834904467401</v>
      </c>
      <c r="AN282">
        <v>-3.85565729808155</v>
      </c>
      <c r="AO282">
        <v>-3.8697659398572899</v>
      </c>
      <c r="AP282">
        <v>-3.87697821956746</v>
      </c>
      <c r="AQ282">
        <v>-3.8812284866128799</v>
      </c>
      <c r="AR282">
        <v>-3.8863704273973498</v>
      </c>
      <c r="AS282">
        <v>-3.8959476638747099</v>
      </c>
      <c r="AT282">
        <v>-3.9129740655107099</v>
      </c>
      <c r="AU282">
        <v>-3.9397476302980499</v>
      </c>
      <c r="AV282">
        <v>-3.9777029580850298</v>
      </c>
      <c r="AW282">
        <v>-4.0273380203008999</v>
      </c>
      <c r="AX282">
        <v>-4.0881737248522603</v>
      </c>
      <c r="AY282">
        <v>-4.1587997026239103</v>
      </c>
      <c r="AZ282">
        <v>-4.2369502911212704</v>
      </c>
      <c r="BA282">
        <v>-4.3196678866977898</v>
      </c>
      <c r="BB282">
        <v>-4.4034779767483396</v>
      </c>
      <c r="BC282">
        <v>-4.4846187447508097</v>
      </c>
      <c r="BD282">
        <v>-4.5592730454518904</v>
      </c>
      <c r="BE282">
        <v>-4.6238157371125501</v>
      </c>
      <c r="BF282">
        <v>-4.6750425648839</v>
      </c>
      <c r="BG282">
        <v>-4.7103716627813697</v>
      </c>
      <c r="BH282">
        <v>-4.7280041925382301</v>
      </c>
      <c r="BI282">
        <v>-4.7270443000789699</v>
      </c>
      <c r="BJ282">
        <v>-4.7075566084259499</v>
      </c>
      <c r="BK282">
        <v>-4.6705511380983999</v>
      </c>
      <c r="BL282">
        <v>-4.6179248096315302</v>
      </c>
      <c r="BM282">
        <v>-4.5523579991765004</v>
      </c>
      <c r="BN282">
        <v>-4.4771211264761801</v>
      </c>
      <c r="BO282">
        <v>-4.3958600513636297</v>
      </c>
      <c r="BP282">
        <v>-4.3124182088626499</v>
      </c>
      <c r="BQ282">
        <v>-4.2305337862386301</v>
      </c>
      <c r="BR282">
        <v>-4.1536073160412599</v>
      </c>
      <c r="BS282">
        <v>-4.0845504073801298</v>
      </c>
      <c r="BT282">
        <v>-4.0255091548182298</v>
      </c>
      <c r="BU282">
        <v>-3.97778413386167</v>
      </c>
      <c r="BV282">
        <v>-3.9417429360160599</v>
      </c>
      <c r="BW282">
        <v>-3.9167575745985701</v>
      </c>
      <c r="BX282">
        <v>-3.9012887923921902</v>
      </c>
      <c r="BY282">
        <v>-3.8929322672151998</v>
      </c>
      <c r="BZ282">
        <v>-3.8886069279718698</v>
      </c>
      <c r="CA282">
        <v>-3.8847130380467898</v>
      </c>
      <c r="CB282">
        <v>-3.8773740831334198</v>
      </c>
      <c r="CC282">
        <v>-3.8626640361580802</v>
      </c>
      <c r="CD282">
        <v>-3.8368602461724</v>
      </c>
      <c r="CE282">
        <v>-3.79665841130659</v>
      </c>
      <c r="CF282">
        <v>-3.7393893632899098</v>
      </c>
      <c r="CG282">
        <v>-3.6631723690415599</v>
      </c>
      <c r="CH282">
        <v>-3.5670296433031199</v>
      </c>
      <c r="CI282">
        <v>-3.45094523450831</v>
      </c>
      <c r="CJ282">
        <v>-3.31585685325742</v>
      </c>
      <c r="CK282">
        <v>-3.1635939721347901</v>
      </c>
      <c r="CL282">
        <v>-2.9967568744599</v>
      </c>
      <c r="CM282">
        <v>-2.8185515284026201</v>
      </c>
      <c r="CN282">
        <v>-2.6325820673933502</v>
      </c>
      <c r="CO282">
        <v>-2.4426293896341198</v>
      </c>
      <c r="CP282">
        <v>-2.2524087618229598</v>
      </c>
      <c r="CQ282">
        <v>-2.06535113283421</v>
      </c>
      <c r="CR282">
        <v>-1.8843874513669701</v>
      </c>
      <c r="CS282">
        <v>-1.7117947423239499</v>
      </c>
      <c r="CT282">
        <v>-1.54906299461237</v>
      </c>
      <c r="CU282">
        <v>-1.3968529246116199</v>
      </c>
      <c r="CV282">
        <v>-1.25498553112389</v>
      </c>
      <c r="CW282">
        <v>-1.1225290762434399</v>
      </c>
      <c r="CX282">
        <v>-0.99792287809251701</v>
      </c>
      <c r="CY282">
        <v>-0.87917586407403603</v>
      </c>
      <c r="CZ282">
        <v>-0.76409418878160995</v>
      </c>
      <c r="DA282">
        <v>-0.65053485356624996</v>
      </c>
      <c r="DB282">
        <v>-0.53665538074348196</v>
      </c>
      <c r="DC282">
        <v>-0.42112285462390803</v>
      </c>
      <c r="DD282">
        <v>-0.30325901853905601</v>
      </c>
      <c r="DE282">
        <v>-0.18308117317244901</v>
      </c>
      <c r="DF282">
        <v>-0.12245916114203199</v>
      </c>
    </row>
    <row r="283" spans="11:110" ht="1.1499999999999999" customHeight="1" x14ac:dyDescent="0.25">
      <c r="K283">
        <v>-0.119481911608545</v>
      </c>
      <c r="L283">
        <v>-0.178798840591889</v>
      </c>
      <c r="M283">
        <v>-0.29656398787179999</v>
      </c>
      <c r="N283">
        <v>-0.41259212252150901</v>
      </c>
      <c r="O283">
        <v>-0.52699957098755901</v>
      </c>
      <c r="P283">
        <v>-0.64048252085054602</v>
      </c>
      <c r="Q283">
        <v>-0.75432005748131803</v>
      </c>
      <c r="R283">
        <v>-0.870211803465613</v>
      </c>
      <c r="S283">
        <v>-0.99011621898622604</v>
      </c>
      <c r="T283">
        <v>-1.11597836361618</v>
      </c>
      <c r="U283">
        <v>-1.24957380605177</v>
      </c>
      <c r="V283">
        <v>-1.3922054418596099</v>
      </c>
      <c r="W283">
        <v>-1.5446116450854599</v>
      </c>
      <c r="X283">
        <v>-1.70681467154786</v>
      </c>
      <c r="Y283">
        <v>-1.87803883352139</v>
      </c>
      <c r="Z283">
        <v>-2.0567575349412901</v>
      </c>
      <c r="AA283">
        <v>-2.2407259161795499</v>
      </c>
      <c r="AB283">
        <v>-2.4270834347590902</v>
      </c>
      <c r="AC283">
        <v>-2.6125593765122002</v>
      </c>
      <c r="AD283">
        <v>-2.7936348008354699</v>
      </c>
      <c r="AE283">
        <v>-2.9667395484243801</v>
      </c>
      <c r="AF283">
        <v>-3.12853283706702</v>
      </c>
      <c r="AG283">
        <v>-3.27606363263064</v>
      </c>
      <c r="AH283">
        <v>-3.4069563985651099</v>
      </c>
      <c r="AI283">
        <v>-3.5195956975999501</v>
      </c>
      <c r="AJ283">
        <v>-3.61322299700447</v>
      </c>
      <c r="AK283">
        <v>-3.6879556106755902</v>
      </c>
      <c r="AL283">
        <v>-3.7448237210260098</v>
      </c>
      <c r="AM283">
        <v>-3.7857022701090202</v>
      </c>
      <c r="AN283">
        <v>-3.81318530012584</v>
      </c>
      <c r="AO283">
        <v>-3.8304294852777798</v>
      </c>
      <c r="AP283">
        <v>-3.84097729101945</v>
      </c>
      <c r="AQ283">
        <v>-3.8485265412393699</v>
      </c>
      <c r="AR283">
        <v>-3.85669899997563</v>
      </c>
      <c r="AS283">
        <v>-3.8688254229524501</v>
      </c>
      <c r="AT283">
        <v>-3.8877390258331901</v>
      </c>
      <c r="AU283">
        <v>-3.9156006271917998</v>
      </c>
      <c r="AV283">
        <v>-3.9537596783883</v>
      </c>
      <c r="AW283">
        <v>-4.0026862699155901</v>
      </c>
      <c r="AX283">
        <v>-4.0619323528294098</v>
      </c>
      <c r="AY283">
        <v>-4.1301754960551502</v>
      </c>
      <c r="AZ283">
        <v>-4.2052892657827901</v>
      </c>
      <c r="BA283">
        <v>-4.2844976787936</v>
      </c>
      <c r="BB283">
        <v>-4.3645388295254604</v>
      </c>
      <c r="BC283">
        <v>-4.4418810330510903</v>
      </c>
      <c r="BD283">
        <v>-4.5129402644464696</v>
      </c>
      <c r="BE283">
        <v>-4.5743127156373102</v>
      </c>
      <c r="BF283">
        <v>-4.6229897495183101</v>
      </c>
      <c r="BG283">
        <v>-4.6565471379671601</v>
      </c>
      <c r="BH283">
        <v>-4.6732956736420999</v>
      </c>
      <c r="BI283">
        <v>-4.6723941434954996</v>
      </c>
      <c r="BJ283">
        <v>-4.6539034443485798</v>
      </c>
      <c r="BK283">
        <v>-4.6187719298318504</v>
      </c>
      <c r="BL283">
        <v>-4.5687804518831197</v>
      </c>
      <c r="BM283">
        <v>-4.5064462434438104</v>
      </c>
      <c r="BN283">
        <v>-4.4348402666254403</v>
      </c>
      <c r="BO283">
        <v>-4.3573849935324196</v>
      </c>
      <c r="BP283">
        <v>-4.2776899190767503</v>
      </c>
      <c r="BQ283">
        <v>-4.1992645282478103</v>
      </c>
      <c r="BR283">
        <v>-4.1253003098313901</v>
      </c>
      <c r="BS283">
        <v>-4.0585315656323102</v>
      </c>
      <c r="BT283">
        <v>-4.0009711297624397</v>
      </c>
      <c r="BU283">
        <v>-3.9538386457264898</v>
      </c>
      <c r="BV283">
        <v>-3.91747794850995</v>
      </c>
      <c r="BW283">
        <v>-3.8912961685254501</v>
      </c>
      <c r="BX283">
        <v>-3.8738459476085798</v>
      </c>
      <c r="BY283">
        <v>-3.86286620162026</v>
      </c>
      <c r="BZ283">
        <v>-3.8554611912844301</v>
      </c>
      <c r="CA283">
        <v>-3.84824699760801</v>
      </c>
      <c r="CB283">
        <v>-3.8375804689600899</v>
      </c>
      <c r="CC283">
        <v>-3.8197716070899199</v>
      </c>
      <c r="CD283">
        <v>-3.7913217112728699</v>
      </c>
      <c r="CE283">
        <v>-3.7491246170726402</v>
      </c>
      <c r="CF283">
        <v>-3.69067157536012</v>
      </c>
      <c r="CG283">
        <v>-3.6141940964154902</v>
      </c>
      <c r="CH283">
        <v>-3.5187720762601602</v>
      </c>
      <c r="CI283">
        <v>-3.4043898119667899</v>
      </c>
      <c r="CJ283">
        <v>-3.2719274382719599</v>
      </c>
      <c r="CK283">
        <v>-3.1231036719097198</v>
      </c>
      <c r="CL283">
        <v>-2.9603625448734201</v>
      </c>
      <c r="CM283">
        <v>-2.7867180723228802</v>
      </c>
      <c r="CN283">
        <v>-2.6055600311307701</v>
      </c>
      <c r="CO283">
        <v>-2.4204467681380599</v>
      </c>
      <c r="CP283">
        <v>-2.2348770201536801</v>
      </c>
      <c r="CQ283">
        <v>-2.05208636987948</v>
      </c>
      <c r="CR283">
        <v>-1.87484402597378</v>
      </c>
      <c r="CS283">
        <v>-1.7053098241829401</v>
      </c>
      <c r="CT283">
        <v>-1.5449090778516299</v>
      </c>
      <c r="CU283">
        <v>-1.3942939577169</v>
      </c>
      <c r="CV283">
        <v>-1.2533332916953099</v>
      </c>
      <c r="CW283">
        <v>-1.1211946730229001</v>
      </c>
      <c r="CX283">
        <v>-0.99645917807609197</v>
      </c>
      <c r="CY283">
        <v>-0.87730647134409501</v>
      </c>
      <c r="CZ283">
        <v>-0.76172506062081102</v>
      </c>
      <c r="DA283">
        <v>-0.64774613872118103</v>
      </c>
      <c r="DB283">
        <v>-0.53367204604403395</v>
      </c>
      <c r="DC283">
        <v>-0.41826640022631101</v>
      </c>
      <c r="DD283">
        <v>-0.30088417175531901</v>
      </c>
      <c r="DE283">
        <v>-0.181507572663231</v>
      </c>
      <c r="DF283">
        <v>-0.12135751873905</v>
      </c>
    </row>
    <row r="284" spans="11:110" ht="1.1499999999999999" customHeight="1" x14ac:dyDescent="0.25">
      <c r="K284">
        <v>-0.11855686740398499</v>
      </c>
      <c r="L284">
        <v>-0.177478541004534</v>
      </c>
      <c r="M284">
        <v>-0.29457321411354298</v>
      </c>
      <c r="N284">
        <v>-0.41019954342568699</v>
      </c>
      <c r="O284">
        <v>-0.52449966595277997</v>
      </c>
      <c r="P284">
        <v>-0.63813493467519899</v>
      </c>
      <c r="Q284">
        <v>-0.75229391783657296</v>
      </c>
      <c r="R284">
        <v>-0.86854275909708101</v>
      </c>
      <c r="S284">
        <v>-0.98868132121209695</v>
      </c>
      <c r="T284">
        <v>-1.11448963978272</v>
      </c>
      <c r="U284">
        <v>-1.2475903702478299</v>
      </c>
      <c r="V284">
        <v>-1.38916113716123</v>
      </c>
      <c r="W284">
        <v>-1.5398553923474301</v>
      </c>
      <c r="X284">
        <v>-1.6996586759989001</v>
      </c>
      <c r="Y284">
        <v>-1.86781085141145</v>
      </c>
      <c r="Z284">
        <v>-2.0428532877483701</v>
      </c>
      <c r="AA284">
        <v>-2.2226569427365699</v>
      </c>
      <c r="AB284">
        <v>-2.40451758211056</v>
      </c>
      <c r="AC284">
        <v>-2.5853511990529001</v>
      </c>
      <c r="AD284">
        <v>-2.7618430861666399</v>
      </c>
      <c r="AE284">
        <v>-2.9306315867052399</v>
      </c>
      <c r="AF284">
        <v>-3.0885750606769902</v>
      </c>
      <c r="AG284">
        <v>-3.2328986010771499</v>
      </c>
      <c r="AH284">
        <v>-3.3613682551545301</v>
      </c>
      <c r="AI284">
        <v>-3.4724663650958498</v>
      </c>
      <c r="AJ284">
        <v>-3.5654813384384001</v>
      </c>
      <c r="AK284">
        <v>-3.6405233071417098</v>
      </c>
      <c r="AL284">
        <v>-3.6985613047394001</v>
      </c>
      <c r="AM284">
        <v>-3.7413584379829001</v>
      </c>
      <c r="AN284">
        <v>-3.7713529697220398</v>
      </c>
      <c r="AO284">
        <v>-3.79151154976842</v>
      </c>
      <c r="AP284">
        <v>-3.8051639110461699</v>
      </c>
      <c r="AQ284">
        <v>-3.81578558204026</v>
      </c>
      <c r="AR284">
        <v>-3.8267803710520001</v>
      </c>
      <c r="AS284">
        <v>-3.8412789900601401</v>
      </c>
      <c r="AT284">
        <v>-3.86194487625793</v>
      </c>
      <c r="AU284">
        <v>-3.8908099160565799</v>
      </c>
      <c r="AV284">
        <v>-3.92914350551631</v>
      </c>
      <c r="AW284">
        <v>-3.9773894659159201</v>
      </c>
      <c r="AX284">
        <v>-4.0351288298199899</v>
      </c>
      <c r="AY284">
        <v>-4.1011216988850103</v>
      </c>
      <c r="AZ284">
        <v>-4.1733723569102299</v>
      </c>
      <c r="BA284">
        <v>-4.2492753472662699</v>
      </c>
      <c r="BB284">
        <v>-4.3257683970553398</v>
      </c>
      <c r="BC284">
        <v>-4.3995359237067397</v>
      </c>
      <c r="BD284">
        <v>-4.4672128241695699</v>
      </c>
      <c r="BE284">
        <v>-4.5256031460922799</v>
      </c>
      <c r="BF284">
        <v>-4.5718819498098</v>
      </c>
      <c r="BG284">
        <v>-4.6037730454457897</v>
      </c>
      <c r="BH284">
        <v>-4.6196901849833596</v>
      </c>
      <c r="BI284">
        <v>-4.6188434712576001</v>
      </c>
      <c r="BJ284">
        <v>-4.6012902904323196</v>
      </c>
      <c r="BK284">
        <v>-4.5679210967305997</v>
      </c>
      <c r="BL284">
        <v>-4.5204077479222002</v>
      </c>
      <c r="BM284">
        <v>-4.4611142429624202</v>
      </c>
      <c r="BN284">
        <v>-4.3929242320340904</v>
      </c>
      <c r="BO284">
        <v>-4.3190504394881897</v>
      </c>
      <c r="BP284">
        <v>-4.2428826500306798</v>
      </c>
      <c r="BQ284">
        <v>-4.1677155641011403</v>
      </c>
      <c r="BR284">
        <v>-4.0965444273603104</v>
      </c>
      <c r="BS284">
        <v>-4.0319370310506502</v>
      </c>
      <c r="BT284">
        <v>-3.9757811074673302</v>
      </c>
      <c r="BU284">
        <v>-3.9292203678197999</v>
      </c>
      <c r="BV284">
        <v>-3.8925763939943199</v>
      </c>
      <c r="BW284">
        <v>-3.8652893715738701</v>
      </c>
      <c r="BX284">
        <v>-3.8459983500995398</v>
      </c>
      <c r="BY284">
        <v>-3.8325768704952301</v>
      </c>
      <c r="BZ284">
        <v>-3.8223033654094198</v>
      </c>
      <c r="CA284">
        <v>-3.8119967255869498</v>
      </c>
      <c r="CB284">
        <v>-3.7982331056745702</v>
      </c>
      <c r="CC284">
        <v>-3.7775443527103101</v>
      </c>
      <c r="CD284">
        <v>-3.7466422193028199</v>
      </c>
      <c r="CE284">
        <v>-3.7026068289385501</v>
      </c>
      <c r="CF284">
        <v>-3.6430803253105699</v>
      </c>
      <c r="CG284">
        <v>-3.56639977926526</v>
      </c>
      <c r="CH284">
        <v>-3.47169953487519</v>
      </c>
      <c r="CI284">
        <v>-3.3589644007670199</v>
      </c>
      <c r="CJ284">
        <v>-3.2290205960706899</v>
      </c>
      <c r="CK284">
        <v>-3.0834832006317301</v>
      </c>
      <c r="CL284">
        <v>-2.9246497203201001</v>
      </c>
      <c r="CM284">
        <v>-2.7553541502180501</v>
      </c>
      <c r="CN284">
        <v>-2.5787852704953802</v>
      </c>
      <c r="CO284">
        <v>-2.3982925931623198</v>
      </c>
      <c r="CP284">
        <v>-2.2171716692903898</v>
      </c>
      <c r="CQ284">
        <v>-2.03847473052106</v>
      </c>
      <c r="CR284">
        <v>-1.86481894858825</v>
      </c>
      <c r="CS284">
        <v>-1.69825392562394</v>
      </c>
      <c r="CT284">
        <v>-1.5401436605918399</v>
      </c>
      <c r="CU284">
        <v>-1.3911314450563901</v>
      </c>
      <c r="CV284">
        <v>-1.25112971838507</v>
      </c>
      <c r="CW284">
        <v>-1.1193974728989999</v>
      </c>
      <c r="CX284">
        <v>-0.99464652541491805</v>
      </c>
      <c r="CY284">
        <v>-0.87521382301791595</v>
      </c>
      <c r="CZ284">
        <v>-0.75925570855625601</v>
      </c>
      <c r="DA284">
        <v>-0.64496334782666498</v>
      </c>
      <c r="DB284">
        <v>-0.53077187593991304</v>
      </c>
      <c r="DC284">
        <v>-0.41553344537020598</v>
      </c>
      <c r="DD284">
        <v>-0.29863397287388099</v>
      </c>
      <c r="DE284">
        <v>-0.18002491684733701</v>
      </c>
      <c r="DF284">
        <v>-0.12032225362523601</v>
      </c>
    </row>
    <row r="285" spans="11:110" ht="1.1499999999999999" customHeight="1" x14ac:dyDescent="0.25">
      <c r="K285">
        <v>-0.11768266581227101</v>
      </c>
      <c r="L285">
        <v>-0.17622704929335201</v>
      </c>
      <c r="M285">
        <v>-0.29267365054528</v>
      </c>
      <c r="N285">
        <v>-0.407890215053617</v>
      </c>
      <c r="O285">
        <v>-0.52204101496204203</v>
      </c>
      <c r="P285">
        <v>-0.635754782536746</v>
      </c>
      <c r="Q285">
        <v>-0.75013690474894701</v>
      </c>
      <c r="R285">
        <v>-0.86663100694464901</v>
      </c>
      <c r="S285">
        <v>-0.98689128511822599</v>
      </c>
      <c r="T285">
        <v>-1.11254598095061</v>
      </c>
      <c r="U285">
        <v>-1.2450769786084499</v>
      </c>
      <c r="V285">
        <v>-1.38554657285752</v>
      </c>
      <c r="W285">
        <v>-1.5345302599096899</v>
      </c>
      <c r="X285">
        <v>-1.6919803906859501</v>
      </c>
      <c r="Y285">
        <v>-1.8571523212207699</v>
      </c>
      <c r="Z285">
        <v>-2.0286518032643701</v>
      </c>
      <c r="AA285">
        <v>-2.2044588273063899</v>
      </c>
      <c r="AB285">
        <v>-2.3820160593881101</v>
      </c>
      <c r="AC285">
        <v>-2.55841481080467</v>
      </c>
      <c r="AD285">
        <v>-2.7305320221256699</v>
      </c>
      <c r="AE285">
        <v>-2.8952016606658302</v>
      </c>
      <c r="AF285">
        <v>-3.0494688904174398</v>
      </c>
      <c r="AG285">
        <v>-3.1907239503606002</v>
      </c>
      <c r="AH285">
        <v>-3.3168656049319498</v>
      </c>
      <c r="AI285">
        <v>-3.4264677807541699</v>
      </c>
      <c r="AJ285">
        <v>-3.518862704444</v>
      </c>
      <c r="AK285">
        <v>-3.5941535281249402</v>
      </c>
      <c r="AL285">
        <v>-3.6532516510017699</v>
      </c>
      <c r="AM285">
        <v>-3.6978149329303198</v>
      </c>
      <c r="AN285">
        <v>-3.73013512835578</v>
      </c>
      <c r="AO285">
        <v>-3.7530002527106499</v>
      </c>
      <c r="AP285">
        <v>-3.76954008831847</v>
      </c>
      <c r="AQ285">
        <v>-3.78302123789957</v>
      </c>
      <c r="AR285">
        <v>-3.79664267506526</v>
      </c>
      <c r="AS285">
        <v>-3.8133471117329001</v>
      </c>
      <c r="AT285">
        <v>-3.8356384205004299</v>
      </c>
      <c r="AU285">
        <v>-3.8654273026244401</v>
      </c>
      <c r="AV285">
        <v>-3.9039078852746698</v>
      </c>
      <c r="AW285">
        <v>-3.9514992363165198</v>
      </c>
      <c r="AX285">
        <v>-4.0078096270224401</v>
      </c>
      <c r="AY285">
        <v>-4.0716766134821301</v>
      </c>
      <c r="AZ285">
        <v>-4.1412272045610301</v>
      </c>
      <c r="BA285">
        <v>-4.21401605401784</v>
      </c>
      <c r="BB285">
        <v>-4.2871683370337301</v>
      </c>
      <c r="BC285">
        <v>-4.3575713955508899</v>
      </c>
      <c r="BD285">
        <v>-4.4220657121353</v>
      </c>
      <c r="BE285">
        <v>-4.4776505331929197</v>
      </c>
      <c r="BF285">
        <v>-4.5216734216268204</v>
      </c>
      <c r="BG285">
        <v>-4.5519972100093504</v>
      </c>
      <c r="BH285">
        <v>-4.5671323432241699</v>
      </c>
      <c r="BI285">
        <v>-4.5663371167003799</v>
      </c>
      <c r="BJ285">
        <v>-4.5496656075976203</v>
      </c>
      <c r="BK285">
        <v>-4.5179539090267298</v>
      </c>
      <c r="BL285">
        <v>-4.4727715306579503</v>
      </c>
      <c r="BM285">
        <v>-4.4163385440985099</v>
      </c>
      <c r="BN285">
        <v>-4.3513626938352301</v>
      </c>
      <c r="BO285">
        <v>-4.2808597652001303</v>
      </c>
      <c r="BP285">
        <v>-4.2080132000342703</v>
      </c>
      <c r="BQ285">
        <v>-4.1359159852129697</v>
      </c>
      <c r="BR285">
        <v>-4.0673791440273197</v>
      </c>
      <c r="BS285">
        <v>-4.0048140956505396</v>
      </c>
      <c r="BT285">
        <v>-3.9499911360892401</v>
      </c>
      <c r="BU285">
        <v>-3.9039827381389598</v>
      </c>
      <c r="BV285">
        <v>-3.8670896402456698</v>
      </c>
      <c r="BW285">
        <v>-3.83878314997391</v>
      </c>
      <c r="BX285">
        <v>-3.8177835607420598</v>
      </c>
      <c r="BY285">
        <v>-3.8020909499829498</v>
      </c>
      <c r="BZ285">
        <v>-3.7891474419778</v>
      </c>
      <c r="CA285">
        <v>-3.77596251203697</v>
      </c>
      <c r="CB285">
        <v>-3.7593184230511301</v>
      </c>
      <c r="CC285">
        <v>-3.7359555453512399</v>
      </c>
      <c r="CD285">
        <v>-3.7027833895837201</v>
      </c>
      <c r="CE285">
        <v>-3.6570572571313802</v>
      </c>
      <c r="CF285">
        <v>-3.59656121348088</v>
      </c>
      <c r="CG285">
        <v>-3.5197316034180499</v>
      </c>
      <c r="CH285">
        <v>-3.4257542028074099</v>
      </c>
      <c r="CI285">
        <v>-3.3146145282714099</v>
      </c>
      <c r="CJ285">
        <v>-3.1870883374466601</v>
      </c>
      <c r="CK285">
        <v>-3.0446937416548301</v>
      </c>
      <c r="CL285">
        <v>-2.8895908158371202</v>
      </c>
      <c r="CM285">
        <v>-2.7244447480217802</v>
      </c>
      <c r="CN285">
        <v>-2.55225583055917</v>
      </c>
      <c r="CO285">
        <v>-2.3761775885964802</v>
      </c>
      <c r="CP285">
        <v>-2.1993149122878299</v>
      </c>
      <c r="CQ285">
        <v>-2.0245479052692601</v>
      </c>
      <c r="CR285">
        <v>-1.85435080383172</v>
      </c>
      <c r="CS285">
        <v>-1.6906694660105099</v>
      </c>
      <c r="CT285">
        <v>-1.53480971220801</v>
      </c>
      <c r="CU285">
        <v>-1.3874056372633701</v>
      </c>
      <c r="CV285">
        <v>-1.2484093451434899</v>
      </c>
      <c r="CW285">
        <v>-1.11716384451835</v>
      </c>
      <c r="CX285">
        <v>-0.99250145411288404</v>
      </c>
      <c r="CY285">
        <v>-0.87290396786291202</v>
      </c>
      <c r="CZ285">
        <v>-0.75668218173800095</v>
      </c>
      <c r="DA285">
        <v>-0.64217422576583805</v>
      </c>
      <c r="DB285">
        <v>-0.52793709096567398</v>
      </c>
      <c r="DC285">
        <v>-0.412904262696697</v>
      </c>
      <c r="DD285">
        <v>-0.29649062699032602</v>
      </c>
      <c r="DE285">
        <v>-0.17862086590398099</v>
      </c>
      <c r="DF285">
        <v>-0.119344535993577</v>
      </c>
    </row>
    <row r="286" spans="11:110" ht="1.1499999999999999" customHeight="1" x14ac:dyDescent="0.25">
      <c r="K286">
        <v>-0.11685185160209501</v>
      </c>
      <c r="L286">
        <v>-0.17503396705754701</v>
      </c>
      <c r="M286">
        <v>-0.290850406925801</v>
      </c>
      <c r="N286">
        <v>-0.405647858998677</v>
      </c>
      <c r="O286">
        <v>-0.51960937776463201</v>
      </c>
      <c r="P286">
        <v>-0.63333302729535701</v>
      </c>
      <c r="Q286">
        <v>-0.74784763147822497</v>
      </c>
      <c r="R286">
        <v>-0.86448427113243298</v>
      </c>
      <c r="S286">
        <v>-0.98476331714696597</v>
      </c>
      <c r="T286">
        <v>-1.1101733930189901</v>
      </c>
      <c r="U286">
        <v>-1.2420668382125399</v>
      </c>
      <c r="V286">
        <v>-1.3813998390778199</v>
      </c>
      <c r="W286">
        <v>-1.52867641002313</v>
      </c>
      <c r="X286">
        <v>-1.6838190014290899</v>
      </c>
      <c r="Y286">
        <v>-1.84609841457767</v>
      </c>
      <c r="Z286">
        <v>-2.0141814352240601</v>
      </c>
      <c r="AA286">
        <v>-2.1861507393804298</v>
      </c>
      <c r="AB286">
        <v>-2.35958708954773</v>
      </c>
      <c r="AC286">
        <v>-2.5317464483865599</v>
      </c>
      <c r="AD286">
        <v>-2.6996856148436499</v>
      </c>
      <c r="AE286">
        <v>-2.8604221130790002</v>
      </c>
      <c r="AF286">
        <v>-3.0111763432357801</v>
      </c>
      <c r="AG286">
        <v>-3.1494933959289599</v>
      </c>
      <c r="AH286">
        <v>-3.27339644562643</v>
      </c>
      <c r="AI286">
        <v>-3.38154520056879</v>
      </c>
      <c r="AJ286">
        <v>-3.4733127856558101</v>
      </c>
      <c r="AK286">
        <v>-3.5487955717527</v>
      </c>
      <c r="AL286">
        <v>-3.6088506334739798</v>
      </c>
      <c r="AM286">
        <v>-3.6550367807189499</v>
      </c>
      <c r="AN286">
        <v>-3.6895079727610001</v>
      </c>
      <c r="AO286">
        <v>-3.7148842905014798</v>
      </c>
      <c r="AP286">
        <v>-3.73410757310271</v>
      </c>
      <c r="AQ286">
        <v>-3.7502480589532898</v>
      </c>
      <c r="AR286">
        <v>-3.7663122143274199</v>
      </c>
      <c r="AS286">
        <v>-3.78506606378836</v>
      </c>
      <c r="AT286">
        <v>-3.8088635080394502</v>
      </c>
      <c r="AU286">
        <v>-3.8395013398554898</v>
      </c>
      <c r="AV286">
        <v>-3.87810291542685</v>
      </c>
      <c r="AW286">
        <v>-3.92506397544209</v>
      </c>
      <c r="AX286">
        <v>-3.9800182994962898</v>
      </c>
      <c r="AY286">
        <v>-4.0418761268088996</v>
      </c>
      <c r="AZ286">
        <v>-4.1088796849415203</v>
      </c>
      <c r="BA286">
        <v>-4.1787339580668901</v>
      </c>
      <c r="BB286">
        <v>-4.2487401272310601</v>
      </c>
      <c r="BC286">
        <v>-4.3159760812804704</v>
      </c>
      <c r="BD286">
        <v>-4.3774753616954198</v>
      </c>
      <c r="BE286">
        <v>-4.4304205271431902</v>
      </c>
      <c r="BF286">
        <v>-4.4723211293854197</v>
      </c>
      <c r="BG286">
        <v>-4.5011705563129398</v>
      </c>
      <c r="BH286">
        <v>-4.5155700600852704</v>
      </c>
      <c r="BI286">
        <v>-4.5148231950749</v>
      </c>
      <c r="BJ286">
        <v>-4.4989809181415996</v>
      </c>
      <c r="BK286">
        <v>-4.4688282836862001</v>
      </c>
      <c r="BL286">
        <v>-4.4258386969113701</v>
      </c>
      <c r="BM286">
        <v>-4.3720970433730404</v>
      </c>
      <c r="BN286">
        <v>-4.3101458737705904</v>
      </c>
      <c r="BO286">
        <v>-4.2428160618634099</v>
      </c>
      <c r="BP286">
        <v>-4.1730972643387503</v>
      </c>
      <c r="BQ286">
        <v>-4.1038930301541496</v>
      </c>
      <c r="BR286">
        <v>-4.0378414478923501</v>
      </c>
      <c r="BS286">
        <v>-3.9772070859558801</v>
      </c>
      <c r="BT286">
        <v>-3.92365000553175</v>
      </c>
      <c r="BU286">
        <v>-3.8781758468813301</v>
      </c>
      <c r="BV286">
        <v>-3.8410658285886998</v>
      </c>
      <c r="BW286">
        <v>-3.81182056702949</v>
      </c>
      <c r="BX286">
        <v>-3.78923674174623</v>
      </c>
      <c r="BY286">
        <v>-3.7714333743105302</v>
      </c>
      <c r="BZ286">
        <v>-3.75600643460908</v>
      </c>
      <c r="CA286">
        <v>-3.7401444925610101</v>
      </c>
      <c r="CB286">
        <v>-3.7208235323633598</v>
      </c>
      <c r="CC286">
        <v>-3.6949799267285099</v>
      </c>
      <c r="CD286">
        <v>-3.6597090080933898</v>
      </c>
      <c r="CE286">
        <v>-3.6124308415887501</v>
      </c>
      <c r="CF286">
        <v>-3.5510629543555901</v>
      </c>
      <c r="CG286">
        <v>-3.47413506639049</v>
      </c>
      <c r="CH286">
        <v>-3.3808815597275998</v>
      </c>
      <c r="CI286">
        <v>-3.2712887963447002</v>
      </c>
      <c r="CJ286">
        <v>-3.1460853420833099</v>
      </c>
      <c r="CK286">
        <v>-3.0066985685127601</v>
      </c>
      <c r="CL286">
        <v>-2.85515964065275</v>
      </c>
      <c r="CM286">
        <v>-2.69397546586602</v>
      </c>
      <c r="CN286">
        <v>-2.52596956368743</v>
      </c>
      <c r="CO286">
        <v>-2.3541115055175399</v>
      </c>
      <c r="CP286">
        <v>-2.1813272795754002</v>
      </c>
      <c r="CQ286">
        <v>-2.0103353380012301</v>
      </c>
      <c r="CR286">
        <v>-1.8434755304697601</v>
      </c>
      <c r="CS286">
        <v>-1.6825960176435699</v>
      </c>
      <c r="CT286">
        <v>-1.5289473766133601</v>
      </c>
      <c r="CU286">
        <v>-1.3831542079457599</v>
      </c>
      <c r="CV286">
        <v>-1.24520458548363</v>
      </c>
      <c r="CW286">
        <v>-1.11451868194744</v>
      </c>
      <c r="CX286">
        <v>-0.990039795720003</v>
      </c>
      <c r="CY286">
        <v>-0.87038309137742997</v>
      </c>
      <c r="CZ286">
        <v>-0.75400147895537395</v>
      </c>
      <c r="DA286">
        <v>-0.63936814971390898</v>
      </c>
      <c r="DB286">
        <v>-0.52515199452453099</v>
      </c>
      <c r="DC286">
        <v>-0.41036133331362101</v>
      </c>
      <c r="DD286">
        <v>-0.29443829542178701</v>
      </c>
      <c r="DE286">
        <v>-0.17728443074632599</v>
      </c>
      <c r="DF286">
        <v>-0.11841650211799699</v>
      </c>
    </row>
    <row r="287" spans="11:110" ht="1.1499999999999999" customHeight="1" x14ac:dyDescent="0.25">
      <c r="K287">
        <v>-0.116057809995099</v>
      </c>
      <c r="L287">
        <v>-0.17389007153424199</v>
      </c>
      <c r="M287">
        <v>-0.289090294553211</v>
      </c>
      <c r="N287">
        <v>-0.40345810995197101</v>
      </c>
      <c r="O287">
        <v>-0.51719230614718903</v>
      </c>
      <c r="P287">
        <v>-0.63086201063644198</v>
      </c>
      <c r="Q287">
        <v>-0.74542546517044195</v>
      </c>
      <c r="R287">
        <v>-0.86211028919105004</v>
      </c>
      <c r="S287">
        <v>-0.98231387610614496</v>
      </c>
      <c r="T287">
        <v>-1.1073964343812099</v>
      </c>
      <c r="U287">
        <v>-1.2385911322640699</v>
      </c>
      <c r="V287">
        <v>-1.3767565956701799</v>
      </c>
      <c r="W287">
        <v>-1.5223313686426101</v>
      </c>
      <c r="X287">
        <v>-1.67521106259653</v>
      </c>
      <c r="Y287">
        <v>-1.83468188078707</v>
      </c>
      <c r="Z287">
        <v>-1.9994685100766201</v>
      </c>
      <c r="AA287">
        <v>-2.1677503724164202</v>
      </c>
      <c r="AB287">
        <v>-2.3372380867000002</v>
      </c>
      <c r="AC287">
        <v>-2.5053422757741202</v>
      </c>
      <c r="AD287">
        <v>-2.66928855275513</v>
      </c>
      <c r="AE287">
        <v>-2.82626669180185</v>
      </c>
      <c r="AF287">
        <v>-2.9736614838911102</v>
      </c>
      <c r="AG287">
        <v>-3.1091632213910101</v>
      </c>
      <c r="AH287">
        <v>-3.23091170605294</v>
      </c>
      <c r="AI287">
        <v>-3.3376469926554502</v>
      </c>
      <c r="AJ287">
        <v>-3.4287803724408099</v>
      </c>
      <c r="AK287">
        <v>-3.5044016303466599</v>
      </c>
      <c r="AL287">
        <v>-3.5653166326349299</v>
      </c>
      <c r="AM287">
        <v>-3.6129909683496</v>
      </c>
      <c r="AN287">
        <v>-3.6494489920244102</v>
      </c>
      <c r="AO287">
        <v>-3.67715290192276</v>
      </c>
      <c r="AP287">
        <v>-3.69886787340951</v>
      </c>
      <c r="AQ287">
        <v>-3.7174795825658</v>
      </c>
      <c r="AR287">
        <v>-3.7358135705932201</v>
      </c>
      <c r="AS287">
        <v>-3.75646980143493</v>
      </c>
      <c r="AT287">
        <v>-3.7816612134218301</v>
      </c>
      <c r="AU287">
        <v>-3.81307752540051</v>
      </c>
      <c r="AV287">
        <v>-3.8517755490493801</v>
      </c>
      <c r="AW287">
        <v>-3.89812904022715</v>
      </c>
      <c r="AX287">
        <v>-3.9517956628360298</v>
      </c>
      <c r="AY287">
        <v>-4.0117538564936304</v>
      </c>
      <c r="AZ287">
        <v>-4.0763540170243502</v>
      </c>
      <c r="BA287">
        <v>-4.1434422760516503</v>
      </c>
      <c r="BB287">
        <v>-4.2104850758409604</v>
      </c>
      <c r="BC287">
        <v>-4.2747392268733098</v>
      </c>
      <c r="BD287">
        <v>-4.3334195631769399</v>
      </c>
      <c r="BE287">
        <v>-4.3838807922714897</v>
      </c>
      <c r="BF287">
        <v>-4.42378458060639</v>
      </c>
      <c r="BG287">
        <v>-4.4512469197168096</v>
      </c>
      <c r="BH287">
        <v>-4.4649543412084096</v>
      </c>
      <c r="BI287">
        <v>-4.4642529030773597</v>
      </c>
      <c r="BJ287">
        <v>-4.4491906187097401</v>
      </c>
      <c r="BK287">
        <v>-4.4205046227284601</v>
      </c>
      <c r="BL287">
        <v>-4.3795780813945298</v>
      </c>
      <c r="BM287">
        <v>-4.3283689050153598</v>
      </c>
      <c r="BN287">
        <v>-4.2692645103040601</v>
      </c>
      <c r="BO287">
        <v>-4.2049221528177103</v>
      </c>
      <c r="BP287">
        <v>-4.1381495019023804</v>
      </c>
      <c r="BQ287">
        <v>-4.0716721968648404</v>
      </c>
      <c r="BR287">
        <v>-4.0079659904982501</v>
      </c>
      <c r="BS287">
        <v>-3.94915754323182</v>
      </c>
      <c r="BT287">
        <v>-3.8968034453478801</v>
      </c>
      <c r="BU287">
        <v>-3.8518466398903999</v>
      </c>
      <c r="BV287">
        <v>-3.8145500702325901</v>
      </c>
      <c r="BW287">
        <v>-3.7844419590814802</v>
      </c>
      <c r="BX287">
        <v>-3.7603908020092098</v>
      </c>
      <c r="BY287">
        <v>-3.7406274415710699</v>
      </c>
      <c r="BZ287">
        <v>-3.72289243748207</v>
      </c>
      <c r="CA287">
        <v>-3.7045426579231702</v>
      </c>
      <c r="CB287">
        <v>-3.6827361854713301</v>
      </c>
      <c r="CC287">
        <v>-3.6545936183843701</v>
      </c>
      <c r="CD287">
        <v>-3.6173848977157501</v>
      </c>
      <c r="CE287">
        <v>-3.5686850866137401</v>
      </c>
      <c r="CF287">
        <v>-3.50653718876874</v>
      </c>
      <c r="CG287">
        <v>-3.4295587792309199</v>
      </c>
      <c r="CH287">
        <v>-3.3370301821230401</v>
      </c>
      <c r="CI287">
        <v>-3.2289386993127298</v>
      </c>
      <c r="CJ287">
        <v>-3.10596879947694</v>
      </c>
      <c r="CK287">
        <v>-2.9694629234235501</v>
      </c>
      <c r="CL287">
        <v>-2.8213313197044401</v>
      </c>
      <c r="CM287">
        <v>-2.6639324885767999</v>
      </c>
      <c r="CN287">
        <v>-2.4999241504254099</v>
      </c>
      <c r="CO287">
        <v>-2.3321031933152101</v>
      </c>
      <c r="CP287">
        <v>-2.16322774321443</v>
      </c>
      <c r="CQ287">
        <v>-1.9958643787353501</v>
      </c>
      <c r="CR287">
        <v>-1.83222659872848</v>
      </c>
      <c r="CS287">
        <v>-1.6740704974107401</v>
      </c>
      <c r="CT287">
        <v>-1.52259416258044</v>
      </c>
      <c r="CU287">
        <v>-1.3784124264361699</v>
      </c>
      <c r="CV287">
        <v>-1.24154587559328</v>
      </c>
      <c r="CW287">
        <v>-1.1114854981246101</v>
      </c>
      <c r="CX287">
        <v>-0.98727671825432906</v>
      </c>
      <c r="CY287">
        <v>-0.86765748500931705</v>
      </c>
      <c r="CZ287">
        <v>-0.751211451477939</v>
      </c>
      <c r="DA287">
        <v>-0.63653597054369504</v>
      </c>
      <c r="DB287">
        <v>-0.52240276879451797</v>
      </c>
      <c r="DC287">
        <v>-0.40788912861417798</v>
      </c>
      <c r="DD287">
        <v>-0.29246289833380601</v>
      </c>
      <c r="DE287">
        <v>-0.176005833878425</v>
      </c>
      <c r="DF287">
        <v>-0.117531155849483</v>
      </c>
    </row>
    <row r="288" spans="11:110" ht="1.1499999999999999" customHeight="1" x14ac:dyDescent="0.25">
      <c r="K288">
        <v>-0.11529467825310299</v>
      </c>
      <c r="L288">
        <v>-0.172787193403978</v>
      </c>
      <c r="M288">
        <v>-0.28738165214825501</v>
      </c>
      <c r="N288">
        <v>-0.40130832293848001</v>
      </c>
      <c r="O288">
        <v>-0.51477896498352005</v>
      </c>
      <c r="P288">
        <v>-0.62833531302586298</v>
      </c>
      <c r="Q288">
        <v>-0.74287044231935395</v>
      </c>
      <c r="R288">
        <v>-0.85951679058398001</v>
      </c>
      <c r="S288">
        <v>-0.97955871277508699</v>
      </c>
      <c r="T288">
        <v>-1.1042383084337599</v>
      </c>
      <c r="U288">
        <v>-1.2346791544062301</v>
      </c>
      <c r="V288">
        <v>-1.3716502351532101</v>
      </c>
      <c r="W288">
        <v>-1.5155302028265101</v>
      </c>
      <c r="X288">
        <v>-1.6661906746409501</v>
      </c>
      <c r="Y288">
        <v>-1.82293321059669</v>
      </c>
      <c r="Z288">
        <v>-1.9845374648426299</v>
      </c>
      <c r="AA288">
        <v>-2.1492740464390399</v>
      </c>
      <c r="AB288">
        <v>-2.31497571663553</v>
      </c>
      <c r="AC288">
        <v>-2.4791983983805799</v>
      </c>
      <c r="AD288">
        <v>-2.63932617302769</v>
      </c>
      <c r="AE288">
        <v>-2.7927104707863801</v>
      </c>
      <c r="AF288">
        <v>-2.9368903057019602</v>
      </c>
      <c r="AG288">
        <v>-3.06969212666462</v>
      </c>
      <c r="AH288">
        <v>-3.1893650714641102</v>
      </c>
      <c r="AI288">
        <v>-3.2947244508923399</v>
      </c>
      <c r="AJ288">
        <v>-3.3852171685261898</v>
      </c>
      <c r="AK288">
        <v>-3.46092661606736</v>
      </c>
      <c r="AL288">
        <v>-3.5226103848572601</v>
      </c>
      <c r="AM288">
        <v>-3.5716463260722202</v>
      </c>
      <c r="AN288">
        <v>-3.6099368897845898</v>
      </c>
      <c r="AO288">
        <v>-3.6397958355882398</v>
      </c>
      <c r="AP288">
        <v>-3.6638222700875098</v>
      </c>
      <c r="AQ288">
        <v>-3.6847283952436101</v>
      </c>
      <c r="AR288">
        <v>-3.7051697098323002</v>
      </c>
      <c r="AS288">
        <v>-3.7275901002552101</v>
      </c>
      <c r="AT288">
        <v>-3.7540700046334599</v>
      </c>
      <c r="AU288">
        <v>-3.7861984869670202</v>
      </c>
      <c r="AV288">
        <v>-3.8249697854439701</v>
      </c>
      <c r="AW288">
        <v>-3.8707369345980198</v>
      </c>
      <c r="AX288">
        <v>-3.9231799591726801</v>
      </c>
      <c r="AY288">
        <v>-3.9813412880246499</v>
      </c>
      <c r="AZ288">
        <v>-4.0436728626036</v>
      </c>
      <c r="BA288">
        <v>-4.1081533389999398</v>
      </c>
      <c r="BB288">
        <v>-4.1724043312494503</v>
      </c>
      <c r="BC288">
        <v>-4.2338506535735396</v>
      </c>
      <c r="BD288">
        <v>-4.2898773804702</v>
      </c>
      <c r="BE288">
        <v>-4.3380008836220698</v>
      </c>
      <c r="BF288">
        <v>-4.37602567047532</v>
      </c>
      <c r="BG288">
        <v>-4.4021828686121403</v>
      </c>
      <c r="BH288">
        <v>-4.4152390973123001</v>
      </c>
      <c r="BI288">
        <v>-4.4145803306704003</v>
      </c>
      <c r="BJ288">
        <v>-4.4002518046577501</v>
      </c>
      <c r="BK288">
        <v>-4.372945661298</v>
      </c>
      <c r="BL288">
        <v>-4.33396033827451</v>
      </c>
      <c r="BM288">
        <v>-4.2851344834688403</v>
      </c>
      <c r="BN288">
        <v>-4.2287098267657504</v>
      </c>
      <c r="BO288">
        <v>-4.16718060950185</v>
      </c>
      <c r="BP288">
        <v>-4.1031835981253604</v>
      </c>
      <c r="BQ288">
        <v>-4.0392773479726696</v>
      </c>
      <c r="BR288">
        <v>-3.97778522846968</v>
      </c>
      <c r="BS288">
        <v>-3.9207043925832998</v>
      </c>
      <c r="BT288">
        <v>-3.8694943103689501</v>
      </c>
      <c r="BU288">
        <v>-3.8250391097552798</v>
      </c>
      <c r="BV288">
        <v>-3.78758463066641</v>
      </c>
      <c r="BW288">
        <v>-3.75668510080081</v>
      </c>
      <c r="BX288">
        <v>-3.7312765339818799</v>
      </c>
      <c r="BY288">
        <v>-3.70969491296895</v>
      </c>
      <c r="BZ288">
        <v>-3.6898166802535699</v>
      </c>
      <c r="CA288">
        <v>-3.6691568632268998</v>
      </c>
      <c r="CB288">
        <v>-3.6450447357957199</v>
      </c>
      <c r="CC288">
        <v>-3.6147740377462698</v>
      </c>
      <c r="CD288">
        <v>-3.5757787963861798</v>
      </c>
      <c r="CE288">
        <v>-3.5257799051841601</v>
      </c>
      <c r="CF288">
        <v>-3.46293830848228</v>
      </c>
      <c r="CG288">
        <v>-3.38595427992411</v>
      </c>
      <c r="CH288">
        <v>-3.2941515571065598</v>
      </c>
      <c r="CI288">
        <v>-3.1875184533110898</v>
      </c>
      <c r="CJ288">
        <v>-3.0666982596760701</v>
      </c>
      <c r="CK288">
        <v>-2.9329539040641799</v>
      </c>
      <c r="CL288">
        <v>-2.7880822196469799</v>
      </c>
      <c r="CM288">
        <v>-2.63430255852044</v>
      </c>
      <c r="CN288">
        <v>-2.4741171187251898</v>
      </c>
      <c r="CO288">
        <v>-2.31016066634565</v>
      </c>
      <c r="CP288">
        <v>-2.1450338236637099</v>
      </c>
      <c r="CQ288">
        <v>-1.98116042620031</v>
      </c>
      <c r="CR288">
        <v>-1.82063517616875</v>
      </c>
      <c r="CS288">
        <v>-1.66512734497049</v>
      </c>
      <c r="CT288">
        <v>-1.5157851217213401</v>
      </c>
      <c r="CU288">
        <v>-1.37321331771629</v>
      </c>
      <c r="CV288">
        <v>-1.2374618074794499</v>
      </c>
      <c r="CW288">
        <v>-1.10808651127332</v>
      </c>
      <c r="CX288">
        <v>-0.98422676115798302</v>
      </c>
      <c r="CY288">
        <v>-0.86473351858840397</v>
      </c>
      <c r="CZ288">
        <v>-0.74831071254425297</v>
      </c>
      <c r="DA288">
        <v>-0.63366986846858198</v>
      </c>
      <c r="DB288">
        <v>-0.51967728936678204</v>
      </c>
      <c r="DC288">
        <v>-0.40547391237682301</v>
      </c>
      <c r="DD288">
        <v>-0.29055193787425199</v>
      </c>
      <c r="DE288">
        <v>-0.174776384440369</v>
      </c>
      <c r="DF288">
        <v>-0.116682279372662</v>
      </c>
    </row>
    <row r="289" spans="11:110" ht="1.1499999999999999" customHeight="1" x14ac:dyDescent="0.25">
      <c r="K289">
        <v>-0.114557266827778</v>
      </c>
      <c r="L289">
        <v>-0.17171810763505099</v>
      </c>
      <c r="M289">
        <v>-0.285714189689806</v>
      </c>
      <c r="N289">
        <v>-0.39918739910524897</v>
      </c>
      <c r="O289">
        <v>-0.512359969167132</v>
      </c>
      <c r="P289">
        <v>-0.62574762551474095</v>
      </c>
      <c r="Q289">
        <v>-0.74018319116355102</v>
      </c>
      <c r="R289">
        <v>-0.85671147673054304</v>
      </c>
      <c r="S289">
        <v>-0.97651290591843398</v>
      </c>
      <c r="T289">
        <v>-1.1007209484067999</v>
      </c>
      <c r="U289">
        <v>-1.23035843280926</v>
      </c>
      <c r="V289">
        <v>-1.36611203422074</v>
      </c>
      <c r="W289">
        <v>-1.50830568597828</v>
      </c>
      <c r="X289">
        <v>-1.6567896493873899</v>
      </c>
      <c r="Y289">
        <v>-1.81088078886197</v>
      </c>
      <c r="Z289">
        <v>-1.9694109759509799</v>
      </c>
      <c r="AA289">
        <v>-2.1307368040049099</v>
      </c>
      <c r="AB289">
        <v>-2.2928059533687302</v>
      </c>
      <c r="AC289">
        <v>-2.4533108761179401</v>
      </c>
      <c r="AD289">
        <v>-2.60978442997905</v>
      </c>
      <c r="AE289">
        <v>-2.7597297759373398</v>
      </c>
      <c r="AF289">
        <v>-2.9008306186888202</v>
      </c>
      <c r="AG289">
        <v>-3.03104108548367</v>
      </c>
      <c r="AH289">
        <v>-3.14871281957678</v>
      </c>
      <c r="AI289">
        <v>-3.2527316199943002</v>
      </c>
      <c r="AJ289">
        <v>-3.3425776161057699</v>
      </c>
      <c r="AK289">
        <v>-3.4183279971907501</v>
      </c>
      <c r="AL289">
        <v>-3.4806948405754201</v>
      </c>
      <c r="AM289">
        <v>-3.5309734165181599</v>
      </c>
      <c r="AN289">
        <v>-3.57095151112676</v>
      </c>
      <c r="AO289">
        <v>-3.60280331924552</v>
      </c>
      <c r="AP289">
        <v>-3.6289718307827901</v>
      </c>
      <c r="AQ289">
        <v>-3.6520061905633399</v>
      </c>
      <c r="AR289">
        <v>-3.6744020804554598</v>
      </c>
      <c r="AS289">
        <v>-3.6984566884824002</v>
      </c>
      <c r="AT289">
        <v>-3.7261259010987802</v>
      </c>
      <c r="AU289">
        <v>-3.7589041562450598</v>
      </c>
      <c r="AV289">
        <v>-3.7977268492801901</v>
      </c>
      <c r="AW289">
        <v>-3.8429274825914299</v>
      </c>
      <c r="AX289">
        <v>-3.89420701314965</v>
      </c>
      <c r="AY289">
        <v>-3.9506679036774299</v>
      </c>
      <c r="AZ289">
        <v>-4.0108574202749896</v>
      </c>
      <c r="BA289">
        <v>-4.0728786456639403</v>
      </c>
      <c r="BB289">
        <v>-4.1344988913371603</v>
      </c>
      <c r="BC289">
        <v>-4.1933007224038796</v>
      </c>
      <c r="BD289">
        <v>-4.2468290728948102</v>
      </c>
      <c r="BE289">
        <v>-4.2927521311912802</v>
      </c>
      <c r="BF289">
        <v>-4.3290085359299004</v>
      </c>
      <c r="BG289">
        <v>-4.3539375376001699</v>
      </c>
      <c r="BH289">
        <v>-4.3663809669325602</v>
      </c>
      <c r="BI289">
        <v>-4.3657622844892003</v>
      </c>
      <c r="BJ289">
        <v>-4.3521241051536901</v>
      </c>
      <c r="BK289">
        <v>-4.3261163249204602</v>
      </c>
      <c r="BL289">
        <v>-4.2889578298174298</v>
      </c>
      <c r="BM289">
        <v>-4.2423752504131098</v>
      </c>
      <c r="BN289">
        <v>-4.1884735012382404</v>
      </c>
      <c r="BO289">
        <v>-4.1295937663325804</v>
      </c>
      <c r="BP289">
        <v>-4.06821232363097</v>
      </c>
      <c r="BQ289">
        <v>-4.0067308095462897</v>
      </c>
      <c r="BR289">
        <v>-3.9473295563833801</v>
      </c>
      <c r="BS289">
        <v>-3.8918841014649499</v>
      </c>
      <c r="BT289">
        <v>-3.8417627547120801</v>
      </c>
      <c r="BU289">
        <v>-3.7977944751755</v>
      </c>
      <c r="BV289">
        <v>-3.7602091026321101</v>
      </c>
      <c r="BW289">
        <v>-3.7285853604732999</v>
      </c>
      <c r="BX289">
        <v>-3.7019227425999301</v>
      </c>
      <c r="BY289">
        <v>-3.67865610600537</v>
      </c>
      <c r="BZ289">
        <v>-3.6567895799544501</v>
      </c>
      <c r="CA289">
        <v>-3.6339868367972898</v>
      </c>
      <c r="CB289">
        <v>-3.6077381012729601</v>
      </c>
      <c r="CC289">
        <v>-3.5754998197662098</v>
      </c>
      <c r="CD289">
        <v>-3.5348602423344602</v>
      </c>
      <c r="CE289">
        <v>-3.48367747261493</v>
      </c>
      <c r="CF289">
        <v>-3.4202232920491502</v>
      </c>
      <c r="CG289">
        <v>-3.3432758574420798</v>
      </c>
      <c r="CH289">
        <v>-3.2521999085845099</v>
      </c>
      <c r="CI289">
        <v>-3.1469848356641998</v>
      </c>
      <c r="CJ289">
        <v>-3.0282354937315099</v>
      </c>
      <c r="CK289">
        <v>-2.8971403574927499</v>
      </c>
      <c r="CL289">
        <v>-2.7553898795924998</v>
      </c>
      <c r="CM289">
        <v>-2.6050729503349399</v>
      </c>
      <c r="CN289">
        <v>-2.44854586209637</v>
      </c>
      <c r="CO289">
        <v>-2.2882911662658501</v>
      </c>
      <c r="CP289">
        <v>-2.12676168996579</v>
      </c>
      <c r="CQ289">
        <v>-1.96624706090441</v>
      </c>
      <c r="CR289">
        <v>-1.8087302830348699</v>
      </c>
      <c r="CS289">
        <v>-1.6557986888403</v>
      </c>
      <c r="CT289">
        <v>-1.5085530145456401</v>
      </c>
      <c r="CU289">
        <v>-1.3675878114697699</v>
      </c>
      <c r="CV289">
        <v>-1.23297925194506</v>
      </c>
      <c r="CW289">
        <v>-1.1043427259176499</v>
      </c>
      <c r="CX289">
        <v>-0.98090386607612801</v>
      </c>
      <c r="CY289">
        <v>-0.86161761583624796</v>
      </c>
      <c r="CZ289">
        <v>-0.74529855350664098</v>
      </c>
      <c r="DA289">
        <v>-0.63076322085334102</v>
      </c>
      <c r="DB289">
        <v>-0.51696495747788895</v>
      </c>
      <c r="DC289">
        <v>-0.40310356092648802</v>
      </c>
      <c r="DD289">
        <v>-0.28869433933290101</v>
      </c>
      <c r="DE289">
        <v>-0.173588366330168</v>
      </c>
      <c r="DF289">
        <v>-0.115864352026901</v>
      </c>
    </row>
    <row r="290" spans="11:110" ht="1.1499999999999999" customHeight="1" x14ac:dyDescent="0.25">
      <c r="K290">
        <v>-0.113840989297477</v>
      </c>
      <c r="L290">
        <v>-0.17067643595035401</v>
      </c>
      <c r="M290">
        <v>-0.28407884801421901</v>
      </c>
      <c r="N290">
        <v>-0.39708562804155001</v>
      </c>
      <c r="O290">
        <v>-0.509927235080185</v>
      </c>
      <c r="P290">
        <v>-0.62309463275223598</v>
      </c>
      <c r="Q290">
        <v>-0.73736486077817898</v>
      </c>
      <c r="R290">
        <v>-0.85370200236145999</v>
      </c>
      <c r="S290">
        <v>-0.97319089488488197</v>
      </c>
      <c r="T290">
        <v>-1.0968650953249699</v>
      </c>
      <c r="U290">
        <v>-1.2256548450595799</v>
      </c>
      <c r="V290">
        <v>-1.3601712946401201</v>
      </c>
      <c r="W290">
        <v>-1.50068845169566</v>
      </c>
      <c r="X290">
        <v>-1.6470376638747799</v>
      </c>
      <c r="Y290">
        <v>-1.7985510368734401</v>
      </c>
      <c r="Z290">
        <v>-1.95411007972609</v>
      </c>
      <c r="AA290">
        <v>-2.1121525000169599</v>
      </c>
      <c r="AB290">
        <v>-2.2707341319218002</v>
      </c>
      <c r="AC290">
        <v>-2.4276757354874299</v>
      </c>
      <c r="AD290">
        <v>-2.5806498654312402</v>
      </c>
      <c r="AE290">
        <v>-2.7273021155785502</v>
      </c>
      <c r="AF290">
        <v>-2.8654519446595699</v>
      </c>
      <c r="AG290">
        <v>-2.9931732117032799</v>
      </c>
      <c r="AH290">
        <v>-3.1089136666445198</v>
      </c>
      <c r="AI290">
        <v>-3.2116251313219601</v>
      </c>
      <c r="AJ290">
        <v>-3.30081873173408</v>
      </c>
      <c r="AK290">
        <v>-3.3765656443983398</v>
      </c>
      <c r="AL290">
        <v>-3.4395350309881998</v>
      </c>
      <c r="AM290">
        <v>-3.4909444304826498</v>
      </c>
      <c r="AN290">
        <v>-3.5324737738870602</v>
      </c>
      <c r="AO290">
        <v>-3.5661660308509999</v>
      </c>
      <c r="AP290">
        <v>-3.5943174228483699</v>
      </c>
      <c r="AQ290">
        <v>-3.6193238233529801</v>
      </c>
      <c r="AR290">
        <v>-3.6435307053958201</v>
      </c>
      <c r="AS290">
        <v>-3.6690973711182302</v>
      </c>
      <c r="AT290">
        <v>-3.69786262198097</v>
      </c>
      <c r="AU290">
        <v>-3.73123193214396</v>
      </c>
      <c r="AV290">
        <v>-3.7700853587184899</v>
      </c>
      <c r="AW290">
        <v>-3.8147379908990899</v>
      </c>
      <c r="AX290">
        <v>-3.8649103785030001</v>
      </c>
      <c r="AY290">
        <v>-3.9197613037415602</v>
      </c>
      <c r="AZ290">
        <v>-3.97792751378091</v>
      </c>
      <c r="BA290">
        <v>-4.0376289126619103</v>
      </c>
      <c r="BB290">
        <v>-4.0967696123437296</v>
      </c>
      <c r="BC290">
        <v>-4.1530803010546196</v>
      </c>
      <c r="BD290">
        <v>-4.2042560220595799</v>
      </c>
      <c r="BE290">
        <v>-4.2481075314094703</v>
      </c>
      <c r="BF290">
        <v>-4.2826994187459198</v>
      </c>
      <c r="BG290">
        <v>-4.3064724708734996</v>
      </c>
      <c r="BH290">
        <v>-4.3183391500231902</v>
      </c>
      <c r="BI290">
        <v>-4.3177581221132604</v>
      </c>
      <c r="BJ290">
        <v>-4.3047695283877303</v>
      </c>
      <c r="BK290">
        <v>-4.2799835954469598</v>
      </c>
      <c r="BL290">
        <v>-4.24454452172656</v>
      </c>
      <c r="BM290">
        <v>-4.2000737260255203</v>
      </c>
      <c r="BN290">
        <v>-4.1485476380619</v>
      </c>
      <c r="BO290">
        <v>-4.0921637345280297</v>
      </c>
      <c r="BP290">
        <v>-4.0332475892910402</v>
      </c>
      <c r="BQ290">
        <v>-3.9740534637369702</v>
      </c>
      <c r="BR290">
        <v>-3.91662743151675</v>
      </c>
      <c r="BS290">
        <v>-3.86273082830103</v>
      </c>
      <c r="BT290">
        <v>-3.8136463949824799</v>
      </c>
      <c r="BU290">
        <v>-3.7701513492880498</v>
      </c>
      <c r="BV290">
        <v>-3.7324605682635998</v>
      </c>
      <c r="BW290">
        <v>-3.7001758459137699</v>
      </c>
      <c r="BX290">
        <v>-3.6723563666645198</v>
      </c>
      <c r="BY290">
        <v>-3.6475299820040901</v>
      </c>
      <c r="BZ290">
        <v>-3.6238207903326698</v>
      </c>
      <c r="CA290">
        <v>-3.5990321887683598</v>
      </c>
      <c r="CB290">
        <v>-3.57080572949583</v>
      </c>
      <c r="CC290">
        <v>-3.5367507439815999</v>
      </c>
      <c r="CD290">
        <v>-3.4946004657938299</v>
      </c>
      <c r="CE290">
        <v>-3.44234208936704</v>
      </c>
      <c r="CF290">
        <v>-3.37835155073719</v>
      </c>
      <c r="CG290">
        <v>-3.3014803858411099</v>
      </c>
      <c r="CH290">
        <v>-3.21113203473814</v>
      </c>
      <c r="CI290">
        <v>-3.1072970331819101</v>
      </c>
      <c r="CJ290">
        <v>-2.9905443633675999</v>
      </c>
      <c r="CK290">
        <v>-2.8619927800767502</v>
      </c>
      <c r="CL290">
        <v>-2.7232329465685599</v>
      </c>
      <c r="CM290">
        <v>-2.5762314469106999</v>
      </c>
      <c r="CN290">
        <v>-2.4232076570227301</v>
      </c>
      <c r="CO290">
        <v>-2.2665012200925001</v>
      </c>
      <c r="CP290">
        <v>-2.1084262539010798</v>
      </c>
      <c r="CQ290">
        <v>-1.95114616943321</v>
      </c>
      <c r="CR290">
        <v>-1.7965389375112299</v>
      </c>
      <c r="CS290">
        <v>-1.6461145017371499</v>
      </c>
      <c r="CT290">
        <v>-1.5009284646883601</v>
      </c>
      <c r="CU290">
        <v>-1.3615648817613499</v>
      </c>
      <c r="CV290">
        <v>-1.2281234714507701</v>
      </c>
      <c r="CW290">
        <v>-1.10027400910675</v>
      </c>
      <c r="CX290">
        <v>-0.97732140398075895</v>
      </c>
      <c r="CY290">
        <v>-0.858316231979533</v>
      </c>
      <c r="CZ290">
        <v>-0.74217486696966695</v>
      </c>
      <c r="DA290">
        <v>-0.62781048045630095</v>
      </c>
      <c r="DB290">
        <v>-0.51425654840495105</v>
      </c>
      <c r="DC290">
        <v>-0.40076739996187299</v>
      </c>
      <c r="DD290">
        <v>-0.28688030795138197</v>
      </c>
      <c r="DE290">
        <v>-0.17243493836683199</v>
      </c>
      <c r="DF290">
        <v>-0.115072476727373</v>
      </c>
    </row>
    <row r="291" spans="11:110" ht="1.1499999999999999" customHeight="1" x14ac:dyDescent="0.25">
      <c r="K291">
        <v>-0.113141800064868</v>
      </c>
      <c r="L291">
        <v>-0.169656559456698</v>
      </c>
      <c r="M291">
        <v>-0.282467672255243</v>
      </c>
      <c r="N291">
        <v>-0.39499454505908899</v>
      </c>
      <c r="O291">
        <v>-0.50747384566655895</v>
      </c>
      <c r="P291">
        <v>-0.62037290662308298</v>
      </c>
      <c r="Q291">
        <v>-0.734417056495413</v>
      </c>
      <c r="R291">
        <v>-0.85049595814950796</v>
      </c>
      <c r="S291">
        <v>-0.96960650922500802</v>
      </c>
      <c r="T291">
        <v>-1.09269037004911</v>
      </c>
      <c r="U291">
        <v>-1.2205927248794199</v>
      </c>
      <c r="V291">
        <v>-1.3538554743233999</v>
      </c>
      <c r="W291">
        <v>-1.49270713698004</v>
      </c>
      <c r="X291">
        <v>-1.6369624036284001</v>
      </c>
      <c r="Y291">
        <v>-1.78596854512813</v>
      </c>
      <c r="Z291">
        <v>-1.9386542850767301</v>
      </c>
      <c r="AA291">
        <v>-2.0935338857494799</v>
      </c>
      <c r="AB291">
        <v>-2.24876499751044</v>
      </c>
      <c r="AC291">
        <v>-2.4022889806719898</v>
      </c>
      <c r="AD291">
        <v>-2.55190958083644</v>
      </c>
      <c r="AE291">
        <v>-2.6954061151845599</v>
      </c>
      <c r="AF291">
        <v>-2.83072541869659</v>
      </c>
      <c r="AG291">
        <v>-2.9560536337683598</v>
      </c>
      <c r="AH291">
        <v>-3.0699286229137899</v>
      </c>
      <c r="AI291">
        <v>-3.1713640487179302</v>
      </c>
      <c r="AJ291">
        <v>-3.2598999523104899</v>
      </c>
      <c r="AK291">
        <v>-3.33560168649023</v>
      </c>
      <c r="AL291">
        <v>-3.3990979428186798</v>
      </c>
      <c r="AM291">
        <v>-3.4515330889892302</v>
      </c>
      <c r="AN291">
        <v>-3.4944856041740802</v>
      </c>
      <c r="AO291">
        <v>-3.5298750714453502</v>
      </c>
      <c r="AP291">
        <v>-3.5598597254192299</v>
      </c>
      <c r="AQ291">
        <v>-3.5866913604958102</v>
      </c>
      <c r="AR291">
        <v>-3.6125742685597002</v>
      </c>
      <c r="AS291">
        <v>-3.6395381465340799</v>
      </c>
      <c r="AT291">
        <v>-3.6693117255235399</v>
      </c>
      <c r="AU291">
        <v>-3.7032168341410201</v>
      </c>
      <c r="AV291">
        <v>-3.74208148329943</v>
      </c>
      <c r="AW291">
        <v>-3.7862034015334198</v>
      </c>
      <c r="AX291">
        <v>-3.8353214758348702</v>
      </c>
      <c r="AY291">
        <v>-3.88864732053954</v>
      </c>
      <c r="AZ291">
        <v>-3.9449016750816801</v>
      </c>
      <c r="BA291">
        <v>-4.0024141215943603</v>
      </c>
      <c r="BB291">
        <v>-4.0592172172355596</v>
      </c>
      <c r="BC291">
        <v>-4.1131807328912302</v>
      </c>
      <c r="BD291">
        <v>-4.1621406633177402</v>
      </c>
      <c r="BE291">
        <v>-4.2040416453695002</v>
      </c>
      <c r="BF291">
        <v>-4.2370665370309597</v>
      </c>
      <c r="BG291">
        <v>-4.2597514751270404</v>
      </c>
      <c r="BH291">
        <v>-4.2710752516942598</v>
      </c>
      <c r="BI291">
        <v>-4.2705295964827501</v>
      </c>
      <c r="BJ291">
        <v>-4.2581523162716</v>
      </c>
      <c r="BK291">
        <v>-4.2345163852354499</v>
      </c>
      <c r="BL291">
        <v>-4.2006958848740901</v>
      </c>
      <c r="BM291">
        <v>-4.1582134143389498</v>
      </c>
      <c r="BN291">
        <v>-4.10892474098668</v>
      </c>
      <c r="BO291">
        <v>-4.0548924150208201</v>
      </c>
      <c r="BP291">
        <v>-3.99830049780198</v>
      </c>
      <c r="BQ291">
        <v>-3.9412648358386302</v>
      </c>
      <c r="BR291">
        <v>-3.8857054911278999</v>
      </c>
      <c r="BS291">
        <v>-3.8332765620043099</v>
      </c>
      <c r="BT291">
        <v>-3.7851804635804598</v>
      </c>
      <c r="BU291">
        <v>-3.7421458977112501</v>
      </c>
      <c r="BV291">
        <v>-3.7043737510701802</v>
      </c>
      <c r="BW291">
        <v>-3.6714875416176298</v>
      </c>
      <c r="BX291">
        <v>-3.6426025929213801</v>
      </c>
      <c r="BY291">
        <v>-3.6163342282914401</v>
      </c>
      <c r="BZ291">
        <v>-3.5909192488473001</v>
      </c>
      <c r="CA291">
        <v>-3.5642924192134799</v>
      </c>
      <c r="CB291">
        <v>-3.53423756521333</v>
      </c>
      <c r="CC291">
        <v>-3.4985076666227202</v>
      </c>
      <c r="CD291">
        <v>-3.4549722867617398</v>
      </c>
      <c r="CE291">
        <v>-3.4017400527681199</v>
      </c>
      <c r="CF291">
        <v>-3.3372847833977302</v>
      </c>
      <c r="CG291">
        <v>-3.26052716812424</v>
      </c>
      <c r="CH291">
        <v>-3.1709071555908999</v>
      </c>
      <c r="CI291">
        <v>-3.0684164987357798</v>
      </c>
      <c r="CJ291">
        <v>-2.9535906990527798</v>
      </c>
      <c r="CK291">
        <v>-2.8274832226278099</v>
      </c>
      <c r="CL291">
        <v>-2.6915911153428298</v>
      </c>
      <c r="CM291">
        <v>-2.54776631612464</v>
      </c>
      <c r="CN291">
        <v>-2.3980996796424101</v>
      </c>
      <c r="CO291">
        <v>-2.2447966940522699</v>
      </c>
      <c r="CP291">
        <v>-2.09004125829901</v>
      </c>
      <c r="CQ291">
        <v>-1.9358780606130099</v>
      </c>
      <c r="CR291">
        <v>-1.78408629109379</v>
      </c>
      <c r="CS291">
        <v>-1.63610274613766</v>
      </c>
      <c r="CT291">
        <v>-1.49294010158538</v>
      </c>
      <c r="CU291">
        <v>-1.35517167801921</v>
      </c>
      <c r="CV291">
        <v>-1.22291822357942</v>
      </c>
      <c r="CW291">
        <v>-1.0958991615492599</v>
      </c>
      <c r="CX291">
        <v>-0.97349219973038903</v>
      </c>
      <c r="CY291">
        <v>-0.85483583237945804</v>
      </c>
      <c r="CZ291">
        <v>-0.73894007707982401</v>
      </c>
      <c r="DA291">
        <v>-0.62480706316472601</v>
      </c>
      <c r="DB291">
        <v>-0.51154407424890003</v>
      </c>
      <c r="DC291">
        <v>-0.39845605716099702</v>
      </c>
      <c r="DD291">
        <v>-0.28510119935879102</v>
      </c>
      <c r="DE291">
        <v>-0.171310045307182</v>
      </c>
      <c r="DF291">
        <v>-0.114302313929683</v>
      </c>
    </row>
    <row r="292" spans="11:110" ht="1.1499999999999999" customHeight="1" x14ac:dyDescent="0.25">
      <c r="K292">
        <v>-0.112456138630795</v>
      </c>
      <c r="L292">
        <v>-0.16865354007283201</v>
      </c>
      <c r="M292">
        <v>-0.28087369758918601</v>
      </c>
      <c r="N292">
        <v>-0.39290680220712099</v>
      </c>
      <c r="O292">
        <v>-0.50499392832058598</v>
      </c>
      <c r="P292">
        <v>-0.61757980981629301</v>
      </c>
      <c r="Q292">
        <v>-0.73134178114774795</v>
      </c>
      <c r="R292">
        <v>-0.84710085467152496</v>
      </c>
      <c r="S292">
        <v>-0.96577299592671295</v>
      </c>
      <c r="T292">
        <v>-1.0882153402756101</v>
      </c>
      <c r="U292">
        <v>-1.21519496153184</v>
      </c>
      <c r="V292">
        <v>-1.34719030926327</v>
      </c>
      <c r="W292">
        <v>-1.48438851553476</v>
      </c>
      <c r="X292">
        <v>-1.6265896962311801</v>
      </c>
      <c r="Y292">
        <v>-1.77315619727503</v>
      </c>
      <c r="Z292">
        <v>-1.92306167881399</v>
      </c>
      <c r="AA292">
        <v>-2.0748926873451699</v>
      </c>
      <c r="AB292">
        <v>-2.2269027512765698</v>
      </c>
      <c r="AC292">
        <v>-2.37714660358222</v>
      </c>
      <c r="AD292">
        <v>-2.5235512109425602</v>
      </c>
      <c r="AE292">
        <v>-2.6640214559894</v>
      </c>
      <c r="AF292">
        <v>-2.7966236964959901</v>
      </c>
      <c r="AG292">
        <v>-2.9196493767085698</v>
      </c>
      <c r="AH292">
        <v>-3.0317208568117699</v>
      </c>
      <c r="AI292">
        <v>-3.1319097236874498</v>
      </c>
      <c r="AJ292">
        <v>-3.2197829904729298</v>
      </c>
      <c r="AK292">
        <v>-3.2954003749505199</v>
      </c>
      <c r="AL292">
        <v>-3.3593524007029698</v>
      </c>
      <c r="AM292">
        <v>-3.4127145513184201</v>
      </c>
      <c r="AN292">
        <v>-3.4569698759382699</v>
      </c>
      <c r="AO292">
        <v>-3.49392193987073</v>
      </c>
      <c r="AP292">
        <v>-3.5255992408911001</v>
      </c>
      <c r="AQ292">
        <v>-3.5541181287438799</v>
      </c>
      <c r="AR292">
        <v>-3.5815501961590201</v>
      </c>
      <c r="AS292">
        <v>-3.6098033161745899</v>
      </c>
      <c r="AT292">
        <v>-3.6405027401357501</v>
      </c>
      <c r="AU292">
        <v>-3.67489164649569</v>
      </c>
      <c r="AV292">
        <v>-3.7137490923409602</v>
      </c>
      <c r="AW292">
        <v>-3.7573564352644699</v>
      </c>
      <c r="AX292">
        <v>-3.8054697221034299</v>
      </c>
      <c r="AY292">
        <v>-3.8573501256471299</v>
      </c>
      <c r="AZ292">
        <v>-3.9117972224446498</v>
      </c>
      <c r="BA292">
        <v>-3.9672435632561598</v>
      </c>
      <c r="BB292">
        <v>-4.0218423034841999</v>
      </c>
      <c r="BC292">
        <v>-4.0735938077866001</v>
      </c>
      <c r="BD292">
        <v>-4.12046642137918</v>
      </c>
      <c r="BE292">
        <v>-4.1605305032678004</v>
      </c>
      <c r="BF292">
        <v>-4.1920799645247104</v>
      </c>
      <c r="BG292">
        <v>-4.2137404813517403</v>
      </c>
      <c r="BH292">
        <v>-4.2245531353987502</v>
      </c>
      <c r="BI292">
        <v>-4.2240407097669097</v>
      </c>
      <c r="BJ292">
        <v>-4.21223880802608</v>
      </c>
      <c r="BK292">
        <v>-4.1896854191256097</v>
      </c>
      <c r="BL292">
        <v>-4.15738880314351</v>
      </c>
      <c r="BM292">
        <v>-4.1167787426025804</v>
      </c>
      <c r="BN292">
        <v>-4.0695976880527098</v>
      </c>
      <c r="BO292">
        <v>-4.0177815106428199</v>
      </c>
      <c r="BP292">
        <v>-3.9633813921388898</v>
      </c>
      <c r="BQ292">
        <v>-3.9083831762614598</v>
      </c>
      <c r="BR292">
        <v>-3.8545886628446002</v>
      </c>
      <c r="BS292">
        <v>-3.8035512531422602</v>
      </c>
      <c r="BT292">
        <v>-3.75639795297533</v>
      </c>
      <c r="BU292">
        <v>-3.71381198703518</v>
      </c>
      <c r="BV292">
        <v>-3.6759811584970601</v>
      </c>
      <c r="BW292">
        <v>-3.6425494377178</v>
      </c>
      <c r="BX292">
        <v>-3.6126849630320499</v>
      </c>
      <c r="BY292">
        <v>-3.5850853353082099</v>
      </c>
      <c r="BZ292">
        <v>-3.55809322127315</v>
      </c>
      <c r="CA292">
        <v>-3.5297669255720301</v>
      </c>
      <c r="CB292">
        <v>-3.4980240202431601</v>
      </c>
      <c r="CC292">
        <v>-3.4607524571924402</v>
      </c>
      <c r="CD292">
        <v>-3.4159500186070102</v>
      </c>
      <c r="CE292">
        <v>-3.3618395372702699</v>
      </c>
      <c r="CF292">
        <v>-3.2969868394631701</v>
      </c>
      <c r="CG292">
        <v>-3.2203777897768799</v>
      </c>
      <c r="CH292">
        <v>-3.1314867695303499</v>
      </c>
      <c r="CI292">
        <v>-3.03030681596714</v>
      </c>
      <c r="CJ292">
        <v>-2.91734218551874</v>
      </c>
      <c r="CK292">
        <v>-2.7935852004606399</v>
      </c>
      <c r="CL292">
        <v>-2.6604450720315</v>
      </c>
      <c r="CM292">
        <v>-2.51966628817729</v>
      </c>
      <c r="CN292">
        <v>-2.3732190214472402</v>
      </c>
      <c r="CO292">
        <v>-2.22318284341178</v>
      </c>
      <c r="CP292">
        <v>-2.0716193595488099</v>
      </c>
      <c r="CQ292">
        <v>-1.9204615740205</v>
      </c>
      <c r="CR292">
        <v>-1.77139575441706</v>
      </c>
      <c r="CS292">
        <v>-1.6257895105187099</v>
      </c>
      <c r="CT292">
        <v>-1.48461469239796</v>
      </c>
      <c r="CU292">
        <v>-1.34843364729752</v>
      </c>
      <c r="CV292">
        <v>-1.21738585643996</v>
      </c>
      <c r="CW292">
        <v>-1.0912359830577101</v>
      </c>
      <c r="CX292">
        <v>-0.96942855522034699</v>
      </c>
      <c r="CY292">
        <v>-0.85118287165094397</v>
      </c>
      <c r="CZ292">
        <v>-0.73559507660123902</v>
      </c>
      <c r="DA292">
        <v>-0.62174924505754903</v>
      </c>
      <c r="DB292">
        <v>-0.50882065921881303</v>
      </c>
      <c r="DC292">
        <v>-0.39616132970906098</v>
      </c>
      <c r="DD292">
        <v>-0.28334940211583598</v>
      </c>
      <c r="DE292">
        <v>-0.170208338342727</v>
      </c>
      <c r="DF292">
        <v>-0.11355002305718601</v>
      </c>
    </row>
    <row r="293" spans="11:110" ht="1.1499999999999999" customHeight="1" x14ac:dyDescent="0.25">
      <c r="K293">
        <v>-0.111780879348061</v>
      </c>
      <c r="L293">
        <v>-0.16766304964293699</v>
      </c>
      <c r="M293">
        <v>-0.27929084612465399</v>
      </c>
      <c r="N293">
        <v>-0.39081605195279701</v>
      </c>
      <c r="O293">
        <v>-0.50248254469695397</v>
      </c>
      <c r="P293">
        <v>-0.61471340845632305</v>
      </c>
      <c r="Q293">
        <v>-0.72814138154263197</v>
      </c>
      <c r="R293">
        <v>-0.84352410780797504</v>
      </c>
      <c r="S293">
        <v>-0.96170304484925895</v>
      </c>
      <c r="T293">
        <v>-1.0834575831147399</v>
      </c>
      <c r="U293">
        <v>-1.2094830924897</v>
      </c>
      <c r="V293">
        <v>-1.34019992693028</v>
      </c>
      <c r="W293">
        <v>-1.4757576218414199</v>
      </c>
      <c r="X293">
        <v>-1.6159436359686901</v>
      </c>
      <c r="Y293">
        <v>-1.7601352858650401</v>
      </c>
      <c r="Z293">
        <v>-1.9073490239447499</v>
      </c>
      <c r="AA293">
        <v>-2.0562396790075401</v>
      </c>
      <c r="AB293">
        <v>-2.2051510927486002</v>
      </c>
      <c r="AC293">
        <v>-2.3522445928576001</v>
      </c>
      <c r="AD293">
        <v>-2.4955628987839402</v>
      </c>
      <c r="AE293">
        <v>-2.6331288171228202</v>
      </c>
      <c r="AF293">
        <v>-2.7631208670962399</v>
      </c>
      <c r="AG293">
        <v>-2.8839292511052301</v>
      </c>
      <c r="AH293">
        <v>-2.9942555672776701</v>
      </c>
      <c r="AI293">
        <v>-3.0932256593049701</v>
      </c>
      <c r="AJ293">
        <v>-3.1804316987671299</v>
      </c>
      <c r="AK293">
        <v>-3.2559279568137498</v>
      </c>
      <c r="AL293">
        <v>-3.3202689567900401</v>
      </c>
      <c r="AM293">
        <v>-3.3744653286794302</v>
      </c>
      <c r="AN293">
        <v>-3.4199103543738398</v>
      </c>
      <c r="AO293">
        <v>-3.4582985092904499</v>
      </c>
      <c r="AP293">
        <v>-3.4915363059527098</v>
      </c>
      <c r="AQ293">
        <v>-3.5216127598310498</v>
      </c>
      <c r="AR293">
        <v>-3.55047473332219</v>
      </c>
      <c r="AS293">
        <v>-3.5799155878550999</v>
      </c>
      <c r="AT293">
        <v>-3.6114632877903001</v>
      </c>
      <c r="AU293">
        <v>-3.6462870539534999</v>
      </c>
      <c r="AV293">
        <v>-3.68511989447873</v>
      </c>
      <c r="AW293">
        <v>-3.7282277263997301</v>
      </c>
      <c r="AX293">
        <v>-3.7753826522860501</v>
      </c>
      <c r="AY293">
        <v>-3.82589233066453</v>
      </c>
      <c r="AZ293">
        <v>-3.87863033380733</v>
      </c>
      <c r="BA293">
        <v>-3.93212587907417</v>
      </c>
      <c r="BB293">
        <v>-3.9846453502046999</v>
      </c>
      <c r="BC293">
        <v>-4.03431173454213</v>
      </c>
      <c r="BD293">
        <v>-4.0792176496991503</v>
      </c>
      <c r="BE293">
        <v>-4.11755151457574</v>
      </c>
      <c r="BF293">
        <v>-4.1477115171639403</v>
      </c>
      <c r="BG293">
        <v>-4.168407414941</v>
      </c>
      <c r="BH293">
        <v>-4.1787387849622597</v>
      </c>
      <c r="BI293">
        <v>-4.1782575760538396</v>
      </c>
      <c r="BJ293">
        <v>-4.1669973120809702</v>
      </c>
      <c r="BK293">
        <v>-4.1454631237421404</v>
      </c>
      <c r="BL293">
        <v>-4.1146014870532097</v>
      </c>
      <c r="BM293">
        <v>-4.0757550045078004</v>
      </c>
      <c r="BN293">
        <v>-4.0305597082280098</v>
      </c>
      <c r="BO293">
        <v>-3.98083253770191</v>
      </c>
      <c r="BP293">
        <v>-3.9284999011466</v>
      </c>
      <c r="BQ293">
        <v>-3.8754255377822302</v>
      </c>
      <c r="BR293">
        <v>-3.8233002685719399</v>
      </c>
      <c r="BS293">
        <v>-3.7735829373512102</v>
      </c>
      <c r="BT293">
        <v>-3.7273297516349602</v>
      </c>
      <c r="BU293">
        <v>-3.6851813243849398</v>
      </c>
      <c r="BV293">
        <v>-3.6473132157958701</v>
      </c>
      <c r="BW293">
        <v>-3.6133886512633402</v>
      </c>
      <c r="BX293">
        <v>-3.5826254736761598</v>
      </c>
      <c r="BY293">
        <v>-3.5537986689633398</v>
      </c>
      <c r="BZ293">
        <v>-3.5253503437457301</v>
      </c>
      <c r="CA293">
        <v>-3.4954550091849699</v>
      </c>
      <c r="CB293">
        <v>-3.4621559457097599</v>
      </c>
      <c r="CC293">
        <v>-3.4234679388555702</v>
      </c>
      <c r="CD293">
        <v>-3.37750937746087</v>
      </c>
      <c r="CE293">
        <v>-3.3226104826710698</v>
      </c>
      <c r="CF293">
        <v>-3.2574235896235799</v>
      </c>
      <c r="CG293">
        <v>-3.1809959818534299</v>
      </c>
      <c r="CH293">
        <v>-3.0928345179517498</v>
      </c>
      <c r="CI293">
        <v>-2.9929335722584001</v>
      </c>
      <c r="CJ293">
        <v>-2.8817682538774299</v>
      </c>
      <c r="CK293">
        <v>-2.7602736085255</v>
      </c>
      <c r="CL293">
        <v>-2.62977644087748</v>
      </c>
      <c r="CM293">
        <v>-2.4919205337357</v>
      </c>
      <c r="CN293">
        <v>-2.3485627037204</v>
      </c>
      <c r="CO293">
        <v>-2.2016643586115099</v>
      </c>
      <c r="CP293">
        <v>-2.0531722044540501</v>
      </c>
      <c r="CQ293">
        <v>-1.90491418117709</v>
      </c>
      <c r="CR293">
        <v>-1.7584891142296899</v>
      </c>
      <c r="CS293">
        <v>-1.6151991363828899</v>
      </c>
      <c r="CT293">
        <v>-1.47597726448338</v>
      </c>
      <c r="CU293">
        <v>-1.3413746475672901</v>
      </c>
      <c r="CV293">
        <v>-1.2115473975353499</v>
      </c>
      <c r="CW293">
        <v>-1.0863013320657899</v>
      </c>
      <c r="CX293">
        <v>-0.965142271833069</v>
      </c>
      <c r="CY293">
        <v>-0.847363773555462</v>
      </c>
      <c r="CZ293">
        <v>-0.732141169890692</v>
      </c>
      <c r="DA293">
        <v>-0.61863406896478401</v>
      </c>
      <c r="DB293">
        <v>-0.50608042576393397</v>
      </c>
      <c r="DC293">
        <v>-0.39387606556688698</v>
      </c>
      <c r="DD293">
        <v>-0.28161823133932501</v>
      </c>
      <c r="DE293">
        <v>-0.169125103660553</v>
      </c>
      <c r="DF293">
        <v>-0.112812210965075</v>
      </c>
    </row>
    <row r="294" spans="11:110" ht="1.1499999999999999" customHeight="1" x14ac:dyDescent="0.25">
      <c r="K294">
        <v>-0.111113285864848</v>
      </c>
      <c r="L294">
        <v>-0.16668130593570299</v>
      </c>
      <c r="M294">
        <v>-0.27771383402031002</v>
      </c>
      <c r="N294">
        <v>-0.38871684244389099</v>
      </c>
      <c r="O294">
        <v>-0.49993559133923099</v>
      </c>
      <c r="P294">
        <v>-0.61177239281929796</v>
      </c>
      <c r="Q294">
        <v>-0.72481849959396605</v>
      </c>
      <c r="R294">
        <v>-0.83977302565967804</v>
      </c>
      <c r="S294">
        <v>-0.95740881276379197</v>
      </c>
      <c r="T294">
        <v>-1.07843374356104</v>
      </c>
      <c r="U294">
        <v>-1.2034773896979201</v>
      </c>
      <c r="V294">
        <v>-1.33290695166402</v>
      </c>
      <c r="W294">
        <v>-1.4668378666614901</v>
      </c>
      <c r="X294">
        <v>-1.6050467001879001</v>
      </c>
      <c r="Y294">
        <v>-1.74692562042657</v>
      </c>
      <c r="Z294">
        <v>-1.89153185127043</v>
      </c>
      <c r="AA294">
        <v>-2.0375847511376999</v>
      </c>
      <c r="AB294">
        <v>-2.1835132592712299</v>
      </c>
      <c r="AC294">
        <v>-2.3275789419127699</v>
      </c>
      <c r="AD294">
        <v>-2.46793327186061</v>
      </c>
      <c r="AE294">
        <v>-2.6027098210192601</v>
      </c>
      <c r="AF294">
        <v>-2.7301923706693199</v>
      </c>
      <c r="AG294">
        <v>-2.8488637486040398</v>
      </c>
      <c r="AH294">
        <v>-2.9574998637426702</v>
      </c>
      <c r="AI294">
        <v>-3.0552773823110102</v>
      </c>
      <c r="AJ294">
        <v>-3.1418119420230601</v>
      </c>
      <c r="AK294">
        <v>-3.2171525553026701</v>
      </c>
      <c r="AL294">
        <v>-3.2818197871272101</v>
      </c>
      <c r="AM294">
        <v>-3.3367632031755901</v>
      </c>
      <c r="AN294">
        <v>-3.3832916428661699</v>
      </c>
      <c r="AO294">
        <v>-3.4229970053540399</v>
      </c>
      <c r="AP294">
        <v>-3.4576711021864801</v>
      </c>
      <c r="AQ294">
        <v>-3.48918323303428</v>
      </c>
      <c r="AR294">
        <v>-3.5193630162262202</v>
      </c>
      <c r="AS294">
        <v>-3.5498961729826699</v>
      </c>
      <c r="AT294">
        <v>-3.5822192001434101</v>
      </c>
      <c r="AU294">
        <v>-3.61743176941612</v>
      </c>
      <c r="AV294">
        <v>-3.65622356886669</v>
      </c>
      <c r="AW294">
        <v>-3.6988459494038901</v>
      </c>
      <c r="AX294">
        <v>-3.7450860336301299</v>
      </c>
      <c r="AY294">
        <v>-3.7942950818625301</v>
      </c>
      <c r="AZ294">
        <v>-3.84541611567334</v>
      </c>
      <c r="BA294">
        <v>-3.8970690999451998</v>
      </c>
      <c r="BB294">
        <v>-3.9476267246913799</v>
      </c>
      <c r="BC294">
        <v>-3.9953271147768499</v>
      </c>
      <c r="BD294">
        <v>-4.0383795733811301</v>
      </c>
      <c r="BE294">
        <v>-4.0750833835645803</v>
      </c>
      <c r="BF294">
        <v>-4.1039346464684803</v>
      </c>
      <c r="BG294">
        <v>-4.1237220736390299</v>
      </c>
      <c r="BH294">
        <v>-4.1336001749434201</v>
      </c>
      <c r="BI294">
        <v>-4.1331482923092704</v>
      </c>
      <c r="BJ294">
        <v>-4.1223979857499096</v>
      </c>
      <c r="BK294">
        <v>-4.10182352363673</v>
      </c>
      <c r="BL294">
        <v>-4.0723133927630402</v>
      </c>
      <c r="BM294">
        <v>-4.0351283070515302</v>
      </c>
      <c r="BN294">
        <v>-3.9918043597183299</v>
      </c>
      <c r="BO294">
        <v>-3.9440468369657302</v>
      </c>
      <c r="BP294">
        <v>-3.8936649824257699</v>
      </c>
      <c r="BQ294">
        <v>-3.8424078482817601</v>
      </c>
      <c r="BR294">
        <v>-3.7918621221593898</v>
      </c>
      <c r="BS294">
        <v>-3.7433978514255299</v>
      </c>
      <c r="BT294">
        <v>-3.69800477208108</v>
      </c>
      <c r="BU294">
        <v>-3.65628358855554</v>
      </c>
      <c r="BV294">
        <v>-3.6183983918876099</v>
      </c>
      <c r="BW294">
        <v>-3.5840305402808301</v>
      </c>
      <c r="BX294">
        <v>-3.5524446701438701</v>
      </c>
      <c r="BY294">
        <v>-3.5224885386145899</v>
      </c>
      <c r="BZ294">
        <v>-3.4926976620946899</v>
      </c>
      <c r="CA294">
        <v>-3.4613558809337102</v>
      </c>
      <c r="CB294">
        <v>-3.4266246064073602</v>
      </c>
      <c r="CC294">
        <v>-3.3866378320401198</v>
      </c>
      <c r="CD294">
        <v>-3.33962739736373</v>
      </c>
      <c r="CE294">
        <v>-3.2840244895391502</v>
      </c>
      <c r="CF294">
        <v>-3.2185628040168002</v>
      </c>
      <c r="CG294">
        <v>-3.1423474932528599</v>
      </c>
      <c r="CH294">
        <v>-3.0549160575406198</v>
      </c>
      <c r="CI294">
        <v>-2.9562642400496899</v>
      </c>
      <c r="CJ294">
        <v>-2.8468399797307198</v>
      </c>
      <c r="CK294">
        <v>-2.7275246419091701</v>
      </c>
      <c r="CL294">
        <v>-2.5995677337283598</v>
      </c>
      <c r="CM294">
        <v>-2.4645186432638702</v>
      </c>
      <c r="CN294">
        <v>-2.3241276905697901</v>
      </c>
      <c r="CO294">
        <v>-2.1802454081020501</v>
      </c>
      <c r="CP294">
        <v>-2.0347105017994398</v>
      </c>
      <c r="CQ294">
        <v>-1.88925207970703</v>
      </c>
      <c r="CR294">
        <v>-1.7453866425121201</v>
      </c>
      <c r="CS294">
        <v>-1.60435433613101</v>
      </c>
      <c r="CT294">
        <v>-1.46705121984844</v>
      </c>
      <c r="CU294">
        <v>-1.3340170520711101</v>
      </c>
      <c r="CV294">
        <v>-1.20542263727623</v>
      </c>
      <c r="CW294">
        <v>-1.0811111796921999</v>
      </c>
      <c r="CX294">
        <v>-0.96064467222577099</v>
      </c>
      <c r="CY294">
        <v>-0.84338491250751302</v>
      </c>
      <c r="CZ294">
        <v>-0.72858002067106098</v>
      </c>
      <c r="DA294">
        <v>-0.61545926047801403</v>
      </c>
      <c r="DB294">
        <v>-0.50331839038959503</v>
      </c>
      <c r="DC294">
        <v>-0.391594056902767</v>
      </c>
      <c r="DD294">
        <v>-0.279901832692453</v>
      </c>
      <c r="DE294">
        <v>-0.16805619782627201</v>
      </c>
      <c r="DF294">
        <v>-0.11208588659374</v>
      </c>
    </row>
    <row r="295" spans="11:110" ht="1.1499999999999999" customHeight="1" x14ac:dyDescent="0.25">
      <c r="K295">
        <v>-0.110450969833072</v>
      </c>
      <c r="L295">
        <v>-0.165705014979766</v>
      </c>
      <c r="M295">
        <v>-0.276138087992367</v>
      </c>
      <c r="N295">
        <v>-0.38660452319607802</v>
      </c>
      <c r="O295">
        <v>-0.49734970989198701</v>
      </c>
      <c r="P295">
        <v>-0.60875600519760598</v>
      </c>
      <c r="Q295">
        <v>-0.72137602765521902</v>
      </c>
      <c r="R295">
        <v>-0.83585479698991105</v>
      </c>
      <c r="S295">
        <v>-0.95290194618141799</v>
      </c>
      <c r="T295">
        <v>-1.07315958895481</v>
      </c>
      <c r="U295">
        <v>-1.19719693964137</v>
      </c>
      <c r="V295">
        <v>-1.32533260257781</v>
      </c>
      <c r="W295">
        <v>-1.4576511445778599</v>
      </c>
      <c r="X295">
        <v>-1.59391985788583</v>
      </c>
      <c r="Y295">
        <v>-1.7335456283064099</v>
      </c>
      <c r="Z295">
        <v>-1.8756245446552999</v>
      </c>
      <c r="AA295">
        <v>-2.0189369737220701</v>
      </c>
      <c r="AB295">
        <v>-2.1619920626895701</v>
      </c>
      <c r="AC295">
        <v>-2.30314565618822</v>
      </c>
      <c r="AD295">
        <v>-2.44065141945635</v>
      </c>
      <c r="AE295">
        <v>-2.5727469819369801</v>
      </c>
      <c r="AF295">
        <v>-2.6978149211636802</v>
      </c>
      <c r="AG295">
        <v>-2.81442494366072</v>
      </c>
      <c r="AH295">
        <v>-2.9214226533439902</v>
      </c>
      <c r="AI295">
        <v>-3.01803232293434</v>
      </c>
      <c r="AJ295">
        <v>-3.10389147743631</v>
      </c>
      <c r="AK295">
        <v>-3.17904405773821</v>
      </c>
      <c r="AL295">
        <v>-3.2439785944018098</v>
      </c>
      <c r="AM295">
        <v>-3.2995871516990798</v>
      </c>
      <c r="AN295">
        <v>-3.3470991331589399</v>
      </c>
      <c r="AO295">
        <v>-3.3880099857732602</v>
      </c>
      <c r="AP295">
        <v>-3.4240036661537201</v>
      </c>
      <c r="AQ295">
        <v>-3.45683691523117</v>
      </c>
      <c r="AR295">
        <v>-3.48822913988836</v>
      </c>
      <c r="AS295">
        <v>-3.51976487792236</v>
      </c>
      <c r="AT295">
        <v>-3.5527946276811702</v>
      </c>
      <c r="AU295">
        <v>-3.5883526539541002</v>
      </c>
      <c r="AV295">
        <v>-3.6270878884742199</v>
      </c>
      <c r="AW295">
        <v>-3.6692379378128899</v>
      </c>
      <c r="AX295">
        <v>-3.7146039728959002</v>
      </c>
      <c r="AY295">
        <v>-3.7625781490324099</v>
      </c>
      <c r="AZ295">
        <v>-3.8121686678178599</v>
      </c>
      <c r="BA295">
        <v>-3.86208068269445</v>
      </c>
      <c r="BB295">
        <v>-3.91078668846971</v>
      </c>
      <c r="BC295">
        <v>-3.9566329182723199</v>
      </c>
      <c r="BD295">
        <v>-3.9979382354456199</v>
      </c>
      <c r="BE295">
        <v>-4.0331060299083896</v>
      </c>
      <c r="BF295">
        <v>-4.0607243393903198</v>
      </c>
      <c r="BG295">
        <v>-4.0796560129373303</v>
      </c>
      <c r="BH295">
        <v>-4.0891071488886199</v>
      </c>
      <c r="BI295">
        <v>-4.0886828171276202</v>
      </c>
      <c r="BJ295">
        <v>-4.0784127221929802</v>
      </c>
      <c r="BK295">
        <v>-4.0587421437778302</v>
      </c>
      <c r="BL295">
        <v>-4.0305051460268402</v>
      </c>
      <c r="BM295">
        <v>-3.9948855207379999</v>
      </c>
      <c r="BN295">
        <v>-3.9533255097661901</v>
      </c>
      <c r="BO295">
        <v>-3.9074255839909799</v>
      </c>
      <c r="BP295">
        <v>-3.8588849626108401</v>
      </c>
      <c r="BQ295">
        <v>-3.8093449790884502</v>
      </c>
      <c r="BR295">
        <v>-3.7602946209872501</v>
      </c>
      <c r="BS295">
        <v>-3.7130205423994198</v>
      </c>
      <c r="BT295">
        <v>-3.6684500713697101</v>
      </c>
      <c r="BU295">
        <v>-3.62714655312443</v>
      </c>
      <c r="BV295">
        <v>-3.5892633178200599</v>
      </c>
      <c r="BW295">
        <v>-3.55449881102192</v>
      </c>
      <c r="BX295">
        <v>-3.5221617339129101</v>
      </c>
      <c r="BY295">
        <v>-3.4911682611147201</v>
      </c>
      <c r="BZ295">
        <v>-3.4601416684369299</v>
      </c>
      <c r="CA295">
        <v>-3.42746866619914</v>
      </c>
      <c r="CB295">
        <v>-3.3914216570204698</v>
      </c>
      <c r="CC295">
        <v>-3.3502467008479599</v>
      </c>
      <c r="CD295">
        <v>-3.3022823510590702</v>
      </c>
      <c r="CE295">
        <v>-3.24605472099512</v>
      </c>
      <c r="CF295">
        <v>-3.1803740378810699</v>
      </c>
      <c r="CG295">
        <v>-3.1043999714848098</v>
      </c>
      <c r="CH295">
        <v>-3.0176989399748901</v>
      </c>
      <c r="CI295">
        <v>-2.9202680662548599</v>
      </c>
      <c r="CJ295">
        <v>-2.81252998693552</v>
      </c>
      <c r="CK295">
        <v>-2.6953157218214501</v>
      </c>
      <c r="CL295">
        <v>-2.56980230196455</v>
      </c>
      <c r="CM295">
        <v>-2.4374506078590099</v>
      </c>
      <c r="CN295">
        <v>-2.2999109006059002</v>
      </c>
      <c r="CO295">
        <v>-2.1589296782626701</v>
      </c>
      <c r="CP295">
        <v>-2.0162440891606401</v>
      </c>
      <c r="CQ295">
        <v>-1.8734902807838001</v>
      </c>
      <c r="CR295">
        <v>-1.73210719875627</v>
      </c>
      <c r="CS295">
        <v>-1.59327630209286</v>
      </c>
      <c r="CT295">
        <v>-1.45785844271201</v>
      </c>
      <c r="CU295">
        <v>-1.32638184533977</v>
      </c>
      <c r="CV295">
        <v>-1.1990302076571799</v>
      </c>
      <c r="CW295">
        <v>-1.0756806594231001</v>
      </c>
      <c r="CX295">
        <v>-0.95594662097515903</v>
      </c>
      <c r="CY295">
        <v>-0.83925259754771497</v>
      </c>
      <c r="CZ295">
        <v>-0.72491360369770996</v>
      </c>
      <c r="DA295">
        <v>-0.61222315280370299</v>
      </c>
      <c r="DB295">
        <v>-0.50053036851835198</v>
      </c>
      <c r="DC295">
        <v>-0.38930994392761897</v>
      </c>
      <c r="DD295">
        <v>-0.27819509610139398</v>
      </c>
      <c r="DE295">
        <v>-0.16699798908139599</v>
      </c>
      <c r="DF295">
        <v>-0.111368420705312</v>
      </c>
    </row>
    <row r="296" spans="11:110" ht="1.1499999999999999" customHeight="1" x14ac:dyDescent="0.25">
      <c r="K296">
        <v>-0.1097918537042</v>
      </c>
      <c r="L296">
        <v>-0.16473131929440499</v>
      </c>
      <c r="M296">
        <v>-0.27455967033997197</v>
      </c>
      <c r="N296">
        <v>-0.38447516002707699</v>
      </c>
      <c r="O296">
        <v>-0.49472220571044501</v>
      </c>
      <c r="P296">
        <v>-0.60566397416013296</v>
      </c>
      <c r="Q296">
        <v>-0.71781706776922805</v>
      </c>
      <c r="R296">
        <v>-0.83177648112931801</v>
      </c>
      <c r="S296">
        <v>-0.94819360297676603</v>
      </c>
      <c r="T296">
        <v>-1.0676500594893199</v>
      </c>
      <c r="U296">
        <v>-1.19065971747587</v>
      </c>
      <c r="V296">
        <v>-1.3174967845264201</v>
      </c>
      <c r="W296">
        <v>-1.4482179341674599</v>
      </c>
      <c r="X296">
        <v>-1.58258267096486</v>
      </c>
      <c r="Y296">
        <v>-1.7200124486733801</v>
      </c>
      <c r="Z296">
        <v>-1.8596404203822701</v>
      </c>
      <c r="AA296">
        <v>-2.00030465532399</v>
      </c>
      <c r="AB296">
        <v>-2.1405899235628998</v>
      </c>
      <c r="AC296">
        <v>-2.2789407597751499</v>
      </c>
      <c r="AD296">
        <v>-2.41370687109288</v>
      </c>
      <c r="AE296">
        <v>-2.5432236574684999</v>
      </c>
      <c r="AF296">
        <v>-2.6659664336338298</v>
      </c>
      <c r="AG296">
        <v>-2.78058640125907</v>
      </c>
      <c r="AH296">
        <v>-2.88599453499778</v>
      </c>
      <c r="AI296">
        <v>-2.98145970201386</v>
      </c>
      <c r="AJ296">
        <v>-3.0666398419050802</v>
      </c>
      <c r="AK296">
        <v>-3.1415740102613401</v>
      </c>
      <c r="AL296">
        <v>-3.2067205166270898</v>
      </c>
      <c r="AM296">
        <v>-3.2629172744132799</v>
      </c>
      <c r="AN296">
        <v>-3.3113189584417801</v>
      </c>
      <c r="AO296">
        <v>-3.3533303210788801</v>
      </c>
      <c r="AP296">
        <v>-3.3905338988679801</v>
      </c>
      <c r="AQ296">
        <v>-3.4245805984915001</v>
      </c>
      <c r="AR296">
        <v>-3.4570862217481699</v>
      </c>
      <c r="AS296">
        <v>-3.4895401897185301</v>
      </c>
      <c r="AT296">
        <v>-3.5232121421787101</v>
      </c>
      <c r="AU296">
        <v>-3.55907482951508</v>
      </c>
      <c r="AV296">
        <v>-3.5977388358936402</v>
      </c>
      <c r="AW296">
        <v>-3.6394287958893101</v>
      </c>
      <c r="AX296">
        <v>-3.6839590170068801</v>
      </c>
      <c r="AY296">
        <v>-3.73076000888185</v>
      </c>
      <c r="AZ296">
        <v>-3.77890114408414</v>
      </c>
      <c r="BA296">
        <v>-3.82716754438245</v>
      </c>
      <c r="BB296">
        <v>-3.8741254030098302</v>
      </c>
      <c r="BC296">
        <v>-3.9182224598094799</v>
      </c>
      <c r="BD296">
        <v>-3.9578804463714299</v>
      </c>
      <c r="BE296">
        <v>-3.99160051413747</v>
      </c>
      <c r="BF296">
        <v>-4.01805702430583</v>
      </c>
      <c r="BG296">
        <v>-4.0361824385533103</v>
      </c>
      <c r="BH296">
        <v>-4.0452313050773396</v>
      </c>
      <c r="BI296">
        <v>-4.0448328568521497</v>
      </c>
      <c r="BJ296">
        <v>-4.0350150442352302</v>
      </c>
      <c r="BK296">
        <v>-4.0161959179338096</v>
      </c>
      <c r="BL296">
        <v>-3.9891584706753802</v>
      </c>
      <c r="BM296">
        <v>-3.9550142328122302</v>
      </c>
      <c r="BN296">
        <v>-3.9151173157233399</v>
      </c>
      <c r="BO296">
        <v>-3.8709697987339098</v>
      </c>
      <c r="BP296">
        <v>-3.8241675751479498</v>
      </c>
      <c r="BQ296">
        <v>-3.7762508090537898</v>
      </c>
      <c r="BR296">
        <v>-3.72861683167437</v>
      </c>
      <c r="BS296">
        <v>-3.6824739699323601</v>
      </c>
      <c r="BT296">
        <v>-3.6386909642293701</v>
      </c>
      <c r="BU296">
        <v>-3.5977962019263399</v>
      </c>
      <c r="BV296">
        <v>-3.5599328983298002</v>
      </c>
      <c r="BW296">
        <v>-3.5248156187438302</v>
      </c>
      <c r="BX296">
        <v>-3.49179456479043</v>
      </c>
      <c r="BY296">
        <v>-3.45985022133882</v>
      </c>
      <c r="BZ296">
        <v>-3.4276883351555898</v>
      </c>
      <c r="CA296">
        <v>-3.39379240951195</v>
      </c>
      <c r="CB296">
        <v>-3.3565391199096002</v>
      </c>
      <c r="CC296">
        <v>-3.31427990212479</v>
      </c>
      <c r="CD296">
        <v>-3.26545367616878</v>
      </c>
      <c r="CE296">
        <v>-3.2086758100543902</v>
      </c>
      <c r="CF296">
        <v>-3.1428285245551502</v>
      </c>
      <c r="CG296">
        <v>-3.0671228509620798</v>
      </c>
      <c r="CH296">
        <v>-2.9811524989324698</v>
      </c>
      <c r="CI296">
        <v>-2.8849159691073298</v>
      </c>
      <c r="CJ296">
        <v>-2.7788123568793099</v>
      </c>
      <c r="CK296">
        <v>-2.66362542680878</v>
      </c>
      <c r="CL296">
        <v>-2.5404642908169799</v>
      </c>
      <c r="CM296">
        <v>-2.41070680166909</v>
      </c>
      <c r="CN296">
        <v>-2.2759092174392199</v>
      </c>
      <c r="CO296">
        <v>-2.1377204106951102</v>
      </c>
      <c r="CP296">
        <v>-1.99778199546725</v>
      </c>
      <c r="CQ296">
        <v>-1.8576426903055601</v>
      </c>
      <c r="CR296">
        <v>-1.71866832614165</v>
      </c>
      <c r="CS296">
        <v>-1.58198480739647</v>
      </c>
      <c r="CT296">
        <v>-1.44841940071139</v>
      </c>
      <c r="CU296">
        <v>-1.3184887119559401</v>
      </c>
      <c r="CV296">
        <v>-1.1923876559911699</v>
      </c>
      <c r="CW296">
        <v>-1.07002411364127</v>
      </c>
      <c r="CX296">
        <v>-0.95105854348838403</v>
      </c>
      <c r="CY296">
        <v>-0.83497305915339404</v>
      </c>
      <c r="CZ296">
        <v>-0.72114415988995895</v>
      </c>
      <c r="DA296">
        <v>-0.60892461930090103</v>
      </c>
      <c r="DB296">
        <v>-0.49771288809817099</v>
      </c>
      <c r="DC296">
        <v>-0.38701912753027901</v>
      </c>
      <c r="DD296">
        <v>-0.27649357844879902</v>
      </c>
      <c r="DE296">
        <v>-0.16594730400839999</v>
      </c>
      <c r="DF296">
        <v>-0.11065750962477</v>
      </c>
    </row>
    <row r="297" spans="11:110" ht="1.1499999999999999" customHeight="1" x14ac:dyDescent="0.25">
      <c r="K297">
        <v>-0.109134137474729</v>
      </c>
      <c r="L297">
        <v>-0.163757751545062</v>
      </c>
      <c r="M297">
        <v>-0.27297521156780402</v>
      </c>
      <c r="N297">
        <v>-0.38232545815591901</v>
      </c>
      <c r="O297">
        <v>-0.49205097390309599</v>
      </c>
      <c r="P297">
        <v>-0.60249645469962998</v>
      </c>
      <c r="Q297">
        <v>-0.71414489469467701</v>
      </c>
      <c r="R297">
        <v>-0.82754499923881197</v>
      </c>
      <c r="S297">
        <v>-0.94329447275382305</v>
      </c>
      <c r="T297">
        <v>-1.06191931492773</v>
      </c>
      <c r="U297">
        <v>-1.1838826556273301</v>
      </c>
      <c r="V297">
        <v>-1.30941817271757</v>
      </c>
      <c r="W297">
        <v>-1.4385573913665</v>
      </c>
      <c r="X297">
        <v>-1.5710533885631801</v>
      </c>
      <c r="Y297">
        <v>-1.7063420200772099</v>
      </c>
      <c r="Z297">
        <v>-1.8435918010453201</v>
      </c>
      <c r="AA297">
        <v>-1.9816953980371099</v>
      </c>
      <c r="AB297">
        <v>-2.1193089031186401</v>
      </c>
      <c r="AC297">
        <v>-2.2549603015283801</v>
      </c>
      <c r="AD297">
        <v>-2.3870895761099402</v>
      </c>
      <c r="AE297">
        <v>-2.5141240029084702</v>
      </c>
      <c r="AF297">
        <v>-2.63462595606007</v>
      </c>
      <c r="AG297">
        <v>-2.74732309032541</v>
      </c>
      <c r="AH297">
        <v>-2.8511876999521499</v>
      </c>
      <c r="AI297">
        <v>-2.9455304250020702</v>
      </c>
      <c r="AJ297">
        <v>-3.0300282462064199</v>
      </c>
      <c r="AK297">
        <v>-3.1047155189487801</v>
      </c>
      <c r="AL297">
        <v>-3.1700220413980298</v>
      </c>
      <c r="AM297">
        <v>-3.2267347275374498</v>
      </c>
      <c r="AN297">
        <v>-3.2759379491412499</v>
      </c>
      <c r="AO297">
        <v>-3.3189511764072899</v>
      </c>
      <c r="AP297">
        <v>-3.35726157462507</v>
      </c>
      <c r="AQ297">
        <v>-3.3924205353078798</v>
      </c>
      <c r="AR297">
        <v>-3.4259464612436599</v>
      </c>
      <c r="AS297">
        <v>-3.45923935644874</v>
      </c>
      <c r="AT297">
        <v>-3.4934928328138302</v>
      </c>
      <c r="AU297">
        <v>-3.5296217847163001</v>
      </c>
      <c r="AV297">
        <v>-3.5682007120876502</v>
      </c>
      <c r="AW297">
        <v>-3.6094420034755701</v>
      </c>
      <c r="AX297">
        <v>-3.6531722475352901</v>
      </c>
      <c r="AY297">
        <v>-3.6988579233218299</v>
      </c>
      <c r="AZ297">
        <v>-3.7456258095316999</v>
      </c>
      <c r="BA297">
        <v>-3.7923360946482401</v>
      </c>
      <c r="BB297">
        <v>-3.8376429352091899</v>
      </c>
      <c r="BC297">
        <v>-3.8800893775086398</v>
      </c>
      <c r="BD297">
        <v>-3.9181937368011202</v>
      </c>
      <c r="BE297">
        <v>-3.9505489677043499</v>
      </c>
      <c r="BF297">
        <v>-3.9759104828181999</v>
      </c>
      <c r="BG297">
        <v>-3.99327610560487</v>
      </c>
      <c r="BH297">
        <v>-4.0019458893469197</v>
      </c>
      <c r="BI297">
        <v>-4.0015717586689803</v>
      </c>
      <c r="BJ297">
        <v>-3.99218000466173</v>
      </c>
      <c r="BK297">
        <v>-3.97416310256073</v>
      </c>
      <c r="BL297">
        <v>-3.9482561212923901</v>
      </c>
      <c r="BM297">
        <v>-3.9155027032747598</v>
      </c>
      <c r="BN297">
        <v>-3.8771742072198001</v>
      </c>
      <c r="BO297">
        <v>-3.8346803544414598</v>
      </c>
      <c r="BP297">
        <v>-3.7895199957466401</v>
      </c>
      <c r="BQ297">
        <v>-3.7431382845674301</v>
      </c>
      <c r="BR297">
        <v>-3.6968465702382498</v>
      </c>
      <c r="BS297">
        <v>-3.6517796023813198</v>
      </c>
      <c r="BT297">
        <v>-3.60875112912478</v>
      </c>
      <c r="BU297">
        <v>-3.56825683731567</v>
      </c>
      <c r="BV297">
        <v>-3.5304304169260599</v>
      </c>
      <c r="BW297">
        <v>-3.4950016623209499</v>
      </c>
      <c r="BX297">
        <v>-3.4613598581963401</v>
      </c>
      <c r="BY297">
        <v>-3.4285459294914902</v>
      </c>
      <c r="BZ297">
        <v>-3.3953431465086901</v>
      </c>
      <c r="CA297">
        <v>-3.3603260792796799</v>
      </c>
      <c r="CB297">
        <v>-3.3219693641813701</v>
      </c>
      <c r="CC297">
        <v>-3.27872353726181</v>
      </c>
      <c r="CD297">
        <v>-3.2291219063130501</v>
      </c>
      <c r="CE297">
        <v>-3.1718637719383702</v>
      </c>
      <c r="CF297">
        <v>-3.10589907553328</v>
      </c>
      <c r="CG297">
        <v>-3.03048724779523</v>
      </c>
      <c r="CH297">
        <v>-2.9452477442471601</v>
      </c>
      <c r="CI297">
        <v>-2.8501804414668999</v>
      </c>
      <c r="CJ297">
        <v>-2.7456625431930299</v>
      </c>
      <c r="CK297">
        <v>-2.6324334285733899</v>
      </c>
      <c r="CL297">
        <v>-2.5115385961091699</v>
      </c>
      <c r="CM297">
        <v>-2.3842779656897899</v>
      </c>
      <c r="CN297">
        <v>-2.2521194991792899</v>
      </c>
      <c r="CO297">
        <v>-2.1166204370844302</v>
      </c>
      <c r="CP297">
        <v>-1.9793324996358099</v>
      </c>
      <c r="CQ297">
        <v>-1.84172218436191</v>
      </c>
      <c r="CR297">
        <v>-1.70508634189494</v>
      </c>
      <c r="CS297">
        <v>-1.5704982996335</v>
      </c>
      <c r="CT297">
        <v>-1.43875323972997</v>
      </c>
      <c r="CU297">
        <v>-1.31035611929911</v>
      </c>
      <c r="CV297">
        <v>-1.18551151332923</v>
      </c>
      <c r="CW297">
        <v>-1.06415513789702</v>
      </c>
      <c r="CX297">
        <v>-0.945990442895704</v>
      </c>
      <c r="CY297">
        <v>-0.830552438586451</v>
      </c>
      <c r="CZ297">
        <v>-0.71727415499632596</v>
      </c>
      <c r="DA297">
        <v>-0.605563012311786</v>
      </c>
      <c r="DB297">
        <v>-0.49486311170768599</v>
      </c>
      <c r="DC297">
        <v>-0.38471768954040703</v>
      </c>
      <c r="DD297">
        <v>-0.27479343432557402</v>
      </c>
      <c r="DE297">
        <v>-0.16490137926922199</v>
      </c>
      <c r="DF297">
        <v>-0.10995114218469</v>
      </c>
    </row>
    <row r="298" spans="11:110" ht="1.1499999999999999" customHeight="1" x14ac:dyDescent="0.25">
      <c r="K298">
        <v>-0.10847626911487999</v>
      </c>
      <c r="L298">
        <v>-0.162782193062812</v>
      </c>
      <c r="M298">
        <v>-0.27138184970157397</v>
      </c>
      <c r="N298">
        <v>-0.38015269257873502</v>
      </c>
      <c r="O298">
        <v>-0.48933443213485101</v>
      </c>
      <c r="P298">
        <v>-0.59925397395407298</v>
      </c>
      <c r="Q298">
        <v>-0.71036292262562195</v>
      </c>
      <c r="R298">
        <v>-0.82316712681470505</v>
      </c>
      <c r="S298">
        <v>-0.93821479594229795</v>
      </c>
      <c r="T298">
        <v>-1.05598077786371</v>
      </c>
      <c r="U298">
        <v>-1.1768817074136499</v>
      </c>
      <c r="V298">
        <v>-1.3011142915407801</v>
      </c>
      <c r="W298">
        <v>-1.42868743654081</v>
      </c>
      <c r="X298">
        <v>-1.55934903487484</v>
      </c>
      <c r="Y298">
        <v>-1.6925491619653601</v>
      </c>
      <c r="Z298">
        <v>-1.82749008441961</v>
      </c>
      <c r="AA298">
        <v>-1.96311614871856</v>
      </c>
      <c r="AB298">
        <v>-2.0981507330659999</v>
      </c>
      <c r="AC298">
        <v>-2.23120036069386</v>
      </c>
      <c r="AD298">
        <v>-2.3607898843196899</v>
      </c>
      <c r="AE298">
        <v>-2.4854329282987999</v>
      </c>
      <c r="AF298">
        <v>-2.6037736053882101</v>
      </c>
      <c r="AG298">
        <v>-2.71461130250872</v>
      </c>
      <c r="AH298">
        <v>-2.8169758384183101</v>
      </c>
      <c r="AI298">
        <v>-2.9102169824247102</v>
      </c>
      <c r="AJ298">
        <v>-2.99402947561267</v>
      </c>
      <c r="AK298">
        <v>-3.0684431569438901</v>
      </c>
      <c r="AL298">
        <v>-3.1338609253873</v>
      </c>
      <c r="AM298">
        <v>-3.1910216602118799</v>
      </c>
      <c r="AN298">
        <v>-3.2409435912947799</v>
      </c>
      <c r="AO298">
        <v>-3.2848659942709202</v>
      </c>
      <c r="AP298">
        <v>-3.32418634924902</v>
      </c>
      <c r="AQ298">
        <v>-3.3603624716587501</v>
      </c>
      <c r="AR298">
        <v>-3.3948211956805401</v>
      </c>
      <c r="AS298">
        <v>-3.4288784625769999</v>
      </c>
      <c r="AT298">
        <v>-3.4636563963482301</v>
      </c>
      <c r="AU298">
        <v>-3.50001547415896</v>
      </c>
      <c r="AV298">
        <v>-3.53849623852734</v>
      </c>
      <c r="AW298">
        <v>-3.5792995145013</v>
      </c>
      <c r="AX298">
        <v>-3.6222633694428401</v>
      </c>
      <c r="AY298">
        <v>-3.6668880129732302</v>
      </c>
      <c r="AZ298">
        <v>-3.7123540941545499</v>
      </c>
      <c r="BA298">
        <v>-3.7575922662076402</v>
      </c>
      <c r="BB298">
        <v>-3.8013392626751199</v>
      </c>
      <c r="BC298">
        <v>-3.84222761261455</v>
      </c>
      <c r="BD298">
        <v>-3.878866313244</v>
      </c>
      <c r="BE298">
        <v>-3.9099345273816599</v>
      </c>
      <c r="BF298">
        <v>-3.93426376700137</v>
      </c>
      <c r="BG298">
        <v>-3.9509132240547098</v>
      </c>
      <c r="BH298">
        <v>-3.95922569455742</v>
      </c>
      <c r="BI298">
        <v>-3.9588744102856901</v>
      </c>
      <c r="BJ298">
        <v>-3.9498840926455001</v>
      </c>
      <c r="BK298">
        <v>-3.9326231958765598</v>
      </c>
      <c r="BL298">
        <v>-3.9077818198458201</v>
      </c>
      <c r="BM298">
        <v>-3.8763398235122399</v>
      </c>
      <c r="BN298">
        <v>-3.8394908693260001</v>
      </c>
      <c r="BO298">
        <v>-3.7985579859065699</v>
      </c>
      <c r="BP298">
        <v>-3.7549488757425</v>
      </c>
      <c r="BQ298">
        <v>-3.7100194758085498</v>
      </c>
      <c r="BR298">
        <v>-3.6650004771754601</v>
      </c>
      <c r="BS298">
        <v>-3.6209575070261</v>
      </c>
      <c r="BT298">
        <v>-3.5786527076032</v>
      </c>
      <c r="BU298">
        <v>-3.5385511817098201</v>
      </c>
      <c r="BV298">
        <v>-3.5007776348311599</v>
      </c>
      <c r="BW298">
        <v>-3.46507627295663</v>
      </c>
      <c r="BX298">
        <v>-3.4308731780733499</v>
      </c>
      <c r="BY298">
        <v>-3.3972660753194899</v>
      </c>
      <c r="BZ298">
        <v>-3.36311112815851</v>
      </c>
      <c r="CA298">
        <v>-3.32706857284174</v>
      </c>
      <c r="CB298">
        <v>-3.2877050858036001</v>
      </c>
      <c r="CC298">
        <v>-3.2435644069204499</v>
      </c>
      <c r="CD298">
        <v>-3.1932686066223002</v>
      </c>
      <c r="CE298">
        <v>-3.1355959210473401</v>
      </c>
      <c r="CF298">
        <v>-3.0695599870850598</v>
      </c>
      <c r="CG298">
        <v>-2.9944658602521201</v>
      </c>
      <c r="CH298">
        <v>-2.9099572629245101</v>
      </c>
      <c r="CI298">
        <v>-2.8160354595879502</v>
      </c>
      <c r="CJ298">
        <v>-2.7130572917984002</v>
      </c>
      <c r="CK298">
        <v>-2.6017204316059499</v>
      </c>
      <c r="CL298">
        <v>-2.4830108234572998</v>
      </c>
      <c r="CM298">
        <v>-2.3581551925672799</v>
      </c>
      <c r="CN298">
        <v>-2.2285385870362</v>
      </c>
      <c r="CO298">
        <v>-2.09563221175355</v>
      </c>
      <c r="CP298">
        <v>-1.96090318534394</v>
      </c>
      <c r="CQ298">
        <v>-1.8257406796123199</v>
      </c>
      <c r="CR298">
        <v>-1.6913764217507401</v>
      </c>
      <c r="CS298">
        <v>-1.55883398832104</v>
      </c>
      <c r="CT298">
        <v>-1.4288778720741899</v>
      </c>
      <c r="CU298">
        <v>-1.3020013952653999</v>
      </c>
      <c r="CV298">
        <v>-1.17841735736346</v>
      </c>
      <c r="CW298">
        <v>-1.05808662321041</v>
      </c>
      <c r="CX298">
        <v>-0.940751915151958</v>
      </c>
      <c r="CY298">
        <v>-0.82599677898286705</v>
      </c>
      <c r="CZ298">
        <v>-0.71330624213309901</v>
      </c>
      <c r="DA298">
        <v>-0.60213810707840298</v>
      </c>
      <c r="DB298">
        <v>-0.49197876670903901</v>
      </c>
      <c r="DC298">
        <v>-0.38240231995216101</v>
      </c>
      <c r="DD298">
        <v>-0.273091353822842</v>
      </c>
      <c r="DE298">
        <v>-0.16385781820013501</v>
      </c>
      <c r="DF298">
        <v>-0.10924756945342699</v>
      </c>
    </row>
    <row r="299" spans="11:110" ht="1.1499999999999999" customHeight="1" x14ac:dyDescent="0.25">
      <c r="K299">
        <v>-0.10781691823749399</v>
      </c>
      <c r="L299">
        <v>-0.16180283660824399</v>
      </c>
      <c r="M299">
        <v>-0.26977717549831598</v>
      </c>
      <c r="N299">
        <v>-0.37795464504944398</v>
      </c>
      <c r="O299">
        <v>-0.48657145975489102</v>
      </c>
      <c r="P299">
        <v>-0.59593738226114501</v>
      </c>
      <c r="Q299">
        <v>-0.70647467547155396</v>
      </c>
      <c r="R299">
        <v>-0.81864948732675602</v>
      </c>
      <c r="S299">
        <v>-0.93296438170344997</v>
      </c>
      <c r="T299">
        <v>-1.0498471739828501</v>
      </c>
      <c r="U299">
        <v>-1.1696719063030101</v>
      </c>
      <c r="V299">
        <v>-1.29260158812041</v>
      </c>
      <c r="W299">
        <v>-1.41862483570222</v>
      </c>
      <c r="X299">
        <v>-1.54748549089024</v>
      </c>
      <c r="Y299">
        <v>-1.67864765057203</v>
      </c>
      <c r="Z299">
        <v>-1.8113458077017299</v>
      </c>
      <c r="AA299">
        <v>-1.9445732467566501</v>
      </c>
      <c r="AB299">
        <v>-2.0771168433143901</v>
      </c>
      <c r="AC299">
        <v>-2.2076570520039702</v>
      </c>
      <c r="AD299">
        <v>-2.3347985276458498</v>
      </c>
      <c r="AE299">
        <v>-2.4571360579346102</v>
      </c>
      <c r="AF299">
        <v>-2.5733905074551</v>
      </c>
      <c r="AG299">
        <v>-2.6824285759464401</v>
      </c>
      <c r="AH299">
        <v>-2.7833340518657601</v>
      </c>
      <c r="AI299">
        <v>-2.8754933563712601</v>
      </c>
      <c r="AJ299">
        <v>-2.9586177965577498</v>
      </c>
      <c r="AK299">
        <v>-3.0327328772508002</v>
      </c>
      <c r="AL299">
        <v>-3.09821611878357</v>
      </c>
      <c r="AM299">
        <v>-3.1557611552609699</v>
      </c>
      <c r="AN299">
        <v>-3.2063239874505198</v>
      </c>
      <c r="AO299">
        <v>-3.2510684783394899</v>
      </c>
      <c r="AP299">
        <v>-3.2913077678707499</v>
      </c>
      <c r="AQ299">
        <v>-3.3284116781437199</v>
      </c>
      <c r="AR299">
        <v>-3.3637209527428702</v>
      </c>
      <c r="AS299">
        <v>-3.39847249971994</v>
      </c>
      <c r="AT299">
        <v>-3.43372122182355</v>
      </c>
      <c r="AU299">
        <v>-3.4702764117184701</v>
      </c>
      <c r="AV299">
        <v>-3.50864665316564</v>
      </c>
      <c r="AW299">
        <v>-3.5490218495751802</v>
      </c>
      <c r="AX299">
        <v>-3.5912507944672498</v>
      </c>
      <c r="AY299">
        <v>-3.6348653261935402</v>
      </c>
      <c r="AZ299">
        <v>-3.6790966433454999</v>
      </c>
      <c r="BA299">
        <v>-3.7229415435623601</v>
      </c>
      <c r="BB299">
        <v>-3.76521427876729</v>
      </c>
      <c r="BC299">
        <v>-3.8046313906020899</v>
      </c>
      <c r="BD299">
        <v>-3.83988701655597</v>
      </c>
      <c r="BE299">
        <v>-3.86974127367764</v>
      </c>
      <c r="BF299">
        <v>-3.8930971216971502</v>
      </c>
      <c r="BG299">
        <v>-3.9090713699733799</v>
      </c>
      <c r="BH299">
        <v>-3.9170469662366099</v>
      </c>
      <c r="BI299">
        <v>-3.9167171458013601</v>
      </c>
      <c r="BJ299">
        <v>-3.9081051459787899</v>
      </c>
      <c r="BK299">
        <v>-3.8915568618534002</v>
      </c>
      <c r="BL299">
        <v>-3.8677201961168</v>
      </c>
      <c r="BM299">
        <v>-3.8375150774452198</v>
      </c>
      <c r="BN299">
        <v>-3.8020622266652202</v>
      </c>
      <c r="BO299">
        <v>-3.76260329722234</v>
      </c>
      <c r="BP299">
        <v>-3.7204603736167798</v>
      </c>
      <c r="BQ299">
        <v>-3.6769056295679001</v>
      </c>
      <c r="BR299">
        <v>-3.6330940879960898</v>
      </c>
      <c r="BS299">
        <v>-3.5900264349428799</v>
      </c>
      <c r="BT299">
        <v>-3.54841639736533</v>
      </c>
      <c r="BU299">
        <v>-3.5087004729534201</v>
      </c>
      <c r="BV299">
        <v>-3.4709948840460298</v>
      </c>
      <c r="BW299">
        <v>-3.4350574972691001</v>
      </c>
      <c r="BX299">
        <v>-3.4003490257687399</v>
      </c>
      <c r="BY299">
        <v>-3.3660205791945601</v>
      </c>
      <c r="BZ299">
        <v>-3.3309968748984198</v>
      </c>
      <c r="CA299">
        <v>-3.2940187218783001</v>
      </c>
      <c r="CB299">
        <v>-3.2537392885976</v>
      </c>
      <c r="CC299">
        <v>-3.2087899688574302</v>
      </c>
      <c r="CD299">
        <v>-3.1578763130691199</v>
      </c>
      <c r="CE299">
        <v>-3.0998507925615901</v>
      </c>
      <c r="CF299">
        <v>-3.03378695281737</v>
      </c>
      <c r="CG299">
        <v>-2.9590328744069598</v>
      </c>
      <c r="CH299">
        <v>-2.8752551265864099</v>
      </c>
      <c r="CI299">
        <v>-2.7824563965942701</v>
      </c>
      <c r="CJ299">
        <v>-2.6809745660963902</v>
      </c>
      <c r="CK299">
        <v>-2.5714681159277699</v>
      </c>
      <c r="CL299">
        <v>-2.4548672499027</v>
      </c>
      <c r="CM299">
        <v>-2.3323299120343099</v>
      </c>
      <c r="CN299">
        <v>-2.20516331303355</v>
      </c>
      <c r="CO299">
        <v>-2.0747578420233399</v>
      </c>
      <c r="CP299">
        <v>-1.94250099186676</v>
      </c>
      <c r="CQ299">
        <v>-1.8097091991546399</v>
      </c>
      <c r="CR299">
        <v>-1.6775526783251</v>
      </c>
      <c r="CS299">
        <v>-1.54700792695822</v>
      </c>
      <c r="CT299">
        <v>-1.41881005787536</v>
      </c>
      <c r="CU299">
        <v>-1.29344080147649</v>
      </c>
      <c r="CV299">
        <v>-1.17111987007623</v>
      </c>
      <c r="CW299">
        <v>-1.0518307961442099</v>
      </c>
      <c r="CX299">
        <v>-0.935352162996818</v>
      </c>
      <c r="CY299">
        <v>-0.82131201729421199</v>
      </c>
      <c r="CZ299">
        <v>-0.70924322847459298</v>
      </c>
      <c r="DA299">
        <v>-0.59865005001958704</v>
      </c>
      <c r="DB299">
        <v>-0.489058082704737</v>
      </c>
      <c r="DC299">
        <v>-0.38007025081184997</v>
      </c>
      <c r="DD299">
        <v>-0.27138450638912598</v>
      </c>
      <c r="DE299">
        <v>-0.16281455197080899</v>
      </c>
      <c r="DF299">
        <v>-0.108545277136972</v>
      </c>
    </row>
    <row r="300" spans="11:110" ht="1.1499999999999999" customHeight="1" x14ac:dyDescent="0.25">
      <c r="K300">
        <v>-0.107154952470545</v>
      </c>
      <c r="L300">
        <v>-0.16081815279329001</v>
      </c>
      <c r="M300">
        <v>-0.268159182916265</v>
      </c>
      <c r="N300">
        <v>-0.37572954715396401</v>
      </c>
      <c r="O300">
        <v>-0.48376134291300799</v>
      </c>
      <c r="P300">
        <v>-0.59254780924917605</v>
      </c>
      <c r="Q300">
        <v>-0.70248376044678895</v>
      </c>
      <c r="R300">
        <v>-0.81399854688865603</v>
      </c>
      <c r="S300">
        <v>-0.927552624801673</v>
      </c>
      <c r="T300">
        <v>-1.04353056979125</v>
      </c>
      <c r="U300">
        <v>-1.1622674213566</v>
      </c>
      <c r="V300">
        <v>-1.2838955009895101</v>
      </c>
      <c r="W300">
        <v>-1.40838527623417</v>
      </c>
      <c r="X300">
        <v>-1.5354775704956001</v>
      </c>
      <c r="Y300">
        <v>-1.66465028959273</v>
      </c>
      <c r="Z300">
        <v>-1.7951687074466001</v>
      </c>
      <c r="AA300">
        <v>-1.92607246856909</v>
      </c>
      <c r="AB300">
        <v>-2.0562083876174602</v>
      </c>
      <c r="AC300">
        <v>-2.1843265301732702</v>
      </c>
      <c r="AD300">
        <v>-2.3091066026517599</v>
      </c>
      <c r="AE300">
        <v>-2.4292196921195299</v>
      </c>
      <c r="AF300">
        <v>-2.5434587404519799</v>
      </c>
      <c r="AG300">
        <v>-2.65075362362531</v>
      </c>
      <c r="AH300">
        <v>-2.7502387705850602</v>
      </c>
      <c r="AI300">
        <v>-2.8413349326109199</v>
      </c>
      <c r="AJ300">
        <v>-2.92376886897424</v>
      </c>
      <c r="AK300">
        <v>-2.9975619308555901</v>
      </c>
      <c r="AL300">
        <v>-3.0630676943871702</v>
      </c>
      <c r="AM300">
        <v>-3.1209371736728002</v>
      </c>
      <c r="AN300">
        <v>-3.17206782004151</v>
      </c>
      <c r="AO300">
        <v>-3.21755257826924</v>
      </c>
      <c r="AP300">
        <v>-3.2586252723479801</v>
      </c>
      <c r="AQ300">
        <v>-3.2965729794049601</v>
      </c>
      <c r="AR300">
        <v>-3.3326554999677001</v>
      </c>
      <c r="AS300">
        <v>-3.3680354332158302</v>
      </c>
      <c r="AT300">
        <v>-3.4037044701911601</v>
      </c>
      <c r="AU300">
        <v>-3.4404237582324599</v>
      </c>
      <c r="AV300">
        <v>-3.4786718006502499</v>
      </c>
      <c r="AW300">
        <v>-3.5186281830410202</v>
      </c>
      <c r="AX300">
        <v>-3.5601517194997601</v>
      </c>
      <c r="AY300">
        <v>-3.6028039038961102</v>
      </c>
      <c r="AZ300">
        <v>-3.64586336526148</v>
      </c>
      <c r="BA300">
        <v>-3.68838898994888</v>
      </c>
      <c r="BB300">
        <v>-3.7292677973314499</v>
      </c>
      <c r="BC300">
        <v>-3.76729520345223</v>
      </c>
      <c r="BD300">
        <v>-3.8012452829602998</v>
      </c>
      <c r="BE300">
        <v>-3.8299541729628799</v>
      </c>
      <c r="BF300">
        <v>-3.8523919114964702</v>
      </c>
      <c r="BG300">
        <v>-3.8677294021836701</v>
      </c>
      <c r="BH300">
        <v>-3.8753873139522201</v>
      </c>
      <c r="BI300">
        <v>-3.8750776573740802</v>
      </c>
      <c r="BJ300">
        <v>-3.8668222687713198</v>
      </c>
      <c r="BK300">
        <v>-3.85094585887542</v>
      </c>
      <c r="BL300">
        <v>-3.8280567318001002</v>
      </c>
      <c r="BM300">
        <v>-3.7990185051128802</v>
      </c>
      <c r="BN300">
        <v>-3.7648834284548198</v>
      </c>
      <c r="BO300">
        <v>-3.7268167691616298</v>
      </c>
      <c r="BP300">
        <v>-3.6860601848545</v>
      </c>
      <c r="BQ300">
        <v>-3.6438072189346702</v>
      </c>
      <c r="BR300">
        <v>-3.6011418997067399</v>
      </c>
      <c r="BS300">
        <v>-3.5590039009646</v>
      </c>
      <c r="BT300">
        <v>-3.5180615395405499</v>
      </c>
      <c r="BU300">
        <v>-3.4787245540414098</v>
      </c>
      <c r="BV300">
        <v>-3.4411011547706201</v>
      </c>
      <c r="BW300">
        <v>-3.40496217506599</v>
      </c>
      <c r="BX300">
        <v>-3.3698009050938902</v>
      </c>
      <c r="BY300">
        <v>-3.3348186399556798</v>
      </c>
      <c r="BZ300">
        <v>-3.2990045768051299</v>
      </c>
      <c r="CA300">
        <v>-3.2611752979728998</v>
      </c>
      <c r="CB300">
        <v>-3.2200652660357298</v>
      </c>
      <c r="CC300">
        <v>-3.17438829889453</v>
      </c>
      <c r="CD300">
        <v>-3.1229284751333601</v>
      </c>
      <c r="CE300">
        <v>-3.0646080688005202</v>
      </c>
      <c r="CF300">
        <v>-2.9985569815264599</v>
      </c>
      <c r="CG300">
        <v>-2.9241638748864802</v>
      </c>
      <c r="CH300">
        <v>-2.84111680481131</v>
      </c>
      <c r="CI300">
        <v>-2.74941994030518</v>
      </c>
      <c r="CJ300">
        <v>-2.6493934770038998</v>
      </c>
      <c r="CK300">
        <v>-2.5416590825221501</v>
      </c>
      <c r="CL300">
        <v>-2.42709478788439</v>
      </c>
      <c r="CM300">
        <v>-2.3067938767514899</v>
      </c>
      <c r="CN300">
        <v>-2.1819905068088299</v>
      </c>
      <c r="CO300">
        <v>-2.05399911650867</v>
      </c>
      <c r="CP300">
        <v>-1.92413226092837</v>
      </c>
      <c r="CQ300">
        <v>-1.7936379343279401</v>
      </c>
      <c r="CR300">
        <v>-1.6636282334051899</v>
      </c>
      <c r="CS300">
        <v>-1.5350350901349401</v>
      </c>
      <c r="CT300">
        <v>-1.4085654800116501</v>
      </c>
      <c r="CU300">
        <v>-1.2846896020242899</v>
      </c>
      <c r="CV300">
        <v>-1.1636328908708999</v>
      </c>
      <c r="CW300">
        <v>-1.0453992561463099</v>
      </c>
      <c r="CX300">
        <v>-0.92980000954144004</v>
      </c>
      <c r="CY300">
        <v>-0.816503976494932</v>
      </c>
      <c r="CZ300">
        <v>-0.70508804605016395</v>
      </c>
      <c r="DA300">
        <v>-0.595099311166709</v>
      </c>
      <c r="DB300">
        <v>-0.48609973534205803</v>
      </c>
      <c r="DC300">
        <v>-0.37771919659021402</v>
      </c>
      <c r="DD300">
        <v>-0.26967048995500098</v>
      </c>
      <c r="DE300">
        <v>-0.161769804875802</v>
      </c>
      <c r="DF300">
        <v>-0.10784296067457901</v>
      </c>
    </row>
    <row r="301" spans="11:110" ht="1.1499999999999999" customHeight="1" x14ac:dyDescent="0.25">
      <c r="K301">
        <v>-0.106489416045342</v>
      </c>
      <c r="L301">
        <v>-0.15982685969486199</v>
      </c>
      <c r="M301">
        <v>-0.26652622436846701</v>
      </c>
      <c r="N301">
        <v>-0.37347602903083499</v>
      </c>
      <c r="O301">
        <v>-0.48090372528818498</v>
      </c>
      <c r="P301">
        <v>-0.58908662454327798</v>
      </c>
      <c r="Q301">
        <v>-0.69839384459835796</v>
      </c>
      <c r="R301">
        <v>-0.80922060986674704</v>
      </c>
      <c r="S301">
        <v>-0.92198852162499301</v>
      </c>
      <c r="T301">
        <v>-1.0370424081729299</v>
      </c>
      <c r="U301">
        <v>-1.1546816092446801</v>
      </c>
      <c r="V301">
        <v>-1.2750105241680301</v>
      </c>
      <c r="W301">
        <v>-1.3979834374292099</v>
      </c>
      <c r="X301">
        <v>-1.52333909135998</v>
      </c>
      <c r="Y301">
        <v>-1.6505689760423601</v>
      </c>
      <c r="Z301">
        <v>-1.7789677754656199</v>
      </c>
      <c r="AA301">
        <v>-1.90761906899569</v>
      </c>
      <c r="AB301">
        <v>-2.03542626719533</v>
      </c>
      <c r="AC301">
        <v>-2.1612049937631501</v>
      </c>
      <c r="AD301">
        <v>-2.2837055538927</v>
      </c>
      <c r="AE301">
        <v>-2.4016707710055698</v>
      </c>
      <c r="AF301">
        <v>-2.5139612816198902</v>
      </c>
      <c r="AG301">
        <v>-2.61956626598211</v>
      </c>
      <c r="AH301">
        <v>-2.71766767617033</v>
      </c>
      <c r="AI301">
        <v>-2.80771841797206</v>
      </c>
      <c r="AJ301">
        <v>-2.8894596639388901</v>
      </c>
      <c r="AK301">
        <v>-2.9629087898443398</v>
      </c>
      <c r="AL301">
        <v>-3.0283967810738202</v>
      </c>
      <c r="AM301">
        <v>-3.0865345025836701</v>
      </c>
      <c r="AN301">
        <v>-3.1381643171381199</v>
      </c>
      <c r="AO301">
        <v>-3.18431247557089</v>
      </c>
      <c r="AP301">
        <v>-3.2261382083723</v>
      </c>
      <c r="AQ301">
        <v>-3.2648507819635499</v>
      </c>
      <c r="AR301">
        <v>-3.3016338914169499</v>
      </c>
      <c r="AS301">
        <v>-3.3375802648029098</v>
      </c>
      <c r="AT301">
        <v>-3.3736221492169198</v>
      </c>
      <c r="AU301">
        <v>-3.4104754039392402</v>
      </c>
      <c r="AV301">
        <v>-3.4485902171187801</v>
      </c>
      <c r="AW301">
        <v>-3.48813642481909</v>
      </c>
      <c r="AX301">
        <v>-3.5289822002534499</v>
      </c>
      <c r="AY301">
        <v>-3.5707168404179201</v>
      </c>
      <c r="AZ301">
        <v>-3.61266347525196</v>
      </c>
      <c r="BA301">
        <v>-3.6539392725742399</v>
      </c>
      <c r="BB301">
        <v>-3.6934995570788201</v>
      </c>
      <c r="BC301">
        <v>-3.73021379297347</v>
      </c>
      <c r="BD301">
        <v>-3.7629311074054601</v>
      </c>
      <c r="BE301">
        <v>-3.79055902305014</v>
      </c>
      <c r="BF301">
        <v>-3.8121305520947701</v>
      </c>
      <c r="BG301">
        <v>-3.8268673839010798</v>
      </c>
      <c r="BH301">
        <v>-3.8342256279982299</v>
      </c>
      <c r="BI301">
        <v>-3.8339349123028201</v>
      </c>
      <c r="BJ301">
        <v>-3.8260157542631301</v>
      </c>
      <c r="BK301">
        <v>-3.8107729727969</v>
      </c>
      <c r="BL301">
        <v>-3.7887777081337801</v>
      </c>
      <c r="BM301">
        <v>-3.7608406685865199</v>
      </c>
      <c r="BN301">
        <v>-3.72794983443554</v>
      </c>
      <c r="BO301">
        <v>-3.6911987662523802</v>
      </c>
      <c r="BP301">
        <v>-3.65175357021316</v>
      </c>
      <c r="BQ301">
        <v>-3.6107339900502602</v>
      </c>
      <c r="BR301">
        <v>-3.56915743360977</v>
      </c>
      <c r="BS301">
        <v>-3.5279062590443102</v>
      </c>
      <c r="BT301">
        <v>-3.4876062006284601</v>
      </c>
      <c r="BU301">
        <v>-3.44864195767811</v>
      </c>
      <c r="BV301">
        <v>-3.4111141774014202</v>
      </c>
      <c r="BW301">
        <v>-3.3748060121885</v>
      </c>
      <c r="BX301">
        <v>-3.3392413836733899</v>
      </c>
      <c r="BY301">
        <v>-3.3036687794415598</v>
      </c>
      <c r="BZ301">
        <v>-3.2671380439932598</v>
      </c>
      <c r="CA301">
        <v>-3.2285370179877799</v>
      </c>
      <c r="CB301">
        <v>-3.1866765838746498</v>
      </c>
      <c r="CC301">
        <v>-3.1403480548779701</v>
      </c>
      <c r="CD301">
        <v>-3.0884094014708401</v>
      </c>
      <c r="CE301">
        <v>-3.0298485104637098</v>
      </c>
      <c r="CF301">
        <v>-2.9638483197600398</v>
      </c>
      <c r="CG301">
        <v>-2.8898357608729199</v>
      </c>
      <c r="CH301">
        <v>-2.8075190838025801</v>
      </c>
      <c r="CI301">
        <v>-2.71690401542994</v>
      </c>
      <c r="CJ301">
        <v>-2.6182942174691699</v>
      </c>
      <c r="CK301">
        <v>-2.5122768013663999</v>
      </c>
      <c r="CL301">
        <v>-2.39968095141522</v>
      </c>
      <c r="CM301">
        <v>-2.2815391485193399</v>
      </c>
      <c r="CN301">
        <v>-2.1590170015251702</v>
      </c>
      <c r="CO301">
        <v>-2.0333575314952501</v>
      </c>
      <c r="CP301">
        <v>-1.9058027797128201</v>
      </c>
      <c r="CQ301">
        <v>-1.77753630271471</v>
      </c>
      <c r="CR301">
        <v>-1.64961528452255</v>
      </c>
      <c r="CS301">
        <v>-1.52292944582839</v>
      </c>
      <c r="CT301">
        <v>-1.39815881328783</v>
      </c>
      <c r="CU301">
        <v>-1.2757621275508</v>
      </c>
      <c r="CV301">
        <v>-1.15596946614517</v>
      </c>
      <c r="CW301">
        <v>-1.03880300979895</v>
      </c>
      <c r="CX301">
        <v>-0.924103912022046</v>
      </c>
      <c r="CY301">
        <v>-0.81157835797295297</v>
      </c>
      <c r="CZ301">
        <v>-0.70084372620519397</v>
      </c>
      <c r="DA301">
        <v>-0.59148664088953795</v>
      </c>
      <c r="DB301">
        <v>-0.48310279548872098</v>
      </c>
      <c r="DC301">
        <v>-0.37534730074130901</v>
      </c>
      <c r="DD301">
        <v>-0.26794728476572799</v>
      </c>
      <c r="DE301">
        <v>-0.16072206322301499</v>
      </c>
      <c r="DF301">
        <v>-0.10713950298732</v>
      </c>
    </row>
    <row r="302" spans="11:110" ht="1.1499999999999999" customHeight="1" x14ac:dyDescent="0.25">
      <c r="K302">
        <v>-0.10581951027817001</v>
      </c>
      <c r="L302">
        <v>-0.15882789535046399</v>
      </c>
      <c r="M302">
        <v>-0.26487697038806302</v>
      </c>
      <c r="N302">
        <v>-0.37119307327283402</v>
      </c>
      <c r="O302">
        <v>-0.47799856394037699</v>
      </c>
      <c r="P302">
        <v>-0.58555540255834704</v>
      </c>
      <c r="Q302">
        <v>-0.69420863384669196</v>
      </c>
      <c r="R302">
        <v>-0.804321815340722</v>
      </c>
      <c r="S302">
        <v>-0.91628068551059105</v>
      </c>
      <c r="T302">
        <v>-1.0303935419732599</v>
      </c>
      <c r="U302">
        <v>-1.14692706304375</v>
      </c>
      <c r="V302">
        <v>-1.2659602668555601</v>
      </c>
      <c r="W302">
        <v>-1.38743305611548</v>
      </c>
      <c r="X302">
        <v>-1.51108294101187</v>
      </c>
      <c r="Y302">
        <v>-1.63641476166587</v>
      </c>
      <c r="Z302">
        <v>-1.76275131091102</v>
      </c>
      <c r="AA302">
        <v>-1.8892178197473699</v>
      </c>
      <c r="AB302">
        <v>-2.0147711524523801</v>
      </c>
      <c r="AC302">
        <v>-2.1382886884527399</v>
      </c>
      <c r="AD302">
        <v>-2.2585871580743402</v>
      </c>
      <c r="AE302">
        <v>-2.3744768404183598</v>
      </c>
      <c r="AF302">
        <v>-2.4848819569503098</v>
      </c>
      <c r="AG302">
        <v>-2.58884736745433</v>
      </c>
      <c r="AH302">
        <v>-2.6855996286342001</v>
      </c>
      <c r="AI302">
        <v>-2.7746217626753098</v>
      </c>
      <c r="AJ302">
        <v>-2.8556683862902301</v>
      </c>
      <c r="AK302">
        <v>-2.9287530751956599</v>
      </c>
      <c r="AL302">
        <v>-2.9941855013314602</v>
      </c>
      <c r="AM302">
        <v>-3.0525387065201302</v>
      </c>
      <c r="AN302">
        <v>-3.1046032204207701</v>
      </c>
      <c r="AO302">
        <v>-3.1513425704401299</v>
      </c>
      <c r="AP302">
        <v>-3.1938458322330301</v>
      </c>
      <c r="AQ302">
        <v>-3.23324910050265</v>
      </c>
      <c r="AR302">
        <v>-3.2706645116745499</v>
      </c>
      <c r="AS302">
        <v>-3.3071190916153199</v>
      </c>
      <c r="AT302">
        <v>-3.3434891839140399</v>
      </c>
      <c r="AU302">
        <v>-3.3804480459469399</v>
      </c>
      <c r="AV302">
        <v>-3.41841920986215</v>
      </c>
      <c r="AW302">
        <v>-3.4575632973052102</v>
      </c>
      <c r="AX302">
        <v>-3.4977572204877601</v>
      </c>
      <c r="AY302">
        <v>-3.5386163406864299</v>
      </c>
      <c r="AZ302">
        <v>-3.57950553753779</v>
      </c>
      <c r="BA302">
        <v>-3.61959668623189</v>
      </c>
      <c r="BB302">
        <v>-3.6579092256211898</v>
      </c>
      <c r="BC302">
        <v>-3.6933821350990699</v>
      </c>
      <c r="BD302">
        <v>-3.7249350091136502</v>
      </c>
      <c r="BE302">
        <v>-3.7515424020374901</v>
      </c>
      <c r="BF302">
        <v>-3.7722964457849</v>
      </c>
      <c r="BG302">
        <v>-3.78646650905833</v>
      </c>
      <c r="BH302">
        <v>-3.7935420010438299</v>
      </c>
      <c r="BI302">
        <v>-3.7932690751644702</v>
      </c>
      <c r="BJ302">
        <v>-3.7856670123882599</v>
      </c>
      <c r="BK302">
        <v>-3.7710219541135399</v>
      </c>
      <c r="BL302">
        <v>-3.7498701568730501</v>
      </c>
      <c r="BM302">
        <v>-3.7229726200536399</v>
      </c>
      <c r="BN302">
        <v>-3.6912570016197201</v>
      </c>
      <c r="BO302">
        <v>-3.6557495435507401</v>
      </c>
      <c r="BP302">
        <v>-3.6175453823721799</v>
      </c>
      <c r="BQ302">
        <v>-3.5776950060393999</v>
      </c>
      <c r="BR302">
        <v>-3.5371532946324402</v>
      </c>
      <c r="BS302">
        <v>-3.4967487732025</v>
      </c>
      <c r="BT302">
        <v>-3.45706724951406</v>
      </c>
      <c r="BU302">
        <v>-3.4184699860490899</v>
      </c>
      <c r="BV302">
        <v>-3.3810504993502599</v>
      </c>
      <c r="BW302">
        <v>-3.3446036488681798</v>
      </c>
      <c r="BX302">
        <v>-3.30868215065914</v>
      </c>
      <c r="BY302">
        <v>-3.27257888378784</v>
      </c>
      <c r="BZ302">
        <v>-3.2354007301055199</v>
      </c>
      <c r="CA302">
        <v>-3.1961025489004902</v>
      </c>
      <c r="CB302">
        <v>-3.1535670637380901</v>
      </c>
      <c r="CC302">
        <v>-3.1066584432796698</v>
      </c>
      <c r="CD302">
        <v>-3.05430420843423</v>
      </c>
      <c r="CE302">
        <v>-2.9955538927145899</v>
      </c>
      <c r="CF302">
        <v>-2.9296403786469098</v>
      </c>
      <c r="CG302">
        <v>-2.8560266675530399</v>
      </c>
      <c r="CH302">
        <v>-2.7744399898479899</v>
      </c>
      <c r="CI302">
        <v>-2.6848877103443498</v>
      </c>
      <c r="CJ302">
        <v>-2.5876580010601899</v>
      </c>
      <c r="CK302">
        <v>-2.4833055622056399</v>
      </c>
      <c r="CL302">
        <v>-2.3726138243128898</v>
      </c>
      <c r="CM302">
        <v>-2.2565580849674398</v>
      </c>
      <c r="CN302">
        <v>-2.13623963901478</v>
      </c>
      <c r="CO302">
        <v>-2.0128343155274799</v>
      </c>
      <c r="CP302">
        <v>-1.88751782042278</v>
      </c>
      <c r="CQ302">
        <v>-1.7614130024494701</v>
      </c>
      <c r="CR302">
        <v>-1.6355251665124</v>
      </c>
      <c r="CS302">
        <v>-1.51070402285153</v>
      </c>
      <c r="CT302">
        <v>-1.3876037888372801</v>
      </c>
      <c r="CU302">
        <v>-1.26667183451349</v>
      </c>
      <c r="CV302">
        <v>-1.14814189614255</v>
      </c>
      <c r="CW302">
        <v>-1.0320525020048701</v>
      </c>
      <c r="CX302">
        <v>-0.91827197582546805</v>
      </c>
      <c r="CY302">
        <v>-0.806540734459822</v>
      </c>
      <c r="CZ302">
        <v>-0.696513377012975</v>
      </c>
      <c r="DA302">
        <v>-0.58781303107252303</v>
      </c>
      <c r="DB302">
        <v>-0.48006668298223698</v>
      </c>
      <c r="DC302">
        <v>-0.37295308791876303</v>
      </c>
      <c r="DD302">
        <v>-0.26621321157137101</v>
      </c>
      <c r="DE302">
        <v>-0.159670047280596</v>
      </c>
      <c r="DF302">
        <v>-0.10643395466599</v>
      </c>
    </row>
    <row r="303" spans="11:110" ht="1.1499999999999999" customHeight="1" x14ac:dyDescent="0.25">
      <c r="K303">
        <v>-0.105144575815193</v>
      </c>
      <c r="L303">
        <v>-0.15782039294924199</v>
      </c>
      <c r="M303">
        <v>-0.26321037336577302</v>
      </c>
      <c r="N303">
        <v>-0.36887997349684998</v>
      </c>
      <c r="O303">
        <v>-0.47504608970075801</v>
      </c>
      <c r="P303">
        <v>-0.58195589082831201</v>
      </c>
      <c r="Q303">
        <v>-0.68993185415381497</v>
      </c>
      <c r="R303">
        <v>-0.79930813434478698</v>
      </c>
      <c r="S303">
        <v>-0.910437361474014</v>
      </c>
      <c r="T303">
        <v>-1.0235942656588899</v>
      </c>
      <c r="U303">
        <v>-1.13901565789568</v>
      </c>
      <c r="V303">
        <v>-1.25675750893951</v>
      </c>
      <c r="W303">
        <v>-1.37674698766305</v>
      </c>
      <c r="X303">
        <v>-1.49872113846846</v>
      </c>
      <c r="Y303">
        <v>-1.6221979102316899</v>
      </c>
      <c r="Z303">
        <v>-1.7465269687559399</v>
      </c>
      <c r="AA303">
        <v>-1.8708730450886799</v>
      </c>
      <c r="AB303">
        <v>-1.9942435029707399</v>
      </c>
      <c r="AC303">
        <v>-2.1155739098156801</v>
      </c>
      <c r="AD303">
        <v>-2.2337435090328901</v>
      </c>
      <c r="AE303">
        <v>-2.3476260196192702</v>
      </c>
      <c r="AF303">
        <v>-2.4562053937413801</v>
      </c>
      <c r="AG303">
        <v>-2.5585787767557702</v>
      </c>
      <c r="AH303">
        <v>-2.6540145979179499</v>
      </c>
      <c r="AI303">
        <v>-2.7420240873570401</v>
      </c>
      <c r="AJ303">
        <v>-2.8223744019119898</v>
      </c>
      <c r="AK303">
        <v>-2.8950754889396602</v>
      </c>
      <c r="AL303">
        <v>-2.9604169125827302</v>
      </c>
      <c r="AM303">
        <v>-3.0189360816364399</v>
      </c>
      <c r="AN303">
        <v>-3.0713747551744</v>
      </c>
      <c r="AO303">
        <v>-3.1186374694300798</v>
      </c>
      <c r="AP303">
        <v>-3.1617473171621402</v>
      </c>
      <c r="AQ303">
        <v>-3.2017715825689499</v>
      </c>
      <c r="AR303">
        <v>-3.23975511722516</v>
      </c>
      <c r="AS303">
        <v>-3.2766631616360602</v>
      </c>
      <c r="AT303">
        <v>-3.3133194826980499</v>
      </c>
      <c r="AU303">
        <v>-3.3503572609672898</v>
      </c>
      <c r="AV303">
        <v>-3.3881749321102199</v>
      </c>
      <c r="AW303">
        <v>-3.4269244075759802</v>
      </c>
      <c r="AX303">
        <v>-3.4664907570361598</v>
      </c>
      <c r="AY303">
        <v>-3.5065137739344698</v>
      </c>
      <c r="AZ303">
        <v>-3.54639750435167</v>
      </c>
      <c r="BA303">
        <v>-3.5853651754359999</v>
      </c>
      <c r="BB303">
        <v>-3.6224964032267502</v>
      </c>
      <c r="BC303">
        <v>-3.6567954251433799</v>
      </c>
      <c r="BD303">
        <v>-3.68724799922528</v>
      </c>
      <c r="BE303">
        <v>-3.71289162027943</v>
      </c>
      <c r="BF303">
        <v>-3.7328739209075499</v>
      </c>
      <c r="BG303">
        <v>-3.74650903306632</v>
      </c>
      <c r="BH303">
        <v>-3.7533176544592002</v>
      </c>
      <c r="BI303">
        <v>-3.7530614346825399</v>
      </c>
      <c r="BJ303">
        <v>-3.7457585017324702</v>
      </c>
      <c r="BK303">
        <v>-3.7316774589519399</v>
      </c>
      <c r="BL303">
        <v>-3.7113218143840201</v>
      </c>
      <c r="BM303">
        <v>-3.6854058718782601</v>
      </c>
      <c r="BN303">
        <v>-3.65480067177872</v>
      </c>
      <c r="BO303">
        <v>-3.6204692530742402</v>
      </c>
      <c r="BP303">
        <v>-3.58344009088851</v>
      </c>
      <c r="BQ303">
        <v>-3.5446986881882498</v>
      </c>
      <c r="BR303">
        <v>-3.50514122727891</v>
      </c>
      <c r="BS303">
        <v>-3.46554568414814</v>
      </c>
      <c r="BT303">
        <v>-3.4264604299012098</v>
      </c>
      <c r="BU303">
        <v>-3.3882247860688701</v>
      </c>
      <c r="BV303">
        <v>-3.3509255569685799</v>
      </c>
      <c r="BW303">
        <v>-3.3143687240644599</v>
      </c>
      <c r="BX303">
        <v>-3.2781340708970998</v>
      </c>
      <c r="BY303">
        <v>-3.2415562417486199</v>
      </c>
      <c r="BZ303">
        <v>-3.20379575463447</v>
      </c>
      <c r="CA303">
        <v>-3.1638705118637902</v>
      </c>
      <c r="CB303">
        <v>-3.1207307677994698</v>
      </c>
      <c r="CC303">
        <v>-3.0733091879711201</v>
      </c>
      <c r="CD303">
        <v>-3.0205987714407598</v>
      </c>
      <c r="CE303">
        <v>-2.9617069458181899</v>
      </c>
      <c r="CF303">
        <v>-2.8959136647093899</v>
      </c>
      <c r="CG303">
        <v>-2.8227158930213401</v>
      </c>
      <c r="CH303">
        <v>-2.74185871711361</v>
      </c>
      <c r="CI303">
        <v>-2.65335120862582</v>
      </c>
      <c r="CJ303">
        <v>-2.5574670042268099</v>
      </c>
      <c r="CK303">
        <v>-2.4547304282587299</v>
      </c>
      <c r="CL303">
        <v>-2.3458820303431902</v>
      </c>
      <c r="CM303">
        <v>-2.23184332685853</v>
      </c>
      <c r="CN303">
        <v>-2.1136552743564798</v>
      </c>
      <c r="CO303">
        <v>-1.99243045229195</v>
      </c>
      <c r="CP303">
        <v>-1.8692821769377601</v>
      </c>
      <c r="CQ303">
        <v>-1.7452760628585899</v>
      </c>
      <c r="CR303">
        <v>-1.6213684088948099</v>
      </c>
      <c r="CS303">
        <v>-1.49837097344234</v>
      </c>
      <c r="CT303">
        <v>-1.37691325461944</v>
      </c>
      <c r="CU303">
        <v>-1.25743135976</v>
      </c>
      <c r="CV303">
        <v>-1.1401617795232399</v>
      </c>
      <c r="CW303">
        <v>-1.02515764456237</v>
      </c>
      <c r="CX303">
        <v>-0.912311968471612</v>
      </c>
      <c r="CY303">
        <v>-0.80139654403476002</v>
      </c>
      <c r="CZ303">
        <v>-0.69210016289959198</v>
      </c>
      <c r="DA303">
        <v>-0.58407968067556804</v>
      </c>
      <c r="DB303">
        <v>-0.47699112444451602</v>
      </c>
      <c r="DC303">
        <v>-0.37053542112863802</v>
      </c>
      <c r="DD303">
        <v>-0.26446689393383099</v>
      </c>
      <c r="DE303">
        <v>-0.15861268584576399</v>
      </c>
      <c r="DF303">
        <v>-0.105725516221882</v>
      </c>
    </row>
    <row r="304" spans="11:110" ht="1.1499999999999999" customHeight="1" x14ac:dyDescent="0.25">
      <c r="K304">
        <v>-0.104464076635749</v>
      </c>
      <c r="L304">
        <v>-0.156803658580001</v>
      </c>
      <c r="M304">
        <v>-0.26152563500287601</v>
      </c>
      <c r="N304">
        <v>-0.36653629704987001</v>
      </c>
      <c r="O304">
        <v>-0.47204677150310997</v>
      </c>
      <c r="P304">
        <v>-0.57828998140008903</v>
      </c>
      <c r="Q304">
        <v>-0.68556723455260904</v>
      </c>
      <c r="R304">
        <v>-0.79418536783998195</v>
      </c>
      <c r="S304">
        <v>-0.90446644038314805</v>
      </c>
      <c r="T304">
        <v>-1.01665434503092</v>
      </c>
      <c r="U304">
        <v>-1.1309585935753601</v>
      </c>
      <c r="V304">
        <v>-1.2474142525651699</v>
      </c>
      <c r="W304">
        <v>-1.36593726269571</v>
      </c>
      <c r="X304">
        <v>-1.4862648917363199</v>
      </c>
      <c r="Y304">
        <v>-1.60792795099412</v>
      </c>
      <c r="Z304">
        <v>-1.7303018048821299</v>
      </c>
      <c r="AA304">
        <v>-1.8525886549477999</v>
      </c>
      <c r="AB304">
        <v>-1.9738435859864401</v>
      </c>
      <c r="AC304">
        <v>-2.09305700572693</v>
      </c>
      <c r="AD304">
        <v>-2.2091670035522899</v>
      </c>
      <c r="AE304">
        <v>-2.3211069709674299</v>
      </c>
      <c r="AF304">
        <v>-2.42791697590657</v>
      </c>
      <c r="AG304">
        <v>-2.5287432706930799</v>
      </c>
      <c r="AH304">
        <v>-2.6228935995819298</v>
      </c>
      <c r="AI304">
        <v>-2.7099056145469902</v>
      </c>
      <c r="AJ304">
        <v>-2.7895581694067202</v>
      </c>
      <c r="AK304">
        <v>-2.8618577504015099</v>
      </c>
      <c r="AL304">
        <v>-2.92707495203239</v>
      </c>
      <c r="AM304">
        <v>-2.9857136127038899</v>
      </c>
      <c r="AN304">
        <v>-3.0384696021073698</v>
      </c>
      <c r="AO304">
        <v>-3.0861919738453998</v>
      </c>
      <c r="AP304">
        <v>-3.1298417591948802</v>
      </c>
      <c r="AQ304">
        <v>-3.1704215316672499</v>
      </c>
      <c r="AR304">
        <v>-3.2089128752587701</v>
      </c>
      <c r="AS304">
        <v>-3.2462229257312099</v>
      </c>
      <c r="AT304">
        <v>-3.28312599944603</v>
      </c>
      <c r="AU304">
        <v>-3.3202175735414698</v>
      </c>
      <c r="AV304">
        <v>-3.3578724531925901</v>
      </c>
      <c r="AW304">
        <v>-3.3962343151462999</v>
      </c>
      <c r="AX304">
        <v>-3.4351958408752399</v>
      </c>
      <c r="AY304">
        <v>-3.47441972420298</v>
      </c>
      <c r="AZ304">
        <v>-3.5133467527542601</v>
      </c>
      <c r="BA304">
        <v>-3.5512483552325702</v>
      </c>
      <c r="BB304">
        <v>-3.5872606263869802</v>
      </c>
      <c r="BC304">
        <v>-3.6204490640223699</v>
      </c>
      <c r="BD304">
        <v>-3.6498615504648102</v>
      </c>
      <c r="BE304">
        <v>-3.6745946753691201</v>
      </c>
      <c r="BF304">
        <v>-3.6938481750991699</v>
      </c>
      <c r="BG304">
        <v>-3.7069782078025302</v>
      </c>
      <c r="BH304">
        <v>-3.7135348690838699</v>
      </c>
      <c r="BI304">
        <v>-3.7132943350413599</v>
      </c>
      <c r="BJ304">
        <v>-3.70627366555737</v>
      </c>
      <c r="BK304">
        <v>-3.69272499359997</v>
      </c>
      <c r="BL304">
        <v>-3.6731210786193902</v>
      </c>
      <c r="BM304">
        <v>-3.6481323684409501</v>
      </c>
      <c r="BN304">
        <v>-3.6185767596134499</v>
      </c>
      <c r="BO304">
        <v>-3.5853579498608199</v>
      </c>
      <c r="BP304">
        <v>-3.5494418054161501</v>
      </c>
      <c r="BQ304">
        <v>-3.5117528544673098</v>
      </c>
      <c r="BR304">
        <v>-3.47313216824951</v>
      </c>
      <c r="BS304">
        <v>-3.4343102716502498</v>
      </c>
      <c r="BT304">
        <v>-3.3958004284602699</v>
      </c>
      <c r="BU304">
        <v>-3.35792142027032</v>
      </c>
      <c r="BV304">
        <v>-3.3207537429016698</v>
      </c>
      <c r="BW304">
        <v>-3.28411393621389</v>
      </c>
      <c r="BX304">
        <v>-3.2476072356691099</v>
      </c>
      <c r="BY304">
        <v>-3.2106075804522098</v>
      </c>
      <c r="BZ304">
        <v>-3.1723259241288</v>
      </c>
      <c r="CA304">
        <v>-3.1318394854394298</v>
      </c>
      <c r="CB304">
        <v>-3.0881619846884001</v>
      </c>
      <c r="CC304">
        <v>-3.0402905006918601</v>
      </c>
      <c r="CD304">
        <v>-2.9872796792591201</v>
      </c>
      <c r="CE304">
        <v>-2.92829129981439</v>
      </c>
      <c r="CF304">
        <v>-2.8626497145133301</v>
      </c>
      <c r="CG304">
        <v>-2.78988383035392</v>
      </c>
      <c r="CH304">
        <v>-2.70975555942635</v>
      </c>
      <c r="CI304">
        <v>-2.62227572530638</v>
      </c>
      <c r="CJ304">
        <v>-2.5277043118821201</v>
      </c>
      <c r="CK304">
        <v>-2.4265371929258701</v>
      </c>
      <c r="CL304">
        <v>-2.3194747051433402</v>
      </c>
      <c r="CM304">
        <v>-2.2073877860742801</v>
      </c>
      <c r="CN304">
        <v>-2.0912607801068801</v>
      </c>
      <c r="CO304">
        <v>-1.9721467018296599</v>
      </c>
      <c r="CP304">
        <v>-1.85110019912473</v>
      </c>
      <c r="CQ304">
        <v>-1.7291328914698201</v>
      </c>
      <c r="CR304">
        <v>-1.6071547897879599</v>
      </c>
      <c r="CS304">
        <v>-1.4859416311587299</v>
      </c>
      <c r="CT304">
        <v>-1.36609923253815</v>
      </c>
      <c r="CU304">
        <v>-1.2480525708675501</v>
      </c>
      <c r="CV304">
        <v>-1.13204005564012</v>
      </c>
      <c r="CW304">
        <v>-1.0181278428227101</v>
      </c>
      <c r="CX304">
        <v>-0.906231333026848</v>
      </c>
      <c r="CY304">
        <v>-0.79615108560978998</v>
      </c>
      <c r="CZ304">
        <v>-0.68760728595367204</v>
      </c>
      <c r="DA304">
        <v>-0.58028796528965798</v>
      </c>
      <c r="DB304">
        <v>-0.47387611492491</v>
      </c>
      <c r="DC304">
        <v>-0.36809346305506502</v>
      </c>
      <c r="DD304">
        <v>-0.26270722440778999</v>
      </c>
      <c r="DE304">
        <v>-0.157549093156239</v>
      </c>
      <c r="DF304">
        <v>-0.10501352196371901</v>
      </c>
    </row>
    <row r="305" spans="11:110" ht="1.1499999999999999" customHeight="1" x14ac:dyDescent="0.25">
      <c r="K305">
        <v>-0.10377758582089799</v>
      </c>
      <c r="L305">
        <v>-0.15577715136996101</v>
      </c>
      <c r="M305">
        <v>-0.25982217709619798</v>
      </c>
      <c r="N305">
        <v>-0.364161851359663</v>
      </c>
      <c r="O305">
        <v>-0.46900128414327802</v>
      </c>
      <c r="P305">
        <v>-0.574559684965124</v>
      </c>
      <c r="Q305">
        <v>-0.68111849191395302</v>
      </c>
      <c r="R305">
        <v>-0.78895914538822598</v>
      </c>
      <c r="S305">
        <v>-0.89837547258075501</v>
      </c>
      <c r="T305">
        <v>-1.0095830449837599</v>
      </c>
      <c r="U305">
        <v>-1.1227664340674399</v>
      </c>
      <c r="V305">
        <v>-1.2379417700811</v>
      </c>
      <c r="W305">
        <v>-1.3550151398655601</v>
      </c>
      <c r="X305">
        <v>-1.4737246514573801</v>
      </c>
      <c r="Y305">
        <v>-1.59361372856698</v>
      </c>
      <c r="Z305">
        <v>-1.7140823179947799</v>
      </c>
      <c r="AA305">
        <v>-1.8343681756519301</v>
      </c>
      <c r="AB305">
        <v>-1.9535714935371999</v>
      </c>
      <c r="AC305">
        <v>-2.0707343785011698</v>
      </c>
      <c r="AD305">
        <v>-2.1848503279988098</v>
      </c>
      <c r="AE305">
        <v>-2.2949088714172601</v>
      </c>
      <c r="AF305">
        <v>-2.4000028019375899</v>
      </c>
      <c r="AG305">
        <v>-2.49932450134843</v>
      </c>
      <c r="AH305">
        <v>-2.5922186344546301</v>
      </c>
      <c r="AI305">
        <v>-2.6782476043687899</v>
      </c>
      <c r="AJ305">
        <v>-2.75720117590935</v>
      </c>
      <c r="AK305">
        <v>-2.8290825362794498</v>
      </c>
      <c r="AL305">
        <v>-2.8941443848196</v>
      </c>
      <c r="AM305">
        <v>-2.9528589326552699</v>
      </c>
      <c r="AN305">
        <v>-3.0058788708375301</v>
      </c>
      <c r="AO305">
        <v>-3.0540010687802202</v>
      </c>
      <c r="AP305">
        <v>-3.0981281825365299</v>
      </c>
      <c r="AQ305">
        <v>-3.1392019287793498</v>
      </c>
      <c r="AR305">
        <v>-3.1781443999876702</v>
      </c>
      <c r="AS305">
        <v>-3.2158080864207998</v>
      </c>
      <c r="AT305">
        <v>-3.2529207916699798</v>
      </c>
      <c r="AU305">
        <v>-3.2900425200086301</v>
      </c>
      <c r="AV305">
        <v>-3.3275258243464498</v>
      </c>
      <c r="AW305">
        <v>-3.36550659553681</v>
      </c>
      <c r="AX305">
        <v>-3.4038846144685202</v>
      </c>
      <c r="AY305">
        <v>-3.44234403784959</v>
      </c>
      <c r="AZ305">
        <v>-3.4803601193152001</v>
      </c>
      <c r="BA305">
        <v>-3.5172495308285701</v>
      </c>
      <c r="BB305">
        <v>-3.5522013712715799</v>
      </c>
      <c r="BC305">
        <v>-3.5843386454279398</v>
      </c>
      <c r="BD305">
        <v>-3.6127675687385001</v>
      </c>
      <c r="BE305">
        <v>-3.6366402099950599</v>
      </c>
      <c r="BF305">
        <v>-3.6552052221562299</v>
      </c>
      <c r="BG305">
        <v>-3.66785822062063</v>
      </c>
      <c r="BH305">
        <v>-3.6741769202307499</v>
      </c>
      <c r="BI305">
        <v>-3.67395111139226</v>
      </c>
      <c r="BJ305">
        <v>-3.6671968716100398</v>
      </c>
      <c r="BK305">
        <v>-3.6541508623435401</v>
      </c>
      <c r="BL305">
        <v>-3.63525696875231</v>
      </c>
      <c r="BM305">
        <v>-3.6111444595950601</v>
      </c>
      <c r="BN305">
        <v>-3.5825813415986798</v>
      </c>
      <c r="BO305">
        <v>-3.55041559765779</v>
      </c>
      <c r="BP305">
        <v>-3.5155542972363301</v>
      </c>
      <c r="BQ305">
        <v>-3.4788647555748602</v>
      </c>
      <c r="BR305">
        <v>-3.44113629579453</v>
      </c>
      <c r="BS305">
        <v>-3.4030549127984502</v>
      </c>
      <c r="BT305">
        <v>-3.3651009389573798</v>
      </c>
      <c r="BU305">
        <v>-3.3275739334401102</v>
      </c>
      <c r="BV305">
        <v>-3.2905484692239502</v>
      </c>
      <c r="BW305">
        <v>-3.25385110072127</v>
      </c>
      <c r="BX305">
        <v>-3.21711101016585</v>
      </c>
      <c r="BY305">
        <v>-3.17973909905839</v>
      </c>
      <c r="BZ305">
        <v>-3.14099375228498</v>
      </c>
      <c r="CA305">
        <v>-3.10000800815043</v>
      </c>
      <c r="CB305">
        <v>-3.05585521666013</v>
      </c>
      <c r="CC305">
        <v>-3.00759305283909</v>
      </c>
      <c r="CD305">
        <v>-2.95433419128375</v>
      </c>
      <c r="CE305">
        <v>-2.8952914325924199</v>
      </c>
      <c r="CF305">
        <v>-2.8298310331050098</v>
      </c>
      <c r="CG305">
        <v>-2.7575119043024099</v>
      </c>
      <c r="CH305">
        <v>-2.6781118458175102</v>
      </c>
      <c r="CI305">
        <v>-2.59164344752707</v>
      </c>
      <c r="CJ305">
        <v>-2.4983538660206301</v>
      </c>
      <c r="CK305">
        <v>-2.3987123393664702</v>
      </c>
      <c r="CL305">
        <v>-2.2933814697975801</v>
      </c>
      <c r="CM305">
        <v>-2.18318463423544</v>
      </c>
      <c r="CN305">
        <v>-2.0690530503412701</v>
      </c>
      <c r="CO305">
        <v>-1.9519836200840699</v>
      </c>
      <c r="CP305">
        <v>-1.83297582519241</v>
      </c>
      <c r="CQ305">
        <v>-1.7129903175230401</v>
      </c>
      <c r="CR305">
        <v>-1.5928933867541299</v>
      </c>
      <c r="CS305">
        <v>-1.4734265644633699</v>
      </c>
      <c r="CT305">
        <v>-1.35517297228602</v>
      </c>
      <c r="CU305">
        <v>-1.2385466129203999</v>
      </c>
      <c r="CV305">
        <v>-1.1237870442040201</v>
      </c>
      <c r="CW305">
        <v>-1.0109720210900399</v>
      </c>
      <c r="CX305">
        <v>-0.90003720049418401</v>
      </c>
      <c r="CY305">
        <v>-0.79080951597336002</v>
      </c>
      <c r="CZ305">
        <v>-0.68303796872057299</v>
      </c>
      <c r="DA305">
        <v>-0.576439410053876</v>
      </c>
      <c r="DB305">
        <v>-0.47072188328479098</v>
      </c>
      <c r="DC305">
        <v>-0.36562664091964903</v>
      </c>
      <c r="DD305">
        <v>-0.260933334273527</v>
      </c>
      <c r="DE305">
        <v>-0.15647854800854</v>
      </c>
      <c r="DF305">
        <v>-0.10429742514049301</v>
      </c>
    </row>
    <row r="306" spans="11:110" ht="1.1499999999999999" customHeight="1" x14ac:dyDescent="0.25">
      <c r="K306">
        <v>-0.103084773008031</v>
      </c>
      <c r="L306">
        <v>-0.15474046578211001</v>
      </c>
      <c r="M306">
        <v>-0.258099615270939</v>
      </c>
      <c r="N306">
        <v>-0.36175665353160102</v>
      </c>
      <c r="O306">
        <v>-0.46591047909625499</v>
      </c>
      <c r="P306">
        <v>-0.57076710754708904</v>
      </c>
      <c r="Q306">
        <v>-0.67658931743574102</v>
      </c>
      <c r="R306">
        <v>-0.783634924506036</v>
      </c>
      <c r="S306">
        <v>-0.89217168094837196</v>
      </c>
      <c r="T306">
        <v>-1.0023891553797299</v>
      </c>
      <c r="U306">
        <v>-1.1144491443496101</v>
      </c>
      <c r="V306">
        <v>-1.2283506487200799</v>
      </c>
      <c r="W306">
        <v>-1.3439911550516499</v>
      </c>
      <c r="X306">
        <v>-1.4611101609349399</v>
      </c>
      <c r="Y306">
        <v>-1.5792634494148301</v>
      </c>
      <c r="Z306">
        <v>-1.69787448858961</v>
      </c>
      <c r="AA306">
        <v>-1.8162147784753999</v>
      </c>
      <c r="AB306">
        <v>-1.93342715841614</v>
      </c>
      <c r="AC306">
        <v>-2.048602486809</v>
      </c>
      <c r="AD306">
        <v>-2.1607864457044301</v>
      </c>
      <c r="AE306">
        <v>-2.2690213857384198</v>
      </c>
      <c r="AF306">
        <v>-2.3724496453975101</v>
      </c>
      <c r="AG306">
        <v>-2.4703069464396399</v>
      </c>
      <c r="AH306">
        <v>-2.5619726319953302</v>
      </c>
      <c r="AI306">
        <v>-2.6470322942200801</v>
      </c>
      <c r="AJ306">
        <v>-2.7252858768077299</v>
      </c>
      <c r="AK306">
        <v>-2.7967334243381301</v>
      </c>
      <c r="AL306">
        <v>-2.8616107552947398</v>
      </c>
      <c r="AM306">
        <v>-2.9203602845412902</v>
      </c>
      <c r="AN306">
        <v>-2.9735940749438199</v>
      </c>
      <c r="AO306">
        <v>-3.0220599127777099</v>
      </c>
      <c r="AP306">
        <v>-3.0666055444965599</v>
      </c>
      <c r="AQ306">
        <v>-3.1081154524155599</v>
      </c>
      <c r="AR306">
        <v>-3.14745578662541</v>
      </c>
      <c r="AS306">
        <v>-3.18542764359074</v>
      </c>
      <c r="AT306">
        <v>-3.2227150750548601</v>
      </c>
      <c r="AU306">
        <v>-3.2598447084981701</v>
      </c>
      <c r="AV306">
        <v>-3.2971481404628</v>
      </c>
      <c r="AW306">
        <v>-3.3347538999197002</v>
      </c>
      <c r="AX306">
        <v>-3.3725683856107902</v>
      </c>
      <c r="AY306">
        <v>-3.41029586824824</v>
      </c>
      <c r="AZ306">
        <v>-3.4474439328039401</v>
      </c>
      <c r="BA306">
        <v>-3.4833717161387101</v>
      </c>
      <c r="BB306">
        <v>-3.517318057107</v>
      </c>
      <c r="BC306">
        <v>-3.5484599439055202</v>
      </c>
      <c r="BD306">
        <v>-3.5759583665400401</v>
      </c>
      <c r="BE306">
        <v>-3.5990174724959698</v>
      </c>
      <c r="BF306">
        <v>-3.6169318422924102</v>
      </c>
      <c r="BG306">
        <v>-3.6291341371562398</v>
      </c>
      <c r="BH306">
        <v>-3.6352280167225901</v>
      </c>
      <c r="BI306">
        <v>-3.6350160293190799</v>
      </c>
      <c r="BJ306">
        <v>-3.6285133554885398</v>
      </c>
      <c r="BK306">
        <v>-3.6159421184268301</v>
      </c>
      <c r="BL306">
        <v>-3.5977190872765399</v>
      </c>
      <c r="BM306">
        <v>-3.5744348756261601</v>
      </c>
      <c r="BN306">
        <v>-3.5468106455367399</v>
      </c>
      <c r="BO306">
        <v>-3.5156420742856702</v>
      </c>
      <c r="BP306">
        <v>-3.4817810192473102</v>
      </c>
      <c r="BQ306">
        <v>-3.4460411087568699</v>
      </c>
      <c r="BR306">
        <v>-3.40916307593255</v>
      </c>
      <c r="BS306">
        <v>-3.3717911363931399</v>
      </c>
      <c r="BT306">
        <v>-3.3343747226171998</v>
      </c>
      <c r="BU306">
        <v>-3.2971954150887299</v>
      </c>
      <c r="BV306">
        <v>-3.2603222267080199</v>
      </c>
      <c r="BW306">
        <v>-3.22359120438216</v>
      </c>
      <c r="BX306">
        <v>-3.1866540778711698</v>
      </c>
      <c r="BY306">
        <v>-3.1489565007285201</v>
      </c>
      <c r="BZ306">
        <v>-3.1098014788733899</v>
      </c>
      <c r="CA306">
        <v>-3.0683745806334999</v>
      </c>
      <c r="CB306">
        <v>-3.0238051679489399</v>
      </c>
      <c r="CC306">
        <v>-2.9752079483882601</v>
      </c>
      <c r="CD306">
        <v>-2.9217501977931799</v>
      </c>
      <c r="CE306">
        <v>-2.8626926207733399</v>
      </c>
      <c r="CF306">
        <v>-2.7974410362213198</v>
      </c>
      <c r="CG306">
        <v>-2.7255825119287</v>
      </c>
      <c r="CH306">
        <v>-2.64690987970484</v>
      </c>
      <c r="CI306">
        <v>-2.5614374790746801</v>
      </c>
      <c r="CJ306">
        <v>-2.46940041717626</v>
      </c>
      <c r="CK306">
        <v>-2.3712430026436402</v>
      </c>
      <c r="CL306">
        <v>-2.2675924059374202</v>
      </c>
      <c r="CM306">
        <v>-2.15922729182217</v>
      </c>
      <c r="CN306">
        <v>-2.04702900454634</v>
      </c>
      <c r="CO306">
        <v>-1.9319415768100101</v>
      </c>
      <c r="CP306">
        <v>-1.8149126122396699</v>
      </c>
      <c r="CQ306">
        <v>-1.6968546322343601</v>
      </c>
      <c r="CR306">
        <v>-1.57859262463963</v>
      </c>
      <c r="CS306">
        <v>-1.46083562653502</v>
      </c>
      <c r="CT306">
        <v>-1.3441450017252199</v>
      </c>
      <c r="CU306">
        <v>-1.2289239524078599</v>
      </c>
      <c r="CV306">
        <v>-1.1154124819957101</v>
      </c>
      <c r="CW306">
        <v>-1.00369864715998</v>
      </c>
      <c r="CX306">
        <v>-0.89373640101622098</v>
      </c>
      <c r="CY306">
        <v>-0.78537684811689801</v>
      </c>
      <c r="CZ306">
        <v>-0.67839543856857698</v>
      </c>
      <c r="DA306">
        <v>-0.57253566525115196</v>
      </c>
      <c r="DB306">
        <v>-0.46752886122870202</v>
      </c>
      <c r="DC306">
        <v>-0.363134614464934</v>
      </c>
      <c r="DD306">
        <v>-0.25914456640783501</v>
      </c>
      <c r="DE306">
        <v>-0.155400475020574</v>
      </c>
      <c r="DF306">
        <v>-0.10357678416707999</v>
      </c>
    </row>
    <row r="307" spans="11:110" ht="1.1499999999999999" customHeight="1" x14ac:dyDescent="0.25">
      <c r="K307">
        <v>-0.10238539333428801</v>
      </c>
      <c r="L307">
        <v>-0.15369331578604001</v>
      </c>
      <c r="M307">
        <v>-0.25635773531616401</v>
      </c>
      <c r="N307">
        <v>-0.35932090290270402</v>
      </c>
      <c r="O307">
        <v>-0.46277535816040599</v>
      </c>
      <c r="P307">
        <v>-0.56691442965179695</v>
      </c>
      <c r="Q307">
        <v>-0.67198336486750998</v>
      </c>
      <c r="R307">
        <v>-0.77821799066448405</v>
      </c>
      <c r="S307">
        <v>-0.88586197341167405</v>
      </c>
      <c r="T307">
        <v>-0.99508101520075798</v>
      </c>
      <c r="U307">
        <v>-1.1060161246653399</v>
      </c>
      <c r="V307">
        <v>-1.21865083237361</v>
      </c>
      <c r="W307">
        <v>-1.3328751673108801</v>
      </c>
      <c r="X307">
        <v>-1.44843050274601</v>
      </c>
      <c r="Y307">
        <v>-1.5648847251453399</v>
      </c>
      <c r="Z307">
        <v>-1.68168381519531</v>
      </c>
      <c r="AA307">
        <v>-1.7981313061686599</v>
      </c>
      <c r="AB307">
        <v>-1.91341036900354</v>
      </c>
      <c r="AC307">
        <v>-2.02665784735896</v>
      </c>
      <c r="AD307">
        <v>-2.1369685849925601</v>
      </c>
      <c r="AE307">
        <v>-2.2434346413042499</v>
      </c>
      <c r="AF307">
        <v>-2.3452449177869399</v>
      </c>
      <c r="AG307">
        <v>-2.44167586265123</v>
      </c>
      <c r="AH307">
        <v>-2.5321393971030202</v>
      </c>
      <c r="AI307">
        <v>-2.6162428421726802</v>
      </c>
      <c r="AJ307">
        <v>-2.6937956391462401</v>
      </c>
      <c r="AK307">
        <v>-2.7647948405197602</v>
      </c>
      <c r="AL307">
        <v>-2.8294603412665</v>
      </c>
      <c r="AM307">
        <v>-2.8882064857937899</v>
      </c>
      <c r="AN307">
        <v>-2.9416071085243898</v>
      </c>
      <c r="AO307">
        <v>-2.9903638281288099</v>
      </c>
      <c r="AP307">
        <v>-3.0352727400977799</v>
      </c>
      <c r="AQ307">
        <v>-3.0771644973629999</v>
      </c>
      <c r="AR307">
        <v>-3.1168526432247998</v>
      </c>
      <c r="AS307">
        <v>-3.1550899373826802</v>
      </c>
      <c r="AT307">
        <v>-3.1925192746362798</v>
      </c>
      <c r="AU307">
        <v>-3.2296358752415499</v>
      </c>
      <c r="AV307">
        <v>-3.2667515980673101</v>
      </c>
      <c r="AW307">
        <v>-3.3039880111109499</v>
      </c>
      <c r="AX307">
        <v>-3.34125767798789</v>
      </c>
      <c r="AY307">
        <v>-3.3782837178326801</v>
      </c>
      <c r="AZ307">
        <v>-3.4146040449884398</v>
      </c>
      <c r="BA307">
        <v>-3.4496176513029502</v>
      </c>
      <c r="BB307">
        <v>-3.48261004946932</v>
      </c>
      <c r="BC307">
        <v>-3.51280890374598</v>
      </c>
      <c r="BD307">
        <v>-3.5394266380113</v>
      </c>
      <c r="BE307">
        <v>-3.5617162799028801</v>
      </c>
      <c r="BF307">
        <v>-3.5790155355257598</v>
      </c>
      <c r="BG307">
        <v>-3.5907918476790002</v>
      </c>
      <c r="BH307">
        <v>-3.5966732437463702</v>
      </c>
      <c r="BI307">
        <v>-3.5964742280379798</v>
      </c>
      <c r="BJ307">
        <v>-3.59020916737698</v>
      </c>
      <c r="BK307">
        <v>-3.5780865179957599</v>
      </c>
      <c r="BL307">
        <v>-3.5604975844117601</v>
      </c>
      <c r="BM307">
        <v>-3.5379967036459798</v>
      </c>
      <c r="BN307">
        <v>-3.5112610408717999</v>
      </c>
      <c r="BO307">
        <v>-3.4810371767369301</v>
      </c>
      <c r="BP307">
        <v>-3.4481251246307001</v>
      </c>
      <c r="BQ307">
        <v>-3.41328812969632</v>
      </c>
      <c r="BR307">
        <v>-3.37722130572365</v>
      </c>
      <c r="BS307">
        <v>-3.3405296738025201</v>
      </c>
      <c r="BT307">
        <v>-3.3036336649534399</v>
      </c>
      <c r="BU307">
        <v>-3.2667980578695999</v>
      </c>
      <c r="BV307">
        <v>-3.2300866405587798</v>
      </c>
      <c r="BW307">
        <v>-3.1933444567879898</v>
      </c>
      <c r="BX307">
        <v>-3.1562444820516098</v>
      </c>
      <c r="BY307">
        <v>-3.1182650231736302</v>
      </c>
      <c r="BZ307">
        <v>-3.0787510874177602</v>
      </c>
      <c r="CA307">
        <v>-3.0369376677163098</v>
      </c>
      <c r="CB307">
        <v>-2.99200673411231</v>
      </c>
      <c r="CC307">
        <v>-2.9431266979562198</v>
      </c>
      <c r="CD307">
        <v>-2.8895161830764899</v>
      </c>
      <c r="CE307">
        <v>-2.83048089298893</v>
      </c>
      <c r="CF307">
        <v>-2.7654639962402201</v>
      </c>
      <c r="CG307">
        <v>-2.6940789665530001</v>
      </c>
      <c r="CH307">
        <v>-2.6161328816583902</v>
      </c>
      <c r="CI307">
        <v>-2.5316417882312501</v>
      </c>
      <c r="CJ307">
        <v>-2.4408294785998201</v>
      </c>
      <c r="CK307">
        <v>-2.3441169340653398</v>
      </c>
      <c r="CL307">
        <v>-2.2420980322420099</v>
      </c>
      <c r="CM307">
        <v>-2.1355094176459501</v>
      </c>
      <c r="CN307">
        <v>-2.0251855912936398</v>
      </c>
      <c r="CO307">
        <v>-1.91202077192632</v>
      </c>
      <c r="CP307">
        <v>-1.79691376493748</v>
      </c>
      <c r="CQ307">
        <v>-1.6807316261562999</v>
      </c>
      <c r="CR307">
        <v>-1.56426032025615</v>
      </c>
      <c r="CS307">
        <v>-1.4481780018580901</v>
      </c>
      <c r="CT307">
        <v>-1.3330251735656999</v>
      </c>
      <c r="CU307">
        <v>-1.2191944187366901</v>
      </c>
      <c r="CV307">
        <v>-1.10692555651026</v>
      </c>
      <c r="CW307">
        <v>-0.996315756039584</v>
      </c>
      <c r="CX307">
        <v>-0.88733547407661595</v>
      </c>
      <c r="CY307">
        <v>-0.77985795035804995</v>
      </c>
      <c r="CZ307">
        <v>-0.67368291384428602</v>
      </c>
      <c r="DA307">
        <v>-0.56857848405061295</v>
      </c>
      <c r="DB307">
        <v>-0.46429765575899601</v>
      </c>
      <c r="DC307">
        <v>-0.36061724688153801</v>
      </c>
      <c r="DD307">
        <v>-0.257340450836618</v>
      </c>
      <c r="DE307">
        <v>-0.154314427961253</v>
      </c>
      <c r="DF307">
        <v>-0.102851249943578</v>
      </c>
    </row>
    <row r="308" spans="11:110" ht="1.1499999999999999" customHeight="1" x14ac:dyDescent="0.25">
      <c r="K308">
        <v>-0.101679277593238</v>
      </c>
      <c r="L308">
        <v>-0.15263552061402999</v>
      </c>
      <c r="M308">
        <v>-0.25459647184475198</v>
      </c>
      <c r="N308">
        <v>-0.356854956347883</v>
      </c>
      <c r="O308">
        <v>-0.459597049782978</v>
      </c>
      <c r="P308">
        <v>-0.563003887790127</v>
      </c>
      <c r="Q308">
        <v>-0.66730424043538195</v>
      </c>
      <c r="R308">
        <v>-0.77271345787555201</v>
      </c>
      <c r="S308">
        <v>-0.87945295490210296</v>
      </c>
      <c r="T308">
        <v>-0.98766653519817704</v>
      </c>
      <c r="U308">
        <v>-1.0974762426006399</v>
      </c>
      <c r="V308">
        <v>-1.20885166076239</v>
      </c>
      <c r="W308">
        <v>-1.3216764018485001</v>
      </c>
      <c r="X308">
        <v>-1.4356941421327301</v>
      </c>
      <c r="Y308">
        <v>-1.5504846127815499</v>
      </c>
      <c r="Z308">
        <v>-1.66551534810671</v>
      </c>
      <c r="AA308">
        <v>-1.78012029761795</v>
      </c>
      <c r="AB308">
        <v>-1.89352078300394</v>
      </c>
      <c r="AC308">
        <v>-2.0048970362977099</v>
      </c>
      <c r="AD308">
        <v>-2.11339022773338</v>
      </c>
      <c r="AE308">
        <v>-2.21813920428347</v>
      </c>
      <c r="AF308">
        <v>-2.31837663360671</v>
      </c>
      <c r="AG308">
        <v>-2.4134172417241602</v>
      </c>
      <c r="AH308">
        <v>-2.5027035601004899</v>
      </c>
      <c r="AI308">
        <v>-2.5858632738252401</v>
      </c>
      <c r="AJ308">
        <v>-2.6627146884919801</v>
      </c>
      <c r="AK308">
        <v>-2.7332520092847798</v>
      </c>
      <c r="AL308">
        <v>-2.7976801110689702</v>
      </c>
      <c r="AM308">
        <v>-2.8563868946990301</v>
      </c>
      <c r="AN308">
        <v>-2.9099102242141601</v>
      </c>
      <c r="AO308">
        <v>-2.95890829182974</v>
      </c>
      <c r="AP308">
        <v>-3.0041286064700699</v>
      </c>
      <c r="AQ308">
        <v>-3.0463511923052198</v>
      </c>
      <c r="AR308">
        <v>-3.0863401205795302</v>
      </c>
      <c r="AS308">
        <v>-3.12480268849612</v>
      </c>
      <c r="AT308">
        <v>-3.1623430728849198</v>
      </c>
      <c r="AU308">
        <v>-3.1994269374863999</v>
      </c>
      <c r="AV308">
        <v>-3.2363475498141501</v>
      </c>
      <c r="AW308">
        <v>-3.2732198961644698</v>
      </c>
      <c r="AX308">
        <v>-3.30996227865533</v>
      </c>
      <c r="AY308">
        <v>-3.3463154776138602</v>
      </c>
      <c r="AZ308">
        <v>-3.3818458596090699</v>
      </c>
      <c r="BA308">
        <v>-3.4159898191979599</v>
      </c>
      <c r="BB308">
        <v>-3.4480766634547502</v>
      </c>
      <c r="BC308">
        <v>-3.4773816285855199</v>
      </c>
      <c r="BD308">
        <v>-3.5031654355019799</v>
      </c>
      <c r="BE308">
        <v>-3.5247269832509098</v>
      </c>
      <c r="BF308">
        <v>-3.5414444779191201</v>
      </c>
      <c r="BG308">
        <v>-3.5528180167294199</v>
      </c>
      <c r="BH308">
        <v>-3.5584985092950201</v>
      </c>
      <c r="BI308">
        <v>-3.5583116671038399</v>
      </c>
      <c r="BJ308">
        <v>-3.55227112198975</v>
      </c>
      <c r="BK308">
        <v>-3.54057247690409</v>
      </c>
      <c r="BL308">
        <v>-3.5235831246697602</v>
      </c>
      <c r="BM308">
        <v>-3.5018233653752699</v>
      </c>
      <c r="BN308">
        <v>-3.47592902979093</v>
      </c>
      <c r="BO308">
        <v>-3.4466006260464401</v>
      </c>
      <c r="BP308">
        <v>-3.41458948441836</v>
      </c>
      <c r="BQ308">
        <v>-3.3806115627322399</v>
      </c>
      <c r="BR308">
        <v>-3.3453191538163098</v>
      </c>
      <c r="BS308">
        <v>-3.3092805066740301</v>
      </c>
      <c r="BT308">
        <v>-3.2728888292743701</v>
      </c>
      <c r="BU308">
        <v>-3.2363932121198098</v>
      </c>
      <c r="BV308">
        <v>-3.1998525229050401</v>
      </c>
      <c r="BW308">
        <v>-3.1631203386734499</v>
      </c>
      <c r="BX308">
        <v>-3.1258896645613099</v>
      </c>
      <c r="BY308">
        <v>-3.0876694678640799</v>
      </c>
      <c r="BZ308">
        <v>-3.0478443215560702</v>
      </c>
      <c r="CA308">
        <v>-3.0056957006905298</v>
      </c>
      <c r="CB308">
        <v>-2.96045499210146</v>
      </c>
      <c r="CC308">
        <v>-2.9113411941736902</v>
      </c>
      <c r="CD308">
        <v>-2.85762119119644</v>
      </c>
      <c r="CE308">
        <v>-2.7986429853921799</v>
      </c>
      <c r="CF308">
        <v>-2.7338849917706201</v>
      </c>
      <c r="CG308">
        <v>-2.6629854445854999</v>
      </c>
      <c r="CH308">
        <v>-2.5857649357116301</v>
      </c>
      <c r="CI308">
        <v>-2.5022411584734998</v>
      </c>
      <c r="CJ308">
        <v>-2.4126272830866999</v>
      </c>
      <c r="CK308">
        <v>-2.3173224674104702</v>
      </c>
      <c r="CL308">
        <v>-2.21688928222486</v>
      </c>
      <c r="CM308">
        <v>-2.1120248985848402</v>
      </c>
      <c r="CN308">
        <v>-2.00351979156203</v>
      </c>
      <c r="CO308">
        <v>-1.8922212504624101</v>
      </c>
      <c r="CP308">
        <v>-1.77898216219247</v>
      </c>
      <c r="CQ308">
        <v>-1.6646266239970799</v>
      </c>
      <c r="CR308">
        <v>-1.5499037237425499</v>
      </c>
      <c r="CS308">
        <v>-1.4354622500194301</v>
      </c>
      <c r="CT308">
        <v>-1.3218227082904099</v>
      </c>
      <c r="CU308">
        <v>-1.2093672435618501</v>
      </c>
      <c r="CV308">
        <v>-1.09833493676515</v>
      </c>
      <c r="CW308">
        <v>-0.98883097261155295</v>
      </c>
      <c r="CX308">
        <v>-0.88084067812917399</v>
      </c>
      <c r="CY308">
        <v>-0.77425754578176498</v>
      </c>
      <c r="CZ308">
        <v>-0.66890359196988802</v>
      </c>
      <c r="DA308">
        <v>-0.56456970213025204</v>
      </c>
      <c r="DB308">
        <v>-0.46102902466986001</v>
      </c>
      <c r="DC308">
        <v>-0.35807457863612302</v>
      </c>
      <c r="DD308">
        <v>-0.255520682548804</v>
      </c>
      <c r="DE308">
        <v>-0.15322007499148099</v>
      </c>
      <c r="DF308">
        <v>-0.10212055441050299</v>
      </c>
    </row>
    <row r="309" spans="11:110" ht="1.1499999999999999" customHeight="1" x14ac:dyDescent="0.25">
      <c r="K309">
        <v>-0.100966323331958</v>
      </c>
      <c r="L309">
        <v>-0.15156699186612499</v>
      </c>
      <c r="M309">
        <v>-0.25281588906922398</v>
      </c>
      <c r="N309">
        <v>-0.35435930616584299</v>
      </c>
      <c r="O309">
        <v>-0.45637678793152198</v>
      </c>
      <c r="P309">
        <v>-0.55903775822292501</v>
      </c>
      <c r="Q309">
        <v>-0.66255549433781202</v>
      </c>
      <c r="R309">
        <v>-0.76712626977817699</v>
      </c>
      <c r="S309">
        <v>-0.87295093880266805</v>
      </c>
      <c r="T309">
        <v>-0.98015321926594401</v>
      </c>
      <c r="U309">
        <v>-1.0888378632468201</v>
      </c>
      <c r="V309">
        <v>-1.1989619062165799</v>
      </c>
      <c r="W309">
        <v>-1.3104034902063999</v>
      </c>
      <c r="X309">
        <v>-1.4229089673675701</v>
      </c>
      <c r="Y309">
        <v>-1.5360696522017001</v>
      </c>
      <c r="Z309">
        <v>-1.64937372081067</v>
      </c>
      <c r="AA309">
        <v>-1.76218401077357</v>
      </c>
      <c r="AB309">
        <v>-1.8737579401036899</v>
      </c>
      <c r="AC309">
        <v>-1.9833166902821699</v>
      </c>
      <c r="AD309">
        <v>-2.0900450983453802</v>
      </c>
      <c r="AE309">
        <v>-2.19312605709329</v>
      </c>
      <c r="AF309">
        <v>-2.2918333774456499</v>
      </c>
      <c r="AG309">
        <v>-2.3855177691063298</v>
      </c>
      <c r="AH309">
        <v>-2.47365052964222</v>
      </c>
      <c r="AI309">
        <v>-2.5558784323464598</v>
      </c>
      <c r="AJ309">
        <v>-2.6320280590445302</v>
      </c>
      <c r="AK309">
        <v>-2.70209090699342</v>
      </c>
      <c r="AL309">
        <v>-2.7662576832855801</v>
      </c>
      <c r="AM309">
        <v>-2.8248913789670902</v>
      </c>
      <c r="AN309">
        <v>-2.8784960125958201</v>
      </c>
      <c r="AO309">
        <v>-2.9276889271857902</v>
      </c>
      <c r="AP309">
        <v>-2.9731719270962</v>
      </c>
      <c r="AQ309">
        <v>-3.0156774164517701</v>
      </c>
      <c r="AR309">
        <v>-3.05592294036187</v>
      </c>
      <c r="AS309">
        <v>-3.0945730360998498</v>
      </c>
      <c r="AT309">
        <v>-3.1321954549273499</v>
      </c>
      <c r="AU309">
        <v>-3.1692280432589901</v>
      </c>
      <c r="AV309">
        <v>-3.20594655573665</v>
      </c>
      <c r="AW309">
        <v>-3.2424597558007799</v>
      </c>
      <c r="AX309">
        <v>-3.27869128263097</v>
      </c>
      <c r="AY309">
        <v>-3.31439846429519</v>
      </c>
      <c r="AZ309">
        <v>-3.3491743595885599</v>
      </c>
      <c r="BA309">
        <v>-3.3824904609620399</v>
      </c>
      <c r="BB309">
        <v>-3.4137171666907098</v>
      </c>
      <c r="BC309">
        <v>-3.4421743716207001</v>
      </c>
      <c r="BD309">
        <v>-3.4671681474996698</v>
      </c>
      <c r="BE309">
        <v>-3.4880404349671998</v>
      </c>
      <c r="BF309">
        <v>-3.50420748041652</v>
      </c>
      <c r="BG309">
        <v>-3.5152000357904001</v>
      </c>
      <c r="BH309">
        <v>-3.5206904939566002</v>
      </c>
      <c r="BI309">
        <v>-3.5205150763890498</v>
      </c>
      <c r="BJ309">
        <v>-3.5146867515726599</v>
      </c>
      <c r="BK309">
        <v>-3.5033890302563102</v>
      </c>
      <c r="BL309">
        <v>-3.48696685543915</v>
      </c>
      <c r="BM309">
        <v>-3.4659085962696499</v>
      </c>
      <c r="BN309">
        <v>-3.4408112390819401</v>
      </c>
      <c r="BO309">
        <v>-3.4123320719202699</v>
      </c>
      <c r="BP309">
        <v>-3.3811767041346101</v>
      </c>
      <c r="BQ309">
        <v>-3.3480167095759699</v>
      </c>
      <c r="BR309">
        <v>-3.3134641984748798</v>
      </c>
      <c r="BS309">
        <v>-3.2780529118769599</v>
      </c>
      <c r="BT309">
        <v>-3.2421505070323602</v>
      </c>
      <c r="BU309">
        <v>-3.2059914367667401</v>
      </c>
      <c r="BV309">
        <v>-3.1696299222938902</v>
      </c>
      <c r="BW309">
        <v>-3.13292764714901</v>
      </c>
      <c r="BX309">
        <v>-3.0955965021927399</v>
      </c>
      <c r="BY309">
        <v>-3.0571742278276699</v>
      </c>
      <c r="BZ309">
        <v>-3.01708270006942</v>
      </c>
      <c r="CA309">
        <v>-2.9746470799276601</v>
      </c>
      <c r="CB309">
        <v>-2.9291451907881401</v>
      </c>
      <c r="CC309">
        <v>-2.8798436885974699</v>
      </c>
      <c r="CD309">
        <v>-2.8260547940712399</v>
      </c>
      <c r="CE309">
        <v>-2.7671662994566102</v>
      </c>
      <c r="CF309">
        <v>-2.7026898606863998</v>
      </c>
      <c r="CG309">
        <v>-2.6322869350648399</v>
      </c>
      <c r="CH309">
        <v>-2.5557909391390798</v>
      </c>
      <c r="CI309">
        <v>-2.4732211417581298</v>
      </c>
      <c r="CJ309">
        <v>-2.38478074239588</v>
      </c>
      <c r="CK309">
        <v>-2.2908484868653698</v>
      </c>
      <c r="CL309">
        <v>-2.1919574832120898</v>
      </c>
      <c r="CM309">
        <v>-2.0887678395895302</v>
      </c>
      <c r="CN309">
        <v>-1.9820286215887699</v>
      </c>
      <c r="CO309">
        <v>-1.87254291629285</v>
      </c>
      <c r="CP309">
        <v>-1.7611203816932699</v>
      </c>
      <c r="CQ309">
        <v>-1.64854451719996</v>
      </c>
      <c r="CR309">
        <v>-1.53552955662001</v>
      </c>
      <c r="CS309">
        <v>-1.42269634693886</v>
      </c>
      <c r="CT309">
        <v>-1.3105462335861799</v>
      </c>
      <c r="CU309">
        <v>-1.199451097878</v>
      </c>
      <c r="CV309">
        <v>-1.08964880179375</v>
      </c>
      <c r="CW309">
        <v>-0.98125153290876299</v>
      </c>
      <c r="CX309">
        <v>-0.87425800011906096</v>
      </c>
      <c r="CY309">
        <v>-0.76858021171662505</v>
      </c>
      <c r="CZ309">
        <v>-0.66406063943478799</v>
      </c>
      <c r="DA309">
        <v>-0.56051121916814695</v>
      </c>
      <c r="DB309">
        <v>-0.45772385459301401</v>
      </c>
      <c r="DC309">
        <v>-0.3555068041619</v>
      </c>
      <c r="DD309">
        <v>-0.25368510125809202</v>
      </c>
      <c r="DE309">
        <v>-0.15211718556804399</v>
      </c>
      <c r="DF309">
        <v>-0.101384500496596</v>
      </c>
    </row>
    <row r="310" spans="11:110" ht="1.1499999999999999" customHeight="1" x14ac:dyDescent="0.25">
      <c r="K310">
        <v>-0.10024648669752401</v>
      </c>
      <c r="L310">
        <v>-0.15048772181265499</v>
      </c>
      <c r="M310">
        <v>-0.251016163532367</v>
      </c>
      <c r="N310">
        <v>-0.35183456035496802</v>
      </c>
      <c r="O310">
        <v>-0.45311589332962299</v>
      </c>
      <c r="P310">
        <v>-0.55501834269343797</v>
      </c>
      <c r="Q310">
        <v>-0.65774061359359104</v>
      </c>
      <c r="R310">
        <v>-0.76146120112461602</v>
      </c>
      <c r="S310">
        <v>-0.86636195791568205</v>
      </c>
      <c r="T310">
        <v>-0.97254818471627902</v>
      </c>
      <c r="U310">
        <v>-1.0801088776511301</v>
      </c>
      <c r="V310">
        <v>-1.1889898081914001</v>
      </c>
      <c r="W310">
        <v>-1.2990645078140099</v>
      </c>
      <c r="X310">
        <v>-1.41008232730062</v>
      </c>
      <c r="Y310">
        <v>-1.5216459009514001</v>
      </c>
      <c r="Z310">
        <v>-1.6332631792894801</v>
      </c>
      <c r="AA310">
        <v>-1.74432444397873</v>
      </c>
      <c r="AB310">
        <v>-1.85412127358264</v>
      </c>
      <c r="AC310">
        <v>-1.9619135072081999</v>
      </c>
      <c r="AD310">
        <v>-2.0669271532089102</v>
      </c>
      <c r="AE310">
        <v>-2.1683865770183499</v>
      </c>
      <c r="AF310">
        <v>-2.2656042729464301</v>
      </c>
      <c r="AG310">
        <v>-2.3579647849951102</v>
      </c>
      <c r="AH310">
        <v>-2.4449664483340299</v>
      </c>
      <c r="AI310">
        <v>-2.5262739314698801</v>
      </c>
      <c r="AJ310">
        <v>-2.6017215467744998</v>
      </c>
      <c r="AK310">
        <v>-2.6712982181355902</v>
      </c>
      <c r="AL310">
        <v>-2.7351812889491698</v>
      </c>
      <c r="AM310">
        <v>-2.7937102862544498</v>
      </c>
      <c r="AN310">
        <v>-2.8473573829064298</v>
      </c>
      <c r="AO310">
        <v>-2.89670149600218</v>
      </c>
      <c r="AP310">
        <v>-2.9424014359151101</v>
      </c>
      <c r="AQ310">
        <v>-2.98514481525685</v>
      </c>
      <c r="AR310">
        <v>-3.02560542161573</v>
      </c>
      <c r="AS310">
        <v>-3.0644075734976699</v>
      </c>
      <c r="AT310">
        <v>-3.10208475108222</v>
      </c>
      <c r="AU310">
        <v>-3.1390486181749102</v>
      </c>
      <c r="AV310">
        <v>-3.1755584314575298</v>
      </c>
      <c r="AW310">
        <v>-3.2117170708782901</v>
      </c>
      <c r="AX310">
        <v>-3.2474531347917099</v>
      </c>
      <c r="AY310">
        <v>-3.2825394551174201</v>
      </c>
      <c r="AZ310">
        <v>-3.3165941325533601</v>
      </c>
      <c r="BA310">
        <v>-3.34912159057109</v>
      </c>
      <c r="BB310">
        <v>-3.37953078217175</v>
      </c>
      <c r="BC310">
        <v>-3.4071835263785499</v>
      </c>
      <c r="BD310">
        <v>-3.43142847784683</v>
      </c>
      <c r="BE310">
        <v>-3.4516479581891999</v>
      </c>
      <c r="BF310">
        <v>-3.4672939500654798</v>
      </c>
      <c r="BG310">
        <v>-3.4779259787750001</v>
      </c>
      <c r="BH310">
        <v>-3.4832366038128102</v>
      </c>
      <c r="BI310">
        <v>-3.4830719090982201</v>
      </c>
      <c r="BJ310">
        <v>-3.47744426180452</v>
      </c>
      <c r="BK310">
        <v>-3.4665257945390699</v>
      </c>
      <c r="BL310">
        <v>-3.4506403774418399</v>
      </c>
      <c r="BM310">
        <v>-3.4302464259309899</v>
      </c>
      <c r="BN310">
        <v>-3.4059044126555902</v>
      </c>
      <c r="BO310">
        <v>-3.3782310970604401</v>
      </c>
      <c r="BP310">
        <v>-3.3478891396102299</v>
      </c>
      <c r="BQ310">
        <v>-3.3155084565742401</v>
      </c>
      <c r="BR310">
        <v>-3.2816634632574901</v>
      </c>
      <c r="BS310">
        <v>-3.24685550398583</v>
      </c>
      <c r="BT310">
        <v>-3.2114282651474002</v>
      </c>
      <c r="BU310">
        <v>-3.1756025469107798</v>
      </c>
      <c r="BV310">
        <v>-3.1394281703857101</v>
      </c>
      <c r="BW310">
        <v>-3.1027745378218401</v>
      </c>
      <c r="BX310">
        <v>-3.0653713408250201</v>
      </c>
      <c r="BY310">
        <v>-3.0267833138771101</v>
      </c>
      <c r="BZ310">
        <v>-2.9864675306588899</v>
      </c>
      <c r="CA310">
        <v>-2.9437901778329798</v>
      </c>
      <c r="CB310">
        <v>-2.8980727417421801</v>
      </c>
      <c r="CC310">
        <v>-2.8486267703500801</v>
      </c>
      <c r="CD310">
        <v>-2.7948070615236902</v>
      </c>
      <c r="CE310">
        <v>-2.73603886224222</v>
      </c>
      <c r="CF310">
        <v>-2.67186515631386</v>
      </c>
      <c r="CG310">
        <v>-2.6019691919337098</v>
      </c>
      <c r="CH310">
        <v>-2.5261965555404702</v>
      </c>
      <c r="CI310">
        <v>-2.4445680143275998</v>
      </c>
      <c r="CJ310">
        <v>-2.3572774091728199</v>
      </c>
      <c r="CK310">
        <v>-2.26468439664268</v>
      </c>
      <c r="CL310">
        <v>-2.1672943364382302</v>
      </c>
      <c r="CM310">
        <v>-2.0657325540484601</v>
      </c>
      <c r="CN310">
        <v>-1.9607091352016299</v>
      </c>
      <c r="CO310">
        <v>-1.85298554484853</v>
      </c>
      <c r="CP310">
        <v>-1.7433307223946299</v>
      </c>
      <c r="CQ310">
        <v>-1.63248979446906</v>
      </c>
      <c r="CR310">
        <v>-1.52114404680627</v>
      </c>
      <c r="CS310">
        <v>-1.40988772356563</v>
      </c>
      <c r="CT310">
        <v>-1.29920382080981</v>
      </c>
      <c r="CU310">
        <v>-1.18945412668429</v>
      </c>
      <c r="CV310">
        <v>-1.08087486744716</v>
      </c>
      <c r="CW310">
        <v>-0.97358430376606897</v>
      </c>
      <c r="CX310">
        <v>-0.86759316519454299</v>
      </c>
      <c r="CY310">
        <v>-0.76283037923882602</v>
      </c>
      <c r="CZ310">
        <v>-0.65915718340721896</v>
      </c>
      <c r="DA310">
        <v>-0.55640498232914004</v>
      </c>
      <c r="DB310">
        <v>-0.45438314111536299</v>
      </c>
      <c r="DC310">
        <v>-0.35291425126892501</v>
      </c>
      <c r="DD310">
        <v>-0.25183367293681302</v>
      </c>
      <c r="DE310">
        <v>-0.151005618704557</v>
      </c>
      <c r="DF310">
        <v>-0.100642953519663</v>
      </c>
    </row>
    <row r="311" spans="11:110" ht="1.1499999999999999" customHeight="1" x14ac:dyDescent="0.25">
      <c r="K311">
        <v>-9.9519774955879201E-2</v>
      </c>
      <c r="L311">
        <v>-0.14939777282067501</v>
      </c>
      <c r="M311">
        <v>-0.249197568646391</v>
      </c>
      <c r="N311">
        <v>-0.349281425048661</v>
      </c>
      <c r="O311">
        <v>-0.4498157568144</v>
      </c>
      <c r="P311">
        <v>-0.55094795585780498</v>
      </c>
      <c r="Q311">
        <v>-0.65286301598379803</v>
      </c>
      <c r="R311">
        <v>-0.755722859580373</v>
      </c>
      <c r="S311">
        <v>-0.85969177499715399</v>
      </c>
      <c r="T311">
        <v>-0.96485818156512304</v>
      </c>
      <c r="U311">
        <v>-1.07129672966587</v>
      </c>
      <c r="V311">
        <v>-1.1789431055867801</v>
      </c>
      <c r="W311">
        <v>-1.2876670090233699</v>
      </c>
      <c r="X311">
        <v>-1.3972210663117299</v>
      </c>
      <c r="Y311">
        <v>-1.5072189666448299</v>
      </c>
      <c r="Z311">
        <v>-1.6171876093652999</v>
      </c>
      <c r="AA311">
        <v>-1.7265433558249801</v>
      </c>
      <c r="AB311">
        <v>-1.83461012094673</v>
      </c>
      <c r="AC311">
        <v>-1.94068424662307</v>
      </c>
      <c r="AD311">
        <v>-2.0440305705044599</v>
      </c>
      <c r="AE311">
        <v>-2.1439125159474801</v>
      </c>
      <c r="AF311">
        <v>-2.2396789535341899</v>
      </c>
      <c r="AG311">
        <v>-2.33074624763539</v>
      </c>
      <c r="AH311">
        <v>-2.4166381508978301</v>
      </c>
      <c r="AI311">
        <v>-2.4970361112328998</v>
      </c>
      <c r="AJ311">
        <v>-2.5717816653852701</v>
      </c>
      <c r="AK311">
        <v>-2.6408612942171898</v>
      </c>
      <c r="AL311">
        <v>-2.7044397360285899</v>
      </c>
      <c r="AM311">
        <v>-2.7628344164771899</v>
      </c>
      <c r="AN311">
        <v>-2.81648754491667</v>
      </c>
      <c r="AO311">
        <v>-2.86594189126756</v>
      </c>
      <c r="AP311">
        <v>-2.9118158212358898</v>
      </c>
      <c r="AQ311">
        <v>-2.9547548152513499</v>
      </c>
      <c r="AR311">
        <v>-2.9953915056782798</v>
      </c>
      <c r="AS311">
        <v>-3.03431238164988</v>
      </c>
      <c r="AT311">
        <v>-3.0720186768494901</v>
      </c>
      <c r="AU311">
        <v>-3.1088974094597099</v>
      </c>
      <c r="AV311">
        <v>-3.1451922935286301</v>
      </c>
      <c r="AW311">
        <v>-3.1810006460929201</v>
      </c>
      <c r="AX311">
        <v>-3.21625566926074</v>
      </c>
      <c r="AY311">
        <v>-3.2507447205784201</v>
      </c>
      <c r="AZ311">
        <v>-3.2841093947656499</v>
      </c>
      <c r="BA311">
        <v>-3.3158850085278999</v>
      </c>
      <c r="BB311">
        <v>-3.3455166909306402</v>
      </c>
      <c r="BC311">
        <v>-3.3724056180180901</v>
      </c>
      <c r="BD311">
        <v>-3.3959404262053101</v>
      </c>
      <c r="BE311">
        <v>-3.4155413179144198</v>
      </c>
      <c r="BF311">
        <v>-3.4306938534710998</v>
      </c>
      <c r="BG311">
        <v>-3.4409845601544902</v>
      </c>
      <c r="BH311">
        <v>-3.4461249262210401</v>
      </c>
      <c r="BI311">
        <v>-3.4459702975898301</v>
      </c>
      <c r="BJ311">
        <v>-3.44053249043573</v>
      </c>
      <c r="BK311">
        <v>-3.4299729321677499</v>
      </c>
      <c r="BL311">
        <v>-3.4145957169157999</v>
      </c>
      <c r="BM311">
        <v>-3.39483115973787</v>
      </c>
      <c r="BN311">
        <v>-3.37120540459826</v>
      </c>
      <c r="BO311">
        <v>-3.3442972211048398</v>
      </c>
      <c r="BP311">
        <v>-3.3147289119936501</v>
      </c>
      <c r="BQ311">
        <v>-3.2830913004701698</v>
      </c>
      <c r="BR311">
        <v>-3.2499234504770702</v>
      </c>
      <c r="BS311">
        <v>-3.2156962755173399</v>
      </c>
      <c r="BT311">
        <v>-3.1807309904068699</v>
      </c>
      <c r="BU311">
        <v>-3.1452356584346099</v>
      </c>
      <c r="BV311">
        <v>-3.10925592600214</v>
      </c>
      <c r="BW311">
        <v>-3.0726685639212099</v>
      </c>
      <c r="BX311">
        <v>-3.0352200276295398</v>
      </c>
      <c r="BY311">
        <v>-2.9965003791096301</v>
      </c>
      <c r="BZ311">
        <v>-2.9559999226509799</v>
      </c>
      <c r="CA311">
        <v>-2.9131233420001701</v>
      </c>
      <c r="CB311">
        <v>-2.86723321016719</v>
      </c>
      <c r="CC311">
        <v>-2.8176833465472</v>
      </c>
      <c r="CD311">
        <v>-2.7638685329743802</v>
      </c>
      <c r="CE311">
        <v>-2.7052492892937701</v>
      </c>
      <c r="CF311">
        <v>-2.64139810641672</v>
      </c>
      <c r="CG311">
        <v>-2.5720186891726402</v>
      </c>
      <c r="CH311">
        <v>-2.49696817097922</v>
      </c>
      <c r="CI311">
        <v>-2.4162687350905698</v>
      </c>
      <c r="CJ311">
        <v>-2.33010544123518</v>
      </c>
      <c r="CK311">
        <v>-2.2388200923420798</v>
      </c>
      <c r="CL311">
        <v>-2.1428918982001699</v>
      </c>
      <c r="CM311">
        <v>-2.0429135546266699</v>
      </c>
      <c r="CN311">
        <v>-1.9395584256776699</v>
      </c>
      <c r="CO311">
        <v>-1.83354879494057</v>
      </c>
      <c r="CP311">
        <v>-1.72561522516573</v>
      </c>
      <c r="CQ311">
        <v>-1.61646657030588</v>
      </c>
      <c r="CR311">
        <v>-1.50675296105649</v>
      </c>
      <c r="CS311">
        <v>-1.39704330196241</v>
      </c>
      <c r="CT311">
        <v>-1.2878030191237499</v>
      </c>
      <c r="CU311">
        <v>-1.17938398107195</v>
      </c>
      <c r="CV311">
        <v>-1.0720204120077499</v>
      </c>
      <c r="CW311">
        <v>-0.96583580084618403</v>
      </c>
      <c r="CX311">
        <v>-0.86085164663125302</v>
      </c>
      <c r="CY311">
        <v>-0.75701233292270398</v>
      </c>
      <c r="CZ311">
        <v>-0.65419630454875</v>
      </c>
      <c r="DA311">
        <v>-0.552252971854855</v>
      </c>
      <c r="DB311">
        <v>-0.45100797060847497</v>
      </c>
      <c r="DC311">
        <v>-0.35029736298422898</v>
      </c>
      <c r="DD311">
        <v>-0.24996647306445999</v>
      </c>
      <c r="DE311">
        <v>-0.14988531229253499</v>
      </c>
      <c r="DF311">
        <v>-9.9895833940354298E-2</v>
      </c>
    </row>
    <row r="312" spans="11:110" ht="1.1499999999999999" customHeight="1" x14ac:dyDescent="0.25">
      <c r="K312">
        <v>-9.8786239697619696E-2</v>
      </c>
      <c r="L312">
        <v>-0.14829726787120701</v>
      </c>
      <c r="M312">
        <v>-0.247360460883946</v>
      </c>
      <c r="N312">
        <v>-0.34670068884798999</v>
      </c>
      <c r="O312">
        <v>-0.446477824537655</v>
      </c>
      <c r="P312">
        <v>-0.54682891412873202</v>
      </c>
      <c r="Q312">
        <v>-0.64792604485635297</v>
      </c>
      <c r="R312">
        <v>-0.749915687785078</v>
      </c>
      <c r="S312">
        <v>-0.85294589290844602</v>
      </c>
      <c r="T312">
        <v>-0.95708961086792899</v>
      </c>
      <c r="U312">
        <v>-1.06240844123678</v>
      </c>
      <c r="V312">
        <v>-1.16882906692813</v>
      </c>
      <c r="W312">
        <v>-1.2762180597582999</v>
      </c>
      <c r="X312">
        <v>-1.3843315568982699</v>
      </c>
      <c r="Y312">
        <v>-1.49279403717076</v>
      </c>
      <c r="Z312">
        <v>-1.6011505622225599</v>
      </c>
      <c r="AA312">
        <v>-1.70884228364791</v>
      </c>
      <c r="AB312">
        <v>-1.8152237336767201</v>
      </c>
      <c r="AC312">
        <v>-1.9196257298811901</v>
      </c>
      <c r="AD312">
        <v>-2.0213497405120502</v>
      </c>
      <c r="AE312">
        <v>-2.1196959812075802</v>
      </c>
      <c r="AF312">
        <v>-2.21404753481491</v>
      </c>
      <c r="AG312">
        <v>-2.3038506987596299</v>
      </c>
      <c r="AH312">
        <v>-2.3886531247529899</v>
      </c>
      <c r="AI312">
        <v>-2.4681519962869798</v>
      </c>
      <c r="AJ312">
        <v>-2.5421956049063601</v>
      </c>
      <c r="AK312">
        <v>-2.6107681151204898</v>
      </c>
      <c r="AL312">
        <v>-2.6740223760216901</v>
      </c>
      <c r="AM312">
        <v>-2.7322549957540199</v>
      </c>
      <c r="AN312">
        <v>-2.7858799918600399</v>
      </c>
      <c r="AO312">
        <v>-2.83540613023029</v>
      </c>
      <c r="AP312">
        <v>-2.8814137293967401</v>
      </c>
      <c r="AQ312">
        <v>-2.92450863798673</v>
      </c>
      <c r="AR312">
        <v>-2.9652847795830302</v>
      </c>
      <c r="AS312">
        <v>-3.0042930606357801</v>
      </c>
      <c r="AT312">
        <v>-3.0420043704714099</v>
      </c>
      <c r="AU312">
        <v>-3.0787825273214202</v>
      </c>
      <c r="AV312">
        <v>-3.1148566020498398</v>
      </c>
      <c r="AW312">
        <v>-3.1503186510751302</v>
      </c>
      <c r="AX312">
        <v>-3.1851061464643999</v>
      </c>
      <c r="AY312">
        <v>-3.21902005517983</v>
      </c>
      <c r="AZ312">
        <v>-3.2517240135820802</v>
      </c>
      <c r="BA312">
        <v>-3.28278231474347</v>
      </c>
      <c r="BB312">
        <v>-3.3116740345695299</v>
      </c>
      <c r="BC312">
        <v>-3.3378372951598201</v>
      </c>
      <c r="BD312">
        <v>-3.3606982697514098</v>
      </c>
      <c r="BE312">
        <v>-3.3797126939137199</v>
      </c>
      <c r="BF312">
        <v>-3.39439768237526</v>
      </c>
      <c r="BG312">
        <v>-3.4043650955899301</v>
      </c>
      <c r="BH312">
        <v>-3.4093441882752198</v>
      </c>
      <c r="BI312">
        <v>-3.4091990117959901</v>
      </c>
      <c r="BJ312">
        <v>-3.4039408684981001</v>
      </c>
      <c r="BK312">
        <v>-3.3937211182593701</v>
      </c>
      <c r="BL312">
        <v>-3.3788252993951802</v>
      </c>
      <c r="BM312">
        <v>-3.35965736163261</v>
      </c>
      <c r="BN312">
        <v>-3.33671117261781</v>
      </c>
      <c r="BO312">
        <v>-3.31052990412832</v>
      </c>
      <c r="BP312">
        <v>-3.2816979219484299</v>
      </c>
      <c r="BQ312">
        <v>-3.2507693725698501</v>
      </c>
      <c r="BR312">
        <v>-3.2182501725623198</v>
      </c>
      <c r="BS312">
        <v>-3.1845826350353001</v>
      </c>
      <c r="BT312">
        <v>-3.1500669310370499</v>
      </c>
      <c r="BU312">
        <v>-3.1148992299926102</v>
      </c>
      <c r="BV312">
        <v>-3.07912121663938</v>
      </c>
      <c r="BW312">
        <v>-3.04261671266786</v>
      </c>
      <c r="BX312">
        <v>-3.00514794157057</v>
      </c>
      <c r="BY312">
        <v>-2.9663287415971098</v>
      </c>
      <c r="BZ312">
        <v>-2.92568079888383</v>
      </c>
      <c r="CA312">
        <v>-2.88264489834914</v>
      </c>
      <c r="CB312">
        <v>-2.8366223060299398</v>
      </c>
      <c r="CC312">
        <v>-2.7870066244094298</v>
      </c>
      <c r="CD312">
        <v>-2.7332301905381402</v>
      </c>
      <c r="CE312">
        <v>-2.6747867502130802</v>
      </c>
      <c r="CF312">
        <v>-2.6112765746105802</v>
      </c>
      <c r="CG312">
        <v>-2.5424225788731998</v>
      </c>
      <c r="CH312">
        <v>-2.4680928528552299</v>
      </c>
      <c r="CI312">
        <v>-2.3883109066377899</v>
      </c>
      <c r="CJ312">
        <v>-2.30325356802595</v>
      </c>
      <c r="CK312">
        <v>-2.21324593411408</v>
      </c>
      <c r="CL312">
        <v>-2.11874256201438</v>
      </c>
      <c r="CM312">
        <v>-2.0203055446567499</v>
      </c>
      <c r="CN312">
        <v>-1.9185736272449301</v>
      </c>
      <c r="CO312">
        <v>-1.8142322197565901</v>
      </c>
      <c r="CP312">
        <v>-1.7079756919350599</v>
      </c>
      <c r="CQ312">
        <v>-1.6004786115433201</v>
      </c>
      <c r="CR312">
        <v>-1.49236163535644</v>
      </c>
      <c r="CS312">
        <v>-1.3841695287070299</v>
      </c>
      <c r="CT312">
        <v>-1.27635088783641</v>
      </c>
      <c r="CU312">
        <v>-1.16924784775098</v>
      </c>
      <c r="CV312">
        <v>-1.06309230084577</v>
      </c>
      <c r="CW312">
        <v>-0.95801220527873698</v>
      </c>
      <c r="CX312">
        <v>-0.85403867573825598</v>
      </c>
      <c r="CY312">
        <v>-0.75113021114316303</v>
      </c>
      <c r="CZ312">
        <v>-0.64918103061715104</v>
      </c>
      <c r="DA312">
        <v>-0.54805718872100395</v>
      </c>
      <c r="DB312">
        <v>-0.44759950359067202</v>
      </c>
      <c r="DC312">
        <v>-0.34765668141891098</v>
      </c>
      <c r="DD312">
        <v>-0.24808367159372599</v>
      </c>
      <c r="DE312">
        <v>-0.148756273258213</v>
      </c>
      <c r="DF312">
        <v>-9.9143111213079393E-2</v>
      </c>
    </row>
    <row r="313" spans="11:110" ht="1.1499999999999999" customHeight="1" x14ac:dyDescent="0.25">
      <c r="K313">
        <v>-9.8045970775328797E-2</v>
      </c>
      <c r="L313">
        <v>-0.14718638212655999</v>
      </c>
      <c r="M313">
        <v>-0.24550526744571</v>
      </c>
      <c r="N313">
        <v>-0.34409320879253302</v>
      </c>
      <c r="O313">
        <v>-0.44310358474593597</v>
      </c>
      <c r="P313">
        <v>-0.54266352571113596</v>
      </c>
      <c r="Q313">
        <v>-0.642932964642418</v>
      </c>
      <c r="R313">
        <v>-0.74404396566508701</v>
      </c>
      <c r="S313">
        <v>-0.846129564438724</v>
      </c>
      <c r="T313">
        <v>-0.94924854210746601</v>
      </c>
      <c r="U313">
        <v>-1.0534506361443601</v>
      </c>
      <c r="V313">
        <v>-1.15865451849518</v>
      </c>
      <c r="W313">
        <v>-1.26472426793524</v>
      </c>
      <c r="X313">
        <v>-1.3714197301198401</v>
      </c>
      <c r="Y313">
        <v>-1.47837590889931</v>
      </c>
      <c r="Z313">
        <v>-1.58515527821814</v>
      </c>
      <c r="AA313">
        <v>-1.69122256075669</v>
      </c>
      <c r="AB313">
        <v>-1.79596128619704</v>
      </c>
      <c r="AC313">
        <v>-1.8987348401113999</v>
      </c>
      <c r="AD313">
        <v>-1.9988792563994799</v>
      </c>
      <c r="AE313">
        <v>-2.09572941747374</v>
      </c>
      <c r="AF313">
        <v>-2.1887005885577899</v>
      </c>
      <c r="AG313">
        <v>-2.2772672310630502</v>
      </c>
      <c r="AH313">
        <v>-2.3609994729071802</v>
      </c>
      <c r="AI313">
        <v>-2.4396092566343501</v>
      </c>
      <c r="AJ313">
        <v>-2.5129511927444899</v>
      </c>
      <c r="AK313">
        <v>-2.58100725277342</v>
      </c>
      <c r="AL313">
        <v>-2.6439190725007502</v>
      </c>
      <c r="AM313">
        <v>-2.70196365184486</v>
      </c>
      <c r="AN313">
        <v>-2.7555284843147301</v>
      </c>
      <c r="AO313">
        <v>-2.8050903477958502</v>
      </c>
      <c r="AP313">
        <v>-2.8511937681217101</v>
      </c>
      <c r="AQ313">
        <v>-2.8944073130977399</v>
      </c>
      <c r="AR313">
        <v>-2.9352884980070701</v>
      </c>
      <c r="AS313">
        <v>-2.9743547591534201</v>
      </c>
      <c r="AT313">
        <v>-3.0120484281900599</v>
      </c>
      <c r="AU313">
        <v>-3.04871148381672</v>
      </c>
      <c r="AV313">
        <v>-3.0845592007115199</v>
      </c>
      <c r="AW313">
        <v>-3.1196786590407402</v>
      </c>
      <c r="AX313">
        <v>-3.1540112880228199</v>
      </c>
      <c r="AY313">
        <v>-3.1873708063474999</v>
      </c>
      <c r="AZ313">
        <v>-3.2194415285570299</v>
      </c>
      <c r="BA313">
        <v>-3.2498149206856999</v>
      </c>
      <c r="BB313">
        <v>-3.2780019176719501</v>
      </c>
      <c r="BC313">
        <v>-3.3034753222369799</v>
      </c>
      <c r="BD313">
        <v>-3.3256965460774501</v>
      </c>
      <c r="BE313">
        <v>-3.34415465534232</v>
      </c>
      <c r="BF313">
        <v>-3.3583964212805899</v>
      </c>
      <c r="BG313">
        <v>-3.36805746495651</v>
      </c>
      <c r="BH313">
        <v>-3.3728837177625199</v>
      </c>
      <c r="BI313">
        <v>-3.3727474200616698</v>
      </c>
      <c r="BJ313">
        <v>-3.3676593839254498</v>
      </c>
      <c r="BK313">
        <v>-3.3577615094433102</v>
      </c>
      <c r="BL313">
        <v>-3.3433219249890902</v>
      </c>
      <c r="BM313">
        <v>-3.3247198380173502</v>
      </c>
      <c r="BN313">
        <v>-3.3024187717795002</v>
      </c>
      <c r="BO313">
        <v>-3.2769285497165201</v>
      </c>
      <c r="BP313">
        <v>-3.2487978630301302</v>
      </c>
      <c r="BQ313">
        <v>-3.2185464612444998</v>
      </c>
      <c r="BR313">
        <v>-3.1866491814461999</v>
      </c>
      <c r="BS313">
        <v>-3.1535214431636698</v>
      </c>
      <c r="BT313">
        <v>-3.1194437355586899</v>
      </c>
      <c r="BU313">
        <v>-3.0846011026922202</v>
      </c>
      <c r="BV313">
        <v>-3.04903147752416</v>
      </c>
      <c r="BW313">
        <v>-3.0126254392187102</v>
      </c>
      <c r="BX313">
        <v>-2.9751600223817398</v>
      </c>
      <c r="BY313">
        <v>-2.9362714053003698</v>
      </c>
      <c r="BZ313">
        <v>-2.8955109070402698</v>
      </c>
      <c r="CA313">
        <v>-2.8523531540176301</v>
      </c>
      <c r="CB313">
        <v>-2.8062358755233099</v>
      </c>
      <c r="CC313">
        <v>-2.7565900948109001</v>
      </c>
      <c r="CD313">
        <v>-2.7028834333970999</v>
      </c>
      <c r="CE313">
        <v>-2.6446409367710602</v>
      </c>
      <c r="CF313">
        <v>-2.58148902388908</v>
      </c>
      <c r="CG313">
        <v>-2.5131686521977699</v>
      </c>
      <c r="CH313">
        <v>-2.43955831117758</v>
      </c>
      <c r="CI313">
        <v>-2.3606827388657301</v>
      </c>
      <c r="CJ313">
        <v>-2.2767110590091399</v>
      </c>
      <c r="CK313">
        <v>-2.1879527216154901</v>
      </c>
      <c r="CL313">
        <v>-2.0948390417164302</v>
      </c>
      <c r="CM313">
        <v>-1.9979034100865101</v>
      </c>
      <c r="CN313">
        <v>-1.8977519163610299</v>
      </c>
      <c r="CO313">
        <v>-1.7950352770250499</v>
      </c>
      <c r="CP313">
        <v>-1.6904137036587601</v>
      </c>
      <c r="CQ313">
        <v>-1.5845293618584899</v>
      </c>
      <c r="CR313">
        <v>-1.4779750036866499</v>
      </c>
      <c r="CS313">
        <v>-1.3712724056545</v>
      </c>
      <c r="CT313">
        <v>-1.26485402723191</v>
      </c>
      <c r="CU313">
        <v>-1.15905247624285</v>
      </c>
      <c r="CV313">
        <v>-1.05409701005333</v>
      </c>
      <c r="CW313">
        <v>-0.95011937930176704</v>
      </c>
      <c r="CX313">
        <v>-0.847159251392685</v>
      </c>
      <c r="CY313">
        <v>-0.74518800716252798</v>
      </c>
      <c r="CZ313">
        <v>-0.64411433058365697</v>
      </c>
      <c r="DA313">
        <v>-0.54381964413572403</v>
      </c>
      <c r="DB313">
        <v>-0.44415895961319601</v>
      </c>
      <c r="DC313">
        <v>-0.344992833235087</v>
      </c>
      <c r="DD313">
        <v>-0.246185519625187</v>
      </c>
      <c r="DE313">
        <v>-0.14761856843976501</v>
      </c>
      <c r="DF313">
        <v>-9.8384798390152295E-2</v>
      </c>
    </row>
    <row r="314" spans="11:110" ht="1.1499999999999999" customHeight="1" x14ac:dyDescent="0.25">
      <c r="K314">
        <v>-9.7299090980286496E-2</v>
      </c>
      <c r="L314">
        <v>-0.146065335464618</v>
      </c>
      <c r="M314">
        <v>-0.24363247522263401</v>
      </c>
      <c r="N314">
        <v>-0.34145989775205998</v>
      </c>
      <c r="O314">
        <v>-0.43969455593254603</v>
      </c>
      <c r="P314">
        <v>-0.53845408170517195</v>
      </c>
      <c r="Q314">
        <v>-0.63788695703202403</v>
      </c>
      <c r="R314">
        <v>-0.73811181302187401</v>
      </c>
      <c r="S314">
        <v>-0.83924780184872805</v>
      </c>
      <c r="T314">
        <v>-0.94134072963117399</v>
      </c>
      <c r="U314">
        <v>-1.0444295622266599</v>
      </c>
      <c r="V314">
        <v>-1.1484258705344399</v>
      </c>
      <c r="W314">
        <v>-1.2531918118413701</v>
      </c>
      <c r="X314">
        <v>-1.35849110409459</v>
      </c>
      <c r="Y314">
        <v>-1.4639690130509599</v>
      </c>
      <c r="Z314">
        <v>-1.5692047090638099</v>
      </c>
      <c r="AA314">
        <v>-1.6736853324651799</v>
      </c>
      <c r="AB314">
        <v>-1.77682188415541</v>
      </c>
      <c r="AC314">
        <v>-1.8780085220478799</v>
      </c>
      <c r="AD314">
        <v>-1.97661390549389</v>
      </c>
      <c r="AE314">
        <v>-2.07200558970951</v>
      </c>
      <c r="AF314">
        <v>-2.1636291181673402</v>
      </c>
      <c r="AG314">
        <v>-2.2509854576002999</v>
      </c>
      <c r="AH314">
        <v>-2.3336658790523401</v>
      </c>
      <c r="AI314">
        <v>-2.41139617066443</v>
      </c>
      <c r="AJ314">
        <v>-2.4840368570360298</v>
      </c>
      <c r="AK314">
        <v>-2.5515678369835801</v>
      </c>
      <c r="AL314">
        <v>-2.6141201714916402</v>
      </c>
      <c r="AM314">
        <v>-2.6719523909905099</v>
      </c>
      <c r="AN314">
        <v>-2.7254270349823901</v>
      </c>
      <c r="AO314">
        <v>-2.7749907902205502</v>
      </c>
      <c r="AP314">
        <v>-2.8211545095722199</v>
      </c>
      <c r="AQ314">
        <v>-2.86445169052352</v>
      </c>
      <c r="AR314">
        <v>-2.9054056038537199</v>
      </c>
      <c r="AS314">
        <v>-2.9445022021817602</v>
      </c>
      <c r="AT314">
        <v>-2.9821569373464301</v>
      </c>
      <c r="AU314">
        <v>-3.0186912293629899</v>
      </c>
      <c r="AV314">
        <v>-3.0543073544076398</v>
      </c>
      <c r="AW314">
        <v>-3.08908768314061</v>
      </c>
      <c r="AX314">
        <v>-3.12297730961575</v>
      </c>
      <c r="AY314">
        <v>-3.1558019016520502</v>
      </c>
      <c r="AZ314">
        <v>-3.1872651712932298</v>
      </c>
      <c r="BA314">
        <v>-3.2169840608515501</v>
      </c>
      <c r="BB314">
        <v>-3.2444994100951501</v>
      </c>
      <c r="BC314">
        <v>-3.2693165723413902</v>
      </c>
      <c r="BD314">
        <v>-3.29093003724598</v>
      </c>
      <c r="BE314">
        <v>-3.30886013696185</v>
      </c>
      <c r="BF314">
        <v>-3.3226815170416701</v>
      </c>
      <c r="BG314">
        <v>-3.3320520776582501</v>
      </c>
      <c r="BH314">
        <v>-3.3367334064543499</v>
      </c>
      <c r="BI314">
        <v>-3.3366054522600002</v>
      </c>
      <c r="BJ314">
        <v>-3.3316785474364199</v>
      </c>
      <c r="BK314">
        <v>-3.3220857145368399</v>
      </c>
      <c r="BL314">
        <v>-3.3080787450960099</v>
      </c>
      <c r="BM314">
        <v>-3.2900136227280301</v>
      </c>
      <c r="BN314">
        <v>-3.2683253484832</v>
      </c>
      <c r="BO314">
        <v>-3.2434925077023</v>
      </c>
      <c r="BP314">
        <v>-3.2160302342665998</v>
      </c>
      <c r="BQ314">
        <v>-3.1864260327722498</v>
      </c>
      <c r="BR314">
        <v>-3.1551255961397202</v>
      </c>
      <c r="BS314">
        <v>-3.12251904650901</v>
      </c>
      <c r="BT314">
        <v>-3.08886848907439</v>
      </c>
      <c r="BU314">
        <v>-3.0543485377034898</v>
      </c>
      <c r="BV314">
        <v>-3.0189935882671799</v>
      </c>
      <c r="BW314">
        <v>-2.9827006985494302</v>
      </c>
      <c r="BX314">
        <v>-2.9452607981119598</v>
      </c>
      <c r="BY314">
        <v>-2.9063310793558998</v>
      </c>
      <c r="BZ314">
        <v>-2.8654908306407298</v>
      </c>
      <c r="CA314">
        <v>-2.8222463998304899</v>
      </c>
      <c r="CB314">
        <v>-2.77606989305173</v>
      </c>
      <c r="CC314">
        <v>-2.72642751693928</v>
      </c>
      <c r="CD314">
        <v>-2.6728200534394402</v>
      </c>
      <c r="CE314">
        <v>-2.6148020332677402</v>
      </c>
      <c r="CF314">
        <v>-2.55202448204445</v>
      </c>
      <c r="CG314">
        <v>-2.4842453030135001</v>
      </c>
      <c r="CH314">
        <v>-2.4113528619511402</v>
      </c>
      <c r="CI314">
        <v>-2.3333730150511198</v>
      </c>
      <c r="CJ314">
        <v>-2.2504676937925301</v>
      </c>
      <c r="CK314">
        <v>-2.1629316706433102</v>
      </c>
      <c r="CL314">
        <v>-2.0711743554334601</v>
      </c>
      <c r="CM314">
        <v>-1.9757022119129699</v>
      </c>
      <c r="CN314">
        <v>-1.8770905128645201</v>
      </c>
      <c r="CO314">
        <v>-1.77595733832032</v>
      </c>
      <c r="CP314">
        <v>-1.67293063732939</v>
      </c>
      <c r="CQ314">
        <v>-1.56862196431181</v>
      </c>
      <c r="CR314">
        <v>-1.4635976253590099</v>
      </c>
      <c r="CS314">
        <v>-1.3583575182602099</v>
      </c>
      <c r="CT314">
        <v>-1.2533186078882399</v>
      </c>
      <c r="CU314">
        <v>-1.1488042041264901</v>
      </c>
      <c r="CV314">
        <v>-1.04504064879459</v>
      </c>
      <c r="CW314">
        <v>-0.94216288129809</v>
      </c>
      <c r="CX314">
        <v>-0.84021814889925694</v>
      </c>
      <c r="CY314">
        <v>-0.73918957105000105</v>
      </c>
      <c r="CZ314">
        <v>-0.63899910920209102</v>
      </c>
      <c r="DA314">
        <v>-0.53954235050763999</v>
      </c>
      <c r="DB314">
        <v>-0.44068760375918298</v>
      </c>
      <c r="DC314">
        <v>-0.34230651635988502</v>
      </c>
      <c r="DD314">
        <v>-0.24427233771516901</v>
      </c>
      <c r="DE314">
        <v>-0.146472316174035</v>
      </c>
      <c r="DF314">
        <v>-9.7620947143614106E-2</v>
      </c>
    </row>
    <row r="315" spans="11:110" ht="1.1499999999999999" customHeight="1" x14ac:dyDescent="0.25">
      <c r="K315">
        <v>-9.6545751390130996E-2</v>
      </c>
      <c r="L315">
        <v>-0.144934385848137</v>
      </c>
      <c r="M315">
        <v>-0.24174262088623799</v>
      </c>
      <c r="N315">
        <v>-0.33880171308887802</v>
      </c>
      <c r="O315">
        <v>-0.43625227623222101</v>
      </c>
      <c r="P315">
        <v>-0.53420284824083797</v>
      </c>
      <c r="Q315">
        <v>-0.63279111783311703</v>
      </c>
      <c r="R315">
        <v>-0.73212319242958501</v>
      </c>
      <c r="S315">
        <v>-0.83230538617403405</v>
      </c>
      <c r="T315">
        <v>-0.93337162815772401</v>
      </c>
      <c r="U315">
        <v>-1.0353511121518399</v>
      </c>
      <c r="V315">
        <v>-1.1381491417338701</v>
      </c>
      <c r="W315">
        <v>-1.2416264666682</v>
      </c>
      <c r="X315">
        <v>-1.3455508107018801</v>
      </c>
      <c r="Y315">
        <v>-1.4495774403483901</v>
      </c>
      <c r="Z315">
        <v>-1.5533015384497599</v>
      </c>
      <c r="AA315">
        <v>-1.65623157097079</v>
      </c>
      <c r="AB315">
        <v>-1.7578045720750499</v>
      </c>
      <c r="AC315">
        <v>-1.8574437817473</v>
      </c>
      <c r="AD315">
        <v>-1.9545486609892999</v>
      </c>
      <c r="AE315">
        <v>-2.0485175670583899</v>
      </c>
      <c r="AF315">
        <v>-2.1388245355392801</v>
      </c>
      <c r="AG315">
        <v>-2.2249954829772798</v>
      </c>
      <c r="AH315">
        <v>-2.3066415747515698</v>
      </c>
      <c r="AI315">
        <v>-2.3835015903712899</v>
      </c>
      <c r="AJ315">
        <v>-2.45544159215956</v>
      </c>
      <c r="AK315">
        <v>-2.52243952331097</v>
      </c>
      <c r="AL315">
        <v>-2.5846164735991302</v>
      </c>
      <c r="AM315">
        <v>-2.6422135760972099</v>
      </c>
      <c r="AN315">
        <v>-2.6955698943458501</v>
      </c>
      <c r="AO315">
        <v>-2.7451038091224902</v>
      </c>
      <c r="AP315">
        <v>-2.7912944931377401</v>
      </c>
      <c r="AQ315">
        <v>-2.8346424519619302</v>
      </c>
      <c r="AR315">
        <v>-2.8756387475899201</v>
      </c>
      <c r="AS315">
        <v>-2.9147397169564599</v>
      </c>
      <c r="AT315">
        <v>-2.9523355074847499</v>
      </c>
      <c r="AU315">
        <v>-2.9887281870584599</v>
      </c>
      <c r="AV315">
        <v>-3.0241077845694302</v>
      </c>
      <c r="AW315">
        <v>-3.0585522106433398</v>
      </c>
      <c r="AX315">
        <v>-3.09200995193767</v>
      </c>
      <c r="AY315">
        <v>-3.1243178744288902</v>
      </c>
      <c r="AZ315">
        <v>-3.1551978841179098</v>
      </c>
      <c r="BA315">
        <v>-3.18429080359049</v>
      </c>
      <c r="BB315">
        <v>-3.2111655491182001</v>
      </c>
      <c r="BC315">
        <v>-3.23535802051064</v>
      </c>
      <c r="BD315">
        <v>-3.2563937549047099</v>
      </c>
      <c r="BE315">
        <v>-3.2738224168564898</v>
      </c>
      <c r="BF315">
        <v>-3.2872448503337099</v>
      </c>
      <c r="BG315">
        <v>-3.2963398401242401</v>
      </c>
      <c r="BH315">
        <v>-3.3008836755861402</v>
      </c>
      <c r="BI315">
        <v>-3.3007635650732499</v>
      </c>
      <c r="BJ315">
        <v>-3.2959893605436701</v>
      </c>
      <c r="BK315">
        <v>-3.2866857669360701</v>
      </c>
      <c r="BL315">
        <v>-3.2730892405197198</v>
      </c>
      <c r="BM315">
        <v>-3.2555339630592099</v>
      </c>
      <c r="BN315">
        <v>-3.23442813468461</v>
      </c>
      <c r="BO315">
        <v>-3.21022107671461</v>
      </c>
      <c r="BP315">
        <v>-3.1833963519999</v>
      </c>
      <c r="BQ315">
        <v>-3.15441125061793</v>
      </c>
      <c r="BR315">
        <v>-3.1236841286758201</v>
      </c>
      <c r="BS315">
        <v>-3.0915813094908402</v>
      </c>
      <c r="BT315">
        <v>-3.0583477471769198</v>
      </c>
      <c r="BU315">
        <v>-3.02414825193729</v>
      </c>
      <c r="BV315">
        <v>-2.98901390716187</v>
      </c>
      <c r="BW315">
        <v>-2.9528479756017099</v>
      </c>
      <c r="BX315">
        <v>-2.9154544112409799</v>
      </c>
      <c r="BY315">
        <v>-2.8765101959639199</v>
      </c>
      <c r="BZ315">
        <v>-2.8356209998027002</v>
      </c>
      <c r="CA315">
        <v>-2.7923229122664401</v>
      </c>
      <c r="CB315">
        <v>-2.74612045391128</v>
      </c>
      <c r="CC315">
        <v>-2.6965129037492601</v>
      </c>
      <c r="CD315">
        <v>-2.6430322122377898</v>
      </c>
      <c r="CE315">
        <v>-2.58526068876585</v>
      </c>
      <c r="CF315">
        <v>-2.5228725088867301</v>
      </c>
      <c r="CG315">
        <v>-2.4556414938717901</v>
      </c>
      <c r="CH315">
        <v>-2.3834653924869502</v>
      </c>
      <c r="CI315">
        <v>-2.3063710601114198</v>
      </c>
      <c r="CJ315">
        <v>-2.2245137338104501</v>
      </c>
      <c r="CK315">
        <v>-2.1381743912528099</v>
      </c>
      <c r="CL315">
        <v>-2.0477418103549598</v>
      </c>
      <c r="CM315">
        <v>-1.95369717899489</v>
      </c>
      <c r="CN315">
        <v>-1.8565866810223199</v>
      </c>
      <c r="CO315">
        <v>-1.75699769750907</v>
      </c>
      <c r="CP315">
        <v>-1.6555276820820899</v>
      </c>
      <c r="CQ315">
        <v>-1.55275928206396</v>
      </c>
      <c r="CR315">
        <v>-1.44923371089556</v>
      </c>
      <c r="CS315">
        <v>-1.3454300618002999</v>
      </c>
      <c r="CT315">
        <v>-1.2417503982807701</v>
      </c>
      <c r="CU315">
        <v>-1.13850898077218</v>
      </c>
      <c r="CV315">
        <v>-1.0359289800865501</v>
      </c>
      <c r="CW315">
        <v>-0.93414798048684999</v>
      </c>
      <c r="CX315">
        <v>-0.83321992805609502</v>
      </c>
      <c r="CY315">
        <v>-0.73313861227538302</v>
      </c>
      <c r="CZ315">
        <v>-0.63383820215978603</v>
      </c>
      <c r="DA315">
        <v>-0.53522731347138697</v>
      </c>
      <c r="DB315">
        <v>-0.437186734840529</v>
      </c>
      <c r="DC315">
        <v>-0.33959848773541501</v>
      </c>
      <c r="DD315">
        <v>-0.242344505653773</v>
      </c>
      <c r="DE315">
        <v>-0.145317678647675</v>
      </c>
      <c r="DF315">
        <v>-9.6851642965693804E-2</v>
      </c>
    </row>
    <row r="316" spans="11:110" ht="1.1499999999999999" customHeight="1" x14ac:dyDescent="0.25">
      <c r="K316">
        <v>-9.5786127248720598E-2</v>
      </c>
      <c r="L316">
        <v>-0.14379382337166099</v>
      </c>
      <c r="M316">
        <v>-0.23983628197545301</v>
      </c>
      <c r="N316">
        <v>-0.33611964650616699</v>
      </c>
      <c r="O316">
        <v>-0.43277829399650197</v>
      </c>
      <c r="P316">
        <v>-0.52991205965836696</v>
      </c>
      <c r="Q316">
        <v>-0.62764845456478202</v>
      </c>
      <c r="R316">
        <v>-0.72608191245464204</v>
      </c>
      <c r="S316">
        <v>-0.82530687630491595</v>
      </c>
      <c r="T316">
        <v>-0.92534640740535001</v>
      </c>
      <c r="U316">
        <v>-1.02622084285242</v>
      </c>
      <c r="V316">
        <v>-1.12782998215415</v>
      </c>
      <c r="W316">
        <v>-1.23003362938648</v>
      </c>
      <c r="X316">
        <v>-1.33260362060284</v>
      </c>
      <c r="Y316">
        <v>-1.4352049640370099</v>
      </c>
      <c r="Z316">
        <v>-1.5374482011749</v>
      </c>
      <c r="AA316">
        <v>-1.6388620891157799</v>
      </c>
      <c r="AB316">
        <v>-1.73890834041062</v>
      </c>
      <c r="AC316">
        <v>-1.83703768618584</v>
      </c>
      <c r="AD316">
        <v>-1.9326786740138699</v>
      </c>
      <c r="AE316">
        <v>-2.0252587075839399</v>
      </c>
      <c r="AF316">
        <v>-2.11427863918738</v>
      </c>
      <c r="AG316">
        <v>-2.1992878762042798</v>
      </c>
      <c r="AH316">
        <v>-2.2799163085893199</v>
      </c>
      <c r="AI316">
        <v>-2.35591490863415</v>
      </c>
      <c r="AJ316">
        <v>-2.4271549262790901</v>
      </c>
      <c r="AK316">
        <v>-2.4936124628643901</v>
      </c>
      <c r="AL316">
        <v>-2.5553992078079601</v>
      </c>
      <c r="AM316">
        <v>-2.6127399062315502</v>
      </c>
      <c r="AN316">
        <v>-2.6659515372075502</v>
      </c>
      <c r="AO316">
        <v>-2.7154258558546598</v>
      </c>
      <c r="AP316">
        <v>-2.7616122280387798</v>
      </c>
      <c r="AQ316">
        <v>-2.8049801216510502</v>
      </c>
      <c r="AR316">
        <v>-2.8459903054667</v>
      </c>
      <c r="AS316">
        <v>-2.8850712574192299</v>
      </c>
      <c r="AT316">
        <v>-2.9225892996302401</v>
      </c>
      <c r="AU316">
        <v>-2.9588282849716401</v>
      </c>
      <c r="AV316">
        <v>-2.9939667023682</v>
      </c>
      <c r="AW316">
        <v>-3.0280782350733002</v>
      </c>
      <c r="AX316">
        <v>-3.0611145098316102</v>
      </c>
      <c r="AY316">
        <v>-3.09292288787042</v>
      </c>
      <c r="AZ316">
        <v>-3.1232423376407001</v>
      </c>
      <c r="BA316">
        <v>-3.1517360612857699</v>
      </c>
      <c r="BB316">
        <v>-3.1779993414064398</v>
      </c>
      <c r="BC316">
        <v>-3.2015967373891399</v>
      </c>
      <c r="BD316">
        <v>-3.22208292634379</v>
      </c>
      <c r="BE316">
        <v>-3.2390350955021998</v>
      </c>
      <c r="BF316">
        <v>-3.2520787088930501</v>
      </c>
      <c r="BG316">
        <v>-3.2609121253637898</v>
      </c>
      <c r="BH316">
        <v>-3.26532544339373</v>
      </c>
      <c r="BI316">
        <v>-3.2652127093541399</v>
      </c>
      <c r="BJ316">
        <v>-3.26058328556288</v>
      </c>
      <c r="BK316">
        <v>-3.2515540985983602</v>
      </c>
      <c r="BL316">
        <v>-3.2383472009633101</v>
      </c>
      <c r="BM316">
        <v>-3.22127630679765</v>
      </c>
      <c r="BN316">
        <v>-3.2007244423936698</v>
      </c>
      <c r="BO316">
        <v>-3.17711350670475</v>
      </c>
      <c r="BP316">
        <v>-3.1508973610621598</v>
      </c>
      <c r="BQ316">
        <v>-3.1225049933290601</v>
      </c>
      <c r="BR316">
        <v>-3.09232910861475</v>
      </c>
      <c r="BS316">
        <v>-3.0607136441034002</v>
      </c>
      <c r="BT316">
        <v>-3.0278875677019701</v>
      </c>
      <c r="BU316">
        <v>-2.994006451842</v>
      </c>
      <c r="BV316">
        <v>-2.9590983031934401</v>
      </c>
      <c r="BW316">
        <v>-2.92307231393342</v>
      </c>
      <c r="BX316">
        <v>-2.8857446432923499</v>
      </c>
      <c r="BY316">
        <v>-2.8468109271354298</v>
      </c>
      <c r="BZ316">
        <v>-2.8059017017449701</v>
      </c>
      <c r="CA316">
        <v>-2.7625809549520599</v>
      </c>
      <c r="CB316">
        <v>-2.7163837677596598</v>
      </c>
      <c r="CC316">
        <v>-2.6668405079777999</v>
      </c>
      <c r="CD316">
        <v>-2.6135124194719399</v>
      </c>
      <c r="CE316">
        <v>-2.55600799083888</v>
      </c>
      <c r="CF316">
        <v>-2.4940231652712601</v>
      </c>
      <c r="CG316">
        <v>-2.4273467239704201</v>
      </c>
      <c r="CH316">
        <v>-2.3558853285579402</v>
      </c>
      <c r="CI316">
        <v>-2.2796667107425899</v>
      </c>
      <c r="CJ316">
        <v>-2.1988398954697002</v>
      </c>
      <c r="CK316">
        <v>-2.11367286713886</v>
      </c>
      <c r="CL316">
        <v>-2.0245349882324901</v>
      </c>
      <c r="CM316">
        <v>-1.93188370114646</v>
      </c>
      <c r="CN316">
        <v>-1.8362377304230399</v>
      </c>
      <c r="CO316">
        <v>-1.73815557840139</v>
      </c>
      <c r="CP316">
        <v>-1.63820585431215</v>
      </c>
      <c r="CQ316">
        <v>-1.5369439175186601</v>
      </c>
      <c r="CR316">
        <v>-1.4348871462672901</v>
      </c>
      <c r="CS316">
        <v>-1.3324948658804401</v>
      </c>
      <c r="CT316">
        <v>-1.23015479042151</v>
      </c>
      <c r="CU316">
        <v>-1.12817238991804</v>
      </c>
      <c r="CV316">
        <v>-1.0267674398639199</v>
      </c>
      <c r="CW316">
        <v>-0.92607967132773295</v>
      </c>
      <c r="CX316">
        <v>-0.82616894053928602</v>
      </c>
      <c r="CY316">
        <v>-0.727038702675458</v>
      </c>
      <c r="CZ316">
        <v>-0.62863437203825001</v>
      </c>
      <c r="DA316">
        <v>-0.53087652463354496</v>
      </c>
      <c r="DB316">
        <v>-0.43365767528583499</v>
      </c>
      <c r="DC316">
        <v>-0.33686955204844699</v>
      </c>
      <c r="DD316">
        <v>-0.24040245348111</v>
      </c>
      <c r="DE316">
        <v>-0.14415485507669401</v>
      </c>
      <c r="DF316">
        <v>-9.6077000453587996E-2</v>
      </c>
    </row>
    <row r="317" spans="11:110" ht="1.1499999999999999" customHeight="1" x14ac:dyDescent="0.25">
      <c r="K317">
        <v>-9.50204142118036E-2</v>
      </c>
      <c r="L317">
        <v>-0.14264396484137701</v>
      </c>
      <c r="M317">
        <v>-0.237914068891936</v>
      </c>
      <c r="N317">
        <v>-0.333414715039271</v>
      </c>
      <c r="O317">
        <v>-0.42927415952070003</v>
      </c>
      <c r="P317">
        <v>-0.52558391274470895</v>
      </c>
      <c r="Q317">
        <v>-0.62246188480893105</v>
      </c>
      <c r="R317">
        <v>-0.71999163117088705</v>
      </c>
      <c r="S317">
        <v>-0.81825661783486303</v>
      </c>
      <c r="T317">
        <v>-0.91726996592030896</v>
      </c>
      <c r="U317">
        <v>-1.0170439937594999</v>
      </c>
      <c r="V317">
        <v>-1.1174736947933199</v>
      </c>
      <c r="W317">
        <v>-1.2184183421141399</v>
      </c>
      <c r="X317">
        <v>-1.3196539666562399</v>
      </c>
      <c r="Y317">
        <v>-1.4208550613400299</v>
      </c>
      <c r="Z317">
        <v>-1.5216469008594899</v>
      </c>
      <c r="AA317">
        <v>-1.62157755307006</v>
      </c>
      <c r="AB317">
        <v>-1.7201321320190801</v>
      </c>
      <c r="AC317">
        <v>-1.8167873627158599</v>
      </c>
      <c r="AD317">
        <v>-1.91099926597658</v>
      </c>
      <c r="AE317">
        <v>-2.0022226437539499</v>
      </c>
      <c r="AF317">
        <v>-2.0899835935365298</v>
      </c>
      <c r="AG317">
        <v>-2.1738536450816999</v>
      </c>
      <c r="AH317">
        <v>-2.2534803171492102</v>
      </c>
      <c r="AI317">
        <v>-2.3286260284418501</v>
      </c>
      <c r="AJ317">
        <v>-2.3991668907972299</v>
      </c>
      <c r="AK317">
        <v>-2.4650772739098699</v>
      </c>
      <c r="AL317">
        <v>-2.5264600068894598</v>
      </c>
      <c r="AM317">
        <v>-2.58352439739163</v>
      </c>
      <c r="AN317">
        <v>-2.6365666501045801</v>
      </c>
      <c r="AO317">
        <v>-2.68595347628046</v>
      </c>
      <c r="AP317">
        <v>-2.7321061958159398</v>
      </c>
      <c r="AQ317">
        <v>-2.77546507656601</v>
      </c>
      <c r="AR317">
        <v>-2.8164623967359099</v>
      </c>
      <c r="AS317">
        <v>-2.8555004272840998</v>
      </c>
      <c r="AT317">
        <v>-2.8929230538916899</v>
      </c>
      <c r="AU317">
        <v>-2.9289969865469501</v>
      </c>
      <c r="AV317">
        <v>-2.9638898399268498</v>
      </c>
      <c r="AW317">
        <v>-2.9976712864169799</v>
      </c>
      <c r="AX317">
        <v>-3.0302958596734699</v>
      </c>
      <c r="AY317">
        <v>-3.0616207576478902</v>
      </c>
      <c r="AZ317">
        <v>-3.0914009472372399</v>
      </c>
      <c r="BA317">
        <v>-3.1193205998925202</v>
      </c>
      <c r="BB317">
        <v>-3.1449997647585199</v>
      </c>
      <c r="BC317">
        <v>-3.1680298832017</v>
      </c>
      <c r="BD317">
        <v>-3.1879929813729699</v>
      </c>
      <c r="BE317">
        <v>-3.2044920760457001</v>
      </c>
      <c r="BF317">
        <v>-3.2171757624145898</v>
      </c>
      <c r="BG317">
        <v>-3.2257607444449401</v>
      </c>
      <c r="BH317">
        <v>-3.2300500945839099</v>
      </c>
      <c r="BI317">
        <v>-3.2299442994957701</v>
      </c>
      <c r="BJ317">
        <v>-3.2254522174985301</v>
      </c>
      <c r="BK317">
        <v>-3.2166835155139699</v>
      </c>
      <c r="BL317">
        <v>-3.20384670587049</v>
      </c>
      <c r="BM317">
        <v>-3.1872362901898499</v>
      </c>
      <c r="BN317">
        <v>-3.1672116584840202</v>
      </c>
      <c r="BO317">
        <v>-3.14416900157936</v>
      </c>
      <c r="BP317">
        <v>-3.1185342453436502</v>
      </c>
      <c r="BQ317">
        <v>-3.0907098712669598</v>
      </c>
      <c r="BR317">
        <v>-3.0610645062766899</v>
      </c>
      <c r="BS317">
        <v>-3.0299210376719099</v>
      </c>
      <c r="BT317">
        <v>-2.9974935405651202</v>
      </c>
      <c r="BU317">
        <v>-2.9639288653019999</v>
      </c>
      <c r="BV317">
        <v>-2.9292521858613001</v>
      </c>
      <c r="BW317">
        <v>-2.8933783429987199</v>
      </c>
      <c r="BX317">
        <v>-2.8561349378453902</v>
      </c>
      <c r="BY317">
        <v>-2.8172352005342098</v>
      </c>
      <c r="BZ317">
        <v>-2.77633309090514</v>
      </c>
      <c r="CA317">
        <v>-2.73301877980595</v>
      </c>
      <c r="CB317">
        <v>-2.6868561528597801</v>
      </c>
      <c r="CC317">
        <v>-2.6374048086191899</v>
      </c>
      <c r="CD317">
        <v>-2.58425351287101</v>
      </c>
      <c r="CE317">
        <v>-2.5270354405717601</v>
      </c>
      <c r="CF317">
        <v>-2.4654669839980201</v>
      </c>
      <c r="CG317">
        <v>-2.3993509987903998</v>
      </c>
      <c r="CH317">
        <v>-2.3286026034091201</v>
      </c>
      <c r="CI317">
        <v>-2.2532502871573601</v>
      </c>
      <c r="CJ317">
        <v>-2.1734373247292198</v>
      </c>
      <c r="CK317">
        <v>-2.0894194360923701</v>
      </c>
      <c r="CL317">
        <v>-2.0015477315547199</v>
      </c>
      <c r="CM317">
        <v>-1.9102573224653501</v>
      </c>
      <c r="CN317">
        <v>-1.8160410166248599</v>
      </c>
      <c r="CO317">
        <v>-1.71943014173603</v>
      </c>
      <c r="CP317">
        <v>-1.62096601164974</v>
      </c>
      <c r="CQ317">
        <v>-1.52117823018348</v>
      </c>
      <c r="CR317">
        <v>-1.42056151529217</v>
      </c>
      <c r="CS317">
        <v>-1.3195564175785399</v>
      </c>
      <c r="CT317">
        <v>-1.2185368233954099</v>
      </c>
      <c r="CU317">
        <v>-1.1177996712779601</v>
      </c>
      <c r="CV317">
        <v>-1.0175611544076399</v>
      </c>
      <c r="CW317">
        <v>-0.91796268750617305</v>
      </c>
      <c r="CX317">
        <v>-0.81906933689515804</v>
      </c>
      <c r="CY317">
        <v>-0.72089327946342097</v>
      </c>
      <c r="CZ317">
        <v>-0.62339030528442896</v>
      </c>
      <c r="DA317">
        <v>-0.52649195485658695</v>
      </c>
      <c r="DB317">
        <v>-0.43010176257962401</v>
      </c>
      <c r="DC317">
        <v>-0.33412055149564301</v>
      </c>
      <c r="DD317">
        <v>-0.23844665348719901</v>
      </c>
      <c r="DE317">
        <v>-0.142984075738017</v>
      </c>
      <c r="DF317">
        <v>-9.5297158722733005E-2</v>
      </c>
    </row>
    <row r="318" spans="11:110" ht="1.1499999999999999" customHeight="1" x14ac:dyDescent="0.25">
      <c r="K318">
        <v>-9.4248824822152397E-2</v>
      </c>
      <c r="L318">
        <v>-0.14148514879103</v>
      </c>
      <c r="M318">
        <v>-0.23597661775116099</v>
      </c>
      <c r="N318">
        <v>-0.33068795315350102</v>
      </c>
      <c r="O318">
        <v>-0.42574141788727499</v>
      </c>
      <c r="P318">
        <v>-0.52122056199022504</v>
      </c>
      <c r="Q318">
        <v>-0.61723423528202104</v>
      </c>
      <c r="R318">
        <v>-0.71385585989993094</v>
      </c>
      <c r="S318">
        <v>-0.81115875164888596</v>
      </c>
      <c r="T318">
        <v>-0.90914694419353004</v>
      </c>
      <c r="U318">
        <v>-1.0078255039760899</v>
      </c>
      <c r="V318">
        <v>-1.10708525591746</v>
      </c>
      <c r="W318">
        <v>-1.20678531408412</v>
      </c>
      <c r="X318">
        <v>-1.3067059657887601</v>
      </c>
      <c r="Y318">
        <v>-1.40653093341227</v>
      </c>
      <c r="Z318">
        <v>-1.50589962633434</v>
      </c>
      <c r="AA318">
        <v>-1.6043784939913699</v>
      </c>
      <c r="AB318">
        <v>-1.70147484805213</v>
      </c>
      <c r="AC318">
        <v>-1.79668999836521</v>
      </c>
      <c r="AD318">
        <v>-1.8895059211357501</v>
      </c>
      <c r="AE318">
        <v>-1.9794032685865499</v>
      </c>
      <c r="AF318">
        <v>-2.0659319092989601</v>
      </c>
      <c r="AG318">
        <v>-2.1486842120071099</v>
      </c>
      <c r="AH318">
        <v>-2.2273242976860801</v>
      </c>
      <c r="AI318">
        <v>-2.3016253339424</v>
      </c>
      <c r="AJ318">
        <v>-2.3714679916051402</v>
      </c>
      <c r="AK318">
        <v>-2.4368250151784099</v>
      </c>
      <c r="AL318">
        <v>-2.4977908843300098</v>
      </c>
      <c r="AM318">
        <v>-2.5545603645020298</v>
      </c>
      <c r="AN318">
        <v>-2.6074101195706501</v>
      </c>
      <c r="AO318">
        <v>-2.65668330596234</v>
      </c>
      <c r="AP318">
        <v>-2.7027748527535902</v>
      </c>
      <c r="AQ318">
        <v>-2.7460975560913199</v>
      </c>
      <c r="AR318">
        <v>-2.7870568999403398</v>
      </c>
      <c r="AS318">
        <v>-2.8260305018286398</v>
      </c>
      <c r="AT318">
        <v>-2.8633411155095398</v>
      </c>
      <c r="AU318">
        <v>-2.8992393192476298</v>
      </c>
      <c r="AV318">
        <v>-2.93388247966611</v>
      </c>
      <c r="AW318">
        <v>-2.9673364595036902</v>
      </c>
      <c r="AX318">
        <v>-2.9995584850734298</v>
      </c>
      <c r="AY318">
        <v>-3.03041497311786</v>
      </c>
      <c r="AZ318">
        <v>-3.0596758885048998</v>
      </c>
      <c r="BA318">
        <v>-3.0870450478412801</v>
      </c>
      <c r="BB318">
        <v>-3.11216576962584</v>
      </c>
      <c r="BC318">
        <v>-3.1346547020042701</v>
      </c>
      <c r="BD318">
        <v>-3.1541195399176298</v>
      </c>
      <c r="BE318">
        <v>-3.1701875456701298</v>
      </c>
      <c r="BF318">
        <v>-3.1825290389958698</v>
      </c>
      <c r="BG318">
        <v>-3.1908779197541</v>
      </c>
      <c r="BH318">
        <v>-3.19504945162655</v>
      </c>
      <c r="BI318">
        <v>-3.1949501847399699</v>
      </c>
      <c r="BJ318">
        <v>-3.1905884576820198</v>
      </c>
      <c r="BK318">
        <v>-3.1820671745823899</v>
      </c>
      <c r="BL318">
        <v>-3.1695821065608798</v>
      </c>
      <c r="BM318">
        <v>-3.1534097267318901</v>
      </c>
      <c r="BN318">
        <v>-3.1338872398276401</v>
      </c>
      <c r="BO318">
        <v>-3.1113867219948501</v>
      </c>
      <c r="BP318">
        <v>-3.0863078377748101</v>
      </c>
      <c r="BQ318">
        <v>-3.0590282423855601</v>
      </c>
      <c r="BR318">
        <v>-3.0298939548128798</v>
      </c>
      <c r="BS318">
        <v>-2.9992080787097399</v>
      </c>
      <c r="BT318">
        <v>-2.9671708159135002</v>
      </c>
      <c r="BU318">
        <v>-2.9339207715954401</v>
      </c>
      <c r="BV318">
        <v>-2.8994805329715798</v>
      </c>
      <c r="BW318">
        <v>-2.8637703040830198</v>
      </c>
      <c r="BX318">
        <v>-2.82662842187966</v>
      </c>
      <c r="BY318">
        <v>-2.78778471458845</v>
      </c>
      <c r="BZ318">
        <v>-2.7469151984801399</v>
      </c>
      <c r="CA318">
        <v>-2.7036346280099401</v>
      </c>
      <c r="CB318">
        <v>-2.6575340309699298</v>
      </c>
      <c r="CC318">
        <v>-2.6082004978892899</v>
      </c>
      <c r="CD318">
        <v>-2.5552486396689198</v>
      </c>
      <c r="CE318">
        <v>-2.4983349286915701</v>
      </c>
      <c r="CF318">
        <v>-2.4371949426352701</v>
      </c>
      <c r="CG318">
        <v>-2.3716448012111702</v>
      </c>
      <c r="CH318">
        <v>-2.3016076286673801</v>
      </c>
      <c r="CI318">
        <v>-2.2271125662332101</v>
      </c>
      <c r="CJ318">
        <v>-2.1482975731260399</v>
      </c>
      <c r="CK318">
        <v>-2.06540677141491</v>
      </c>
      <c r="CL318">
        <v>-1.97877413036608</v>
      </c>
      <c r="CM318">
        <v>-1.88881373490865</v>
      </c>
      <c r="CN318">
        <v>-1.7959939414717601</v>
      </c>
      <c r="CO318">
        <v>-1.7008204916645799</v>
      </c>
      <c r="CP318">
        <v>-1.60380886566534</v>
      </c>
      <c r="CQ318">
        <v>-1.5054643535127801</v>
      </c>
      <c r="CR318">
        <v>-1.40626012009835</v>
      </c>
      <c r="CS318">
        <v>-1.3066188834401</v>
      </c>
      <c r="CT318">
        <v>-1.2069012048605801</v>
      </c>
      <c r="CU318">
        <v>-1.1073957411825399</v>
      </c>
      <c r="CV318">
        <v>-1.00831495642669</v>
      </c>
      <c r="CW318">
        <v>-0.90980151526251896</v>
      </c>
      <c r="CX318">
        <v>-0.811925073483175</v>
      </c>
      <c r="CY318">
        <v>-0.71470564803862102</v>
      </c>
      <c r="CZ318">
        <v>-0.61810861026258401</v>
      </c>
      <c r="DA318">
        <v>-0.52207554806886503</v>
      </c>
      <c r="DB318">
        <v>-0.42652034199531902</v>
      </c>
      <c r="DC318">
        <v>-0.331352356678485</v>
      </c>
      <c r="DD318">
        <v>-0.236477612972048</v>
      </c>
      <c r="DE318">
        <v>-0.14180559680882601</v>
      </c>
      <c r="DF318">
        <v>-9.4512277081439597E-2</v>
      </c>
    </row>
    <row r="319" spans="11:110" ht="1.1499999999999999" customHeight="1" x14ac:dyDescent="0.25">
      <c r="K319">
        <v>-9.3471585151983103E-2</v>
      </c>
      <c r="L319">
        <v>-0.14031773090098301</v>
      </c>
      <c r="M319">
        <v>-0.23402458405398099</v>
      </c>
      <c r="N319">
        <v>-0.32794040588786599</v>
      </c>
      <c r="O319">
        <v>-0.422181602856121</v>
      </c>
      <c r="P319">
        <v>-0.51682411576643905</v>
      </c>
      <c r="Q319">
        <v>-0.61196824151972595</v>
      </c>
      <c r="R319">
        <v>-0.70767796707804798</v>
      </c>
      <c r="S319">
        <v>-0.804017222213669</v>
      </c>
      <c r="T319">
        <v>-0.90098173714480201</v>
      </c>
      <c r="U319">
        <v>-0.99857002850634202</v>
      </c>
      <c r="V319">
        <v>-1.0966693342363301</v>
      </c>
      <c r="W319">
        <v>-1.19513894227728</v>
      </c>
      <c r="X319">
        <v>-1.29376343937968</v>
      </c>
      <c r="Y319">
        <v>-1.39223552387045</v>
      </c>
      <c r="Z319">
        <v>-1.4902081668185001</v>
      </c>
      <c r="AA319">
        <v>-1.58726531874008</v>
      </c>
      <c r="AB319">
        <v>-1.6829353532873199</v>
      </c>
      <c r="AC319">
        <v>-1.77674283898163</v>
      </c>
      <c r="AD319">
        <v>-1.8681942793720201</v>
      </c>
      <c r="AE319">
        <v>-1.9567947224131299</v>
      </c>
      <c r="AF319">
        <v>-2.0421164248791399</v>
      </c>
      <c r="AG319">
        <v>-2.1237713911186402</v>
      </c>
      <c r="AH319">
        <v>-2.2014393823720302</v>
      </c>
      <c r="AI319">
        <v>-2.2749036632039101</v>
      </c>
      <c r="AJ319">
        <v>-2.3440491820242602</v>
      </c>
      <c r="AK319">
        <v>-2.4088471607597302</v>
      </c>
      <c r="AL319">
        <v>-2.4693842126815899</v>
      </c>
      <c r="AM319">
        <v>-2.5258414045559401</v>
      </c>
      <c r="AN319">
        <v>-2.5784770211830401</v>
      </c>
      <c r="AO319">
        <v>-2.6276120657351001</v>
      </c>
      <c r="AP319">
        <v>-2.6736166322502002</v>
      </c>
      <c r="AQ319">
        <v>-2.7168776711925702</v>
      </c>
      <c r="AR319">
        <v>-2.7577754683133402</v>
      </c>
      <c r="AS319">
        <v>-2.79666444847624</v>
      </c>
      <c r="AT319">
        <v>-2.8338474594327399</v>
      </c>
      <c r="AU319">
        <v>-2.86955990153026</v>
      </c>
      <c r="AV319">
        <v>-2.90394948189752</v>
      </c>
      <c r="AW319">
        <v>-2.9370784406638699</v>
      </c>
      <c r="AX319">
        <v>-2.9689065009660398</v>
      </c>
      <c r="AY319">
        <v>-2.9993087171787298</v>
      </c>
      <c r="AZ319">
        <v>-3.0280691117485401</v>
      </c>
      <c r="BA319">
        <v>-3.05490990433593</v>
      </c>
      <c r="BB319">
        <v>-3.0794962804283301</v>
      </c>
      <c r="BC319">
        <v>-3.10146851621333</v>
      </c>
      <c r="BD319">
        <v>-3.1204584002705</v>
      </c>
      <c r="BE319">
        <v>-3.1361159579621898</v>
      </c>
      <c r="BF319">
        <v>-3.1481319030308099</v>
      </c>
      <c r="BG319">
        <v>-3.1562562598980799</v>
      </c>
      <c r="BH319">
        <v>-3.1603157477658401</v>
      </c>
      <c r="BI319">
        <v>-3.16022262234624</v>
      </c>
      <c r="BJ319">
        <v>-3.1559846890350101</v>
      </c>
      <c r="BK319">
        <v>-3.1476985618242601</v>
      </c>
      <c r="BL319">
        <v>-3.1355480095800901</v>
      </c>
      <c r="BM319">
        <v>-3.11979259664357</v>
      </c>
      <c r="BN319">
        <v>-3.1007487087421302</v>
      </c>
      <c r="BO319">
        <v>-3.0787657882800299</v>
      </c>
      <c r="BP319">
        <v>-3.0542188297038901</v>
      </c>
      <c r="BQ319">
        <v>-3.0274622272259499</v>
      </c>
      <c r="BR319">
        <v>-2.9988207711584098</v>
      </c>
      <c r="BS319">
        <v>-2.9685789810204599</v>
      </c>
      <c r="BT319">
        <v>-2.9369241307888001</v>
      </c>
      <c r="BU319">
        <v>-2.90398702938425</v>
      </c>
      <c r="BV319">
        <v>-2.86978791660892</v>
      </c>
      <c r="BW319">
        <v>-2.8342520748489801</v>
      </c>
      <c r="BX319">
        <v>-2.7972279254650401</v>
      </c>
      <c r="BY319">
        <v>-2.75846095296848</v>
      </c>
      <c r="BZ319">
        <v>-2.7176479412086398</v>
      </c>
      <c r="CA319">
        <v>-2.6744267309877601</v>
      </c>
      <c r="CB319">
        <v>-2.6284139226752599</v>
      </c>
      <c r="CC319">
        <v>-2.5792224688009502</v>
      </c>
      <c r="CD319">
        <v>-2.5264912394646299</v>
      </c>
      <c r="CE319">
        <v>-2.4698987128360899</v>
      </c>
      <c r="CF319">
        <v>-2.40919843824949</v>
      </c>
      <c r="CG319">
        <v>-2.3442190640330298</v>
      </c>
      <c r="CH319">
        <v>-2.2748912671696999</v>
      </c>
      <c r="CI319">
        <v>-2.2012447559818602</v>
      </c>
      <c r="CJ319">
        <v>-2.1234125752631399</v>
      </c>
      <c r="CK319">
        <v>-2.0416278642492101</v>
      </c>
      <c r="CL319">
        <v>-1.9562085097184101</v>
      </c>
      <c r="CM319">
        <v>-1.8675487721698201</v>
      </c>
      <c r="CN319">
        <v>-1.7760939530405999</v>
      </c>
      <c r="CO319">
        <v>-1.6823256818841801</v>
      </c>
      <c r="CP319">
        <v>-1.58673499328317</v>
      </c>
      <c r="CQ319">
        <v>-1.4898042109034599</v>
      </c>
      <c r="CR319">
        <v>-1.39198599973631</v>
      </c>
      <c r="CS319">
        <v>-1.2936861303856899</v>
      </c>
      <c r="CT319">
        <v>-1.1952523307837799</v>
      </c>
      <c r="CU319">
        <v>-1.09696521211742</v>
      </c>
      <c r="CV319">
        <v>-0.99903340019124198</v>
      </c>
      <c r="CW319">
        <v>-0.901600405836533</v>
      </c>
      <c r="CX319">
        <v>-0.80473991963000502</v>
      </c>
      <c r="CY319">
        <v>-0.70847898451208902</v>
      </c>
      <c r="CZ319">
        <v>-0.61279181628221502</v>
      </c>
      <c r="DA319">
        <v>-0.51762921571342302</v>
      </c>
      <c r="DB319">
        <v>-0.422914760308226</v>
      </c>
      <c r="DC319">
        <v>-0.32856585868308202</v>
      </c>
      <c r="DD319">
        <v>-0.23449586761395499</v>
      </c>
      <c r="DE319">
        <v>-0.14061969590534701</v>
      </c>
      <c r="DF319">
        <v>-9.3722531116254698E-2</v>
      </c>
    </row>
    <row r="320" spans="11:110" ht="1.1499999999999999" customHeight="1" x14ac:dyDescent="0.25">
      <c r="K320">
        <v>-9.2688931635629995E-2</v>
      </c>
      <c r="L320">
        <v>-0.139142079841335</v>
      </c>
      <c r="M320">
        <v>-0.23205863713974301</v>
      </c>
      <c r="N320">
        <v>-0.32517312294679801</v>
      </c>
      <c r="O320">
        <v>-0.41859623169099403</v>
      </c>
      <c r="P320">
        <v>-0.51239663327555696</v>
      </c>
      <c r="Q320">
        <v>-0.60666654802255304</v>
      </c>
      <c r="R320">
        <v>-0.70146118214874598</v>
      </c>
      <c r="S320">
        <v>-0.79683578553775902</v>
      </c>
      <c r="T320">
        <v>-0.89277850603304998</v>
      </c>
      <c r="U320">
        <v>-0.98928195362203897</v>
      </c>
      <c r="V320">
        <v>-1.08623030895787</v>
      </c>
      <c r="W320">
        <v>-1.1834833307588399</v>
      </c>
      <c r="X320">
        <v>-1.28082993223484</v>
      </c>
      <c r="Y320">
        <v>-1.37797153599718</v>
      </c>
      <c r="Z320">
        <v>-1.4745741260067899</v>
      </c>
      <c r="AA320">
        <v>-1.5702383197426899</v>
      </c>
      <c r="AB320">
        <v>-1.6645124809317</v>
      </c>
      <c r="AC320">
        <v>-1.75694318824603</v>
      </c>
      <c r="AD320">
        <v>-1.8470601291888999</v>
      </c>
      <c r="AE320">
        <v>-1.93439138025157</v>
      </c>
      <c r="AF320">
        <v>-2.0185302887791301</v>
      </c>
      <c r="AG320">
        <v>-2.0991073667148799</v>
      </c>
      <c r="AH320">
        <v>-2.1758171140145599</v>
      </c>
      <c r="AI320">
        <v>-2.2484522825817801</v>
      </c>
      <c r="AJ320">
        <v>-2.3169018373443899</v>
      </c>
      <c r="AK320">
        <v>-2.3811355764731101</v>
      </c>
      <c r="AL320">
        <v>-2.4412327032234602</v>
      </c>
      <c r="AM320">
        <v>-2.49736138080879</v>
      </c>
      <c r="AN320">
        <v>-2.5497626093089099</v>
      </c>
      <c r="AO320">
        <v>-2.5987365576042101</v>
      </c>
      <c r="AP320">
        <v>-2.6446299471144301</v>
      </c>
      <c r="AQ320">
        <v>-2.6878054130825202</v>
      </c>
      <c r="AR320">
        <v>-2.7286195442922998</v>
      </c>
      <c r="AS320">
        <v>-2.7674049462019901</v>
      </c>
      <c r="AT320">
        <v>-2.8044457134779801</v>
      </c>
      <c r="AU320">
        <v>-2.8399629682221899</v>
      </c>
      <c r="AV320">
        <v>-2.87409531076257</v>
      </c>
      <c r="AW320">
        <v>-2.9069015327688201</v>
      </c>
      <c r="AX320">
        <v>-2.9383436761718702</v>
      </c>
      <c r="AY320">
        <v>-2.9683048848574298</v>
      </c>
      <c r="AZ320">
        <v>-2.9965823555680702</v>
      </c>
      <c r="BA320">
        <v>-3.0229155470948301</v>
      </c>
      <c r="BB320">
        <v>-3.0469901967209601</v>
      </c>
      <c r="BC320">
        <v>-3.06846872144664</v>
      </c>
      <c r="BD320">
        <v>-3.08700552797543</v>
      </c>
      <c r="BE320">
        <v>-3.1022720162387598</v>
      </c>
      <c r="BF320">
        <v>-3.11397803447566</v>
      </c>
      <c r="BG320">
        <v>-3.1218887361199501</v>
      </c>
      <c r="BH320">
        <v>-3.1258416016582702</v>
      </c>
      <c r="BI320">
        <v>-3.1257542525300899</v>
      </c>
      <c r="BJ320">
        <v>-3.1216339528321</v>
      </c>
      <c r="BK320">
        <v>-3.1135714718744301</v>
      </c>
      <c r="BL320">
        <v>-3.1017392611664998</v>
      </c>
      <c r="BM320">
        <v>-3.08638103688837</v>
      </c>
      <c r="BN320">
        <v>-3.0677936487213899</v>
      </c>
      <c r="BO320">
        <v>-3.0463052833820798</v>
      </c>
      <c r="BP320">
        <v>-3.0222677796280002</v>
      </c>
      <c r="BQ320">
        <v>-2.99601372323077</v>
      </c>
      <c r="BR320">
        <v>-2.96784797584841</v>
      </c>
      <c r="BS320">
        <v>-2.9380376062137699</v>
      </c>
      <c r="BT320">
        <v>-2.9067578344443601</v>
      </c>
      <c r="BU320">
        <v>-2.87413210275888</v>
      </c>
      <c r="BV320">
        <v>-2.84017852753133</v>
      </c>
      <c r="BW320">
        <v>-2.8048271924255799</v>
      </c>
      <c r="BX320">
        <v>-2.7679359999154101</v>
      </c>
      <c r="BY320">
        <v>-2.7292651984504399</v>
      </c>
      <c r="BZ320">
        <v>-2.68853112928611</v>
      </c>
      <c r="CA320">
        <v>-2.64539331152909</v>
      </c>
      <c r="CB320">
        <v>-2.5994924429328399</v>
      </c>
      <c r="CC320">
        <v>-2.5504658035042702</v>
      </c>
      <c r="CD320">
        <v>-2.4979750282869202</v>
      </c>
      <c r="CE320">
        <v>-2.4417193960507499</v>
      </c>
      <c r="CF320">
        <v>-2.38146926392211</v>
      </c>
      <c r="CG320">
        <v>-2.3170651439300598</v>
      </c>
      <c r="CH320">
        <v>-2.24844480765673</v>
      </c>
      <c r="CI320">
        <v>-2.1756384713316899</v>
      </c>
      <c r="CJ320">
        <v>-2.0987746277432402</v>
      </c>
      <c r="CK320">
        <v>-2.01807600683208</v>
      </c>
      <c r="CL320">
        <v>-1.93384541775944</v>
      </c>
      <c r="CM320">
        <v>-1.84645840390982</v>
      </c>
      <c r="CN320">
        <v>-1.7563385452520599</v>
      </c>
      <c r="CO320">
        <v>-1.6639447215051899</v>
      </c>
      <c r="CP320">
        <v>-1.56974484701322</v>
      </c>
      <c r="CQ320">
        <v>-1.47419953089023</v>
      </c>
      <c r="CR320">
        <v>-1.37774194719348</v>
      </c>
      <c r="CS320">
        <v>-1.28076174545521</v>
      </c>
      <c r="CT320">
        <v>-1.1835943038037</v>
      </c>
      <c r="CU320">
        <v>-1.0865124109786</v>
      </c>
      <c r="CV320">
        <v>-0.989720776083299</v>
      </c>
      <c r="CW320">
        <v>-0.89336338690519701</v>
      </c>
      <c r="CX320">
        <v>-0.79751746507857102</v>
      </c>
      <c r="CY320">
        <v>-0.70221633802692796</v>
      </c>
      <c r="CZ320">
        <v>-0.60744237335026796</v>
      </c>
      <c r="DA320">
        <v>-0.51315483198866796</v>
      </c>
      <c r="DB320">
        <v>-0.419286360197834</v>
      </c>
      <c r="DC320">
        <v>-0.32576196231239002</v>
      </c>
      <c r="DD320">
        <v>-0.232501975378822</v>
      </c>
      <c r="DE320">
        <v>-0.13942666817612001</v>
      </c>
      <c r="DF320">
        <v>-9.2928109288186497E-2</v>
      </c>
    </row>
    <row r="321" spans="11:110" ht="1.1499999999999999" customHeight="1" x14ac:dyDescent="0.25">
      <c r="K321">
        <v>-9.1901108176552906E-2</v>
      </c>
      <c r="L321">
        <v>-0.137958573585024</v>
      </c>
      <c r="M321">
        <v>-0.23007945536399299</v>
      </c>
      <c r="N321">
        <v>-0.32238715361117098</v>
      </c>
      <c r="O321">
        <v>-0.41498680078396699</v>
      </c>
      <c r="P321">
        <v>-0.50794012210511397</v>
      </c>
      <c r="Q321">
        <v>-0.60133170870502395</v>
      </c>
      <c r="R321">
        <v>-0.69520859940453605</v>
      </c>
      <c r="S321">
        <v>-0.789618016789568</v>
      </c>
      <c r="T321">
        <v>-0.88454118982698604</v>
      </c>
      <c r="U321">
        <v>-0.97996541141331295</v>
      </c>
      <c r="V321">
        <v>-1.0757722867330699</v>
      </c>
      <c r="W321">
        <v>-1.1718223087507</v>
      </c>
      <c r="X321">
        <v>-1.2679087302445999</v>
      </c>
      <c r="Y321">
        <v>-1.36374144873214</v>
      </c>
      <c r="Z321">
        <v>-1.45899893518408</v>
      </c>
      <c r="AA321">
        <v>-1.5532976841022299</v>
      </c>
      <c r="AB321">
        <v>-1.64620503694728</v>
      </c>
      <c r="AC321">
        <v>-1.7372884065952701</v>
      </c>
      <c r="AD321">
        <v>-1.82609940099114</v>
      </c>
      <c r="AE321">
        <v>-1.91218783980952</v>
      </c>
      <c r="AF321">
        <v>-1.9951669429896</v>
      </c>
      <c r="AG321">
        <v>-2.0746846729084498</v>
      </c>
      <c r="AH321">
        <v>-2.1504494231645102</v>
      </c>
      <c r="AI321">
        <v>-2.2222628625968199</v>
      </c>
      <c r="AJ321">
        <v>-2.2900177308724099</v>
      </c>
      <c r="AK321">
        <v>-2.3536824976178501</v>
      </c>
      <c r="AL321">
        <v>-2.41332938682599</v>
      </c>
      <c r="AM321">
        <v>-2.4691144079234499</v>
      </c>
      <c r="AN321">
        <v>-2.52126230745972</v>
      </c>
      <c r="AO321">
        <v>-2.5700536608970599</v>
      </c>
      <c r="AP321">
        <v>-2.6158131917516299</v>
      </c>
      <c r="AQ321">
        <v>-2.6588806613656302</v>
      </c>
      <c r="AR321">
        <v>-2.6995903731401398</v>
      </c>
      <c r="AS321">
        <v>-2.7382544037794299</v>
      </c>
      <c r="AT321">
        <v>-2.7751391801099099</v>
      </c>
      <c r="AU321">
        <v>-2.8104523943626001</v>
      </c>
      <c r="AV321">
        <v>-2.8443240586105301</v>
      </c>
      <c r="AW321">
        <v>-2.8768096787551598</v>
      </c>
      <c r="AX321">
        <v>-2.9078734545253599</v>
      </c>
      <c r="AY321">
        <v>-2.9374061007200498</v>
      </c>
      <c r="AZ321">
        <v>-2.9652171596269401</v>
      </c>
      <c r="BA321">
        <v>-2.9910622395956898</v>
      </c>
      <c r="BB321">
        <v>-3.01464639428103</v>
      </c>
      <c r="BC321">
        <v>-3.0356527817224999</v>
      </c>
      <c r="BD321">
        <v>-3.0537570453477301</v>
      </c>
      <c r="BE321">
        <v>-3.06865065782514</v>
      </c>
      <c r="BF321">
        <v>-3.0800614094248702</v>
      </c>
      <c r="BG321">
        <v>-3.08776866011558</v>
      </c>
      <c r="BH321">
        <v>-3.0916199935553199</v>
      </c>
      <c r="BI321">
        <v>-3.0915380750647099</v>
      </c>
      <c r="BJ321">
        <v>-3.08752962684287</v>
      </c>
      <c r="BK321">
        <v>-3.0796799887163</v>
      </c>
      <c r="BL321">
        <v>-3.0681509327302301</v>
      </c>
      <c r="BM321">
        <v>-3.0531713316290299</v>
      </c>
      <c r="BN321">
        <v>-3.03501970042264</v>
      </c>
      <c r="BO321">
        <v>-3.0140042556967401</v>
      </c>
      <c r="BP321">
        <v>-2.9904551212423098</v>
      </c>
      <c r="BQ321">
        <v>-2.9646844184201502</v>
      </c>
      <c r="BR321">
        <v>-2.9369783116430801</v>
      </c>
      <c r="BS321">
        <v>-2.9075874848149801</v>
      </c>
      <c r="BT321">
        <v>-2.8766759123957901</v>
      </c>
      <c r="BU321">
        <v>-2.84436008542548</v>
      </c>
      <c r="BV321">
        <v>-2.8106561982315399</v>
      </c>
      <c r="BW321">
        <v>-2.7754988749903999</v>
      </c>
      <c r="BX321">
        <v>-2.7387549346178202</v>
      </c>
      <c r="BY321">
        <v>-2.70019854612611</v>
      </c>
      <c r="BZ321">
        <v>-2.65956447341383</v>
      </c>
      <c r="CA321">
        <v>-2.6165325851229899</v>
      </c>
      <c r="CB321">
        <v>-2.5707662966409002</v>
      </c>
      <c r="CC321">
        <v>-2.5219257625139302</v>
      </c>
      <c r="CD321">
        <v>-2.4696939836142602</v>
      </c>
      <c r="CE321">
        <v>-2.4137899066215498</v>
      </c>
      <c r="CF321">
        <v>-2.3539995868408901</v>
      </c>
      <c r="CG321">
        <v>-2.2901747968968502</v>
      </c>
      <c r="CH321">
        <v>-2.2222599411896802</v>
      </c>
      <c r="CI321">
        <v>-2.1502857112498401</v>
      </c>
      <c r="CJ321">
        <v>-2.0743763694809001</v>
      </c>
      <c r="CK321">
        <v>-1.99474477668326</v>
      </c>
      <c r="CL321">
        <v>-1.91167961446509</v>
      </c>
      <c r="CM321">
        <v>-1.8255387303574999</v>
      </c>
      <c r="CN321">
        <v>-1.7367252572426599</v>
      </c>
      <c r="CO321">
        <v>-1.64567658065198</v>
      </c>
      <c r="CP321">
        <v>-1.552838764221</v>
      </c>
      <c r="CQ321">
        <v>-1.4586518614768</v>
      </c>
      <c r="CR321">
        <v>-1.3635305251593901</v>
      </c>
      <c r="CS321">
        <v>-1.2678490542501299</v>
      </c>
      <c r="CT321">
        <v>-1.17193095060823</v>
      </c>
      <c r="CU321">
        <v>-1.0760413959191399</v>
      </c>
      <c r="CV321">
        <v>-0.98038112478242501</v>
      </c>
      <c r="CW321">
        <v>-0.88509427304613797</v>
      </c>
      <c r="CX321">
        <v>-0.79026112762074596</v>
      </c>
      <c r="CY321">
        <v>-0.69592063306235097</v>
      </c>
      <c r="CZ321">
        <v>-0.60206265232945899</v>
      </c>
      <c r="DA321">
        <v>-0.50865422998759102</v>
      </c>
      <c r="DB321">
        <v>-0.41563647513733898</v>
      </c>
      <c r="DC321">
        <v>-0.32294158034111198</v>
      </c>
      <c r="DD321">
        <v>-0.23049651097320301</v>
      </c>
      <c r="DE321">
        <v>-0.13822682280744999</v>
      </c>
      <c r="DF321">
        <v>-9.2129210053917596E-2</v>
      </c>
    </row>
    <row r="322" spans="11:110" ht="1.1499999999999999" customHeight="1" x14ac:dyDescent="0.25">
      <c r="K322">
        <v>-9.1108363625744399E-2</v>
      </c>
      <c r="L322">
        <v>-0.13676759622608101</v>
      </c>
      <c r="M322">
        <v>-0.22808772192347901</v>
      </c>
      <c r="N322">
        <v>-0.31958354232992803</v>
      </c>
      <c r="O322">
        <v>-0.41135478193728398</v>
      </c>
      <c r="P322">
        <v>-0.50345653624173703</v>
      </c>
      <c r="Q322">
        <v>-0.59596618752519104</v>
      </c>
      <c r="R322">
        <v>-0.688923181743334</v>
      </c>
      <c r="S322">
        <v>-0.78236731758577605</v>
      </c>
      <c r="T322">
        <v>-0.87627351605057802</v>
      </c>
      <c r="U322">
        <v>-0.97062429354625601</v>
      </c>
      <c r="V322">
        <v>-1.06529911750543</v>
      </c>
      <c r="W322">
        <v>-1.1601594474832699</v>
      </c>
      <c r="X322">
        <v>-1.25500287683624</v>
      </c>
      <c r="Y322">
        <v>-1.3495475315679599</v>
      </c>
      <c r="Z322">
        <v>-1.44348386546413</v>
      </c>
      <c r="AA322">
        <v>-1.5364435020435601</v>
      </c>
      <c r="AB322">
        <v>-1.62801180395384</v>
      </c>
      <c r="AC322">
        <v>-1.71777591009738</v>
      </c>
      <c r="AD322">
        <v>-1.8053081606947501</v>
      </c>
      <c r="AE322">
        <v>-1.8901789101431901</v>
      </c>
      <c r="AF322">
        <v>-1.9720201073503301</v>
      </c>
      <c r="AG322">
        <v>-2.0504961744741101</v>
      </c>
      <c r="AH322">
        <v>-2.1253286065454802</v>
      </c>
      <c r="AI322">
        <v>-2.1963274552390799</v>
      </c>
      <c r="AJ322">
        <v>-2.26338901141437</v>
      </c>
      <c r="AK322">
        <v>-2.3264805080211102</v>
      </c>
      <c r="AL322">
        <v>-2.3856675959217402</v>
      </c>
      <c r="AM322">
        <v>-2.4410948379789699</v>
      </c>
      <c r="AN322">
        <v>-2.4929716991770898</v>
      </c>
      <c r="AO322">
        <v>-2.5415603286055402</v>
      </c>
      <c r="AP322">
        <v>-2.5871647442094901</v>
      </c>
      <c r="AQ322">
        <v>-2.6301031916539901</v>
      </c>
      <c r="AR322">
        <v>-2.6706890156795202</v>
      </c>
      <c r="AS322">
        <v>-2.7092149768904998</v>
      </c>
      <c r="AT322">
        <v>-2.74593085688111</v>
      </c>
      <c r="AU322">
        <v>-2.7810317175671901</v>
      </c>
      <c r="AV322">
        <v>-2.81463946890287</v>
      </c>
      <c r="AW322">
        <v>-2.8468064837355298</v>
      </c>
      <c r="AX322">
        <v>-2.87749897467048</v>
      </c>
      <c r="AY322">
        <v>-2.9066147352052298</v>
      </c>
      <c r="AZ322">
        <v>-2.9339748766772602</v>
      </c>
      <c r="BA322">
        <v>-2.95935013788195</v>
      </c>
      <c r="BB322">
        <v>-2.98246372618136</v>
      </c>
      <c r="BC322">
        <v>-3.0030182250560502</v>
      </c>
      <c r="BD322">
        <v>-3.02070922164393</v>
      </c>
      <c r="BE322">
        <v>-3.0352470392942399</v>
      </c>
      <c r="BF322">
        <v>-3.0463762819410798</v>
      </c>
      <c r="BG322">
        <v>-3.0538896631541301</v>
      </c>
      <c r="BH322">
        <v>-3.0576442429567199</v>
      </c>
      <c r="BI322">
        <v>-3.0575674274270299</v>
      </c>
      <c r="BJ322">
        <v>-3.0536654047462899</v>
      </c>
      <c r="BK322">
        <v>-3.0460184676292199</v>
      </c>
      <c r="BL322">
        <v>-3.0347783072458698</v>
      </c>
      <c r="BM322">
        <v>-3.0201599030597999</v>
      </c>
      <c r="BN322">
        <v>-3.0024245579007398</v>
      </c>
      <c r="BO322">
        <v>-2.9818617216525798</v>
      </c>
      <c r="BP322">
        <v>-2.9587811708089999</v>
      </c>
      <c r="BQ322">
        <v>-2.9334758044244098</v>
      </c>
      <c r="BR322">
        <v>-2.9062142609061801</v>
      </c>
      <c r="BS322">
        <v>-2.8772318361411902</v>
      </c>
      <c r="BT322">
        <v>-2.8466820092235299</v>
      </c>
      <c r="BU322">
        <v>-2.8146747231854001</v>
      </c>
      <c r="BV322">
        <v>-2.78122442486884</v>
      </c>
      <c r="BW322">
        <v>-2.7462700418404999</v>
      </c>
      <c r="BX322">
        <v>-2.7096867728027298</v>
      </c>
      <c r="BY322">
        <v>-2.6712619158871198</v>
      </c>
      <c r="BZ322">
        <v>-2.6307475910968199</v>
      </c>
      <c r="CA322">
        <v>-2.5878427614805899</v>
      </c>
      <c r="CB322">
        <v>-2.54223227412901</v>
      </c>
      <c r="CC322">
        <v>-2.4935977748694298</v>
      </c>
      <c r="CD322">
        <v>-2.4416423301109198</v>
      </c>
      <c r="CE322">
        <v>-2.3861034793090501</v>
      </c>
      <c r="CF322">
        <v>-2.32678192770239</v>
      </c>
      <c r="CG322">
        <v>-2.2635401552357699</v>
      </c>
      <c r="CH322">
        <v>-2.1963287390797399</v>
      </c>
      <c r="CI322">
        <v>-2.1251788372193001</v>
      </c>
      <c r="CJ322">
        <v>-2.0502107632758602</v>
      </c>
      <c r="CK322">
        <v>-1.9716280217153499</v>
      </c>
      <c r="CL322">
        <v>-1.8897060610161101</v>
      </c>
      <c r="CM322">
        <v>-1.8047859772363799</v>
      </c>
      <c r="CN322">
        <v>-1.7172516726301299</v>
      </c>
      <c r="CO322">
        <v>-1.6275201957168699</v>
      </c>
      <c r="CP322">
        <v>-1.53601697569747</v>
      </c>
      <c r="CQ322">
        <v>-1.4431625834809301</v>
      </c>
      <c r="CR322">
        <v>-1.34935408087827</v>
      </c>
      <c r="CS322">
        <v>-1.25495113795666</v>
      </c>
      <c r="CT322">
        <v>-1.1602658385907301</v>
      </c>
      <c r="CU322">
        <v>-1.06555597178418</v>
      </c>
      <c r="CV322">
        <v>-0.97101825110309103</v>
      </c>
      <c r="CW322">
        <v>-0.87679667539963602</v>
      </c>
      <c r="CX322">
        <v>-0.78297416066233805</v>
      </c>
      <c r="CY322">
        <v>-0.689594671932377</v>
      </c>
      <c r="CZ322">
        <v>-0.59665494521787799</v>
      </c>
      <c r="DA322">
        <v>-0.50412919873870099</v>
      </c>
      <c r="DB322">
        <v>-0.41196642468743899</v>
      </c>
      <c r="DC322">
        <v>-0.32010562859665198</v>
      </c>
      <c r="DD322">
        <v>-0.22848006087777301</v>
      </c>
      <c r="DE322">
        <v>-0.13702047983579099</v>
      </c>
      <c r="DF322">
        <v>-9.1326039441510104E-2</v>
      </c>
    </row>
    <row r="323" spans="11:110" ht="1.1499999999999999" customHeight="1" x14ac:dyDescent="0.25">
      <c r="K323">
        <v>-9.0310949693948595E-2</v>
      </c>
      <c r="L323">
        <v>-0.135569535300301</v>
      </c>
      <c r="M323">
        <v>-0.22608412123872301</v>
      </c>
      <c r="N323">
        <v>-0.31676332486900699</v>
      </c>
      <c r="O323">
        <v>-0.40770161918333098</v>
      </c>
      <c r="P323">
        <v>-0.49894777444519101</v>
      </c>
      <c r="Q323">
        <v>-0.59057235922835805</v>
      </c>
      <c r="R323">
        <v>-0.68260776434691195</v>
      </c>
      <c r="S323">
        <v>-0.77508692298429105</v>
      </c>
      <c r="T323">
        <v>-0.86797901110711295</v>
      </c>
      <c r="U323">
        <v>-0.961262264241454</v>
      </c>
      <c r="V323">
        <v>-1.0548144093018099</v>
      </c>
      <c r="W323">
        <v>-1.14849807589178</v>
      </c>
      <c r="X323">
        <v>-1.2421151883351</v>
      </c>
      <c r="Y323">
        <v>-1.3353918584595901</v>
      </c>
      <c r="Z323">
        <v>-1.4280300392238701</v>
      </c>
      <c r="AA323">
        <v>-1.5196757747601199</v>
      </c>
      <c r="AB323">
        <v>-1.60993154476251</v>
      </c>
      <c r="AC323">
        <v>-1.6984031693132899</v>
      </c>
      <c r="AD323">
        <v>-1.7846826037048</v>
      </c>
      <c r="AE323">
        <v>-1.8683596009835799</v>
      </c>
      <c r="AF323">
        <v>-1.9490837648493899</v>
      </c>
      <c r="AG323">
        <v>-2.0265350488445901</v>
      </c>
      <c r="AH323">
        <v>-2.1004473067428902</v>
      </c>
      <c r="AI323">
        <v>-2.1706384726177901</v>
      </c>
      <c r="AJ323">
        <v>-2.2370081821186201</v>
      </c>
      <c r="AK323">
        <v>-2.2995225203168701</v>
      </c>
      <c r="AL323">
        <v>-2.3582409475103798</v>
      </c>
      <c r="AM323">
        <v>-2.4132972472767098</v>
      </c>
      <c r="AN323">
        <v>-2.4648865194002498</v>
      </c>
      <c r="AO323">
        <v>-2.51325358388377</v>
      </c>
      <c r="AP323">
        <v>-2.5586829680711398</v>
      </c>
      <c r="AQ323">
        <v>-2.6014726826693901</v>
      </c>
      <c r="AR323">
        <v>-2.6419163601701801</v>
      </c>
      <c r="AS323">
        <v>-2.6802885841395399</v>
      </c>
      <c r="AT323">
        <v>-2.7168234555832198</v>
      </c>
      <c r="AU323">
        <v>-2.7517041589845399</v>
      </c>
      <c r="AV323">
        <v>-2.7850449577302299</v>
      </c>
      <c r="AW323">
        <v>-2.81689523579012</v>
      </c>
      <c r="AX323">
        <v>-2.8472230886251602</v>
      </c>
      <c r="AY323">
        <v>-2.8759329199747898</v>
      </c>
      <c r="AZ323">
        <v>-2.9028566839041199</v>
      </c>
      <c r="BA323">
        <v>-2.9277792969744398</v>
      </c>
      <c r="BB323">
        <v>-2.9504410238930898</v>
      </c>
      <c r="BC323">
        <v>-2.9705626394634002</v>
      </c>
      <c r="BD323">
        <v>-2.98785846388295</v>
      </c>
      <c r="BE323">
        <v>-3.0020565226729299</v>
      </c>
      <c r="BF323">
        <v>-3.0129171670794501</v>
      </c>
      <c r="BG323">
        <v>-3.0202456764204699</v>
      </c>
      <c r="BH323">
        <v>-3.0239079876657602</v>
      </c>
      <c r="BI323">
        <v>-3.0238359643609898</v>
      </c>
      <c r="BJ323">
        <v>-3.0200352767274801</v>
      </c>
      <c r="BK323">
        <v>-3.0125815183247999</v>
      </c>
      <c r="BL323">
        <v>-3.0016168664738601</v>
      </c>
      <c r="BM323">
        <v>-2.9873433026147498</v>
      </c>
      <c r="BN323">
        <v>-2.9700059651050799</v>
      </c>
      <c r="BO323">
        <v>-2.9498766679636801</v>
      </c>
      <c r="BP323">
        <v>-2.92724613390279</v>
      </c>
      <c r="BQ323">
        <v>-2.9023891888454001</v>
      </c>
      <c r="BR323">
        <v>-2.8755580617142802</v>
      </c>
      <c r="BS323">
        <v>-2.8469735870952002</v>
      </c>
      <c r="BT323">
        <v>-2.8167794500999599</v>
      </c>
      <c r="BU323">
        <v>-2.78507943489896</v>
      </c>
      <c r="BV323">
        <v>-2.7518863882010698</v>
      </c>
      <c r="BW323">
        <v>-2.7171433320045901</v>
      </c>
      <c r="BX323">
        <v>-2.6807333265165099</v>
      </c>
      <c r="BY323">
        <v>-2.6424560641073498</v>
      </c>
      <c r="BZ323">
        <v>-2.6020800123897199</v>
      </c>
      <c r="CA323">
        <v>-2.5593220461561099</v>
      </c>
      <c r="CB323">
        <v>-2.5138872465740998</v>
      </c>
      <c r="CC323">
        <v>-2.46547742918123</v>
      </c>
      <c r="CD323">
        <v>-2.41381452590737</v>
      </c>
      <c r="CE323">
        <v>-2.3586536379708698</v>
      </c>
      <c r="CF323">
        <v>-2.2998091411728998</v>
      </c>
      <c r="CG323">
        <v>-2.23715370607693</v>
      </c>
      <c r="CH323">
        <v>-2.1706436320945599</v>
      </c>
      <c r="CI323">
        <v>-2.1003105530441899</v>
      </c>
      <c r="CJ323">
        <v>-2.0262710785028402</v>
      </c>
      <c r="CK323">
        <v>-1.9487198462069799</v>
      </c>
      <c r="CL323">
        <v>-1.8679199098056201</v>
      </c>
      <c r="CM323">
        <v>-1.78419649092566</v>
      </c>
      <c r="CN323">
        <v>-1.69791541879903</v>
      </c>
      <c r="CO323">
        <v>-1.6094744741490601</v>
      </c>
      <c r="CP323">
        <v>-1.5192796137591</v>
      </c>
      <c r="CQ323">
        <v>-1.4277329227842801</v>
      </c>
      <c r="CR323">
        <v>-1.33521476032105</v>
      </c>
      <c r="CS323">
        <v>-1.2420708489259999</v>
      </c>
      <c r="CT323">
        <v>-1.1486022918683201</v>
      </c>
      <c r="CU323">
        <v>-1.05505970427116</v>
      </c>
      <c r="CV323">
        <v>-0.96163573732785101</v>
      </c>
      <c r="CW323">
        <v>-0.86847401077946296</v>
      </c>
      <c r="CX323">
        <v>-0.77565966043221501</v>
      </c>
      <c r="CY323">
        <v>-0.683241137627701</v>
      </c>
      <c r="CZ323">
        <v>-0.59122146537766596</v>
      </c>
      <c r="DA323">
        <v>-0.49958148103640199</v>
      </c>
      <c r="DB323">
        <v>-0.40827751021716202</v>
      </c>
      <c r="DC323">
        <v>-0.31725502165494102</v>
      </c>
      <c r="DD323">
        <v>-0.226453218991441</v>
      </c>
      <c r="DE323">
        <v>-0.13580796721688701</v>
      </c>
      <c r="DF323">
        <v>-9.0518808957931393E-2</v>
      </c>
    </row>
    <row r="324" spans="11:110" ht="1.1499999999999999" customHeight="1" x14ac:dyDescent="0.25">
      <c r="K324">
        <v>-8.9509119294370901E-2</v>
      </c>
      <c r="L324">
        <v>-0.13436477955892701</v>
      </c>
      <c r="M324">
        <v>-0.22406933580598401</v>
      </c>
      <c r="N324">
        <v>-0.31392752492688902</v>
      </c>
      <c r="O324">
        <v>-0.40402872605873202</v>
      </c>
      <c r="P324">
        <v>-0.49441567893717497</v>
      </c>
      <c r="Q324">
        <v>-0.58515251019728098</v>
      </c>
      <c r="R324">
        <v>-0.67626505831753103</v>
      </c>
      <c r="S324">
        <v>-0.76777990822446995</v>
      </c>
      <c r="T324">
        <v>-0.85966101008394102</v>
      </c>
      <c r="U324">
        <v>-0.951882772492331</v>
      </c>
      <c r="V324">
        <v>-1.0443215420324501</v>
      </c>
      <c r="W324">
        <v>-1.13684129524283</v>
      </c>
      <c r="X324">
        <v>-1.22924826833899</v>
      </c>
      <c r="Y324">
        <v>-1.3212763208354601</v>
      </c>
      <c r="Z324">
        <v>-1.4126384407764001</v>
      </c>
      <c r="AA324">
        <v>-1.5029944217047499</v>
      </c>
      <c r="AB324">
        <v>-1.5919630055840699</v>
      </c>
      <c r="AC324">
        <v>-1.6791677081612799</v>
      </c>
      <c r="AD324">
        <v>-1.7642190492657801</v>
      </c>
      <c r="AE324">
        <v>-1.8467251127165301</v>
      </c>
      <c r="AF324">
        <v>-1.9263521478099701</v>
      </c>
      <c r="AG324">
        <v>-2.0027947691929402</v>
      </c>
      <c r="AH324">
        <v>-2.0757984930909501</v>
      </c>
      <c r="AI324">
        <v>-2.1451886668809199</v>
      </c>
      <c r="AJ324">
        <v>-2.2108680806072001</v>
      </c>
      <c r="AK324">
        <v>-2.2728017574003201</v>
      </c>
      <c r="AL324">
        <v>-2.33104332714555</v>
      </c>
      <c r="AM324">
        <v>-2.3857164239010902</v>
      </c>
      <c r="AN324">
        <v>-2.4370026462939398</v>
      </c>
      <c r="AO324">
        <v>-2.4851305166940301</v>
      </c>
      <c r="AP324">
        <v>-2.5303662142054901</v>
      </c>
      <c r="AQ324">
        <v>-2.5729887228695101</v>
      </c>
      <c r="AR324">
        <v>-2.61327313338758</v>
      </c>
      <c r="AS324">
        <v>-2.6514769220347501</v>
      </c>
      <c r="AT324">
        <v>-2.6878194201757202</v>
      </c>
      <c r="AU324">
        <v>-2.7224726429215802</v>
      </c>
      <c r="AV324">
        <v>-2.75554363402432</v>
      </c>
      <c r="AW324">
        <v>-2.7870789255224602</v>
      </c>
      <c r="AX324">
        <v>-2.8170483792084502</v>
      </c>
      <c r="AY324">
        <v>-2.8453625623649601</v>
      </c>
      <c r="AZ324">
        <v>-2.87186359363296</v>
      </c>
      <c r="BA324">
        <v>-2.8963496769138999</v>
      </c>
      <c r="BB324">
        <v>-2.9185770984321802</v>
      </c>
      <c r="BC324">
        <v>-2.93828366934734</v>
      </c>
      <c r="BD324">
        <v>-2.9552013082976498</v>
      </c>
      <c r="BE324">
        <v>-2.9690746626043301</v>
      </c>
      <c r="BF324">
        <v>-2.9796788250351001</v>
      </c>
      <c r="BG324">
        <v>-2.9868309125100798</v>
      </c>
      <c r="BH324">
        <v>-2.9904051641799598</v>
      </c>
      <c r="BI324">
        <v>-2.99033763872814</v>
      </c>
      <c r="BJ324">
        <v>-2.9866335111842499</v>
      </c>
      <c r="BK324">
        <v>-2.97936398924237</v>
      </c>
      <c r="BL324">
        <v>-2.9686622789385702</v>
      </c>
      <c r="BM324">
        <v>-2.9547182025995302</v>
      </c>
      <c r="BN324">
        <v>-2.93776171266998</v>
      </c>
      <c r="BO324">
        <v>-2.9180480535261299</v>
      </c>
      <c r="BP324">
        <v>-2.89585011164358</v>
      </c>
      <c r="BQ324">
        <v>-2.8714257069138598</v>
      </c>
      <c r="BR324">
        <v>-2.8450117227301499</v>
      </c>
      <c r="BS324">
        <v>-2.8168153899936801</v>
      </c>
      <c r="BT324">
        <v>-2.7869712609913502</v>
      </c>
      <c r="BU324">
        <v>-2.7555773321385999</v>
      </c>
      <c r="BV324">
        <v>-2.72264497355614</v>
      </c>
      <c r="BW324">
        <v>-2.6881211215008798</v>
      </c>
      <c r="BX324">
        <v>-2.6518961909948802</v>
      </c>
      <c r="BY324">
        <v>-2.6137815944695699</v>
      </c>
      <c r="BZ324">
        <v>-2.5735611853197402</v>
      </c>
      <c r="CA324">
        <v>-2.5309686421345301</v>
      </c>
      <c r="CB324">
        <v>-2.48572816144494</v>
      </c>
      <c r="CC324">
        <v>-2.4375604654359502</v>
      </c>
      <c r="CD324">
        <v>-2.3862052493557999</v>
      </c>
      <c r="CE324">
        <v>-2.3314341794777298</v>
      </c>
      <c r="CF324">
        <v>-2.2730743972229202</v>
      </c>
      <c r="CG324">
        <v>-2.21100827135706</v>
      </c>
      <c r="CH324">
        <v>-2.1451973907355502</v>
      </c>
      <c r="CI324">
        <v>-2.0756738859081199</v>
      </c>
      <c r="CJ324">
        <v>-2.0025508747748</v>
      </c>
      <c r="CK324">
        <v>-1.92601459754591</v>
      </c>
      <c r="CL324">
        <v>-1.8463164950490101</v>
      </c>
      <c r="CM324">
        <v>-1.7637667337445599</v>
      </c>
      <c r="CN324">
        <v>-1.6787141662916101</v>
      </c>
      <c r="CO324">
        <v>-1.59153829867695</v>
      </c>
      <c r="CP324">
        <v>-1.5026267200169201</v>
      </c>
      <c r="CQ324">
        <v>-1.4123639614513901</v>
      </c>
      <c r="CR324">
        <v>-1.3211145217559701</v>
      </c>
      <c r="CS324">
        <v>-1.22921082491135</v>
      </c>
      <c r="CT324">
        <v>-1.1369434065761099</v>
      </c>
      <c r="CU324">
        <v>-1.0445559330555201</v>
      </c>
      <c r="CV324">
        <v>-0.95223695579571999</v>
      </c>
      <c r="CW324">
        <v>-0.86012951047464803</v>
      </c>
      <c r="CX324">
        <v>-0.76832057261831699</v>
      </c>
      <c r="CY324">
        <v>-0.67686259703480101</v>
      </c>
      <c r="CZ324">
        <v>-0.585764347685644</v>
      </c>
      <c r="DA324">
        <v>-0.49501277186660902</v>
      </c>
      <c r="DB324">
        <v>-0.40457101113371602</v>
      </c>
      <c r="DC324">
        <v>-0.31439066897832102</v>
      </c>
      <c r="DD324">
        <v>-0.22441658287851099</v>
      </c>
      <c r="DE324">
        <v>-0.13458961815377199</v>
      </c>
      <c r="DF324">
        <v>-8.9707733703344297E-2</v>
      </c>
    </row>
    <row r="325" spans="11:110" ht="1.1499999999999999" customHeight="1" x14ac:dyDescent="0.25">
      <c r="K325">
        <v>-8.8703125246956796E-2</v>
      </c>
      <c r="L325">
        <v>-0.133153717110335</v>
      </c>
      <c r="M325">
        <v>-0.22204404344503401</v>
      </c>
      <c r="N325">
        <v>-0.31107715116312101</v>
      </c>
      <c r="O325">
        <v>-0.40033748328221902</v>
      </c>
      <c r="P325">
        <v>-0.48986203439991099</v>
      </c>
      <c r="Q325">
        <v>-0.57970883944020002</v>
      </c>
      <c r="R325">
        <v>-0.66989765431438597</v>
      </c>
      <c r="S325">
        <v>-0.76044919525222199</v>
      </c>
      <c r="T325">
        <v>-0.85132266604525297</v>
      </c>
      <c r="U325">
        <v>-0.94248906355416195</v>
      </c>
      <c r="V325">
        <v>-1.0338236803927201</v>
      </c>
      <c r="W325">
        <v>-1.12519199278952</v>
      </c>
      <c r="X325">
        <v>-1.2164045211898999</v>
      </c>
      <c r="Y325">
        <v>-1.3072026397745</v>
      </c>
      <c r="Z325">
        <v>-1.3973099263072299</v>
      </c>
      <c r="AA325">
        <v>-1.48639928734843</v>
      </c>
      <c r="AB325">
        <v>-1.5741049189460601</v>
      </c>
      <c r="AC325">
        <v>-1.6600671027848499</v>
      </c>
      <c r="AD325">
        <v>-1.7439139351573001</v>
      </c>
      <c r="AE325">
        <v>-1.82527082697578</v>
      </c>
      <c r="AF325">
        <v>-1.90381972489689</v>
      </c>
      <c r="AG325">
        <v>-1.97926908852633</v>
      </c>
      <c r="AH325">
        <v>-2.05137544369168</v>
      </c>
      <c r="AI325">
        <v>-2.11997111132797</v>
      </c>
      <c r="AJ325">
        <v>-2.1849618603190901</v>
      </c>
      <c r="AK325">
        <v>-2.2463117350055302</v>
      </c>
      <c r="AL325">
        <v>-2.30406887386542</v>
      </c>
      <c r="AM325">
        <v>-2.3583473560083101</v>
      </c>
      <c r="AN325">
        <v>-2.4093160935345601</v>
      </c>
      <c r="AO325">
        <v>-2.4571882806149299</v>
      </c>
      <c r="AP325">
        <v>-2.5022128223995201</v>
      </c>
      <c r="AQ325">
        <v>-2.5446508166497601</v>
      </c>
      <c r="AR325">
        <v>-2.5847599109793502</v>
      </c>
      <c r="AS325">
        <v>-2.6227814790163699</v>
      </c>
      <c r="AT325">
        <v>-2.6589209435702199</v>
      </c>
      <c r="AU325">
        <v>-2.6933398152229602</v>
      </c>
      <c r="AV325">
        <v>-2.7261383185427102</v>
      </c>
      <c r="AW325">
        <v>-2.7573602644502699</v>
      </c>
      <c r="AX325">
        <v>-2.7869771764129299</v>
      </c>
      <c r="AY325">
        <v>-2.81490535900714</v>
      </c>
      <c r="AZ325">
        <v>-2.8409964634276799</v>
      </c>
      <c r="BA325">
        <v>-2.8650611484444002</v>
      </c>
      <c r="BB325">
        <v>-2.8868707415372099</v>
      </c>
      <c r="BC325">
        <v>-2.90617901220633</v>
      </c>
      <c r="BD325">
        <v>-2.9227344123725598</v>
      </c>
      <c r="BE325">
        <v>-2.9362971944291698</v>
      </c>
      <c r="BF325">
        <v>-2.9466562463291299</v>
      </c>
      <c r="BG325">
        <v>-2.9536398480175898</v>
      </c>
      <c r="BH325">
        <v>-2.9571299893499301</v>
      </c>
      <c r="BI325">
        <v>-2.95706668352042</v>
      </c>
      <c r="BJ325">
        <v>-2.9534546374871899</v>
      </c>
      <c r="BK325">
        <v>-2.9463609529564301</v>
      </c>
      <c r="BL325">
        <v>-2.9359103885997002</v>
      </c>
      <c r="BM325">
        <v>-2.9222813883177601</v>
      </c>
      <c r="BN325">
        <v>-2.9056896350263299</v>
      </c>
      <c r="BO325">
        <v>-2.8863748109914602</v>
      </c>
      <c r="BP325">
        <v>-2.8645931065586598</v>
      </c>
      <c r="BQ325">
        <v>-2.84058633241952</v>
      </c>
      <c r="BR325">
        <v>-2.8145770369348302</v>
      </c>
      <c r="BS325">
        <v>-2.78675963950398</v>
      </c>
      <c r="BT325">
        <v>-2.7572601874921401</v>
      </c>
      <c r="BU325">
        <v>-2.7261712377199299</v>
      </c>
      <c r="BV325">
        <v>-2.69350278979902</v>
      </c>
      <c r="BW325">
        <v>-2.6592055393817402</v>
      </c>
      <c r="BX325">
        <v>-2.62317675853456</v>
      </c>
      <c r="BY325">
        <v>-2.58523896792236</v>
      </c>
      <c r="BZ325">
        <v>-2.54519048118651</v>
      </c>
      <c r="CA325">
        <v>-2.5027807512509499</v>
      </c>
      <c r="CB325">
        <v>-2.4577520381384699</v>
      </c>
      <c r="CC325">
        <v>-2.4098427673888501</v>
      </c>
      <c r="CD325">
        <v>-2.3588093862980601</v>
      </c>
      <c r="CE325">
        <v>-2.30443915876829</v>
      </c>
      <c r="CF325">
        <v>-2.2465711632521499</v>
      </c>
      <c r="CG325">
        <v>-2.1850969891313801</v>
      </c>
      <c r="CH325">
        <v>-2.1199831064493999</v>
      </c>
      <c r="CI325">
        <v>-2.0512621685779999</v>
      </c>
      <c r="CJ325">
        <v>-1.9790439864664999</v>
      </c>
      <c r="CK325">
        <v>-1.9035068536402999</v>
      </c>
      <c r="CL325">
        <v>-1.82489132395467</v>
      </c>
      <c r="CM325">
        <v>-1.7434932792716</v>
      </c>
      <c r="CN325">
        <v>-1.65964562832781</v>
      </c>
      <c r="CO325">
        <v>-1.5737105309261901</v>
      </c>
      <c r="CP325">
        <v>-1.48605825283934</v>
      </c>
      <c r="CQ325">
        <v>-1.3970566477880599</v>
      </c>
      <c r="CR325">
        <v>-1.30705514865661</v>
      </c>
      <c r="CS325">
        <v>-1.2163735021680799</v>
      </c>
      <c r="CT325">
        <v>-1.1252920652539899</v>
      </c>
      <c r="CU325">
        <v>-1.03404778415554</v>
      </c>
      <c r="CV325">
        <v>-0.942825080532948</v>
      </c>
      <c r="CW325">
        <v>-0.85176622890248299</v>
      </c>
      <c r="CX325">
        <v>-0.76095969835515398</v>
      </c>
      <c r="CY325">
        <v>-0.67046150444621599</v>
      </c>
      <c r="CZ325">
        <v>-0.58028564870280597</v>
      </c>
      <c r="DA325">
        <v>-0.49042471721041198</v>
      </c>
      <c r="DB325">
        <v>-0.40084818170271302</v>
      </c>
      <c r="DC325">
        <v>-0.31151347139704699</v>
      </c>
      <c r="DD325">
        <v>-0.22237075056239</v>
      </c>
      <c r="DE325">
        <v>-0.13336576871769901</v>
      </c>
      <c r="DF325">
        <v>-8.8893030610206494E-2</v>
      </c>
    </row>
    <row r="326" spans="11:110" ht="1.1499999999999999" customHeight="1" x14ac:dyDescent="0.25">
      <c r="K326">
        <v>-8.7893219235520403E-2</v>
      </c>
      <c r="L326">
        <v>-0.13193673383349899</v>
      </c>
      <c r="M326">
        <v>-0.22000891488996699</v>
      </c>
      <c r="N326">
        <v>-0.30821319461355401</v>
      </c>
      <c r="O326">
        <v>-0.396629236807789</v>
      </c>
      <c r="P326">
        <v>-0.48528856729500103</v>
      </c>
      <c r="Q326">
        <v>-0.57424345975826296</v>
      </c>
      <c r="R326">
        <v>-0.66350802621614102</v>
      </c>
      <c r="S326">
        <v>-0.75309755904946496</v>
      </c>
      <c r="T326">
        <v>-0.84296695882820105</v>
      </c>
      <c r="U326">
        <v>-0.93308418974794605</v>
      </c>
      <c r="V326">
        <v>-1.02332378597017</v>
      </c>
      <c r="W326">
        <v>-1.11355285455329</v>
      </c>
      <c r="X326">
        <v>-1.2035861646030299</v>
      </c>
      <c r="Y326">
        <v>-1.2931723773916299</v>
      </c>
      <c r="Z326">
        <v>-1.3820452330925499</v>
      </c>
      <c r="AA326">
        <v>-1.4698901474233399</v>
      </c>
      <c r="AB326">
        <v>-1.5563560063453199</v>
      </c>
      <c r="AC326">
        <v>-1.64109898041443</v>
      </c>
      <c r="AD326">
        <v>-1.7237638126857999</v>
      </c>
      <c r="AE326">
        <v>-1.8039922977905301</v>
      </c>
      <c r="AF326">
        <v>-1.88148118886783</v>
      </c>
      <c r="AG326">
        <v>-1.95595202470943</v>
      </c>
      <c r="AH326">
        <v>-2.0271717284962598</v>
      </c>
      <c r="AI326">
        <v>-2.0949791826391699</v>
      </c>
      <c r="AJ326">
        <v>-2.1592829729827501</v>
      </c>
      <c r="AK326">
        <v>-2.2200462453494398</v>
      </c>
      <c r="AL326">
        <v>-2.2773119660330301</v>
      </c>
      <c r="AM326">
        <v>-2.3311852208208199</v>
      </c>
      <c r="AN326">
        <v>-2.3818230030574101</v>
      </c>
      <c r="AO326">
        <v>-2.4294240898319299</v>
      </c>
      <c r="AP326">
        <v>-2.4742211228981401</v>
      </c>
      <c r="AQ326">
        <v>-2.5164583901709201</v>
      </c>
      <c r="AR326">
        <v>-2.5563771271787998</v>
      </c>
      <c r="AS326">
        <v>-2.5942035486142099</v>
      </c>
      <c r="AT326">
        <v>-2.63012998335059</v>
      </c>
      <c r="AU326">
        <v>-2.6643080604905198</v>
      </c>
      <c r="AV326">
        <v>-2.6968315616979699</v>
      </c>
      <c r="AW326">
        <v>-2.7277417022891601</v>
      </c>
      <c r="AX326">
        <v>-2.75701157279443</v>
      </c>
      <c r="AY326">
        <v>-2.7845628086742602</v>
      </c>
      <c r="AZ326">
        <v>-2.8102560055974202</v>
      </c>
      <c r="BA326">
        <v>-2.8339134983437</v>
      </c>
      <c r="BB326">
        <v>-2.8553207268512999</v>
      </c>
      <c r="BC326">
        <v>-2.8742464155898002</v>
      </c>
      <c r="BD326">
        <v>-2.8904545474080501</v>
      </c>
      <c r="BE326">
        <v>-2.90372002312716</v>
      </c>
      <c r="BF326">
        <v>-2.9138446379389502</v>
      </c>
      <c r="BG326">
        <v>-2.9206672071691</v>
      </c>
      <c r="BH326">
        <v>-2.9240769432362801</v>
      </c>
      <c r="BI326">
        <v>-2.9240175949205902</v>
      </c>
      <c r="BJ326">
        <v>-2.9204934297491301</v>
      </c>
      <c r="BK326">
        <v>-2.91356769262558</v>
      </c>
      <c r="BL326">
        <v>-2.9033572041567801</v>
      </c>
      <c r="BM326">
        <v>-2.8900297507573298</v>
      </c>
      <c r="BN326">
        <v>-2.8737876078372002</v>
      </c>
      <c r="BO326">
        <v>-2.8548558480886799</v>
      </c>
      <c r="BP326">
        <v>-2.8334750282155801</v>
      </c>
      <c r="BQ326">
        <v>-2.8098718879046101</v>
      </c>
      <c r="BR326">
        <v>-2.7842555943640002</v>
      </c>
      <c r="BS326">
        <v>-2.7568084887212199</v>
      </c>
      <c r="BT326">
        <v>-2.7276487122824302</v>
      </c>
      <c r="BU326">
        <v>-2.69686370326054</v>
      </c>
      <c r="BV326">
        <v>-2.6644621871969298</v>
      </c>
      <c r="BW326">
        <v>-2.6303984827229998</v>
      </c>
      <c r="BX326">
        <v>-2.5945762318501902</v>
      </c>
      <c r="BY326">
        <v>-2.5568285118029399</v>
      </c>
      <c r="BZ326">
        <v>-2.51696719986059</v>
      </c>
      <c r="CA326">
        <v>-2.4747565753399501</v>
      </c>
      <c r="CB326">
        <v>-2.4299559639783799</v>
      </c>
      <c r="CC326">
        <v>-2.3823203553699699</v>
      </c>
      <c r="CD326">
        <v>-2.33162201796089</v>
      </c>
      <c r="CE326">
        <v>-2.2776628748640801</v>
      </c>
      <c r="CF326">
        <v>-2.22029318702441</v>
      </c>
      <c r="CG326">
        <v>-2.1594132960687902</v>
      </c>
      <c r="CH326">
        <v>-2.0949941737219899</v>
      </c>
      <c r="CI326">
        <v>-2.02706902263844</v>
      </c>
      <c r="CJ326">
        <v>-1.9557445080289699</v>
      </c>
      <c r="CK326">
        <v>-1.8811914109163399</v>
      </c>
      <c r="CL326">
        <v>-1.80364006840609</v>
      </c>
      <c r="CM326">
        <v>-1.7233728076639401</v>
      </c>
      <c r="CN326">
        <v>-1.64070756041841</v>
      </c>
      <c r="CO326">
        <v>-1.5559900144824901</v>
      </c>
      <c r="CP326">
        <v>-1.4695740944404501</v>
      </c>
      <c r="CQ326">
        <v>-1.3818118055045301</v>
      </c>
      <c r="CR326">
        <v>-1.29303826180592</v>
      </c>
      <c r="CS326">
        <v>-1.20356112767617</v>
      </c>
      <c r="CT326">
        <v>-1.1136509501459999</v>
      </c>
      <c r="CU326">
        <v>-1.02353818176524</v>
      </c>
      <c r="CV326">
        <v>-0.93340309783039999</v>
      </c>
      <c r="CW326">
        <v>-0.843387052152483</v>
      </c>
      <c r="CX326">
        <v>-0.75357969964437799</v>
      </c>
      <c r="CY326">
        <v>-0.66404020519398699</v>
      </c>
      <c r="CZ326">
        <v>-0.57478734702196099</v>
      </c>
      <c r="DA326">
        <v>-0.48581891304861002</v>
      </c>
      <c r="DB326">
        <v>-0.39711024848955201</v>
      </c>
      <c r="DC326">
        <v>-0.30862431791555001</v>
      </c>
      <c r="DD326">
        <v>-0.22031631776963401</v>
      </c>
      <c r="DE326">
        <v>-0.132136755800142</v>
      </c>
      <c r="DF326">
        <v>-8.8074916793011604E-2</v>
      </c>
    </row>
    <row r="327" spans="11:110" ht="1.1499999999999999" customHeight="1" x14ac:dyDescent="0.25">
      <c r="K327">
        <v>-8.7079650907753506E-2</v>
      </c>
      <c r="L327">
        <v>-0.130714211981689</v>
      </c>
      <c r="M327">
        <v>-0.21796461168968501</v>
      </c>
      <c r="N327">
        <v>-0.30533662647719201</v>
      </c>
      <c r="O327">
        <v>-0.39290529622980103</v>
      </c>
      <c r="P327">
        <v>-0.48069694550370001</v>
      </c>
      <c r="Q327">
        <v>-0.56875839911746395</v>
      </c>
      <c r="R327">
        <v>-0.65709853480763702</v>
      </c>
      <c r="S327">
        <v>-0.74572763376541296</v>
      </c>
      <c r="T327">
        <v>-0.834596703365723</v>
      </c>
      <c r="U327">
        <v>-0.92367102063186401</v>
      </c>
      <c r="V327">
        <v>-1.01282462865335</v>
      </c>
      <c r="W327">
        <v>-1.1019263773186001</v>
      </c>
      <c r="X327">
        <v>-1.19079524149172</v>
      </c>
      <c r="Y327">
        <v>-1.2791869474619499</v>
      </c>
      <c r="Z327">
        <v>-1.3668449880262701</v>
      </c>
      <c r="AA327">
        <v>-1.4534667146707401</v>
      </c>
      <c r="AB327">
        <v>-1.53871498066116</v>
      </c>
      <c r="AC327">
        <v>-1.62226101821429</v>
      </c>
      <c r="AD327">
        <v>-1.70376534191653</v>
      </c>
      <c r="AE327">
        <v>-1.78288524322333</v>
      </c>
      <c r="AF327">
        <v>-1.85933144499953</v>
      </c>
      <c r="AG327">
        <v>-1.93283784633772</v>
      </c>
      <c r="AH327">
        <v>-2.00318119337786</v>
      </c>
      <c r="AI327">
        <v>-2.0702065441457398</v>
      </c>
      <c r="AJ327">
        <v>-2.1338251521314202</v>
      </c>
      <c r="AK327">
        <v>-2.1939993417768799</v>
      </c>
      <c r="AL327">
        <v>-2.2507672080467098</v>
      </c>
      <c r="AM327">
        <v>-2.3042253742988601</v>
      </c>
      <c r="AN327">
        <v>-2.35451963825831</v>
      </c>
      <c r="AO327">
        <v>-2.4018352163224099</v>
      </c>
      <c r="AP327">
        <v>-2.4463894378661402</v>
      </c>
      <c r="AQ327">
        <v>-2.4884107968482998</v>
      </c>
      <c r="AR327">
        <v>-2.5281250839428502</v>
      </c>
      <c r="AS327">
        <v>-2.5657442418084799</v>
      </c>
      <c r="AT327">
        <v>-2.6014482765041</v>
      </c>
      <c r="AU327">
        <v>-2.6353795182257498</v>
      </c>
      <c r="AV327">
        <v>-2.6676256602959501</v>
      </c>
      <c r="AW327">
        <v>-2.6982254431783801</v>
      </c>
      <c r="AX327">
        <v>-2.72715343794134</v>
      </c>
      <c r="AY327">
        <v>-2.7543362244003999</v>
      </c>
      <c r="AZ327">
        <v>-2.7796427961302199</v>
      </c>
      <c r="BA327">
        <v>-2.8029064344122099</v>
      </c>
      <c r="BB327">
        <v>-2.8239258110807102</v>
      </c>
      <c r="BC327">
        <v>-2.8424836742245798</v>
      </c>
      <c r="BD327">
        <v>-2.8583585915498801</v>
      </c>
      <c r="BE327">
        <v>-2.8713392130437501</v>
      </c>
      <c r="BF327">
        <v>-2.8812394102769598</v>
      </c>
      <c r="BG327">
        <v>-2.8879079464562998</v>
      </c>
      <c r="BH327">
        <v>-2.8912407530906998</v>
      </c>
      <c r="BI327">
        <v>-2.8911851163134701</v>
      </c>
      <c r="BJ327">
        <v>-2.8877448915691</v>
      </c>
      <c r="BK327">
        <v>-2.88097968938796</v>
      </c>
      <c r="BL327">
        <v>-2.87099888892772</v>
      </c>
      <c r="BM327">
        <v>-2.8579602798722799</v>
      </c>
      <c r="BN327">
        <v>-2.84205354572223</v>
      </c>
      <c r="BO327">
        <v>-2.8234900487801302</v>
      </c>
      <c r="BP327">
        <v>-2.80249569873147</v>
      </c>
      <c r="BQ327">
        <v>-2.7792830541259099</v>
      </c>
      <c r="BR327">
        <v>-2.7540487940207501</v>
      </c>
      <c r="BS327">
        <v>-2.7269638643816001</v>
      </c>
      <c r="BT327">
        <v>-2.6981390712531499</v>
      </c>
      <c r="BU327">
        <v>-2.66765702586595</v>
      </c>
      <c r="BV327">
        <v>-2.6355252740758601</v>
      </c>
      <c r="BW327">
        <v>-2.6017016307127601</v>
      </c>
      <c r="BX327">
        <v>-2.5660956368135701</v>
      </c>
      <c r="BY327">
        <v>-2.5285504282096598</v>
      </c>
      <c r="BZ327">
        <v>-2.4888905751007502</v>
      </c>
      <c r="CA327">
        <v>-2.44689431707079</v>
      </c>
      <c r="CB327">
        <v>-2.4023370907006201</v>
      </c>
      <c r="CC327">
        <v>-2.3549893793668599</v>
      </c>
      <c r="CD327">
        <v>-2.3046384096190602</v>
      </c>
      <c r="CE327">
        <v>-2.2510998576801802</v>
      </c>
      <c r="CF327">
        <v>-2.1942344805006302</v>
      </c>
      <c r="CG327">
        <v>-2.1339509109878998</v>
      </c>
      <c r="CH327">
        <v>-2.0702242730748401</v>
      </c>
      <c r="CI327">
        <v>-2.00308834265967</v>
      </c>
      <c r="CJ327">
        <v>-1.93264678006725</v>
      </c>
      <c r="CK327">
        <v>-1.85906327286091</v>
      </c>
      <c r="CL327">
        <v>-1.7825585571039499</v>
      </c>
      <c r="CM327">
        <v>-1.7034021010074401</v>
      </c>
      <c r="CN327">
        <v>-1.6218977599959301</v>
      </c>
      <c r="CO327">
        <v>-1.53837557752396</v>
      </c>
      <c r="CP327">
        <v>-1.4531740574793699</v>
      </c>
      <c r="CQ327">
        <v>-1.36663014220107</v>
      </c>
      <c r="CR327">
        <v>-1.27906533045636</v>
      </c>
      <c r="CS327">
        <v>-1.1907757707241799</v>
      </c>
      <c r="CT327">
        <v>-1.10202255532388</v>
      </c>
      <c r="CU327">
        <v>-1.01302985968365</v>
      </c>
      <c r="CV327">
        <v>-0.92397381582842097</v>
      </c>
      <c r="CW327">
        <v>-0.83499470634730999</v>
      </c>
      <c r="CX327">
        <v>-0.74618310440344804</v>
      </c>
      <c r="CY327">
        <v>-0.65760093921895002</v>
      </c>
      <c r="CZ327">
        <v>-0.56927134394031798</v>
      </c>
      <c r="DA327">
        <v>-0.48119690447215302</v>
      </c>
      <c r="DB327">
        <v>-0.39335840837744801</v>
      </c>
      <c r="DC327">
        <v>-0.30572408288470299</v>
      </c>
      <c r="DD327">
        <v>-0.218253875514137</v>
      </c>
      <c r="DE327">
        <v>-0.130902915411925</v>
      </c>
      <c r="DF327">
        <v>-8.7253608060482296E-2</v>
      </c>
    </row>
    <row r="328" spans="11:110" ht="1.1499999999999999" customHeight="1" x14ac:dyDescent="0.25">
      <c r="K328">
        <v>-8.6262667042283206E-2</v>
      </c>
      <c r="L328">
        <v>-0.12948652892791401</v>
      </c>
      <c r="M328">
        <v>-0.21591178439547001</v>
      </c>
      <c r="N328">
        <v>-0.30244839625358899</v>
      </c>
      <c r="O328">
        <v>-0.38916693350999598</v>
      </c>
      <c r="P328">
        <v>-0.47608877826507001</v>
      </c>
      <c r="Q328">
        <v>-0.56325560221829096</v>
      </c>
      <c r="R328">
        <v>-0.65067143146166895</v>
      </c>
      <c r="S328">
        <v>-0.73834191862951604</v>
      </c>
      <c r="T328">
        <v>-0.82621455756516304</v>
      </c>
      <c r="U328">
        <v>-0.91425225259443299</v>
      </c>
      <c r="V328">
        <v>-1.0023287974175501</v>
      </c>
      <c r="W328">
        <v>-1.09031487990774</v>
      </c>
      <c r="X328">
        <v>-1.1780336310152599</v>
      </c>
      <c r="Y328">
        <v>-1.2652476253115199</v>
      </c>
      <c r="Z328">
        <v>-1.3517097154979401</v>
      </c>
      <c r="AA328">
        <v>-1.43712864412601</v>
      </c>
      <c r="AB328">
        <v>-1.52118054835482</v>
      </c>
      <c r="AC328">
        <v>-1.60355094211283</v>
      </c>
      <c r="AD328">
        <v>-1.68391528709945</v>
      </c>
      <c r="AE328">
        <v>-1.76194553744237</v>
      </c>
      <c r="AF328">
        <v>-1.8373656001336001</v>
      </c>
      <c r="AG328">
        <v>-1.90992105939257</v>
      </c>
      <c r="AH328">
        <v>-1.9793979451280499</v>
      </c>
      <c r="AI328">
        <v>-2.0456471300699901</v>
      </c>
      <c r="AJ328">
        <v>-2.1085823975755398</v>
      </c>
      <c r="AK328">
        <v>-2.1681653243331498</v>
      </c>
      <c r="AL328">
        <v>-2.2244294178716602</v>
      </c>
      <c r="AM328">
        <v>-2.2774633414491099</v>
      </c>
      <c r="AN328">
        <v>-2.3274023776271999</v>
      </c>
      <c r="AO328">
        <v>-2.3744189872312802</v>
      </c>
      <c r="AP328">
        <v>-2.4187160827699001</v>
      </c>
      <c r="AQ328">
        <v>-2.4605073225171199</v>
      </c>
      <c r="AR328">
        <v>-2.5000039595602699</v>
      </c>
      <c r="AS328">
        <v>-2.5374044986511302</v>
      </c>
      <c r="AT328">
        <v>-2.5728773532273599</v>
      </c>
      <c r="AU328">
        <v>-2.6065560979712501</v>
      </c>
      <c r="AV328">
        <v>-2.6385226732433602</v>
      </c>
      <c r="AW328">
        <v>-2.6688134608934302</v>
      </c>
      <c r="AX328">
        <v>-2.6974044320814801</v>
      </c>
      <c r="AY328">
        <v>-2.72422674491582</v>
      </c>
      <c r="AZ328">
        <v>-2.7491572830772402</v>
      </c>
      <c r="BA328">
        <v>-2.77203959014575</v>
      </c>
      <c r="BB328">
        <v>-2.7926847351135802</v>
      </c>
      <c r="BC328">
        <v>-2.8108886272549198</v>
      </c>
      <c r="BD328">
        <v>-2.8264435232342802</v>
      </c>
      <c r="BE328">
        <v>-2.8391509783231799</v>
      </c>
      <c r="BF328">
        <v>-2.8488361649282101</v>
      </c>
      <c r="BG328">
        <v>-2.85535724023647</v>
      </c>
      <c r="BH328">
        <v>-2.85861637838426</v>
      </c>
      <c r="BI328">
        <v>-2.8585642231728401</v>
      </c>
      <c r="BJ328">
        <v>-2.85520424172147</v>
      </c>
      <c r="BK328">
        <v>-2.8485926105918602</v>
      </c>
      <c r="BL328">
        <v>-2.8388317512479202</v>
      </c>
      <c r="BM328">
        <v>-2.82607005845332</v>
      </c>
      <c r="BN328">
        <v>-2.81048540019659</v>
      </c>
      <c r="BO328">
        <v>-2.7922762743289198</v>
      </c>
      <c r="BP328">
        <v>-2.7716548582051801</v>
      </c>
      <c r="BQ328">
        <v>-2.7488203788037699</v>
      </c>
      <c r="BR328">
        <v>-2.72395785513454</v>
      </c>
      <c r="BS328">
        <v>-2.6972274811856098</v>
      </c>
      <c r="BT328">
        <v>-2.6687332684018599</v>
      </c>
      <c r="BU328">
        <v>-2.6385532639917799</v>
      </c>
      <c r="BV328">
        <v>-2.6066939321992</v>
      </c>
      <c r="BW328">
        <v>-2.5731164579757699</v>
      </c>
      <c r="BX328">
        <v>-2.5377358344287799</v>
      </c>
      <c r="BY328">
        <v>-2.5004048017446898</v>
      </c>
      <c r="BZ328">
        <v>-2.4609597798131202</v>
      </c>
      <c r="CA328">
        <v>-2.4191921804902798</v>
      </c>
      <c r="CB328">
        <v>-2.3748926314677199</v>
      </c>
      <c r="CC328">
        <v>-2.3278461123075398</v>
      </c>
      <c r="CD328">
        <v>-2.2778540001374799</v>
      </c>
      <c r="CE328">
        <v>-2.2247448555082801</v>
      </c>
      <c r="CF328">
        <v>-2.16838930467611</v>
      </c>
      <c r="CG328">
        <v>-2.1087038193201799</v>
      </c>
      <c r="CH328">
        <v>-2.0456673550196798</v>
      </c>
      <c r="CI328">
        <v>-1.97931428123296</v>
      </c>
      <c r="CJ328">
        <v>-1.90974537617953</v>
      </c>
      <c r="CK328">
        <v>-1.8371176391100901</v>
      </c>
      <c r="CL328">
        <v>-1.76164276811973</v>
      </c>
      <c r="CM328">
        <v>-1.68357803877795</v>
      </c>
      <c r="CN328">
        <v>-1.6032140659795899</v>
      </c>
      <c r="CO328">
        <v>-1.5208660351854899</v>
      </c>
      <c r="CP328">
        <v>-1.43685789106975</v>
      </c>
      <c r="CQ328">
        <v>-1.35151225738342</v>
      </c>
      <c r="CR328">
        <v>-1.26513768248002</v>
      </c>
      <c r="CS328">
        <v>-1.1780193340152001</v>
      </c>
      <c r="CT328">
        <v>-1.0904091976839001</v>
      </c>
      <c r="CU328">
        <v>-1.0025253723490599</v>
      </c>
      <c r="CV328">
        <v>-0.91453987330526099</v>
      </c>
      <c r="CW328">
        <v>-0.82659176567707104</v>
      </c>
      <c r="CX328">
        <v>-0.73877231137315802</v>
      </c>
      <c r="CY328">
        <v>-0.65114584443267098</v>
      </c>
      <c r="CZ328">
        <v>-0.56373946452999402</v>
      </c>
      <c r="DA328">
        <v>-0.47656018489656099</v>
      </c>
      <c r="DB328">
        <v>-0.38959382705030698</v>
      </c>
      <c r="DC328">
        <v>-0.302813623602737</v>
      </c>
      <c r="DD328">
        <v>-0.216184007926494</v>
      </c>
      <c r="DE328">
        <v>-0.12966458130966099</v>
      </c>
      <c r="DF328">
        <v>-8.6429317680822307E-2</v>
      </c>
    </row>
    <row r="329" spans="11:110" ht="1.1499999999999999" customHeight="1" x14ac:dyDescent="0.25">
      <c r="K329">
        <v>-8.5442510758866705E-2</v>
      </c>
      <c r="L329">
        <v>-0.128254056039631</v>
      </c>
      <c r="M329">
        <v>-0.21385107101453199</v>
      </c>
      <c r="N329">
        <v>-0.29954943019536501</v>
      </c>
      <c r="O329">
        <v>-0.38541538198546699</v>
      </c>
      <c r="P329">
        <v>-0.471465616363202</v>
      </c>
      <c r="Q329">
        <v>-0.55773693222498399</v>
      </c>
      <c r="R329">
        <v>-0.64422886177090699</v>
      </c>
      <c r="S329">
        <v>-0.73094278361960197</v>
      </c>
      <c r="T329">
        <v>-0.81782302977506804</v>
      </c>
      <c r="U329">
        <v>-0.90483041791883301</v>
      </c>
      <c r="V329">
        <v>-0.99183871053505701</v>
      </c>
      <c r="W329">
        <v>-1.0787205137821601</v>
      </c>
      <c r="X329">
        <v>-1.1653030588748099</v>
      </c>
      <c r="Y329">
        <v>-1.25135555700872</v>
      </c>
      <c r="Z329">
        <v>-1.33663984468013</v>
      </c>
      <c r="AA329">
        <v>-1.42087553798579</v>
      </c>
      <c r="AB329">
        <v>-1.5037514114827999</v>
      </c>
      <c r="AC329">
        <v>-1.5849665256247401</v>
      </c>
      <c r="AD329">
        <v>-1.66421051226044</v>
      </c>
      <c r="AE329">
        <v>-1.7411692031875501</v>
      </c>
      <c r="AF329">
        <v>-1.8155789523044801</v>
      </c>
      <c r="AG329">
        <v>-1.8871963946249899</v>
      </c>
      <c r="AH329">
        <v>-1.9558163373153501</v>
      </c>
      <c r="AI329">
        <v>-2.0212951306712998</v>
      </c>
      <c r="AJ329">
        <v>-2.08354896075332</v>
      </c>
      <c r="AK329">
        <v>-2.14253872618796</v>
      </c>
      <c r="AL329">
        <v>-2.19829361533546</v>
      </c>
      <c r="AM329">
        <v>-2.2508948072202499</v>
      </c>
      <c r="AN329">
        <v>-2.3004677087758698</v>
      </c>
      <c r="AO329">
        <v>-2.3471727824175002</v>
      </c>
      <c r="AP329">
        <v>-2.3911993676623098</v>
      </c>
      <c r="AQ329">
        <v>-2.43274719027134</v>
      </c>
      <c r="AR329">
        <v>-2.4720138167555499</v>
      </c>
      <c r="AS329">
        <v>-2.509185099188</v>
      </c>
      <c r="AT329">
        <v>-2.5444185498605298</v>
      </c>
      <c r="AU329">
        <v>-2.5778394935199902</v>
      </c>
      <c r="AV329">
        <v>-2.6095244362815802</v>
      </c>
      <c r="AW329">
        <v>-2.6395075130911501</v>
      </c>
      <c r="AX329">
        <v>-2.6677660188812</v>
      </c>
      <c r="AY329">
        <v>-2.69423534543651</v>
      </c>
      <c r="AZ329">
        <v>-2.7187997944201299</v>
      </c>
      <c r="BA329">
        <v>-2.74131252913112</v>
      </c>
      <c r="BB329">
        <v>-2.7615962250969499</v>
      </c>
      <c r="BC329">
        <v>-2.7794591555655601</v>
      </c>
      <c r="BD329">
        <v>-2.7947064150169698</v>
      </c>
      <c r="BE329">
        <v>-2.80715167397247</v>
      </c>
      <c r="BF329">
        <v>-2.8166306830719701</v>
      </c>
      <c r="BG329">
        <v>-2.82301046726531</v>
      </c>
      <c r="BH329">
        <v>-2.8261989968030301</v>
      </c>
      <c r="BI329">
        <v>-2.8261501087721399</v>
      </c>
      <c r="BJ329">
        <v>-2.8228669007641201</v>
      </c>
      <c r="BK329">
        <v>-2.8164022987469601</v>
      </c>
      <c r="BL329">
        <v>-2.8068522353497398</v>
      </c>
      <c r="BM329">
        <v>-2.7943562565390101</v>
      </c>
      <c r="BN329">
        <v>-2.7790811577267398</v>
      </c>
      <c r="BO329">
        <v>-2.7612133643354402</v>
      </c>
      <c r="BP329">
        <v>-2.74095217005349</v>
      </c>
      <c r="BQ329">
        <v>-2.71848428468993</v>
      </c>
      <c r="BR329">
        <v>-2.69398382790625</v>
      </c>
      <c r="BS329">
        <v>-2.6676008551988999</v>
      </c>
      <c r="BT329">
        <v>-2.6394330896532598</v>
      </c>
      <c r="BU329">
        <v>-2.6095542524900202</v>
      </c>
      <c r="BV329">
        <v>-2.5779698308698502</v>
      </c>
      <c r="BW329">
        <v>-2.5446442472388102</v>
      </c>
      <c r="BX329">
        <v>-2.5094975319062098</v>
      </c>
      <c r="BY329">
        <v>-2.4723916067650999</v>
      </c>
      <c r="BZ329">
        <v>-2.4331739311094398</v>
      </c>
      <c r="CA329">
        <v>-2.3916483713524399</v>
      </c>
      <c r="CB329">
        <v>-2.3476198583587702</v>
      </c>
      <c r="CC329">
        <v>-2.3008869435323298</v>
      </c>
      <c r="CD329">
        <v>-2.2512643924286699</v>
      </c>
      <c r="CE329">
        <v>-2.1985928231014999</v>
      </c>
      <c r="CF329">
        <v>-2.1427521554924698</v>
      </c>
      <c r="CG329">
        <v>-2.0836662584240702</v>
      </c>
      <c r="CH329">
        <v>-2.02131762502025</v>
      </c>
      <c r="CI329">
        <v>-1.95574123483726</v>
      </c>
      <c r="CJ329">
        <v>-1.8870350905592701</v>
      </c>
      <c r="CK329">
        <v>-1.8153498951124001</v>
      </c>
      <c r="CL329">
        <v>-1.7408888218188401</v>
      </c>
      <c r="CM329">
        <v>-1.6638975935123499</v>
      </c>
      <c r="CN329">
        <v>-1.58465435821093</v>
      </c>
      <c r="CO329">
        <v>-1.5034601918038599</v>
      </c>
      <c r="CP329">
        <v>-1.42062528615858</v>
      </c>
      <c r="CQ329">
        <v>-1.33645865014948</v>
      </c>
      <c r="CR329">
        <v>-1.2512565135534399</v>
      </c>
      <c r="CS329">
        <v>-1.16529356434362</v>
      </c>
      <c r="CT329">
        <v>-1.07881302699475</v>
      </c>
      <c r="CU329">
        <v>-0.99202710539049799</v>
      </c>
      <c r="CV329">
        <v>-0.90510374793248005</v>
      </c>
      <c r="CW329">
        <v>-0.81818065995779199</v>
      </c>
      <c r="CX329">
        <v>-0.73134959506788599</v>
      </c>
      <c r="CY329">
        <v>-0.64467695981412798</v>
      </c>
      <c r="CZ329">
        <v>-0.55819345907828799</v>
      </c>
      <c r="DA329">
        <v>-0.47191019545017698</v>
      </c>
      <c r="DB329">
        <v>-0.38581763779417</v>
      </c>
      <c r="DC329">
        <v>-0.29989377838951398</v>
      </c>
      <c r="DD329">
        <v>-0.214107290272331</v>
      </c>
      <c r="DE329">
        <v>-0.12842208389389201</v>
      </c>
      <c r="DF329">
        <v>-8.5602255488984105E-2</v>
      </c>
    </row>
    <row r="330" spans="11:110" ht="1.1499999999999999" customHeight="1" x14ac:dyDescent="0.25">
      <c r="K330">
        <v>-8.4619420793951503E-2</v>
      </c>
      <c r="L330">
        <v>-0.1270171576959</v>
      </c>
      <c r="M330">
        <v>-0.211783095702503</v>
      </c>
      <c r="N330">
        <v>-0.29664063002711799</v>
      </c>
      <c r="O330">
        <v>-0.38165183561092297</v>
      </c>
      <c r="P330">
        <v>-0.46682895250051798</v>
      </c>
      <c r="Q330">
        <v>-0.55220417259824395</v>
      </c>
      <c r="R330">
        <v>-0.63777286908752995</v>
      </c>
      <c r="S330">
        <v>-0.723532474865478</v>
      </c>
      <c r="T330">
        <v>-0.80942448587314597</v>
      </c>
      <c r="U330">
        <v>-0.89540789335932403</v>
      </c>
      <c r="V330">
        <v>-0.98135662523115497</v>
      </c>
      <c r="W330">
        <v>-1.0671452730017601</v>
      </c>
      <c r="X330">
        <v>-1.1526051068907399</v>
      </c>
      <c r="Y330">
        <v>-1.23751176790002</v>
      </c>
      <c r="Z330">
        <v>-1.3216357162933401</v>
      </c>
      <c r="AA330">
        <v>-1.4047069501093099</v>
      </c>
      <c r="AB330">
        <v>-1.4864262695486099</v>
      </c>
      <c r="AC330">
        <v>-1.5665055886799</v>
      </c>
      <c r="AD330">
        <v>-1.6446479769492801</v>
      </c>
      <c r="AE330">
        <v>-1.72055240460565</v>
      </c>
      <c r="AF330">
        <v>-1.7939669809266101</v>
      </c>
      <c r="AG330">
        <v>-1.8646587956298899</v>
      </c>
      <c r="AH330">
        <v>-1.93243095695246</v>
      </c>
      <c r="AI330">
        <v>-1.99714497824328</v>
      </c>
      <c r="AJ330">
        <v>-2.0587193308938998</v>
      </c>
      <c r="AK330">
        <v>-2.1171143008388298</v>
      </c>
      <c r="AL330">
        <v>-2.17235501112763</v>
      </c>
      <c r="AM330">
        <v>-2.2245156079324899</v>
      </c>
      <c r="AN330">
        <v>-2.2737122228161102</v>
      </c>
      <c r="AO330">
        <v>-2.3200940321439401</v>
      </c>
      <c r="AP330">
        <v>-2.3638375983500701</v>
      </c>
      <c r="AQ330">
        <v>-2.4051295649659399</v>
      </c>
      <c r="AR330">
        <v>-2.44415461030002</v>
      </c>
      <c r="AS330">
        <v>-2.4810866737098198</v>
      </c>
      <c r="AT330">
        <v>-2.5160730209965898</v>
      </c>
      <c r="AU330">
        <v>-2.5492311962563301</v>
      </c>
      <c r="AV330">
        <v>-2.5806325758036599</v>
      </c>
      <c r="AW330">
        <v>-2.6103091546374602</v>
      </c>
      <c r="AX330">
        <v>-2.6382394774895501</v>
      </c>
      <c r="AY330">
        <v>-2.6643628478428698</v>
      </c>
      <c r="AZ330">
        <v>-2.6885705454589899</v>
      </c>
      <c r="BA330">
        <v>-2.7107247492105202</v>
      </c>
      <c r="BB330">
        <v>-2.7306589934815602</v>
      </c>
      <c r="BC330">
        <v>-2.7481931791844798</v>
      </c>
      <c r="BD330">
        <v>-2.7631444277730002</v>
      </c>
      <c r="BE330">
        <v>-2.7753377874892098</v>
      </c>
      <c r="BF330">
        <v>-2.78461891452945</v>
      </c>
      <c r="BG330">
        <v>-2.7908631981285801</v>
      </c>
      <c r="BH330">
        <v>-2.79398399112972</v>
      </c>
      <c r="BI330">
        <v>-2.79393817068999</v>
      </c>
      <c r="BJ330">
        <v>-2.7907284785408302</v>
      </c>
      <c r="BK330">
        <v>-2.7844047610935601</v>
      </c>
      <c r="BL330">
        <v>-2.7750569127054399</v>
      </c>
      <c r="BM330">
        <v>-2.7628161262929498</v>
      </c>
      <c r="BN330">
        <v>-2.7478388378065102</v>
      </c>
      <c r="BO330">
        <v>-2.7303001377783498</v>
      </c>
      <c r="BP330">
        <v>-2.71038722617936</v>
      </c>
      <c r="BQ330">
        <v>-2.6882750770011499</v>
      </c>
      <c r="BR330">
        <v>-2.6641276038304502</v>
      </c>
      <c r="BS330">
        <v>-2.6380853163108</v>
      </c>
      <c r="BT330">
        <v>-2.61024011578658</v>
      </c>
      <c r="BU330">
        <v>-2.5806616168212702</v>
      </c>
      <c r="BV330">
        <v>-2.5493544398430901</v>
      </c>
      <c r="BW330">
        <v>-2.5162861014045799</v>
      </c>
      <c r="BX330">
        <v>-2.4813812927554602</v>
      </c>
      <c r="BY330">
        <v>-2.4445107142745499</v>
      </c>
      <c r="BZ330">
        <v>-2.4055320950024002</v>
      </c>
      <c r="CA330">
        <v>-2.36426109734834</v>
      </c>
      <c r="CB330">
        <v>-2.3205161002033998</v>
      </c>
      <c r="CC330">
        <v>-2.2741083724971598</v>
      </c>
      <c r="CD330">
        <v>-2.2248653447697802</v>
      </c>
      <c r="CE330">
        <v>-2.1726389103388</v>
      </c>
      <c r="CF330">
        <v>-2.1173177508230201</v>
      </c>
      <c r="CG330">
        <v>-2.0588327037068201</v>
      </c>
      <c r="CH330">
        <v>-1.99716952946838</v>
      </c>
      <c r="CI330">
        <v>-1.9323638305191899</v>
      </c>
      <c r="CJ330">
        <v>-1.8645109263461399</v>
      </c>
      <c r="CK330">
        <v>-1.7937556023976</v>
      </c>
      <c r="CL330">
        <v>-1.72029297412016</v>
      </c>
      <c r="CM330">
        <v>-1.6443578267667001</v>
      </c>
      <c r="CN330">
        <v>-1.56621655673824</v>
      </c>
      <c r="CO330">
        <v>-1.4861568431340699</v>
      </c>
      <c r="CP330">
        <v>-1.40447588031273</v>
      </c>
      <c r="CQ330">
        <v>-1.32146972659164</v>
      </c>
      <c r="CR330">
        <v>-1.2374228955253199</v>
      </c>
      <c r="CS330">
        <v>-1.1526000627889901</v>
      </c>
      <c r="CT330">
        <v>-1.0672360352483601</v>
      </c>
      <c r="CU330">
        <v>-0.98153728556402697</v>
      </c>
      <c r="CV330">
        <v>-0.89566776424262995</v>
      </c>
      <c r="CW330">
        <v>-0.80976368161699097</v>
      </c>
      <c r="CX330">
        <v>-0.72391711084849597</v>
      </c>
      <c r="CY330">
        <v>-0.63819622827827005</v>
      </c>
      <c r="CZ330">
        <v>-0.55263500478136396</v>
      </c>
      <c r="DA330">
        <v>-0.46724832463511101</v>
      </c>
      <c r="DB330">
        <v>-0.38203094048053099</v>
      </c>
      <c r="DC330">
        <v>-0.296965365132346</v>
      </c>
      <c r="DD330">
        <v>-0.21202428715013799</v>
      </c>
      <c r="DE330">
        <v>-0.127175749300799</v>
      </c>
      <c r="DF330">
        <v>-8.47726273846547E-2</v>
      </c>
    </row>
    <row r="331" spans="11:110" ht="1.1499999999999999" customHeight="1" x14ac:dyDescent="0.25">
      <c r="K331">
        <v>-8.37936308877123E-2</v>
      </c>
      <c r="L331">
        <v>-0.12577619046726701</v>
      </c>
      <c r="M331">
        <v>-0.209708467660639</v>
      </c>
      <c r="N331">
        <v>-0.29372287187813001</v>
      </c>
      <c r="O331">
        <v>-0.37787744839351001</v>
      </c>
      <c r="P331">
        <v>-0.46218022179829799</v>
      </c>
      <c r="Q331">
        <v>-0.54665902897579999</v>
      </c>
      <c r="R331">
        <v>-0.63130539794593898</v>
      </c>
      <c r="S331">
        <v>-0.71611311978613201</v>
      </c>
      <c r="T331">
        <v>-0.80102115600702295</v>
      </c>
      <c r="U331">
        <v>-0.88598690826113802</v>
      </c>
      <c r="V331">
        <v>-0.97088464679106401</v>
      </c>
      <c r="W331">
        <v>-1.0555910035642999</v>
      </c>
      <c r="X331">
        <v>-1.1399412219068601</v>
      </c>
      <c r="Y331">
        <v>-1.2237171705427901</v>
      </c>
      <c r="Z331">
        <v>-1.3066975889147101</v>
      </c>
      <c r="AA331">
        <v>-1.3886223902028201</v>
      </c>
      <c r="AB331">
        <v>-1.4692038212106899</v>
      </c>
      <c r="AC331">
        <v>-1.54816599647348</v>
      </c>
      <c r="AD331">
        <v>-1.6252247321492601</v>
      </c>
      <c r="AE331">
        <v>-1.70009144044088</v>
      </c>
      <c r="AF331">
        <v>-1.77252533752459</v>
      </c>
      <c r="AG331">
        <v>-1.84230340758225</v>
      </c>
      <c r="AH331">
        <v>-1.9092366119253601</v>
      </c>
      <c r="AI331">
        <v>-1.9731913339156799</v>
      </c>
      <c r="AJ331">
        <v>-2.0340882219429601</v>
      </c>
      <c r="AK331">
        <v>-2.0918870100342999</v>
      </c>
      <c r="AL331">
        <v>-2.1466089964480801</v>
      </c>
      <c r="AM331">
        <v>-2.1983217231932901</v>
      </c>
      <c r="AN331">
        <v>-2.2471326090479602</v>
      </c>
      <c r="AO331">
        <v>-2.2931802148861999</v>
      </c>
      <c r="AP331">
        <v>-2.3366290774297198</v>
      </c>
      <c r="AQ331">
        <v>-2.3776535573787401</v>
      </c>
      <c r="AR331">
        <v>-2.41642619413954</v>
      </c>
      <c r="AS331">
        <v>-2.4531097123574699</v>
      </c>
      <c r="AT331">
        <v>-2.4878417508116399</v>
      </c>
      <c r="AU331">
        <v>-2.5207325076889999</v>
      </c>
      <c r="AV331">
        <v>-2.5518485218121798</v>
      </c>
      <c r="AW331">
        <v>-2.58121975007289</v>
      </c>
      <c r="AX331">
        <v>-2.60882591387782</v>
      </c>
      <c r="AY331">
        <v>-2.6346099302752499</v>
      </c>
      <c r="AZ331">
        <v>-2.6584696457574899</v>
      </c>
      <c r="BA331">
        <v>-2.6802756864571098</v>
      </c>
      <c r="BB331">
        <v>-2.6998717400451202</v>
      </c>
      <c r="BC331">
        <v>-2.71708865478106</v>
      </c>
      <c r="BD331">
        <v>-2.73175480526554</v>
      </c>
      <c r="BE331">
        <v>-2.7437059309955201</v>
      </c>
      <c r="BF331">
        <v>-2.75279696739744</v>
      </c>
      <c r="BG331">
        <v>-2.7589111835333902</v>
      </c>
      <c r="BH331">
        <v>-2.7619669369310902</v>
      </c>
      <c r="BI331">
        <v>-2.7619239980980201</v>
      </c>
      <c r="BJ331">
        <v>-2.75878476254909</v>
      </c>
      <c r="BK331">
        <v>-2.7525961597121</v>
      </c>
      <c r="BL331">
        <v>-2.7434424738433201</v>
      </c>
      <c r="BM331">
        <v>-2.73144699726299</v>
      </c>
      <c r="BN331">
        <v>-2.7167564909851798</v>
      </c>
      <c r="BO331">
        <v>-2.6995353940787301</v>
      </c>
      <c r="BP331">
        <v>-2.6799595518721899</v>
      </c>
      <c r="BQ331">
        <v>-2.6581929502829702</v>
      </c>
      <c r="BR331">
        <v>-2.6343899256295402</v>
      </c>
      <c r="BS331">
        <v>-2.6086820197563001</v>
      </c>
      <c r="BT331">
        <v>-2.5811557346514</v>
      </c>
      <c r="BU331">
        <v>-2.5518767864041001</v>
      </c>
      <c r="BV331">
        <v>-2.52084904121077</v>
      </c>
      <c r="BW331">
        <v>-2.4880429550627601</v>
      </c>
      <c r="BX331">
        <v>-2.4533875459029999</v>
      </c>
      <c r="BY331">
        <v>-2.4167618985593098</v>
      </c>
      <c r="BZ331">
        <v>-2.3780332906046202</v>
      </c>
      <c r="CA331">
        <v>-2.3370285683547198</v>
      </c>
      <c r="CB331">
        <v>-2.2935787405861801</v>
      </c>
      <c r="CC331">
        <v>-2.24750700278069</v>
      </c>
      <c r="CD331">
        <v>-2.1986527628428001</v>
      </c>
      <c r="CE331">
        <v>-2.14687845148016</v>
      </c>
      <c r="CF331">
        <v>-2.09208101844952</v>
      </c>
      <c r="CG331">
        <v>-2.0341978555323599</v>
      </c>
      <c r="CH331">
        <v>-1.9732177426242099</v>
      </c>
      <c r="CI331">
        <v>-1.90917691337005</v>
      </c>
      <c r="CJ331">
        <v>-1.84216808468685</v>
      </c>
      <c r="CK331">
        <v>-1.77233048946121</v>
      </c>
      <c r="CL331">
        <v>-1.6998516100683001</v>
      </c>
      <c r="CM331">
        <v>-1.6249558853885799</v>
      </c>
      <c r="CN331">
        <v>-1.54789862097203</v>
      </c>
      <c r="CO331">
        <v>-1.4689547785464501</v>
      </c>
      <c r="CP331">
        <v>-1.3884092620223301</v>
      </c>
      <c r="CQ331">
        <v>-1.3065458068649201</v>
      </c>
      <c r="CR331">
        <v>-1.22363778417573</v>
      </c>
      <c r="CS331">
        <v>-1.1399402943114201</v>
      </c>
      <c r="CT331">
        <v>-1.05568006556228</v>
      </c>
      <c r="CU331">
        <v>-0.971057989959208</v>
      </c>
      <c r="CV331">
        <v>-0.88623410146465997</v>
      </c>
      <c r="CW331">
        <v>-0.80134299209743298</v>
      </c>
      <c r="CX331">
        <v>-0.71647690007814602</v>
      </c>
      <c r="CY331">
        <v>-0.63170549942397403</v>
      </c>
      <c r="CZ331">
        <v>-0.54706570753015904</v>
      </c>
      <c r="DA331">
        <v>-0.46257590834194101</v>
      </c>
      <c r="DB331">
        <v>-0.378234800642203</v>
      </c>
      <c r="DC331">
        <v>-0.294029180246138</v>
      </c>
      <c r="DD331">
        <v>-0.20993555089902599</v>
      </c>
      <c r="DE331">
        <v>-0.12592589860745601</v>
      </c>
      <c r="DF331">
        <v>-8.39406352042988E-2</v>
      </c>
    </row>
    <row r="332" spans="11:110" ht="1.1499999999999999" customHeight="1" x14ac:dyDescent="0.25">
      <c r="K332">
        <v>-8.2965369322037005E-2</v>
      </c>
      <c r="L332">
        <v>-0.12453150246735201</v>
      </c>
      <c r="M332">
        <v>-0.20762778020102299</v>
      </c>
      <c r="N332">
        <v>-0.29079700538590197</v>
      </c>
      <c r="O332">
        <v>-0.37409333399244099</v>
      </c>
      <c r="P332">
        <v>-0.45752080238466503</v>
      </c>
      <c r="Q332">
        <v>-0.54110313106308205</v>
      </c>
      <c r="R332">
        <v>-0.62482829737004497</v>
      </c>
      <c r="S332">
        <v>-0.70868673197941001</v>
      </c>
      <c r="T332">
        <v>-0.79261514101636299</v>
      </c>
      <c r="U332">
        <v>-0.87656955224778799</v>
      </c>
      <c r="V332">
        <v>-0.96042473711766896</v>
      </c>
      <c r="W332">
        <v>-1.04405941214774</v>
      </c>
      <c r="X332">
        <v>-1.12731272407901</v>
      </c>
      <c r="Y332">
        <v>-1.20997257209095</v>
      </c>
      <c r="Z332">
        <v>-1.2918256448845</v>
      </c>
      <c r="AA332">
        <v>-1.3726213277250101</v>
      </c>
      <c r="AB332">
        <v>-1.45208276585276</v>
      </c>
      <c r="AC332">
        <v>-1.5299456583443001</v>
      </c>
      <c r="AD332">
        <v>-1.60593791635839</v>
      </c>
      <c r="AE332">
        <v>-1.6797827375708401</v>
      </c>
      <c r="AF332">
        <v>-1.75124983698779</v>
      </c>
      <c r="AG332">
        <v>-1.82012556660946</v>
      </c>
      <c r="AH332">
        <v>-1.88622831914247</v>
      </c>
      <c r="AI332">
        <v>-1.9494290752216199</v>
      </c>
      <c r="AJ332">
        <v>-2.0096505602165302</v>
      </c>
      <c r="AK332">
        <v>-2.0668520123719101</v>
      </c>
      <c r="AL332">
        <v>-2.1210511332587099</v>
      </c>
      <c r="AM332">
        <v>-2.1723092682636902</v>
      </c>
      <c r="AN332">
        <v>-2.2207256499313699</v>
      </c>
      <c r="AO332">
        <v>-2.2664288552466298</v>
      </c>
      <c r="AP332">
        <v>-2.3095721051946301</v>
      </c>
      <c r="AQ332">
        <v>-2.3503182280438901</v>
      </c>
      <c r="AR332">
        <v>-2.3888283280556899</v>
      </c>
      <c r="AS332">
        <v>-2.4252545741101699</v>
      </c>
      <c r="AT332">
        <v>-2.45972556366576</v>
      </c>
      <c r="AU332">
        <v>-2.4923445512351399</v>
      </c>
      <c r="AV332">
        <v>-2.5231735200763898</v>
      </c>
      <c r="AW332">
        <v>-2.5522404852756999</v>
      </c>
      <c r="AX332">
        <v>-2.5795262715198102</v>
      </c>
      <c r="AY332">
        <v>-2.6049771361657399</v>
      </c>
      <c r="AZ332">
        <v>-2.6284971056750699</v>
      </c>
      <c r="BA332">
        <v>-2.6499647189904501</v>
      </c>
      <c r="BB332">
        <v>-2.6692331528970499</v>
      </c>
      <c r="BC332">
        <v>-2.6861435732830099</v>
      </c>
      <c r="BD332">
        <v>-2.70053486908408</v>
      </c>
      <c r="BE332">
        <v>-2.7122528338280798</v>
      </c>
      <c r="BF332">
        <v>-2.72116109824263</v>
      </c>
      <c r="BG332">
        <v>-2.7271503434114002</v>
      </c>
      <c r="BH332">
        <v>-2.7301435909732201</v>
      </c>
      <c r="BI332">
        <v>-2.7301033598282398</v>
      </c>
      <c r="BJ332">
        <v>-2.72703170713821</v>
      </c>
      <c r="BK332">
        <v>-2.72097280212513</v>
      </c>
      <c r="BL332">
        <v>-2.7120057206713799</v>
      </c>
      <c r="BM332">
        <v>-2.7002462719470701</v>
      </c>
      <c r="BN332">
        <v>-2.6858321968269498</v>
      </c>
      <c r="BO332">
        <v>-2.6689179141970998</v>
      </c>
      <c r="BP332">
        <v>-2.6496686103434701</v>
      </c>
      <c r="BQ332">
        <v>-2.6282379947839201</v>
      </c>
      <c r="BR332">
        <v>-2.60477139678216</v>
      </c>
      <c r="BS332">
        <v>-2.5793919567411199</v>
      </c>
      <c r="BT332">
        <v>-2.55218115282196</v>
      </c>
      <c r="BU332">
        <v>-2.5232010070784998</v>
      </c>
      <c r="BV332">
        <v>-2.49245474046214</v>
      </c>
      <c r="BW332">
        <v>-2.4599155854305401</v>
      </c>
      <c r="BX332">
        <v>-2.4255165939288101</v>
      </c>
      <c r="BY332">
        <v>-2.3891448436267302</v>
      </c>
      <c r="BZ332">
        <v>-2.35067649376392</v>
      </c>
      <c r="CA332">
        <v>-2.3099489967961602</v>
      </c>
      <c r="CB332">
        <v>-2.2668052158534699</v>
      </c>
      <c r="CC332">
        <v>-2.2210795364698401</v>
      </c>
      <c r="CD332">
        <v>-2.1726226923166201</v>
      </c>
      <c r="CE332">
        <v>-2.1213069550373498</v>
      </c>
      <c r="CF332">
        <v>-2.06703708488515</v>
      </c>
      <c r="CG332">
        <v>-2.0097566269001499</v>
      </c>
      <c r="CH332">
        <v>-1.94945715441956</v>
      </c>
      <c r="CI332">
        <v>-1.88617553477278</v>
      </c>
      <c r="CJ332">
        <v>-1.8200019544441599</v>
      </c>
      <c r="CK332">
        <v>-1.75107044323966</v>
      </c>
      <c r="CL332">
        <v>-1.6795612377045499</v>
      </c>
      <c r="CM332">
        <v>-1.6056889980708799</v>
      </c>
      <c r="CN332">
        <v>-1.5296985487680901</v>
      </c>
      <c r="CO332">
        <v>-1.45185278313956</v>
      </c>
      <c r="CP332">
        <v>-1.3724249746647399</v>
      </c>
      <c r="CQ332">
        <v>-1.29168713181117</v>
      </c>
      <c r="CR332">
        <v>-1.2099020265726701</v>
      </c>
      <c r="CS332">
        <v>-1.12731559662797</v>
      </c>
      <c r="CT332">
        <v>-1.0441468208093401</v>
      </c>
      <c r="CU332">
        <v>-0.96059115442804799</v>
      </c>
      <c r="CV332">
        <v>-0.87680480125753002</v>
      </c>
      <c r="CW332">
        <v>-0.79292062775934902</v>
      </c>
      <c r="CX332">
        <v>-0.70903089522961105</v>
      </c>
      <c r="CY332">
        <v>-0.62520653229497802</v>
      </c>
      <c r="CZ332">
        <v>-0.54148710363802299</v>
      </c>
      <c r="DA332">
        <v>-0.45789423024499698</v>
      </c>
      <c r="DB332">
        <v>-0.37443024861982799</v>
      </c>
      <c r="DC332">
        <v>-0.29108599794731599</v>
      </c>
      <c r="DD332">
        <v>-0.20784162026533001</v>
      </c>
      <c r="DE332">
        <v>-0.124672847088013</v>
      </c>
      <c r="DF332">
        <v>-8.3106476883040098E-2</v>
      </c>
    </row>
    <row r="333" spans="11:110" ht="1.1499999999999999" customHeight="1" x14ac:dyDescent="0.25">
      <c r="K333">
        <v>-8.2134858618855902E-2</v>
      </c>
      <c r="L333">
        <v>-0.12328343286304499</v>
      </c>
      <c r="M333">
        <v>-0.20554160994801801</v>
      </c>
      <c r="N333">
        <v>-0.28786385294691602</v>
      </c>
      <c r="O333">
        <v>-0.37030056547483597</v>
      </c>
      <c r="P333">
        <v>-0.45285201605729503</v>
      </c>
      <c r="Q333">
        <v>-0.53553803452151905</v>
      </c>
      <c r="R333">
        <v>-0.61834332409089698</v>
      </c>
      <c r="S333">
        <v>-0.70125521590032303</v>
      </c>
      <c r="T333">
        <v>-0.78420841855996004</v>
      </c>
      <c r="U333">
        <v>-0.86715778249474096</v>
      </c>
      <c r="V333">
        <v>-0.94997872274728201</v>
      </c>
      <c r="W333">
        <v>-1.0325520742830301</v>
      </c>
      <c r="X333">
        <v>-1.1147208146115299</v>
      </c>
      <c r="Y333">
        <v>-1.1962786811875801</v>
      </c>
      <c r="Z333">
        <v>-1.27701999584512</v>
      </c>
      <c r="AA333">
        <v>-1.35670319553384</v>
      </c>
      <c r="AB333">
        <v>-1.4350618050114601</v>
      </c>
      <c r="AC333">
        <v>-1.51184252667745</v>
      </c>
      <c r="AD333">
        <v>-1.58678475184805</v>
      </c>
      <c r="AE333">
        <v>-1.65962284487399</v>
      </c>
      <c r="AF333">
        <v>-1.73013644932139</v>
      </c>
      <c r="AG333">
        <v>-1.7981207897704901</v>
      </c>
      <c r="AH333">
        <v>-1.8634012933640001</v>
      </c>
      <c r="AI333">
        <v>-1.92585328439333</v>
      </c>
      <c r="AJ333">
        <v>-1.9854014727593301</v>
      </c>
      <c r="AK333">
        <v>-2.04200465254109</v>
      </c>
      <c r="AL333">
        <v>-2.0956771451035001</v>
      </c>
      <c r="AM333">
        <v>-2.14647448685289</v>
      </c>
      <c r="AN333">
        <v>-2.1944882163298698</v>
      </c>
      <c r="AO333">
        <v>-2.2398375219747901</v>
      </c>
      <c r="AP333">
        <v>-2.28266498043347</v>
      </c>
      <c r="AQ333">
        <v>-2.3231225907895099</v>
      </c>
      <c r="AR333">
        <v>-2.3613606838896599</v>
      </c>
      <c r="AS333">
        <v>-2.3975214951945798</v>
      </c>
      <c r="AT333">
        <v>-2.4317251340302</v>
      </c>
      <c r="AU333">
        <v>-2.46406828331172</v>
      </c>
      <c r="AV333">
        <v>-2.4946086435459098</v>
      </c>
      <c r="AW333">
        <v>-2.5233723783847499</v>
      </c>
      <c r="AX333">
        <v>-2.5503413414527398</v>
      </c>
      <c r="AY333">
        <v>-2.5754648827170401</v>
      </c>
      <c r="AZ333">
        <v>-2.5986528425061302</v>
      </c>
      <c r="BA333">
        <v>-2.6197911706405299</v>
      </c>
      <c r="BB333">
        <v>-2.6387419094524698</v>
      </c>
      <c r="BC333">
        <v>-2.65535595763237</v>
      </c>
      <c r="BD333">
        <v>-2.6694820139452702</v>
      </c>
      <c r="BE333">
        <v>-2.6809753355406798</v>
      </c>
      <c r="BF333">
        <v>-2.68970770284175</v>
      </c>
      <c r="BG333">
        <v>-2.69557675677633</v>
      </c>
      <c r="BH333">
        <v>-2.6985098802927898</v>
      </c>
      <c r="BI333">
        <v>-2.6984721932174498</v>
      </c>
      <c r="BJ333">
        <v>-2.6954654234896802</v>
      </c>
      <c r="BK333">
        <v>-2.68953113237268</v>
      </c>
      <c r="BL333">
        <v>-2.6807435593547599</v>
      </c>
      <c r="BM333">
        <v>-2.6692114216082401</v>
      </c>
      <c r="BN333">
        <v>-2.6550640618342598</v>
      </c>
      <c r="BO333">
        <v>-2.6384464617684702</v>
      </c>
      <c r="BP333">
        <v>-2.61951380683097</v>
      </c>
      <c r="BQ333">
        <v>-2.5984102024330098</v>
      </c>
      <c r="BR333">
        <v>-2.5752724905909199</v>
      </c>
      <c r="BS333">
        <v>-2.5502159642448299</v>
      </c>
      <c r="BT333">
        <v>-2.5233174067855302</v>
      </c>
      <c r="BU333">
        <v>-2.4946353526774101</v>
      </c>
      <c r="BV333">
        <v>-2.4641724769283799</v>
      </c>
      <c r="BW333">
        <v>-2.4319046226885401</v>
      </c>
      <c r="BX333">
        <v>-2.3977686205845599</v>
      </c>
      <c r="BY333">
        <v>-2.3616591494513299</v>
      </c>
      <c r="BZ333">
        <v>-2.3234606401501701</v>
      </c>
      <c r="CA333">
        <v>-2.2830205981703</v>
      </c>
      <c r="CB333">
        <v>-2.2401930130035002</v>
      </c>
      <c r="CC333">
        <v>-2.1948227689772102</v>
      </c>
      <c r="CD333">
        <v>-2.1467713117915599</v>
      </c>
      <c r="CE333">
        <v>-2.09592009428036</v>
      </c>
      <c r="CF333">
        <v>-2.0421812648736699</v>
      </c>
      <c r="CG333">
        <v>-1.9855041318761599</v>
      </c>
      <c r="CH333">
        <v>-1.9258828589971599</v>
      </c>
      <c r="CI333">
        <v>-1.8633549413752399</v>
      </c>
      <c r="CJ333">
        <v>-1.7980081024811401</v>
      </c>
      <c r="CK333">
        <v>-1.7299715011168399</v>
      </c>
      <c r="CL333">
        <v>-1.65941848222968</v>
      </c>
      <c r="CM333">
        <v>-1.58655447210746</v>
      </c>
      <c r="CN333">
        <v>-1.5116143755078799</v>
      </c>
      <c r="CO333">
        <v>-1.43484963966128</v>
      </c>
      <c r="CP333">
        <v>-1.3565225202653799</v>
      </c>
      <c r="CQ333">
        <v>-1.2768938690217799</v>
      </c>
      <c r="CR333">
        <v>-1.1962163681723099</v>
      </c>
      <c r="CS333">
        <v>-1.1147271883001699</v>
      </c>
      <c r="CT333">
        <v>-1.03263787203636</v>
      </c>
      <c r="CU333">
        <v>-0.95013858127865203</v>
      </c>
      <c r="CV333">
        <v>-0.86738177525781701</v>
      </c>
      <c r="CW333">
        <v>-0.78449850542277499</v>
      </c>
      <c r="CX333">
        <v>-0.70158092477721701</v>
      </c>
      <c r="CY333">
        <v>-0.618700998263639</v>
      </c>
      <c r="CZ333">
        <v>-0.53590066141865</v>
      </c>
      <c r="DA333">
        <v>-0.45320452253777599</v>
      </c>
      <c r="DB333">
        <v>-0.37061827881943299</v>
      </c>
      <c r="DC333">
        <v>-0.28813656972259599</v>
      </c>
      <c r="DD333">
        <v>-0.205743019370697</v>
      </c>
      <c r="DE333">
        <v>-0.123416903489228</v>
      </c>
      <c r="DF333">
        <v>-8.2270346773147998E-2</v>
      </c>
    </row>
    <row r="334" spans="11:110" ht="1.1499999999999999" customHeight="1" x14ac:dyDescent="0.25">
      <c r="K334">
        <v>-8.1302315369939496E-2</v>
      </c>
      <c r="L334">
        <v>-0.122032311508896</v>
      </c>
      <c r="M334">
        <v>-0.20345051615632601</v>
      </c>
      <c r="N334">
        <v>-0.28492420911316901</v>
      </c>
      <c r="O334">
        <v>-0.36650017523454997</v>
      </c>
      <c r="P334">
        <v>-0.44817512903236001</v>
      </c>
      <c r="Q334">
        <v>-0.52996522286581704</v>
      </c>
      <c r="R334">
        <v>-0.61185214571294599</v>
      </c>
      <c r="S334">
        <v>-0.69382037137070196</v>
      </c>
      <c r="T334">
        <v>-0.77580284896585405</v>
      </c>
      <c r="U334">
        <v>-0.85775343060685805</v>
      </c>
      <c r="V334">
        <v>-0.93954830234382303</v>
      </c>
      <c r="W334">
        <v>-1.0210704419936201</v>
      </c>
      <c r="X334">
        <v>-1.1021665830051599</v>
      </c>
      <c r="Y334">
        <v>-1.1826361144104101</v>
      </c>
      <c r="Z334">
        <v>-1.26228068792743</v>
      </c>
      <c r="AA334">
        <v>-1.34086739327959</v>
      </c>
      <c r="AB334">
        <v>-1.4181396436496201</v>
      </c>
      <c r="AC334">
        <v>-1.4938545958160601</v>
      </c>
      <c r="AD334">
        <v>-1.5677625410959899</v>
      </c>
      <c r="AE334">
        <v>-1.63960842740868</v>
      </c>
      <c r="AF334">
        <v>-1.70918129185614</v>
      </c>
      <c r="AG334">
        <v>-1.77628476560674</v>
      </c>
      <c r="AH334">
        <v>-1.8407509366714601</v>
      </c>
      <c r="AI334">
        <v>-1.90245923734967</v>
      </c>
      <c r="AJ334">
        <v>-1.9613362763889499</v>
      </c>
      <c r="AK334">
        <v>-2.0173404511904902</v>
      </c>
      <c r="AL334">
        <v>-2.0704829084702498</v>
      </c>
      <c r="AM334">
        <v>-2.1208137443287298</v>
      </c>
      <c r="AN334">
        <v>-2.1684172630273801</v>
      </c>
      <c r="AO334">
        <v>-2.2134038261055</v>
      </c>
      <c r="AP334">
        <v>-2.255906001154</v>
      </c>
      <c r="AQ334">
        <v>-2.2960656160278199</v>
      </c>
      <c r="AR334">
        <v>-2.3340228513698098</v>
      </c>
      <c r="AS334">
        <v>-2.36991059695919</v>
      </c>
      <c r="AT334">
        <v>-2.4038409958000302</v>
      </c>
      <c r="AU334">
        <v>-2.4359045037874099</v>
      </c>
      <c r="AV334">
        <v>-2.4661548030748999</v>
      </c>
      <c r="AW334">
        <v>-2.49461629004323</v>
      </c>
      <c r="AX334">
        <v>-2.52127177175295</v>
      </c>
      <c r="AY334">
        <v>-2.54607346883438</v>
      </c>
      <c r="AZ334">
        <v>-2.5689366862381302</v>
      </c>
      <c r="BA334">
        <v>-2.58975431444967</v>
      </c>
      <c r="BB334">
        <v>-2.6083966773490102</v>
      </c>
      <c r="BC334">
        <v>-2.6247238606920398</v>
      </c>
      <c r="BD334">
        <v>-2.6385937033369502</v>
      </c>
      <c r="BE334">
        <v>-2.6498703792804501</v>
      </c>
      <c r="BF334">
        <v>-2.6584333074598501</v>
      </c>
      <c r="BG334">
        <v>-2.6641866522695601</v>
      </c>
      <c r="BH334">
        <v>-2.6670618918616098</v>
      </c>
      <c r="BI334">
        <v>-2.6670265937180999</v>
      </c>
      <c r="BJ334">
        <v>-2.6640821703170801</v>
      </c>
      <c r="BK334">
        <v>-2.6582677225623099</v>
      </c>
      <c r="BL334">
        <v>-2.6496529937876998</v>
      </c>
      <c r="BM334">
        <v>-2.6383399823015501</v>
      </c>
      <c r="BN334">
        <v>-2.62445021741161</v>
      </c>
      <c r="BO334">
        <v>-2.6081197842769002</v>
      </c>
      <c r="BP334">
        <v>-2.5894944922520802</v>
      </c>
      <c r="BQ334">
        <v>-2.5687094725147799</v>
      </c>
      <c r="BR334">
        <v>-2.5458935587174398</v>
      </c>
      <c r="BS334">
        <v>-2.5211547341053699</v>
      </c>
      <c r="BT334">
        <v>-2.4945653736952398</v>
      </c>
      <c r="BU334">
        <v>-2.4661807357266499</v>
      </c>
      <c r="BV334">
        <v>-2.4360030337808198</v>
      </c>
      <c r="BW334">
        <v>-2.4040105596658798</v>
      </c>
      <c r="BX334">
        <v>-2.3701436977874399</v>
      </c>
      <c r="BY334">
        <v>-2.3343043379857802</v>
      </c>
      <c r="BZ334">
        <v>-2.2963846278865798</v>
      </c>
      <c r="CA334">
        <v>-2.25624159173171</v>
      </c>
      <c r="CB334">
        <v>-2.21373966741512</v>
      </c>
      <c r="CC334">
        <v>-2.1687335843061</v>
      </c>
      <c r="CD334">
        <v>-2.1210949259729599</v>
      </c>
      <c r="CE334">
        <v>-2.0707136983810099</v>
      </c>
      <c r="CF334">
        <v>-2.0175090514121599</v>
      </c>
      <c r="CG334">
        <v>-1.96143567474739</v>
      </c>
      <c r="CH334">
        <v>-1.9024901438626001</v>
      </c>
      <c r="CI334">
        <v>-1.8407105647334401</v>
      </c>
      <c r="CJ334">
        <v>-1.77618226445335</v>
      </c>
      <c r="CK334">
        <v>-1.70902984338357</v>
      </c>
      <c r="CL334">
        <v>-1.63942008045622</v>
      </c>
      <c r="CM334">
        <v>-1.5675496902524499</v>
      </c>
      <c r="CN334">
        <v>-1.49364417323518</v>
      </c>
      <c r="CO334">
        <v>-1.41794413013303</v>
      </c>
      <c r="CP334">
        <v>-1.3407013631440099</v>
      </c>
      <c r="CQ334">
        <v>-1.2621661182641699</v>
      </c>
      <c r="CR334">
        <v>-1.1825814597155</v>
      </c>
      <c r="CS334">
        <v>-1.1021761760451001</v>
      </c>
      <c r="CT334">
        <v>-1.02115466662026</v>
      </c>
      <c r="CU334">
        <v>-0.93970194635549897</v>
      </c>
      <c r="CV334">
        <v>-0.85796681228930505</v>
      </c>
      <c r="CW334">
        <v>-0.77607842770566904</v>
      </c>
      <c r="CX334">
        <v>-0.69412871773405105</v>
      </c>
      <c r="CY334">
        <v>-0.61219048408717702</v>
      </c>
      <c r="CZ334">
        <v>-0.53030778260502698</v>
      </c>
      <c r="DA334">
        <v>-0.44850796690980099</v>
      </c>
      <c r="DB334">
        <v>-0.36679984915928698</v>
      </c>
      <c r="DC334">
        <v>-0.28518162388611001</v>
      </c>
      <c r="DD334">
        <v>-0.20364025699614499</v>
      </c>
      <c r="DE334">
        <v>-0.12215836932671199</v>
      </c>
      <c r="DF334">
        <v>-8.1432435969736594E-2</v>
      </c>
    </row>
    <row r="335" spans="11:110" ht="1.1499999999999999" customHeight="1" x14ac:dyDescent="0.25">
      <c r="K335">
        <v>-8.0467950139018196E-2</v>
      </c>
      <c r="L335">
        <v>-0.120778458659419</v>
      </c>
      <c r="M335">
        <v>-0.20135504014140199</v>
      </c>
      <c r="N335">
        <v>-0.281978840150372</v>
      </c>
      <c r="O335">
        <v>-0.362693155087636</v>
      </c>
      <c r="P335">
        <v>-0.44349135280325203</v>
      </c>
      <c r="Q335">
        <v>-0.52438610939394004</v>
      </c>
      <c r="R335">
        <v>-0.60535634386502801</v>
      </c>
      <c r="S335">
        <v>-0.68638389795779398</v>
      </c>
      <c r="T335">
        <v>-0.767400180816457</v>
      </c>
      <c r="U335">
        <v>-0.84835820911716797</v>
      </c>
      <c r="V335">
        <v>-0.92913505370724503</v>
      </c>
      <c r="W335">
        <v>-1.00961585094438</v>
      </c>
      <c r="X335">
        <v>-1.08965101387167</v>
      </c>
      <c r="Y335">
        <v>-1.1690454023072001</v>
      </c>
      <c r="Z335">
        <v>-1.24760770658583</v>
      </c>
      <c r="AA335">
        <v>-1.3251132905388601</v>
      </c>
      <c r="AB335">
        <v>-1.4013149912619101</v>
      </c>
      <c r="AC335">
        <v>-1.4759799009624499</v>
      </c>
      <c r="AD335">
        <v>-1.5488686633820901</v>
      </c>
      <c r="AE335">
        <v>-1.6197362608791199</v>
      </c>
      <c r="AF335">
        <v>-1.68838062187108</v>
      </c>
      <c r="AG335">
        <v>-1.7546133452233199</v>
      </c>
      <c r="AH335">
        <v>-1.81827282853734</v>
      </c>
      <c r="AI335">
        <v>-1.8792423933354501</v>
      </c>
      <c r="AJ335">
        <v>-1.9374504674045201</v>
      </c>
      <c r="AK335">
        <v>-1.99285509540247</v>
      </c>
      <c r="AL335">
        <v>-2.0454644446699599</v>
      </c>
      <c r="AM335">
        <v>-2.0953235213343699</v>
      </c>
      <c r="AN335">
        <v>-2.1425098245238701</v>
      </c>
      <c r="AO335">
        <v>-2.1871254192283098</v>
      </c>
      <c r="AP335">
        <v>-2.2292934652685901</v>
      </c>
      <c r="AQ335">
        <v>-2.2691462338524002</v>
      </c>
      <c r="AR335">
        <v>-2.3068143435883002</v>
      </c>
      <c r="AS335">
        <v>-2.3424218932623901</v>
      </c>
      <c r="AT335">
        <v>-2.37607355105194</v>
      </c>
      <c r="AU335">
        <v>-2.4078538658406101</v>
      </c>
      <c r="AV335">
        <v>-2.4378127575051298</v>
      </c>
      <c r="AW335">
        <v>-2.4659729330216802</v>
      </c>
      <c r="AX335">
        <v>-2.4923180764564798</v>
      </c>
      <c r="AY335">
        <v>-2.5168030825175798</v>
      </c>
      <c r="AZ335">
        <v>-2.5393483849374001</v>
      </c>
      <c r="BA335">
        <v>-2.5598533759894999</v>
      </c>
      <c r="BB335">
        <v>-2.57819611527156</v>
      </c>
      <c r="BC335">
        <v>-2.5942453633036999</v>
      </c>
      <c r="BD335">
        <v>-2.6078674654739298</v>
      </c>
      <c r="BE335">
        <v>-2.6189350055060601</v>
      </c>
      <c r="BF335">
        <v>-2.6273345606617702</v>
      </c>
      <c r="BG335">
        <v>-2.6329763993230801</v>
      </c>
      <c r="BH335">
        <v>-2.6357958627944802</v>
      </c>
      <c r="BI335">
        <v>-2.63576280525055</v>
      </c>
      <c r="BJ335">
        <v>-2.63287834520776</v>
      </c>
      <c r="BK335">
        <v>-2.6271792649032601</v>
      </c>
      <c r="BL335">
        <v>-2.6187311196760001</v>
      </c>
      <c r="BM335">
        <v>-2.6076295510905099</v>
      </c>
      <c r="BN335">
        <v>-2.5939888179678499</v>
      </c>
      <c r="BO335">
        <v>-2.57793661426303</v>
      </c>
      <c r="BP335">
        <v>-2.5596099664372902</v>
      </c>
      <c r="BQ335">
        <v>-2.5391356171261399</v>
      </c>
      <c r="BR335">
        <v>-2.51663483911803</v>
      </c>
      <c r="BS335">
        <v>-2.4922088215059701</v>
      </c>
      <c r="BT335">
        <v>-2.4659257816584099</v>
      </c>
      <c r="BU335">
        <v>-2.4378379173234501</v>
      </c>
      <c r="BV335">
        <v>-2.4079470476869198</v>
      </c>
      <c r="BW335">
        <v>-2.37623376083326</v>
      </c>
      <c r="BX335">
        <v>-2.3426417922737302</v>
      </c>
      <c r="BY335">
        <v>-2.30707985886206</v>
      </c>
      <c r="BZ335">
        <v>-2.2694473198706899</v>
      </c>
      <c r="CA335">
        <v>-2.2296102012801602</v>
      </c>
      <c r="CB335">
        <v>-2.1874427604514102</v>
      </c>
      <c r="CC335">
        <v>-2.1428089507363701</v>
      </c>
      <c r="CD335">
        <v>-2.09558995901273</v>
      </c>
      <c r="CE335">
        <v>-2.0456837441708098</v>
      </c>
      <c r="CF335">
        <v>-1.9930161061949201</v>
      </c>
      <c r="CG335">
        <v>-1.9375467398606501</v>
      </c>
      <c r="CH335">
        <v>-1.8792744795583201</v>
      </c>
      <c r="CI335">
        <v>-1.8182380115646199</v>
      </c>
      <c r="CJ335">
        <v>-1.7545203360575601</v>
      </c>
      <c r="CK335">
        <v>-1.6882417860732</v>
      </c>
      <c r="CL335">
        <v>-1.6195628755473701</v>
      </c>
      <c r="CM335">
        <v>-1.5486721076015599</v>
      </c>
      <c r="CN335">
        <v>-1.4757860498791799</v>
      </c>
      <c r="CO335">
        <v>-1.4011350371155</v>
      </c>
      <c r="CP335">
        <v>-1.32496093346824</v>
      </c>
      <c r="CQ335">
        <v>-1.2475039162733399</v>
      </c>
      <c r="CR335">
        <v>-1.1689978638787799</v>
      </c>
      <c r="CS335">
        <v>-1.0896635613677901</v>
      </c>
      <c r="CT335">
        <v>-1.00969853603327</v>
      </c>
      <c r="CU335">
        <v>-0.92928280567173704</v>
      </c>
      <c r="CV335">
        <v>-0.84856158507937296</v>
      </c>
      <c r="CW335">
        <v>-0.76766208827986604</v>
      </c>
      <c r="CX335">
        <v>-0.68667590777005405</v>
      </c>
      <c r="CY335">
        <v>-0.60567649511066501</v>
      </c>
      <c r="CZ335">
        <v>-0.52470980367697795</v>
      </c>
      <c r="DA335">
        <v>-0.44380569563712402</v>
      </c>
      <c r="DB335">
        <v>-0.36297588078647902</v>
      </c>
      <c r="DC335">
        <v>-0.28222186515512898</v>
      </c>
      <c r="DD335">
        <v>-0.20153382615766499</v>
      </c>
      <c r="DE335">
        <v>-0.12089753822891899</v>
      </c>
      <c r="DF335">
        <v>-8.0592932514828103E-2</v>
      </c>
    </row>
    <row r="336" spans="11:110" ht="1.1499999999999999" customHeight="1" x14ac:dyDescent="0.25">
      <c r="K336">
        <v>-7.9631967369123105E-2</v>
      </c>
      <c r="L336">
        <v>-0.119522184716765</v>
      </c>
      <c r="M336">
        <v>-0.19925570483072499</v>
      </c>
      <c r="N336">
        <v>-0.27902848377877898</v>
      </c>
      <c r="O336">
        <v>-0.35888045655289702</v>
      </c>
      <c r="P336">
        <v>-0.43880184513082798</v>
      </c>
      <c r="Q336">
        <v>-0.51880203917273704</v>
      </c>
      <c r="R336">
        <v>-0.59885741735575204</v>
      </c>
      <c r="S336">
        <v>-0.67894739924370695</v>
      </c>
      <c r="T336">
        <v>-0.75900205627551198</v>
      </c>
      <c r="U336">
        <v>-0.83897371762594497</v>
      </c>
      <c r="V336">
        <v>-0.91874044034334901</v>
      </c>
      <c r="W336">
        <v>-0.99818952714642795</v>
      </c>
      <c r="X336">
        <v>-1.07717499335852</v>
      </c>
      <c r="Y336">
        <v>-1.15550699504897</v>
      </c>
      <c r="Z336">
        <v>-1.2330009810791001</v>
      </c>
      <c r="AA336">
        <v>-1.3094402296833401</v>
      </c>
      <c r="AB336">
        <v>-1.3845865628081999</v>
      </c>
      <c r="AC336">
        <v>-1.4582165170505199</v>
      </c>
      <c r="AD336">
        <v>-1.5301005715295199</v>
      </c>
      <c r="AE336">
        <v>-1.6000032263622801</v>
      </c>
      <c r="AF336">
        <v>-1.6677308295840001</v>
      </c>
      <c r="AG336">
        <v>-1.7331025338585</v>
      </c>
      <c r="AH336">
        <v>-1.7959627164557801</v>
      </c>
      <c r="AI336">
        <v>-1.8561983851697601</v>
      </c>
      <c r="AJ336">
        <v>-1.91373971193124</v>
      </c>
      <c r="AK336">
        <v>-1.9685444297535299</v>
      </c>
      <c r="AL336">
        <v>-2.0206179122068799</v>
      </c>
      <c r="AM336">
        <v>-2.0700004077970302</v>
      </c>
      <c r="AN336">
        <v>-2.1167630111103501</v>
      </c>
      <c r="AO336">
        <v>-2.1609999918949701</v>
      </c>
      <c r="AP336">
        <v>-2.2028256712702401</v>
      </c>
      <c r="AQ336">
        <v>-2.2423633369918998</v>
      </c>
      <c r="AR336">
        <v>-2.2797346021696598</v>
      </c>
      <c r="AS336">
        <v>-2.31505529741893</v>
      </c>
      <c r="AT336">
        <v>-2.3484230783010598</v>
      </c>
      <c r="AU336">
        <v>-2.37991688526124</v>
      </c>
      <c r="AV336">
        <v>-2.40958312314919</v>
      </c>
      <c r="AW336">
        <v>-2.4374428812736899</v>
      </c>
      <c r="AX336">
        <v>-2.4634806439524199</v>
      </c>
      <c r="AY336">
        <v>-2.48765380772742</v>
      </c>
      <c r="AZ336">
        <v>-2.5098876097756802</v>
      </c>
      <c r="BA336">
        <v>-2.5300875364676298</v>
      </c>
      <c r="BB336">
        <v>-2.5481388736518999</v>
      </c>
      <c r="BC336">
        <v>-2.5639185724917</v>
      </c>
      <c r="BD336">
        <v>-2.5773008895249099</v>
      </c>
      <c r="BE336">
        <v>-2.5881663460240998</v>
      </c>
      <c r="BF336">
        <v>-2.5964082256527901</v>
      </c>
      <c r="BG336">
        <v>-2.6019424998691201</v>
      </c>
      <c r="BH336">
        <v>-2.60470817106604</v>
      </c>
      <c r="BI336">
        <v>-2.6046772112559902</v>
      </c>
      <c r="BJ336">
        <v>-2.6018504765176198</v>
      </c>
      <c r="BK336">
        <v>-2.5962625642314299</v>
      </c>
      <c r="BL336">
        <v>-2.5879751192081399</v>
      </c>
      <c r="BM336">
        <v>-2.5770777824378102</v>
      </c>
      <c r="BN336">
        <v>-2.5636780392493899</v>
      </c>
      <c r="BO336">
        <v>-2.54789567054494</v>
      </c>
      <c r="BP336">
        <v>-2.5298594810166501</v>
      </c>
      <c r="BQ336">
        <v>-2.5096883664755798</v>
      </c>
      <c r="BR336">
        <v>-2.48749646333783</v>
      </c>
      <c r="BS336">
        <v>-2.46337865298718</v>
      </c>
      <c r="BT336">
        <v>-2.4373992194901501</v>
      </c>
      <c r="BU336">
        <v>-2.4096075162742601</v>
      </c>
      <c r="BV336">
        <v>-2.3800050181519601</v>
      </c>
      <c r="BW336">
        <v>-2.3485744705861702</v>
      </c>
      <c r="BX336">
        <v>-2.3152627720504002</v>
      </c>
      <c r="BY336">
        <v>-2.2799850946993101</v>
      </c>
      <c r="BZ336">
        <v>-2.2426475459462201</v>
      </c>
      <c r="CA336">
        <v>-2.2031246559653299</v>
      </c>
      <c r="CB336">
        <v>-2.1612999170365499</v>
      </c>
      <c r="CC336">
        <v>-2.1170459168674198</v>
      </c>
      <c r="CD336">
        <v>-2.0702529480337</v>
      </c>
      <c r="CE336">
        <v>-2.0208263484655999</v>
      </c>
      <c r="CF336">
        <v>-1.9686982504419599</v>
      </c>
      <c r="CG336">
        <v>-1.9138329820978099</v>
      </c>
      <c r="CH336">
        <v>-1.85623150981328</v>
      </c>
      <c r="CI336">
        <v>-1.7959330545557901</v>
      </c>
      <c r="CJ336">
        <v>-1.7330183647093</v>
      </c>
      <c r="CK336">
        <v>-1.6676037741187499</v>
      </c>
      <c r="CL336">
        <v>-1.5998438120348399</v>
      </c>
      <c r="CM336">
        <v>-1.52991924845685</v>
      </c>
      <c r="CN336">
        <v>-1.45803814855611</v>
      </c>
      <c r="CO336">
        <v>-1.38442114462259</v>
      </c>
      <c r="CP336">
        <v>-1.3093006306703101</v>
      </c>
      <c r="CQ336">
        <v>-1.23290724099124</v>
      </c>
      <c r="CR336">
        <v>-1.1554660615724599</v>
      </c>
      <c r="CS336">
        <v>-1.0771902466711001</v>
      </c>
      <c r="CT336">
        <v>-0.99827070306948795</v>
      </c>
      <c r="CU336">
        <v>-0.91888260175394798</v>
      </c>
      <c r="CV336">
        <v>-0.83916765638268298</v>
      </c>
      <c r="CW336">
        <v>-0.75925107709908302</v>
      </c>
      <c r="CX336">
        <v>-0.67922403694002598</v>
      </c>
      <c r="CY336">
        <v>-0.59916045852763999</v>
      </c>
      <c r="CZ336">
        <v>-0.51910799721076195</v>
      </c>
      <c r="DA336">
        <v>-0.43909879266498603</v>
      </c>
      <c r="DB336">
        <v>-0.35914725811215698</v>
      </c>
      <c r="DC336">
        <v>-0.27925797422267301</v>
      </c>
      <c r="DD336">
        <v>-0.199424203911999</v>
      </c>
      <c r="DE336">
        <v>-0.119634695367658</v>
      </c>
      <c r="DF336">
        <v>-7.9752021400699896E-2</v>
      </c>
    </row>
    <row r="337" spans="11:110" ht="1.1499999999999999" customHeight="1" x14ac:dyDescent="0.25">
      <c r="K337">
        <v>-7.8794565243788306E-2</v>
      </c>
      <c r="L337">
        <v>-0.11826378998803599</v>
      </c>
      <c r="M337">
        <v>-0.19715301445047301</v>
      </c>
      <c r="N337">
        <v>-0.27607384911013899</v>
      </c>
      <c r="O337">
        <v>-0.35506299131181102</v>
      </c>
      <c r="P337">
        <v>-0.43410771117168601</v>
      </c>
      <c r="Q337">
        <v>-0.51321429108852001</v>
      </c>
      <c r="R337">
        <v>-0.59235678532910196</v>
      </c>
      <c r="S337">
        <v>-0.67151238698786497</v>
      </c>
      <c r="T337">
        <v>-0.75061001616098499</v>
      </c>
      <c r="U337">
        <v>-0.82960144860061502</v>
      </c>
      <c r="V337">
        <v>-0.90836581764645796</v>
      </c>
      <c r="W337">
        <v>-0.98679259326270796</v>
      </c>
      <c r="X337">
        <v>-1.0647393152129301</v>
      </c>
      <c r="Y337">
        <v>-1.14202126772319</v>
      </c>
      <c r="Z337">
        <v>-1.21846038860001</v>
      </c>
      <c r="AA337">
        <v>-1.29384752848518</v>
      </c>
      <c r="AB337">
        <v>-1.3679530794816299</v>
      </c>
      <c r="AC337">
        <v>-1.4405625575810199</v>
      </c>
      <c r="AD337">
        <v>-1.51145578877526</v>
      </c>
      <c r="AE337">
        <v>-1.5804063052752699</v>
      </c>
      <c r="AF337">
        <v>-1.6472284314721499</v>
      </c>
      <c r="AG337">
        <v>-1.71174848290205</v>
      </c>
      <c r="AH337">
        <v>-1.77381650709781</v>
      </c>
      <c r="AI337">
        <v>-1.8333230100584901</v>
      </c>
      <c r="AJ337">
        <v>-1.89019983686295</v>
      </c>
      <c r="AK337">
        <v>-1.94440444793145</v>
      </c>
      <c r="AL337">
        <v>-1.99593959960644</v>
      </c>
      <c r="AM337">
        <v>-2.0448410973054498</v>
      </c>
      <c r="AN337">
        <v>-2.0911740052123799</v>
      </c>
      <c r="AO337">
        <v>-2.1350252721580198</v>
      </c>
      <c r="AP337">
        <v>-2.1765009189111701</v>
      </c>
      <c r="AQ337">
        <v>-2.2157157836538599</v>
      </c>
      <c r="AR337">
        <v>-2.2527830021633499</v>
      </c>
      <c r="AS337">
        <v>-2.2878106287422599</v>
      </c>
      <c r="AT337">
        <v>-2.32088974030219</v>
      </c>
      <c r="AU337">
        <v>-2.3520939492240802</v>
      </c>
      <c r="AV337">
        <v>-2.38146638270893</v>
      </c>
      <c r="AW337">
        <v>-2.4090265784718801</v>
      </c>
      <c r="AX337">
        <v>-2.43475974487728</v>
      </c>
      <c r="AY337">
        <v>-2.45862563075287</v>
      </c>
      <c r="AZ337">
        <v>-2.48055395971992</v>
      </c>
      <c r="BA337">
        <v>-2.5004559356075902</v>
      </c>
      <c r="BB337">
        <v>-2.5182235952234202</v>
      </c>
      <c r="BC337">
        <v>-2.5337416198057499</v>
      </c>
      <c r="BD337">
        <v>-2.5468916220682698</v>
      </c>
      <c r="BE337">
        <v>-2.5575616183309702</v>
      </c>
      <c r="BF337">
        <v>-2.5656511731424101</v>
      </c>
      <c r="BG337">
        <v>-2.5710815805320202</v>
      </c>
      <c r="BH337">
        <v>-2.5737953267189102</v>
      </c>
      <c r="BI337">
        <v>-2.5737663263936499</v>
      </c>
      <c r="BJ337">
        <v>-2.5709952157290901</v>
      </c>
      <c r="BK337">
        <v>-2.5655145310219098</v>
      </c>
      <c r="BL337">
        <v>-2.5573822562494999</v>
      </c>
      <c r="BM337">
        <v>-2.5466823847562901</v>
      </c>
      <c r="BN337">
        <v>-2.53351607696671</v>
      </c>
      <c r="BO337">
        <v>-2.51799565941716</v>
      </c>
      <c r="BP337">
        <v>-2.5002422420566099</v>
      </c>
      <c r="BQ337">
        <v>-2.4803673740527601</v>
      </c>
      <c r="BR337">
        <v>-2.4584784631590502</v>
      </c>
      <c r="BS337">
        <v>-2.4346645340938098</v>
      </c>
      <c r="BT337">
        <v>-2.40898614584858</v>
      </c>
      <c r="BU337">
        <v>-2.3814900175960299</v>
      </c>
      <c r="BV337">
        <v>-2.3521773165078899</v>
      </c>
      <c r="BW337">
        <v>-2.32103282083665</v>
      </c>
      <c r="BX337">
        <v>-2.2880064127167201</v>
      </c>
      <c r="BY337">
        <v>-2.2530193659517002</v>
      </c>
      <c r="BZ337">
        <v>-2.2159841050660898</v>
      </c>
      <c r="CA337">
        <v>-2.1767831910096902</v>
      </c>
      <c r="CB337">
        <v>-2.1353088033339498</v>
      </c>
      <c r="CC337">
        <v>-2.09144160793111</v>
      </c>
      <c r="CD337">
        <v>-2.04508053690919</v>
      </c>
      <c r="CE337">
        <v>-1.9961377608900699</v>
      </c>
      <c r="CF337">
        <v>-1.9445514561338</v>
      </c>
      <c r="CG337">
        <v>-1.89029021793514</v>
      </c>
      <c r="CH337">
        <v>-1.8333570421654799</v>
      </c>
      <c r="CI337">
        <v>-1.77379162368694</v>
      </c>
      <c r="CJ337">
        <v>-1.7116725416396901</v>
      </c>
      <c r="CK337">
        <v>-1.6471123748096099</v>
      </c>
      <c r="CL337">
        <v>-1.58025993109947</v>
      </c>
      <c r="CM337">
        <v>-1.51128870319084</v>
      </c>
      <c r="CN337">
        <v>-1.44039864690845</v>
      </c>
      <c r="CO337">
        <v>-1.36780123875894</v>
      </c>
      <c r="CP337">
        <v>-1.2937198266406</v>
      </c>
      <c r="CQ337">
        <v>-1.2183760153952601</v>
      </c>
      <c r="CR337">
        <v>-1.14198645776014</v>
      </c>
      <c r="CS337">
        <v>-1.0647570410137901</v>
      </c>
      <c r="CT337">
        <v>-0.98687228842453301</v>
      </c>
      <c r="CU337">
        <v>-0.908502669810764</v>
      </c>
      <c r="CV337">
        <v>-0.82978648450313297</v>
      </c>
      <c r="CW337">
        <v>-0.75084688557548296</v>
      </c>
      <c r="CX337">
        <v>-0.67177455912925299</v>
      </c>
      <c r="CY337">
        <v>-0.59264372657547404</v>
      </c>
      <c r="CZ337">
        <v>-0.51350357336633801</v>
      </c>
      <c r="DA337">
        <v>-0.43438829459936601</v>
      </c>
      <c r="DB337">
        <v>-0.35531482916249302</v>
      </c>
      <c r="DC337">
        <v>-0.27629060735056099</v>
      </c>
      <c r="DD337">
        <v>-0.197311851309</v>
      </c>
      <c r="DE337">
        <v>-0.118370117009212</v>
      </c>
      <c r="DF337">
        <v>-7.8909884355734899E-2</v>
      </c>
    </row>
    <row r="338" spans="11:110" ht="1.1499999999999999" customHeight="1" x14ac:dyDescent="0.25">
      <c r="K338">
        <v>-7.7955935484578701E-2</v>
      </c>
      <c r="L338">
        <v>-0.117003564449828</v>
      </c>
      <c r="M338">
        <v>-0.19504745435850501</v>
      </c>
      <c r="N338">
        <v>-0.27311561677691298</v>
      </c>
      <c r="O338">
        <v>-0.351241631824464</v>
      </c>
      <c r="P338">
        <v>-0.42941000473056101</v>
      </c>
      <c r="Q338">
        <v>-0.50762407995310199</v>
      </c>
      <c r="R338">
        <v>-0.58585579039312896</v>
      </c>
      <c r="S338">
        <v>-0.66408028516651396</v>
      </c>
      <c r="T338">
        <v>-0.74222550476772098</v>
      </c>
      <c r="U338">
        <v>-0.820242792857939</v>
      </c>
      <c r="V338">
        <v>-0.89801243874292103</v>
      </c>
      <c r="W338">
        <v>-0.97542607455402097</v>
      </c>
      <c r="X338">
        <v>-1.05234468650261</v>
      </c>
      <c r="Y338">
        <v>-1.1285885252866099</v>
      </c>
      <c r="Z338">
        <v>-1.20398575806917</v>
      </c>
      <c r="AA338">
        <v>-1.27833448247333</v>
      </c>
      <c r="AB338">
        <v>-1.3514132693330501</v>
      </c>
      <c r="AC338">
        <v>-1.42301617342362</v>
      </c>
      <c r="AD338">
        <v>-1.49293190575853</v>
      </c>
      <c r="AE338">
        <v>-1.5609425745710701</v>
      </c>
      <c r="AF338">
        <v>-1.6268700638990099</v>
      </c>
      <c r="AG338">
        <v>-1.6905474823313</v>
      </c>
      <c r="AH338">
        <v>-1.75183025795922</v>
      </c>
      <c r="AI338">
        <v>-1.8106122209267199</v>
      </c>
      <c r="AJ338">
        <v>-1.8668268213569099</v>
      </c>
      <c r="AK338">
        <v>-1.92043128487145</v>
      </c>
      <c r="AL338">
        <v>-1.9714259186615</v>
      </c>
      <c r="AM338">
        <v>-2.01984238182279</v>
      </c>
      <c r="AN338">
        <v>-2.0657400579780698</v>
      </c>
      <c r="AO338">
        <v>-2.1091990242187899</v>
      </c>
      <c r="AP338">
        <v>-2.1503175098771998</v>
      </c>
      <c r="AQ338">
        <v>-2.1892024002727601</v>
      </c>
      <c r="AR338">
        <v>-2.2259588566787101</v>
      </c>
      <c r="AS338">
        <v>-2.2606876187095799</v>
      </c>
      <c r="AT338">
        <v>-2.2934735914298501</v>
      </c>
      <c r="AU338">
        <v>-2.3243853245534498</v>
      </c>
      <c r="AV338">
        <v>-2.35346289365885</v>
      </c>
      <c r="AW338">
        <v>-2.38072434606564</v>
      </c>
      <c r="AX338">
        <v>-2.40615553953899</v>
      </c>
      <c r="AY338">
        <v>-2.42971844611959</v>
      </c>
      <c r="AZ338">
        <v>-2.45134696591973</v>
      </c>
      <c r="BA338">
        <v>-2.4709576743003301</v>
      </c>
      <c r="BB338">
        <v>-2.4884489154311402</v>
      </c>
      <c r="BC338">
        <v>-2.5037126597988801</v>
      </c>
      <c r="BD338">
        <v>-2.5166373637384898</v>
      </c>
      <c r="BE338">
        <v>-2.52711812025768</v>
      </c>
      <c r="BF338">
        <v>-2.5350603747206399</v>
      </c>
      <c r="BG338">
        <v>-2.5403903852474898</v>
      </c>
      <c r="BH338">
        <v>-2.5430539635613498</v>
      </c>
      <c r="BI338">
        <v>-2.5430267888162401</v>
      </c>
      <c r="BJ338">
        <v>-2.54030933019042</v>
      </c>
      <c r="BK338">
        <v>-2.534932174873</v>
      </c>
      <c r="BL338">
        <v>-2.5269498719594501</v>
      </c>
      <c r="BM338">
        <v>-2.5164411171046899</v>
      </c>
      <c r="BN338">
        <v>-2.5035011457296901</v>
      </c>
      <c r="BO338">
        <v>-2.4882352757795401</v>
      </c>
      <c r="BP338">
        <v>-2.4707574125477301</v>
      </c>
      <c r="BQ338">
        <v>-2.4511722216601601</v>
      </c>
      <c r="BR338">
        <v>-2.4295807766420001</v>
      </c>
      <c r="BS338">
        <v>-2.4060666567403701</v>
      </c>
      <c r="BT338">
        <v>-2.3806868976835802</v>
      </c>
      <c r="BU338">
        <v>-2.3534857804989202</v>
      </c>
      <c r="BV338">
        <v>-2.3244641944674602</v>
      </c>
      <c r="BW338">
        <v>-2.2936088379739998</v>
      </c>
      <c r="BX338">
        <v>-2.2608724036571299</v>
      </c>
      <c r="BY338">
        <v>-2.2261819352670802</v>
      </c>
      <c r="BZ338">
        <v>-2.1894557675369999</v>
      </c>
      <c r="CA338">
        <v>-2.1505840482650598</v>
      </c>
      <c r="CB338">
        <v>-2.1094671246457901</v>
      </c>
      <c r="CC338">
        <v>-2.06599322228152</v>
      </c>
      <c r="CD338">
        <v>-2.0200694703939899</v>
      </c>
      <c r="CE338">
        <v>-1.97161435712529</v>
      </c>
      <c r="CF338">
        <v>-1.9205718377088199</v>
      </c>
      <c r="CG338">
        <v>-1.8669144170323</v>
      </c>
      <c r="CH338">
        <v>-1.8106470390817899</v>
      </c>
      <c r="CI338">
        <v>-1.75180979804117</v>
      </c>
      <c r="CJ338">
        <v>-1.6904791944126201</v>
      </c>
      <c r="CK338">
        <v>-1.6267642715581501</v>
      </c>
      <c r="CL338">
        <v>-1.56080836608924</v>
      </c>
      <c r="CM338">
        <v>-1.4927781251719701</v>
      </c>
      <c r="CN338">
        <v>-1.42286575642055</v>
      </c>
      <c r="CO338">
        <v>-1.3512741082020201</v>
      </c>
      <c r="CP338">
        <v>-1.27821786860262</v>
      </c>
      <c r="CQ338">
        <v>-1.2039101110760799</v>
      </c>
      <c r="CR338">
        <v>-1.1285593867039201</v>
      </c>
      <c r="CS338">
        <v>-1.0523646656540699</v>
      </c>
      <c r="CT338">
        <v>-0.97550431659864401</v>
      </c>
      <c r="CU338">
        <v>-0.89814424376177104</v>
      </c>
      <c r="CV338">
        <v>-0.82041942829763603</v>
      </c>
      <c r="CW338">
        <v>-0.74245091161932997</v>
      </c>
      <c r="CX338">
        <v>-0.66432884336408204</v>
      </c>
      <c r="CY338">
        <v>-0.58612757954869699</v>
      </c>
      <c r="CZ338">
        <v>-0.50789768158960202</v>
      </c>
      <c r="DA338">
        <v>-0.42967519157969503</v>
      </c>
      <c r="DB338">
        <v>-0.35147940618787699</v>
      </c>
      <c r="DC338">
        <v>-0.27332039603525998</v>
      </c>
      <c r="DD338">
        <v>-0.19519721340478499</v>
      </c>
      <c r="DE338">
        <v>-0.117104070203617</v>
      </c>
      <c r="DF338">
        <v>-7.8066699454866398E-2</v>
      </c>
    </row>
    <row r="339" spans="11:110" ht="1.1499999999999999" customHeight="1" x14ac:dyDescent="0.25">
      <c r="K339">
        <v>-7.7116263105463004E-2</v>
      </c>
      <c r="L339">
        <v>-0.115741787539136</v>
      </c>
      <c r="M339">
        <v>-0.19293949102343</v>
      </c>
      <c r="N339">
        <v>-0.27015443922923099</v>
      </c>
      <c r="O339">
        <v>-0.34741721206354198</v>
      </c>
      <c r="P339">
        <v>-0.42470972960382802</v>
      </c>
      <c r="Q339">
        <v>-0.502032558638147</v>
      </c>
      <c r="R339">
        <v>-0.57935570168016504</v>
      </c>
      <c r="S339">
        <v>-0.65665243386305905</v>
      </c>
      <c r="T339">
        <v>-0.73384987444630501</v>
      </c>
      <c r="U339">
        <v>-0.81089904475019903</v>
      </c>
      <c r="V339">
        <v>-0.88768146003392701</v>
      </c>
      <c r="W339">
        <v>-0.96409090449662904</v>
      </c>
      <c r="X339">
        <v>-1.03999173300301</v>
      </c>
      <c r="Y339">
        <v>-1.11520900719759</v>
      </c>
      <c r="Z339">
        <v>-1.1895768736230099</v>
      </c>
      <c r="AA339">
        <v>-1.2629003670685099</v>
      </c>
      <c r="AB339">
        <v>-1.33496586778304</v>
      </c>
      <c r="AC339">
        <v>-1.4055755516025501</v>
      </c>
      <c r="AD339">
        <v>-1.4745265776237699</v>
      </c>
      <c r="AE339">
        <v>-1.5416092021596901</v>
      </c>
      <c r="AF339">
        <v>-1.6066524770381601</v>
      </c>
      <c r="AG339">
        <v>-1.6694959535436</v>
      </c>
      <c r="AH339">
        <v>-1.7300001694745499</v>
      </c>
      <c r="AI339">
        <v>-1.78806211823061</v>
      </c>
      <c r="AJ339">
        <v>-1.8436167888313999</v>
      </c>
      <c r="AK339">
        <v>-1.8966212093669801</v>
      </c>
      <c r="AL339">
        <v>-1.9470733980555901</v>
      </c>
      <c r="AM339">
        <v>-1.9950011466964901</v>
      </c>
      <c r="AN339">
        <v>-2.04045848607569</v>
      </c>
      <c r="AO339">
        <v>-2.0835190471523002</v>
      </c>
      <c r="AP339">
        <v>-2.1242737484363201</v>
      </c>
      <c r="AQ339">
        <v>-2.1628219841573002</v>
      </c>
      <c r="AR339">
        <v>-2.19926142126763</v>
      </c>
      <c r="AS339">
        <v>-2.2336859167679899</v>
      </c>
      <c r="AT339">
        <v>-2.2661745846620098</v>
      </c>
      <c r="AU339">
        <v>-2.29679116549377</v>
      </c>
      <c r="AV339">
        <v>-2.32557289612111</v>
      </c>
      <c r="AW339">
        <v>-2.3525363908953798</v>
      </c>
      <c r="AX339">
        <v>-2.37766808489949</v>
      </c>
      <c r="AY339">
        <v>-2.4009320620912198</v>
      </c>
      <c r="AZ339">
        <v>-2.4222660958358402</v>
      </c>
      <c r="BA339">
        <v>-2.4415918170434301</v>
      </c>
      <c r="BB339">
        <v>-2.4588134627194602</v>
      </c>
      <c r="BC339">
        <v>-2.4738298686411402</v>
      </c>
      <c r="BD339">
        <v>-2.4865358660339099</v>
      </c>
      <c r="BE339">
        <v>-2.4968332249239298</v>
      </c>
      <c r="BF339">
        <v>-2.5046328967290901</v>
      </c>
      <c r="BG339">
        <v>-2.5098657682670602</v>
      </c>
      <c r="BH339">
        <v>-2.5124808313634501</v>
      </c>
      <c r="BI339">
        <v>-2.5124553529533</v>
      </c>
      <c r="BJ339">
        <v>-2.50978969617517</v>
      </c>
      <c r="BK339">
        <v>-2.50451259843594</v>
      </c>
      <c r="BL339">
        <v>-2.4966753807098399</v>
      </c>
      <c r="BM339">
        <v>-2.4863517860151001</v>
      </c>
      <c r="BN339">
        <v>-2.4736314782587101</v>
      </c>
      <c r="BO339">
        <v>-2.45861320414298</v>
      </c>
      <c r="BP339">
        <v>-2.4414041148295298</v>
      </c>
      <c r="BQ339">
        <v>-2.4221024242673201</v>
      </c>
      <c r="BR339">
        <v>-2.4008032536346202</v>
      </c>
      <c r="BS339">
        <v>-2.3775851063428202</v>
      </c>
      <c r="BT339">
        <v>-2.35250169796966</v>
      </c>
      <c r="BU339">
        <v>-2.3255950459675199</v>
      </c>
      <c r="BV339">
        <v>-2.29686579215163</v>
      </c>
      <c r="BW339">
        <v>-2.26630244929237</v>
      </c>
      <c r="BX339">
        <v>-2.2338603540499999</v>
      </c>
      <c r="BY339">
        <v>-2.19947201137628</v>
      </c>
      <c r="BZ339">
        <v>-2.1630612773710798</v>
      </c>
      <c r="CA339">
        <v>-2.1245254765527699</v>
      </c>
      <c r="CB339">
        <v>-2.0837726236129899</v>
      </c>
      <c r="CC339">
        <v>-2.0406980279811999</v>
      </c>
      <c r="CD339">
        <v>-1.99521658869081</v>
      </c>
      <c r="CE339">
        <v>-1.9472526325024799</v>
      </c>
      <c r="CF339">
        <v>-1.89675564428302</v>
      </c>
      <c r="CG339">
        <v>-1.8437016942973301</v>
      </c>
      <c r="CH339">
        <v>-1.7880976096035499</v>
      </c>
      <c r="CI339">
        <v>-1.7299837980839701</v>
      </c>
      <c r="CJ339">
        <v>-1.6694347798611699</v>
      </c>
      <c r="CK339">
        <v>-1.6065562580061701</v>
      </c>
      <c r="CL339">
        <v>-1.5414863382426101</v>
      </c>
      <c r="CM339">
        <v>-1.47438522783677</v>
      </c>
      <c r="CN339">
        <v>-1.40543772164978</v>
      </c>
      <c r="CO339">
        <v>-1.3348385446586599</v>
      </c>
      <c r="CP339">
        <v>-1.2627940816006999</v>
      </c>
      <c r="CQ339">
        <v>-1.1895093516986901</v>
      </c>
      <c r="CR339">
        <v>-1.1151851166056801</v>
      </c>
      <c r="CS339">
        <v>-1.0400137594504999</v>
      </c>
      <c r="CT339">
        <v>-0.96416772118419802</v>
      </c>
      <c r="CU339">
        <v>-0.88780846208814101</v>
      </c>
      <c r="CV339">
        <v>-0.81106775180971002</v>
      </c>
      <c r="CW339">
        <v>-0.73406446442749596</v>
      </c>
      <c r="CX339">
        <v>-0.65688817712576497</v>
      </c>
      <c r="CY339">
        <v>-0.57961322855324804</v>
      </c>
      <c r="CZ339">
        <v>-0.50229141254335397</v>
      </c>
      <c r="DA339">
        <v>-0.42496042806134898</v>
      </c>
      <c r="DB339">
        <v>-0.34764176643353001</v>
      </c>
      <c r="DC339">
        <v>-0.27034794680567298</v>
      </c>
      <c r="DD339">
        <v>-0.193080719268582</v>
      </c>
      <c r="DE339">
        <v>-0.115836812606967</v>
      </c>
      <c r="DF339">
        <v>-7.7222640635045497E-2</v>
      </c>
    </row>
    <row r="340" spans="11:110" ht="1.1499999999999999" customHeight="1" x14ac:dyDescent="0.25">
      <c r="K340">
        <v>-7.6275726173216707E-2</v>
      </c>
      <c r="L340">
        <v>-0.114478728000935</v>
      </c>
      <c r="M340">
        <v>-0.190829572134566</v>
      </c>
      <c r="N340">
        <v>-0.267190941158582</v>
      </c>
      <c r="O340">
        <v>-0.34359052832231501</v>
      </c>
      <c r="P340">
        <v>-0.42000784097121102</v>
      </c>
      <c r="Q340">
        <v>-0.49644082020095498</v>
      </c>
      <c r="R340">
        <v>-0.57285771779525396</v>
      </c>
      <c r="S340">
        <v>-0.64923009298251599</v>
      </c>
      <c r="T340">
        <v>-0.72548438994936504</v>
      </c>
      <c r="U340">
        <v>-0.80157140707673902</v>
      </c>
      <c r="V340">
        <v>-0.87737394646315303</v>
      </c>
      <c r="W340">
        <v>-0.95278793009403195</v>
      </c>
      <c r="X340">
        <v>-1.02768100425689</v>
      </c>
      <c r="Y340">
        <v>-1.101882891749</v>
      </c>
      <c r="Z340">
        <v>-1.17523347783666</v>
      </c>
      <c r="AA340">
        <v>-1.2475444395325801</v>
      </c>
      <c r="AB340">
        <v>-1.3186096180565801</v>
      </c>
      <c r="AC340">
        <v>-1.3882389140895</v>
      </c>
      <c r="AD340">
        <v>-1.4562375212407901</v>
      </c>
      <c r="AE340">
        <v>-1.5224034425586499</v>
      </c>
      <c r="AF340">
        <v>-1.58657252909768</v>
      </c>
      <c r="AG340">
        <v>-1.64859044257278</v>
      </c>
      <c r="AH340">
        <v>-1.70832257757488</v>
      </c>
      <c r="AI340">
        <v>-1.7656689422137399</v>
      </c>
      <c r="AJ340">
        <v>-1.8205659994178101</v>
      </c>
      <c r="AK340">
        <v>-1.8729706171097</v>
      </c>
      <c r="AL340">
        <v>-1.9228786773233899</v>
      </c>
      <c r="AM340">
        <v>-1.9703143659271301</v>
      </c>
      <c r="AN340">
        <v>-2.0153266686638598</v>
      </c>
      <c r="AO340">
        <v>-2.0579831736738901</v>
      </c>
      <c r="AP340">
        <v>-2.09836794203295</v>
      </c>
      <c r="AQ340">
        <v>-2.1365733060196299</v>
      </c>
      <c r="AR340">
        <v>-2.1726898980523699</v>
      </c>
      <c r="AS340">
        <v>-2.206805095794</v>
      </c>
      <c r="AT340">
        <v>-2.23899257818525</v>
      </c>
      <c r="AU340">
        <v>-2.2693115209986598</v>
      </c>
      <c r="AV340">
        <v>-2.29779652025857</v>
      </c>
      <c r="AW340">
        <v>-2.3244628123915998</v>
      </c>
      <c r="AX340">
        <v>-2.3492973411432301</v>
      </c>
      <c r="AY340">
        <v>-2.37226620582069</v>
      </c>
      <c r="AZ340">
        <v>-2.3933107571553398</v>
      </c>
      <c r="BA340">
        <v>-2.4123573941967602</v>
      </c>
      <c r="BB340">
        <v>-2.42931585873843</v>
      </c>
      <c r="BC340">
        <v>-2.4440914428732698</v>
      </c>
      <c r="BD340">
        <v>-2.45658492826654</v>
      </c>
      <c r="BE340">
        <v>-2.46670437601141</v>
      </c>
      <c r="BF340">
        <v>-2.4743658945994298</v>
      </c>
      <c r="BG340">
        <v>-2.47950468751716</v>
      </c>
      <c r="BH340">
        <v>-2.48207278856612</v>
      </c>
      <c r="BI340">
        <v>-2.4820488827337899</v>
      </c>
      <c r="BJ340">
        <v>-2.4794332922275899</v>
      </c>
      <c r="BK340">
        <v>-2.47425299175895</v>
      </c>
      <c r="BL340">
        <v>-2.4665562661866201</v>
      </c>
      <c r="BM340">
        <v>-2.4564122424460502</v>
      </c>
      <c r="BN340">
        <v>-2.4439053247971998</v>
      </c>
      <c r="BO340">
        <v>-2.4291281194669301</v>
      </c>
      <c r="BP340">
        <v>-2.4121814330099398</v>
      </c>
      <c r="BQ340">
        <v>-2.3931574346270001</v>
      </c>
      <c r="BR340">
        <v>-2.37214566085395</v>
      </c>
      <c r="BS340">
        <v>-2.3492198687264598</v>
      </c>
      <c r="BT340">
        <v>-2.3244306627450202</v>
      </c>
      <c r="BU340">
        <v>-2.2978179440402</v>
      </c>
      <c r="BV340">
        <v>-2.26938214551671</v>
      </c>
      <c r="BW340">
        <v>-2.2391134890061899</v>
      </c>
      <c r="BX340">
        <v>-2.20696979860453</v>
      </c>
      <c r="BY340">
        <v>-2.1728887525807399</v>
      </c>
      <c r="BZ340">
        <v>-2.1367993547090398</v>
      </c>
      <c r="CA340">
        <v>-2.09860573178198</v>
      </c>
      <c r="CB340">
        <v>-2.0582230787352498</v>
      </c>
      <c r="CC340">
        <v>-2.01555335943078</v>
      </c>
      <c r="CD340">
        <v>-1.9705188224949799</v>
      </c>
      <c r="CE340">
        <v>-1.9230491958770599</v>
      </c>
      <c r="CF340">
        <v>-1.8730992524272501</v>
      </c>
      <c r="CG340">
        <v>-1.8206483023764799</v>
      </c>
      <c r="CH340">
        <v>-1.7657050015321101</v>
      </c>
      <c r="CI340">
        <v>-1.7083099783953299</v>
      </c>
      <c r="CJ340">
        <v>-1.6485358774322101</v>
      </c>
      <c r="CK340">
        <v>-1.5864852325026999</v>
      </c>
      <c r="CL340">
        <v>-1.5222911525843701</v>
      </c>
      <c r="CM340">
        <v>-1.4561077819871699</v>
      </c>
      <c r="CN340">
        <v>-1.3881128193319501</v>
      </c>
      <c r="CO340">
        <v>-1.3184933433972601</v>
      </c>
      <c r="CP340">
        <v>-1.2474477705814</v>
      </c>
      <c r="CQ340">
        <v>-1.1751735164208199</v>
      </c>
      <c r="CR340">
        <v>-1.1018638536919001</v>
      </c>
      <c r="CS340">
        <v>-1.0277048841145999</v>
      </c>
      <c r="CT340">
        <v>-0.95286334967081898</v>
      </c>
      <c r="CU340">
        <v>-0.87749637341415099</v>
      </c>
      <c r="CV340">
        <v>-0.80173262869927797</v>
      </c>
      <c r="CW340">
        <v>-0.72568876891864398</v>
      </c>
      <c r="CX340">
        <v>-0.64945376975526303</v>
      </c>
      <c r="CY340">
        <v>-0.57310181798537096</v>
      </c>
      <c r="CZ340">
        <v>-0.49668580021386299</v>
      </c>
      <c r="DA340">
        <v>-0.42024490357656302</v>
      </c>
      <c r="DB340">
        <v>-0.34380265296234902</v>
      </c>
      <c r="DC340">
        <v>-0.26737384119685398</v>
      </c>
      <c r="DD340">
        <v>-0.19096278194876501</v>
      </c>
      <c r="DE340">
        <v>-0.114568592411046</v>
      </c>
      <c r="DF340">
        <v>-7.6377877206714406E-2</v>
      </c>
    </row>
    <row r="341" spans="11:110" ht="1.1499999999999999" customHeight="1" x14ac:dyDescent="0.25">
      <c r="K341">
        <v>-7.5434495631807194E-2</v>
      </c>
      <c r="L341">
        <v>-0.113214643820911</v>
      </c>
      <c r="M341">
        <v>-0.18871812681392799</v>
      </c>
      <c r="N341">
        <v>-0.26422572000007599</v>
      </c>
      <c r="O341">
        <v>-0.33976234005671302</v>
      </c>
      <c r="P341">
        <v>-0.415305246793859</v>
      </c>
      <c r="Q341">
        <v>-0.49084989996526002</v>
      </c>
      <c r="R341">
        <v>-0.56636296962035804</v>
      </c>
      <c r="S341">
        <v>-0.64181444577254299</v>
      </c>
      <c r="T341">
        <v>-0.717130232561071</v>
      </c>
      <c r="U341">
        <v>-0.79226099574112496</v>
      </c>
      <c r="V341">
        <v>-0.86709087652239702</v>
      </c>
      <c r="W341">
        <v>-0.94151791689792796</v>
      </c>
      <c r="X341">
        <v>-1.0154129783141299</v>
      </c>
      <c r="Y341">
        <v>-1.0886103001230301</v>
      </c>
      <c r="Z341">
        <v>-1.1609552747260199</v>
      </c>
      <c r="AA341">
        <v>-1.2322659407693799</v>
      </c>
      <c r="AB341">
        <v>-1.30234327157069</v>
      </c>
      <c r="AC341">
        <v>-1.3710045166286799</v>
      </c>
      <c r="AD341">
        <v>-1.4380625125481099</v>
      </c>
      <c r="AE341">
        <v>-1.50332263277778</v>
      </c>
      <c r="AF341">
        <v>-1.5666271808541301</v>
      </c>
      <c r="AG341">
        <v>-1.6278276136820999</v>
      </c>
      <c r="AH341">
        <v>-1.68679394666986</v>
      </c>
      <c r="AI341">
        <v>-1.7434290655796001</v>
      </c>
      <c r="AJ341">
        <v>-1.7976708428249799</v>
      </c>
      <c r="AK341">
        <v>-1.84947602411631</v>
      </c>
      <c r="AL341">
        <v>-1.8988385011161</v>
      </c>
      <c r="AM341">
        <v>-1.9457790976662299</v>
      </c>
      <c r="AN341">
        <v>-1.99034204450082</v>
      </c>
      <c r="AO341">
        <v>-2.03258926891918</v>
      </c>
      <c r="AP341">
        <v>-2.0725984018030599</v>
      </c>
      <c r="AQ341">
        <v>-2.1104551123648698</v>
      </c>
      <c r="AR341">
        <v>-2.1462434395933401</v>
      </c>
      <c r="AS341">
        <v>-2.1800446572182302</v>
      </c>
      <c r="AT341">
        <v>-2.2119273416357101</v>
      </c>
      <c r="AU341">
        <v>-2.24194634155314</v>
      </c>
      <c r="AV341">
        <v>-2.2701337932134802</v>
      </c>
      <c r="AW341">
        <v>-2.29650360938109</v>
      </c>
      <c r="AX341">
        <v>-2.3210431778547198</v>
      </c>
      <c r="AY341">
        <v>-2.3437205282070401</v>
      </c>
      <c r="AZ341">
        <v>-2.3644803015335598</v>
      </c>
      <c r="BA341">
        <v>-2.3832534040898099</v>
      </c>
      <c r="BB341">
        <v>-2.3999547185182202</v>
      </c>
      <c r="BC341">
        <v>-2.4144955983025498</v>
      </c>
      <c r="BD341">
        <v>-2.42678239464446</v>
      </c>
      <c r="BE341">
        <v>-2.4367290833655302</v>
      </c>
      <c r="BF341">
        <v>-2.4442566076205599</v>
      </c>
      <c r="BG341">
        <v>-2.4493041982922699</v>
      </c>
      <c r="BH341">
        <v>-2.4518267955136999</v>
      </c>
      <c r="BI341">
        <v>-2.4518043451866101</v>
      </c>
      <c r="BJ341">
        <v>-2.4492371927889698</v>
      </c>
      <c r="BK341">
        <v>-2.4441506270140199</v>
      </c>
      <c r="BL341">
        <v>-2.4365900775781002</v>
      </c>
      <c r="BM341">
        <v>-2.4266203788685701</v>
      </c>
      <c r="BN341">
        <v>-2.4143209526289402</v>
      </c>
      <c r="BO341">
        <v>-2.39977868780419</v>
      </c>
      <c r="BP341">
        <v>-2.3830884154026699</v>
      </c>
      <c r="BQ341">
        <v>-2.3643366475884999</v>
      </c>
      <c r="BR341">
        <v>-2.34360768665162</v>
      </c>
      <c r="BS341">
        <v>-2.3209708367836299</v>
      </c>
      <c r="BT341">
        <v>-2.29647380752917</v>
      </c>
      <c r="BU341">
        <v>-2.27015450085376</v>
      </c>
      <c r="BV341">
        <v>-2.2420131931503899</v>
      </c>
      <c r="BW341">
        <v>-2.2120417039767299</v>
      </c>
      <c r="BX341">
        <v>-2.1802002029343601</v>
      </c>
      <c r="BY341">
        <v>-2.1464312699413401</v>
      </c>
      <c r="BZ341">
        <v>-2.1106686982335598</v>
      </c>
      <c r="CA341">
        <v>-2.0728230768867801</v>
      </c>
      <c r="CB341">
        <v>-2.0328163031703399</v>
      </c>
      <c r="CC341">
        <v>-1.99055661402387</v>
      </c>
      <c r="CD341">
        <v>-1.9459731885049201</v>
      </c>
      <c r="CE341">
        <v>-1.8990007637358</v>
      </c>
      <c r="CF341">
        <v>-1.8495991594957399</v>
      </c>
      <c r="CG341">
        <v>-1.79775062452292</v>
      </c>
      <c r="CH341">
        <v>-1.7434655941396</v>
      </c>
      <c r="CI341">
        <v>-1.6867848208329701</v>
      </c>
      <c r="CJ341">
        <v>-1.62777918291517</v>
      </c>
      <c r="CK341">
        <v>-1.5665481929682199</v>
      </c>
      <c r="CL341">
        <v>-1.5032201939671901</v>
      </c>
      <c r="CM341">
        <v>-1.4379436133583701</v>
      </c>
      <c r="CN341">
        <v>-1.3708893573515799</v>
      </c>
      <c r="CO341">
        <v>-1.3022373039013</v>
      </c>
      <c r="CP341">
        <v>-1.2321782221090101</v>
      </c>
      <c r="CQ341">
        <v>-1.16090234327034</v>
      </c>
      <c r="CR341">
        <v>-1.0885957458554401</v>
      </c>
      <c r="CS341">
        <v>-1.01543852924702</v>
      </c>
      <c r="CT341">
        <v>-0.94159196793453204</v>
      </c>
      <c r="CU341">
        <v>-0.867208941714816</v>
      </c>
      <c r="CV341">
        <v>-0.79241514660581702</v>
      </c>
      <c r="CW341">
        <v>-0.71732496975892801</v>
      </c>
      <c r="CX341">
        <v>-0.64202675596336001</v>
      </c>
      <c r="CY341">
        <v>-0.56659442778006397</v>
      </c>
      <c r="CZ341">
        <v>-0.49108182409157902</v>
      </c>
      <c r="DA341">
        <v>-0.41552947355653902</v>
      </c>
      <c r="DB341">
        <v>-0.33996277543725201</v>
      </c>
      <c r="DC341">
        <v>-0.26439863591408502</v>
      </c>
      <c r="DD341">
        <v>-0.18884379839979801</v>
      </c>
      <c r="DE341">
        <v>-0.113299648342172</v>
      </c>
      <c r="DF341">
        <v>-7.5532573436576003E-2</v>
      </c>
    </row>
    <row r="342" spans="11:110" ht="1.1499999999999999" customHeight="1" x14ac:dyDescent="0.25">
      <c r="K342">
        <v>-7.4592735235628399E-2</v>
      </c>
      <c r="L342">
        <v>-0.111949782257988</v>
      </c>
      <c r="M342">
        <v>-0.186605565894092</v>
      </c>
      <c r="N342">
        <v>-0.26125934646924998</v>
      </c>
      <c r="O342">
        <v>-0.335933370734119</v>
      </c>
      <c r="P342">
        <v>-0.41060280918796599</v>
      </c>
      <c r="Q342">
        <v>-0.48526077753035202</v>
      </c>
      <c r="R342">
        <v>-0.55987252296102696</v>
      </c>
      <c r="S342">
        <v>-0.63440660214849198</v>
      </c>
      <c r="T342">
        <v>-0.70878850402919802</v>
      </c>
      <c r="U342">
        <v>-0.78296884417266399</v>
      </c>
      <c r="V342">
        <v>-0.85683314699948798</v>
      </c>
      <c r="W342">
        <v>-0.93028155374847299</v>
      </c>
      <c r="X342">
        <v>-1.0031880661630199</v>
      </c>
      <c r="Y342">
        <v>-1.07539130018825</v>
      </c>
      <c r="Z342">
        <v>-1.14674193256844</v>
      </c>
      <c r="AA342">
        <v>-1.21706409700796</v>
      </c>
      <c r="AB342">
        <v>-1.2861655882938501</v>
      </c>
      <c r="AC342">
        <v>-1.35387064761276</v>
      </c>
      <c r="AD342">
        <v>-1.4199993840243801</v>
      </c>
      <c r="AE342">
        <v>-1.4843641884394201</v>
      </c>
      <c r="AF342">
        <v>-1.54681349050382</v>
      </c>
      <c r="AG342">
        <v>-1.6072042433271601</v>
      </c>
      <c r="AH342">
        <v>-1.6654108630340401</v>
      </c>
      <c r="AI342">
        <v>-1.72133898655747</v>
      </c>
      <c r="AJ342">
        <v>-1.7749278315819299</v>
      </c>
      <c r="AK342">
        <v>-1.8261340605062699</v>
      </c>
      <c r="AL342">
        <v>-1.8749497137495299</v>
      </c>
      <c r="AM342">
        <v>-1.92139247992493</v>
      </c>
      <c r="AN342">
        <v>-1.9655021091709799</v>
      </c>
      <c r="AO342">
        <v>-2.0073352292214701</v>
      </c>
      <c r="AP342">
        <v>-2.0469634429964398</v>
      </c>
      <c r="AQ342">
        <v>-2.08446612772366</v>
      </c>
      <c r="AR342">
        <v>-2.11992115249596</v>
      </c>
      <c r="AS342">
        <v>-2.1534040358291699</v>
      </c>
      <c r="AT342">
        <v>-2.1849785619893698</v>
      </c>
      <c r="AU342">
        <v>-2.2146954855476002</v>
      </c>
      <c r="AV342">
        <v>-2.2425846456218501</v>
      </c>
      <c r="AW342">
        <v>-2.2686586865167002</v>
      </c>
      <c r="AX342">
        <v>-2.2929053798231802</v>
      </c>
      <c r="AY342">
        <v>-2.31529460850488</v>
      </c>
      <c r="AZ342">
        <v>-2.3357740281888502</v>
      </c>
      <c r="BA342">
        <v>-2.3542788150133398</v>
      </c>
      <c r="BB342">
        <v>-2.3707286506609901</v>
      </c>
      <c r="BC342">
        <v>-2.3850405690370202</v>
      </c>
      <c r="BD342">
        <v>-2.3971261514839699</v>
      </c>
      <c r="BE342">
        <v>-2.4069049189273302</v>
      </c>
      <c r="BF342">
        <v>-2.4143023540852</v>
      </c>
      <c r="BG342">
        <v>-2.4192614472685299</v>
      </c>
      <c r="BH342">
        <v>-2.4217399082095499</v>
      </c>
      <c r="BI342">
        <v>-2.4217188043665798</v>
      </c>
      <c r="BJ342">
        <v>-2.4191985621256</v>
      </c>
      <c r="BK342">
        <v>-2.41420285357751</v>
      </c>
      <c r="BL342">
        <v>-2.4067744257917298</v>
      </c>
      <c r="BM342">
        <v>-2.3969741265070699</v>
      </c>
      <c r="BN342">
        <v>-2.3848766456010901</v>
      </c>
      <c r="BO342">
        <v>-2.37056356675834</v>
      </c>
      <c r="BP342">
        <v>-2.35412407697308</v>
      </c>
      <c r="BQ342">
        <v>-2.3356394040542501</v>
      </c>
      <c r="BR342">
        <v>-2.31518894556786</v>
      </c>
      <c r="BS342">
        <v>-2.2928378168286701</v>
      </c>
      <c r="BT342">
        <v>-2.2686310532293801</v>
      </c>
      <c r="BU342">
        <v>-2.2426046454792701</v>
      </c>
      <c r="BV342">
        <v>-2.2147587824561601</v>
      </c>
      <c r="BW342">
        <v>-2.18508675925125</v>
      </c>
      <c r="BX342">
        <v>-2.15355096849897</v>
      </c>
      <c r="BY342">
        <v>-2.1200986302846201</v>
      </c>
      <c r="BZ342">
        <v>-2.0846679874727001</v>
      </c>
      <c r="CA342">
        <v>-2.0471757816567999</v>
      </c>
      <c r="CB342">
        <v>-2.0075501437258101</v>
      </c>
      <c r="CC342">
        <v>-1.96570524884583</v>
      </c>
      <c r="CD342">
        <v>-1.9215767853352399</v>
      </c>
      <c r="CE342">
        <v>-1.87510415451394</v>
      </c>
      <c r="CF342">
        <v>-1.82625197745656</v>
      </c>
      <c r="CG342">
        <v>-1.7750051678058401</v>
      </c>
      <c r="CH342">
        <v>-1.7213758913627599</v>
      </c>
      <c r="CI342">
        <v>-1.66540492809587</v>
      </c>
      <c r="CJ342">
        <v>-1.6071615025208199</v>
      </c>
      <c r="CK342">
        <v>-1.5467422321328199</v>
      </c>
      <c r="CL342">
        <v>-1.4842709232454101</v>
      </c>
      <c r="CM342">
        <v>-1.41989060045501</v>
      </c>
      <c r="CN342">
        <v>-1.35376567360484</v>
      </c>
      <c r="CO342">
        <v>-1.2860692306258701</v>
      </c>
      <c r="CP342">
        <v>-1.2169847058041301</v>
      </c>
      <c r="CQ342">
        <v>-1.1466955324205199</v>
      </c>
      <c r="CR342">
        <v>-1.0753808860018801</v>
      </c>
      <c r="CS342">
        <v>-1.0032151170590999</v>
      </c>
      <c r="CT342">
        <v>-0.93035426456575299</v>
      </c>
      <c r="CU342">
        <v>-0.85694705107011504</v>
      </c>
      <c r="CV342">
        <v>-0.78311631151752403</v>
      </c>
      <c r="CW342">
        <v>-0.70897413498645601</v>
      </c>
      <c r="CX342">
        <v>-0.63460819938934898</v>
      </c>
      <c r="CY342">
        <v>-0.56009207551854101</v>
      </c>
      <c r="CZ342">
        <v>-0.48548041130766201</v>
      </c>
      <c r="DA342">
        <v>-0.41081495028463899</v>
      </c>
      <c r="DB342">
        <v>-0.33612281080935602</v>
      </c>
      <c r="DC342">
        <v>-0.261422863167872</v>
      </c>
      <c r="DD342">
        <v>-0.186724149402066</v>
      </c>
      <c r="DE342">
        <v>-0.112030209689924</v>
      </c>
      <c r="DF342">
        <v>-7.4686888241303595E-2</v>
      </c>
    </row>
    <row r="343" spans="11:110" ht="1.1499999999999999" customHeight="1" x14ac:dyDescent="0.25">
      <c r="K343">
        <v>-7.3750601607807706E-2</v>
      </c>
      <c r="L343">
        <v>-0.110684379971298</v>
      </c>
      <c r="M343">
        <v>-0.184492282226879</v>
      </c>
      <c r="N343">
        <v>-0.25829236510235198</v>
      </c>
      <c r="O343">
        <v>-0.33210430867753898</v>
      </c>
      <c r="P343">
        <v>-0.40590134575988901</v>
      </c>
      <c r="Q343">
        <v>-0.47967437869712698</v>
      </c>
      <c r="R343">
        <v>-0.55338738104372998</v>
      </c>
      <c r="S343">
        <v>-0.62700760183557103</v>
      </c>
      <c r="T343">
        <v>-0.70046023031990001</v>
      </c>
      <c r="U343">
        <v>-0.77369590752898598</v>
      </c>
      <c r="V343">
        <v>-0.84660157746868603</v>
      </c>
      <c r="W343">
        <v>-0.91907945724213702</v>
      </c>
      <c r="X343">
        <v>-0.99100661586977801</v>
      </c>
      <c r="Y343">
        <v>-1.06222591005611</v>
      </c>
      <c r="Z343">
        <v>-1.1325930865701199</v>
      </c>
      <c r="AA343">
        <v>-1.20193812138718</v>
      </c>
      <c r="AB343">
        <v>-1.2700753370826401</v>
      </c>
      <c r="AC343">
        <v>-1.3368356270184001</v>
      </c>
      <c r="AD343">
        <v>-1.4020460222880899</v>
      </c>
      <c r="AE343">
        <v>-1.4655256001268799</v>
      </c>
      <c r="AF343">
        <v>-1.52712860883063</v>
      </c>
      <c r="AG343">
        <v>-1.5867172144775701</v>
      </c>
      <c r="AH343">
        <v>-1.6441700285749401</v>
      </c>
      <c r="AI343">
        <v>-1.69939532234257</v>
      </c>
      <c r="AJ343">
        <v>-1.7523335946343199</v>
      </c>
      <c r="AK343">
        <v>-1.8029414646030599</v>
      </c>
      <c r="AL343">
        <v>-1.8512092540221501</v>
      </c>
      <c r="AM343">
        <v>-1.89715172648824</v>
      </c>
      <c r="AN343">
        <v>-1.9408044124191099</v>
      </c>
      <c r="AO343">
        <v>-1.9822189808872801</v>
      </c>
      <c r="AP343">
        <v>-2.0214613853081298</v>
      </c>
      <c r="AQ343">
        <v>-2.0586050567188701</v>
      </c>
      <c r="AR343">
        <v>-2.0937221007625402</v>
      </c>
      <c r="AS343">
        <v>-2.12688260427473</v>
      </c>
      <c r="AT343">
        <v>-2.15814584911615</v>
      </c>
      <c r="AU343">
        <v>-2.1875587252275102</v>
      </c>
      <c r="AV343">
        <v>-2.2151489177358701</v>
      </c>
      <c r="AW343">
        <v>-2.2409278603434402</v>
      </c>
      <c r="AX343">
        <v>-2.2648836524875802</v>
      </c>
      <c r="AY343">
        <v>-2.2869879587211401</v>
      </c>
      <c r="AZ343">
        <v>-2.3071911873589701</v>
      </c>
      <c r="BA343">
        <v>-2.32543256711896</v>
      </c>
      <c r="BB343">
        <v>-2.34163625758868</v>
      </c>
      <c r="BC343">
        <v>-2.3557246066444799</v>
      </c>
      <c r="BD343">
        <v>-2.3676141245532301</v>
      </c>
      <c r="BE343">
        <v>-2.3772295129873999</v>
      </c>
      <c r="BF343">
        <v>-2.3845005267592398</v>
      </c>
      <c r="BG343">
        <v>-2.3893736668284098</v>
      </c>
      <c r="BH343">
        <v>-2.3918092725773001</v>
      </c>
      <c r="BI343">
        <v>-2.3917894155644199</v>
      </c>
      <c r="BJ343">
        <v>-2.3893146485938601</v>
      </c>
      <c r="BK343">
        <v>-2.3844070934379502</v>
      </c>
      <c r="BL343">
        <v>-2.3771069796850899</v>
      </c>
      <c r="BM343">
        <v>-2.3674714527685898</v>
      </c>
      <c r="BN343">
        <v>-2.35557070357086</v>
      </c>
      <c r="BO343">
        <v>-2.3414814057916198</v>
      </c>
      <c r="BP343">
        <v>-2.3252874017560998</v>
      </c>
      <c r="BQ343">
        <v>-2.3070649945513901</v>
      </c>
      <c r="BR343">
        <v>-2.2868889827537702</v>
      </c>
      <c r="BS343">
        <v>-2.2648205345847101</v>
      </c>
      <c r="BT343">
        <v>-2.2409022316635401</v>
      </c>
      <c r="BU343">
        <v>-2.2151682165297899</v>
      </c>
      <c r="BV343">
        <v>-2.1876186752935101</v>
      </c>
      <c r="BW343">
        <v>-2.1582482434768</v>
      </c>
      <c r="BX343">
        <v>-2.1270214370832998</v>
      </c>
      <c r="BY343">
        <v>-2.09388985913135</v>
      </c>
      <c r="BZ343">
        <v>-2.0587958849011798</v>
      </c>
      <c r="CA343">
        <v>-2.0216621225537601</v>
      </c>
      <c r="CB343">
        <v>-1.9824224799361001</v>
      </c>
      <c r="CC343">
        <v>-1.9409967774630299</v>
      </c>
      <c r="CD343">
        <v>-1.8973267897360899</v>
      </c>
      <c r="CE343">
        <v>-1.8513562831236601</v>
      </c>
      <c r="CF343">
        <v>-1.80305442714419</v>
      </c>
      <c r="CG343">
        <v>-1.7524085566319101</v>
      </c>
      <c r="CH343">
        <v>-1.69943251541837</v>
      </c>
      <c r="CI343">
        <v>-1.6441670176480101</v>
      </c>
      <c r="CJ343">
        <v>-1.58667974727419</v>
      </c>
      <c r="CK343">
        <v>-1.52706453310648</v>
      </c>
      <c r="CL343">
        <v>-1.46544087358407</v>
      </c>
      <c r="CM343">
        <v>-1.4019466726073</v>
      </c>
      <c r="CN343">
        <v>-1.33674013481237</v>
      </c>
      <c r="CO343">
        <v>-1.2699879337876601</v>
      </c>
      <c r="CP343">
        <v>-1.20186647562049</v>
      </c>
      <c r="CQ343">
        <v>-1.1325527492687999</v>
      </c>
      <c r="CR343">
        <v>-1.0622193152445101</v>
      </c>
      <c r="CS343">
        <v>-0.99103500669081701</v>
      </c>
      <c r="CT343">
        <v>-0.91915085514010997</v>
      </c>
      <c r="CU343">
        <v>-0.846711509941801</v>
      </c>
      <c r="CV343">
        <v>-0.77383705214283904</v>
      </c>
      <c r="CW343">
        <v>-0.70063725930443899</v>
      </c>
      <c r="CX343">
        <v>-0.62719909610387703</v>
      </c>
      <c r="CY343">
        <v>-0.55359571850007805</v>
      </c>
      <c r="CZ343">
        <v>-0.479882438625923</v>
      </c>
      <c r="DA343">
        <v>-0.40610210401622199</v>
      </c>
      <c r="DB343">
        <v>-0.33228340390683497</v>
      </c>
      <c r="DC343">
        <v>-0.25844703113302298</v>
      </c>
      <c r="DD343">
        <v>-0.184604199522273</v>
      </c>
      <c r="DE343">
        <v>-0.11076049633592799</v>
      </c>
      <c r="DF343">
        <v>-7.3840974990252994E-2</v>
      </c>
    </row>
    <row r="344" spans="11:110" ht="1.1499999999999999" customHeight="1" x14ac:dyDescent="0.25">
      <c r="K344">
        <v>-7.2908244405561998E-2</v>
      </c>
      <c r="L344">
        <v>-0.109418663217206</v>
      </c>
      <c r="M344">
        <v>-0.182378650996388</v>
      </c>
      <c r="N344">
        <v>-0.25532529478655303</v>
      </c>
      <c r="O344">
        <v>-0.32827580790845301</v>
      </c>
      <c r="P344">
        <v>-0.40120163090489702</v>
      </c>
      <c r="Q344">
        <v>-0.47409157731460699</v>
      </c>
      <c r="R344">
        <v>-0.54690848688904203</v>
      </c>
      <c r="S344">
        <v>-0.61961841735358503</v>
      </c>
      <c r="T344">
        <v>-0.69214636521310202</v>
      </c>
      <c r="U344">
        <v>-0.76444306669431095</v>
      </c>
      <c r="V344">
        <v>-0.83639691452504406</v>
      </c>
      <c r="W344">
        <v>-0.90791217593641205</v>
      </c>
      <c r="X344">
        <v>-0.97886891644681295</v>
      </c>
      <c r="Y344">
        <v>-1.0491141014102101</v>
      </c>
      <c r="Z344">
        <v>-1.11850834139371</v>
      </c>
      <c r="AA344">
        <v>-1.1868872154486501</v>
      </c>
      <c r="AB344">
        <v>-1.25407129598811</v>
      </c>
      <c r="AC344">
        <v>-1.3198978053991499</v>
      </c>
      <c r="AD344">
        <v>-1.3842003658203299</v>
      </c>
      <c r="AE344">
        <v>-1.44680442994446</v>
      </c>
      <c r="AF344">
        <v>-1.5075697746779</v>
      </c>
      <c r="AG344">
        <v>-1.56636351127953</v>
      </c>
      <c r="AH344">
        <v>-1.6230682549568101</v>
      </c>
      <c r="AI344">
        <v>-1.6775948028927401</v>
      </c>
      <c r="AJ344">
        <v>-1.72988487127685</v>
      </c>
      <c r="AK344">
        <v>-1.7798950773380899</v>
      </c>
      <c r="AL344">
        <v>-1.82761415029784</v>
      </c>
      <c r="AM344">
        <v>-1.8730541230392701</v>
      </c>
      <c r="AN344">
        <v>-1.91624655559426</v>
      </c>
      <c r="AO344">
        <v>-1.9572384789841499</v>
      </c>
      <c r="AP344">
        <v>-1.99609055313606</v>
      </c>
      <c r="AQ344">
        <v>-2.0328705859682299</v>
      </c>
      <c r="AR344">
        <v>-2.0676453089028102</v>
      </c>
      <c r="AS344">
        <v>-2.1004796772837602</v>
      </c>
      <c r="AT344">
        <v>-2.1314287410133499</v>
      </c>
      <c r="AU344">
        <v>-2.1605357522470898</v>
      </c>
      <c r="AV344">
        <v>-2.1878263651881702</v>
      </c>
      <c r="AW344">
        <v>-2.2133108650114401</v>
      </c>
      <c r="AX344">
        <v>-2.2369776270319699</v>
      </c>
      <c r="AY344">
        <v>-2.2588000278200302</v>
      </c>
      <c r="AZ344">
        <v>-2.2787309836101</v>
      </c>
      <c r="BA344">
        <v>-2.29671357423888</v>
      </c>
      <c r="BB344">
        <v>-2.3126761358691899</v>
      </c>
      <c r="BC344">
        <v>-2.3265459794117902</v>
      </c>
      <c r="BD344">
        <v>-2.33824427655138</v>
      </c>
      <c r="BE344">
        <v>-2.34770055074187</v>
      </c>
      <c r="BF344">
        <v>-2.35484858861459</v>
      </c>
      <c r="BG344">
        <v>-2.3596381696890201</v>
      </c>
      <c r="BH344">
        <v>-2.3620321191904501</v>
      </c>
      <c r="BI344">
        <v>-2.3620134197692702</v>
      </c>
      <c r="BJ344">
        <v>-2.3595827792808399</v>
      </c>
      <c r="BK344">
        <v>-2.3547608369045601</v>
      </c>
      <c r="BL344">
        <v>-2.3475854623368599</v>
      </c>
      <c r="BM344">
        <v>-2.3381103588969001</v>
      </c>
      <c r="BN344">
        <v>-2.3264014417232799</v>
      </c>
      <c r="BO344">
        <v>-2.3125308464479399</v>
      </c>
      <c r="BP344">
        <v>-2.2965773451943199</v>
      </c>
      <c r="BQ344">
        <v>-2.2786126624231802</v>
      </c>
      <c r="BR344">
        <v>-2.2587072783074702</v>
      </c>
      <c r="BS344">
        <v>-2.2369186407389301</v>
      </c>
      <c r="BT344">
        <v>-2.2132870908206401</v>
      </c>
      <c r="BU344">
        <v>-2.1878449684846402</v>
      </c>
      <c r="BV344">
        <v>-2.1605925531741499</v>
      </c>
      <c r="BW344">
        <v>-2.1315256741990698</v>
      </c>
      <c r="BX344">
        <v>-2.1006108948317901</v>
      </c>
      <c r="BY344">
        <v>-2.0678039436194098</v>
      </c>
      <c r="BZ344">
        <v>-2.0330510377776498</v>
      </c>
      <c r="CA344">
        <v>-1.996280382601</v>
      </c>
      <c r="CB344">
        <v>-1.95743122312546</v>
      </c>
      <c r="CC344">
        <v>-1.9164287668651001</v>
      </c>
      <c r="CD344">
        <v>-1.8732204530148699</v>
      </c>
      <c r="CE344">
        <v>-1.8277541557155099</v>
      </c>
      <c r="CF344">
        <v>-1.7800033328438301</v>
      </c>
      <c r="CG344">
        <v>-1.7299575265626901</v>
      </c>
      <c r="CH344">
        <v>-1.67763220077416</v>
      </c>
      <c r="CI344">
        <v>-1.6230679159588699</v>
      </c>
      <c r="CJ344">
        <v>-1.56633092769184</v>
      </c>
      <c r="CK344">
        <v>-1.5075123652186599</v>
      </c>
      <c r="CL344">
        <v>-1.44672764692155</v>
      </c>
      <c r="CM344">
        <v>-1.3841098081671499</v>
      </c>
      <c r="CN344">
        <v>-1.31981113535489</v>
      </c>
      <c r="CO344">
        <v>-1.25399223009376</v>
      </c>
      <c r="CP344">
        <v>-1.18682277107266</v>
      </c>
      <c r="CQ344">
        <v>-1.1184736272278799</v>
      </c>
      <c r="CR344">
        <v>-1.04911102605319</v>
      </c>
      <c r="CS344">
        <v>-0.97889849807987905</v>
      </c>
      <c r="CT344">
        <v>-0.907982286466121</v>
      </c>
      <c r="CU344">
        <v>-0.83650305501403199</v>
      </c>
      <c r="CV344">
        <v>-0.76457822421527899</v>
      </c>
      <c r="CW344">
        <v>-0.692315267154758</v>
      </c>
      <c r="CX344">
        <v>-0.61980037793976805</v>
      </c>
      <c r="CY344">
        <v>-0.54710625586867501</v>
      </c>
      <c r="CZ344">
        <v>-0.47428873423441398</v>
      </c>
      <c r="DA344">
        <v>-0.40139166425795297</v>
      </c>
      <c r="DB344">
        <v>-0.32844516796254503</v>
      </c>
      <c r="DC344">
        <v>-0.25547162447108301</v>
      </c>
      <c r="DD344">
        <v>-0.182484297160876</v>
      </c>
      <c r="DE344">
        <v>-0.109490718769616</v>
      </c>
      <c r="DF344">
        <v>-7.2994981380816101E-2</v>
      </c>
    </row>
    <row r="345" spans="11:110" ht="1.1499999999999999" customHeight="1" x14ac:dyDescent="0.25">
      <c r="K345">
        <v>-7.2065806547179798E-2</v>
      </c>
      <c r="L345">
        <v>-0.10815284808058</v>
      </c>
      <c r="M345">
        <v>-0.18026503002359701</v>
      </c>
      <c r="N345">
        <v>-0.25235862928242497</v>
      </c>
      <c r="O345">
        <v>-0.32444848899976397</v>
      </c>
      <c r="P345">
        <v>-0.39650439708316199</v>
      </c>
      <c r="Q345">
        <v>-0.46851319706222899</v>
      </c>
      <c r="R345">
        <v>-0.54043672559460398</v>
      </c>
      <c r="S345">
        <v>-0.61223995687510502</v>
      </c>
      <c r="T345">
        <v>-0.68384779375189697</v>
      </c>
      <c r="U345">
        <v>-0.75521113208534596</v>
      </c>
      <c r="V345">
        <v>-0.82621983576893399</v>
      </c>
      <c r="W345">
        <v>-0.89678019430293698</v>
      </c>
      <c r="X345">
        <v>-0.96677520147338702</v>
      </c>
      <c r="Y345">
        <v>-1.0360558026183799</v>
      </c>
      <c r="Z345">
        <v>-1.1044872735461699</v>
      </c>
      <c r="AA345">
        <v>-1.17191057053383</v>
      </c>
      <c r="AB345">
        <v>-1.23815225251717</v>
      </c>
      <c r="AC345">
        <v>-1.30305556292502</v>
      </c>
      <c r="AD345">
        <v>-1.36646040280027</v>
      </c>
      <c r="AE345">
        <v>-1.4281983082649601</v>
      </c>
      <c r="AF345">
        <v>-1.4881343106998901</v>
      </c>
      <c r="AG345">
        <v>-1.5461402140339999</v>
      </c>
      <c r="AH345">
        <v>-1.60210245805013</v>
      </c>
      <c r="AI345">
        <v>-1.6559342650633999</v>
      </c>
      <c r="AJ345">
        <v>-1.7075785054086401</v>
      </c>
      <c r="AK345">
        <v>-1.7569918369414801</v>
      </c>
      <c r="AL345">
        <v>-1.80416151585021</v>
      </c>
      <c r="AM345">
        <v>-1.84909702350241</v>
      </c>
      <c r="AN345">
        <v>-1.8918261892120101</v>
      </c>
      <c r="AO345">
        <v>-1.93239170616301</v>
      </c>
      <c r="AP345">
        <v>-1.9708492757910601</v>
      </c>
      <c r="AQ345">
        <v>-2.0072613858328201</v>
      </c>
      <c r="AR345">
        <v>-2.0416897648225101</v>
      </c>
      <c r="AS345">
        <v>-2.07419451563123</v>
      </c>
      <c r="AT345">
        <v>-2.1048267087333499</v>
      </c>
      <c r="AU345">
        <v>-2.13362618285846</v>
      </c>
      <c r="AV345">
        <v>-2.1606166644309899</v>
      </c>
      <c r="AW345">
        <v>-2.1858073576463202</v>
      </c>
      <c r="AX345">
        <v>-2.2091868651415099</v>
      </c>
      <c r="AY345">
        <v>-2.2307302057460698</v>
      </c>
      <c r="AZ345">
        <v>-2.2503925789769101</v>
      </c>
      <c r="BA345">
        <v>-2.2681207256263098</v>
      </c>
      <c r="BB345">
        <v>-2.2838468766247302</v>
      </c>
      <c r="BC345">
        <v>-2.2975029716714901</v>
      </c>
      <c r="BD345">
        <v>-2.3090146047284601</v>
      </c>
      <c r="BE345">
        <v>-2.31831576912036</v>
      </c>
      <c r="BF345">
        <v>-2.3253440687708098</v>
      </c>
      <c r="BG345">
        <v>-2.3300523438282599</v>
      </c>
      <c r="BH345">
        <v>-2.3324057584151499</v>
      </c>
      <c r="BI345">
        <v>-2.3323881383624498</v>
      </c>
      <c r="BJ345">
        <v>-2.3300003550485102</v>
      </c>
      <c r="BK345">
        <v>-2.32526163858719</v>
      </c>
      <c r="BL345">
        <v>-2.3182076474117799</v>
      </c>
      <c r="BM345">
        <v>-2.30888887787986</v>
      </c>
      <c r="BN345">
        <v>-2.2973671897425301</v>
      </c>
      <c r="BO345">
        <v>-2.2837105225699501</v>
      </c>
      <c r="BP345">
        <v>-2.26799283633886</v>
      </c>
      <c r="BQ345">
        <v>-2.2502816066795002</v>
      </c>
      <c r="BR345">
        <v>-2.23064325153118</v>
      </c>
      <c r="BS345">
        <v>-2.2091317160218198</v>
      </c>
      <c r="BT345">
        <v>-2.1857852999540301</v>
      </c>
      <c r="BU345">
        <v>-2.1606345776521398</v>
      </c>
      <c r="BV345">
        <v>-2.13368002212703</v>
      </c>
      <c r="BW345">
        <v>-2.1049185030081898</v>
      </c>
      <c r="BX345">
        <v>-2.0743185758938401</v>
      </c>
      <c r="BY345">
        <v>-2.0418398354465501</v>
      </c>
      <c r="BZ345">
        <v>-2.0074320796993299</v>
      </c>
      <c r="CA345">
        <v>-1.97102885140981</v>
      </c>
      <c r="CB345">
        <v>-1.93257431538734</v>
      </c>
      <c r="CC345">
        <v>-1.8919988346221801</v>
      </c>
      <c r="CD345">
        <v>-1.8492550975740401</v>
      </c>
      <c r="CE345">
        <v>-1.8042948647063499</v>
      </c>
      <c r="CF345">
        <v>-1.7570956171282499</v>
      </c>
      <c r="CG345">
        <v>-1.7076489184234001</v>
      </c>
      <c r="CH345">
        <v>-1.65597178842027</v>
      </c>
      <c r="CI345">
        <v>-1.6021045530196301</v>
      </c>
      <c r="CJ345">
        <v>-1.54611214872587</v>
      </c>
      <c r="CK345">
        <v>-1.4880830800582501</v>
      </c>
      <c r="CL345">
        <v>-1.42812891061435</v>
      </c>
      <c r="CM345">
        <v>-1.3663780327577399</v>
      </c>
      <c r="CN345">
        <v>-1.3029770962010301</v>
      </c>
      <c r="CO345">
        <v>-1.2380809433225</v>
      </c>
      <c r="CP345">
        <v>-1.1718528184972801</v>
      </c>
      <c r="CQ345">
        <v>-1.10445777017447</v>
      </c>
      <c r="CR345">
        <v>-1.0360559654036501</v>
      </c>
      <c r="CS345">
        <v>-0.96680583539827603</v>
      </c>
      <c r="CT345">
        <v>-0.89684904077482697</v>
      </c>
      <c r="CU345">
        <v>-0.82632235469510695</v>
      </c>
      <c r="CV345">
        <v>-0.75534061462703905</v>
      </c>
      <c r="CW345">
        <v>-0.68400901569335404</v>
      </c>
      <c r="CX345">
        <v>-0.61241291555893396</v>
      </c>
      <c r="CY345">
        <v>-0.54062453084592499</v>
      </c>
      <c r="CZ345">
        <v>-0.46870007933684898</v>
      </c>
      <c r="DA345">
        <v>-0.39668432115996899</v>
      </c>
      <c r="DB345">
        <v>-0.32460868514521701</v>
      </c>
      <c r="DC345">
        <v>-0.25249710485857502</v>
      </c>
      <c r="DD345">
        <v>-0.180364774716504</v>
      </c>
      <c r="DE345">
        <v>-0.108221078095966</v>
      </c>
      <c r="DF345">
        <v>-7.2149049332119797E-2</v>
      </c>
    </row>
    <row r="346" spans="11:110" ht="1.1499999999999999" customHeight="1" x14ac:dyDescent="0.25">
      <c r="K346">
        <v>-7.1223424443733099E-2</v>
      </c>
      <c r="L346">
        <v>-0.10688714070402899</v>
      </c>
      <c r="M346">
        <v>-0.17815176006340999</v>
      </c>
      <c r="N346">
        <v>-0.24939283775094701</v>
      </c>
      <c r="O346">
        <v>-0.32062293995108998</v>
      </c>
      <c r="P346">
        <v>-0.391810336090397</v>
      </c>
      <c r="Q346">
        <v>-0.46294001318741201</v>
      </c>
      <c r="R346">
        <v>-0.53397292656080397</v>
      </c>
      <c r="S346">
        <v>-0.60487306698599697</v>
      </c>
      <c r="T346">
        <v>-0.67556533555356901</v>
      </c>
      <c r="U346">
        <v>-0.74600084727484395</v>
      </c>
      <c r="V346">
        <v>-0.81607095355368997</v>
      </c>
      <c r="W346">
        <v>-0.88568393644375598</v>
      </c>
      <c r="X346">
        <v>-0.95472565249135599</v>
      </c>
      <c r="Y346">
        <v>-1.023050901635</v>
      </c>
      <c r="Z346">
        <v>-1.09052943361806</v>
      </c>
      <c r="AA346">
        <v>-1.1570073690764899</v>
      </c>
      <c r="AB346">
        <v>-1.22231700383388</v>
      </c>
      <c r="AC346">
        <v>-1.2863073084546699</v>
      </c>
      <c r="AD346">
        <v>-1.3488241690404601</v>
      </c>
      <c r="AE346">
        <v>-1.4097049306367899</v>
      </c>
      <c r="AF346">
        <v>-1.46881961935973</v>
      </c>
      <c r="AG346">
        <v>-1.5260444944595</v>
      </c>
      <c r="AH346">
        <v>-1.5812696526757599</v>
      </c>
      <c r="AI346">
        <v>-1.6344106470609601</v>
      </c>
      <c r="AJ346">
        <v>-1.6854114400996201</v>
      </c>
      <c r="AK346">
        <v>-1.73422877390609</v>
      </c>
      <c r="AL346">
        <v>-1.7808485444647</v>
      </c>
      <c r="AM346">
        <v>-1.82527784661217</v>
      </c>
      <c r="AN346">
        <v>-1.8675410106438</v>
      </c>
      <c r="AO346">
        <v>-1.90767667153853</v>
      </c>
      <c r="AP346">
        <v>-1.9457358876888999</v>
      </c>
      <c r="AQ346">
        <v>-1.9817761120256101</v>
      </c>
      <c r="AR346">
        <v>-2.0158544225120401</v>
      </c>
      <c r="AS346">
        <v>-2.04802632986961</v>
      </c>
      <c r="AT346">
        <v>-2.0783391610192599</v>
      </c>
      <c r="AU346">
        <v>-2.1068295627679099</v>
      </c>
      <c r="AV346">
        <v>-2.13351941788122</v>
      </c>
      <c r="AW346">
        <v>-2.1584169233894501</v>
      </c>
      <c r="AX346">
        <v>-2.18151086343277</v>
      </c>
      <c r="AY346">
        <v>-2.2027778272680298</v>
      </c>
      <c r="AZ346">
        <v>-2.2221750959068398</v>
      </c>
      <c r="BA346">
        <v>-2.2396528876107999</v>
      </c>
      <c r="BB346">
        <v>-2.2551470660111299</v>
      </c>
      <c r="BC346">
        <v>-2.2685938831589501</v>
      </c>
      <c r="BD346">
        <v>-2.2799231386528902</v>
      </c>
      <c r="BE346">
        <v>-2.2890729538491499</v>
      </c>
      <c r="BF346">
        <v>-2.29598455860198</v>
      </c>
      <c r="BG346">
        <v>-2.3006136477044201</v>
      </c>
      <c r="BH346">
        <v>-2.3029275758988699</v>
      </c>
      <c r="BI346">
        <v>-2.3029109680313198</v>
      </c>
      <c r="BJ346">
        <v>-2.30056484598959</v>
      </c>
      <c r="BK346">
        <v>-2.2959071136140801</v>
      </c>
      <c r="BL346">
        <v>-2.2889713556858799</v>
      </c>
      <c r="BM346">
        <v>-2.2798050726196601</v>
      </c>
      <c r="BN346">
        <v>-2.2684662908518098</v>
      </c>
      <c r="BO346">
        <v>-2.2550190605870899</v>
      </c>
      <c r="BP346">
        <v>-2.2395327798618898</v>
      </c>
      <c r="BQ346">
        <v>-2.22207098457298</v>
      </c>
      <c r="BR346">
        <v>-2.2026962650825799</v>
      </c>
      <c r="BS346">
        <v>-2.1814592757956301</v>
      </c>
      <c r="BT346">
        <v>-2.15839645456344</v>
      </c>
      <c r="BU346">
        <v>-2.13353664769134</v>
      </c>
      <c r="BV346">
        <v>-2.1068806173370702</v>
      </c>
      <c r="BW346">
        <v>-2.0784261204561898</v>
      </c>
      <c r="BX346">
        <v>-2.0481436657642398</v>
      </c>
      <c r="BY346">
        <v>-2.0159964538096999</v>
      </c>
      <c r="BZ346">
        <v>-1.9819376318994999</v>
      </c>
      <c r="CA346">
        <v>-1.94590582536905</v>
      </c>
      <c r="CB346">
        <v>-1.9078497284542399</v>
      </c>
      <c r="CC346">
        <v>-1.8677046463029101</v>
      </c>
      <c r="CD346">
        <v>-1.82542811351318</v>
      </c>
      <c r="CE346">
        <v>-1.78097558410852</v>
      </c>
      <c r="CF346">
        <v>-1.7343282958939801</v>
      </c>
      <c r="CG346">
        <v>-1.68547967270736</v>
      </c>
      <c r="CH346">
        <v>-1.6344482204059401</v>
      </c>
      <c r="CI346">
        <v>-1.5812739571043799</v>
      </c>
      <c r="CJ346">
        <v>-1.52602060496977</v>
      </c>
      <c r="CK346">
        <v>-1.4687741076546399</v>
      </c>
      <c r="CL346">
        <v>-1.4096423942924099</v>
      </c>
      <c r="CM346">
        <v>-1.34874941750648</v>
      </c>
      <c r="CN346">
        <v>-1.2862364639764701</v>
      </c>
      <c r="CO346">
        <v>-1.2222529047044799</v>
      </c>
      <c r="CP346">
        <v>-1.15695583238498</v>
      </c>
      <c r="CQ346">
        <v>-1.0905047545565301</v>
      </c>
      <c r="CR346">
        <v>-1.02305403791126</v>
      </c>
      <c r="CS346">
        <v>-0.95475721013204196</v>
      </c>
      <c r="CT346">
        <v>-0.88575153976894805</v>
      </c>
      <c r="CU346">
        <v>-0.81617001240686005</v>
      </c>
      <c r="CV346">
        <v>-0.74612494528775097</v>
      </c>
      <c r="CW346">
        <v>-0.67571929776659501</v>
      </c>
      <c r="CX346">
        <v>-0.60503752121360299</v>
      </c>
      <c r="CY346">
        <v>-0.53415133307077201</v>
      </c>
      <c r="CZ346">
        <v>-0.46311720959451502</v>
      </c>
      <c r="DA346">
        <v>-0.39198072695012798</v>
      </c>
      <c r="DB346">
        <v>-0.32077450716237299</v>
      </c>
      <c r="DC346">
        <v>-0.24952391148064099</v>
      </c>
      <c r="DD346">
        <v>-0.17824594887238099</v>
      </c>
      <c r="DE346">
        <v>-0.10695176605484399</v>
      </c>
      <c r="DF346">
        <v>-7.1303314844508303E-2</v>
      </c>
    </row>
    <row r="347" spans="11:110" ht="1.1499999999999999" customHeight="1" x14ac:dyDescent="0.25">
      <c r="K347">
        <v>-7.0381228185778993E-2</v>
      </c>
      <c r="L347">
        <v>-0.105621737488691</v>
      </c>
      <c r="M347">
        <v>-0.176039165104907</v>
      </c>
      <c r="N347">
        <v>-0.24642836529961601</v>
      </c>
      <c r="O347">
        <v>-0.31679971709251198</v>
      </c>
      <c r="P347">
        <v>-0.38712010033713301</v>
      </c>
      <c r="Q347">
        <v>-0.45737275421649398</v>
      </c>
      <c r="R347">
        <v>-0.52751786568308401</v>
      </c>
      <c r="S347">
        <v>-0.59751853536995803</v>
      </c>
      <c r="T347">
        <v>-0.66729974798478897</v>
      </c>
      <c r="U347">
        <v>-0.73681289244063897</v>
      </c>
      <c r="V347">
        <v>-0.80595081851522998</v>
      </c>
      <c r="W347">
        <v>-0.874623769587342</v>
      </c>
      <c r="X347">
        <v>-0.94272040219702802</v>
      </c>
      <c r="Y347">
        <v>-1.0100992487013201</v>
      </c>
      <c r="Z347">
        <v>-1.0766343483623899</v>
      </c>
      <c r="AA347">
        <v>-1.14217678578138</v>
      </c>
      <c r="AB347">
        <v>-1.2065643568906601</v>
      </c>
      <c r="AC347">
        <v>-1.2696514786272901</v>
      </c>
      <c r="AD347">
        <v>-1.33128974601022</v>
      </c>
      <c r="AE347">
        <v>-1.3913220548243299</v>
      </c>
      <c r="AF347">
        <v>-1.4496231791382399</v>
      </c>
      <c r="AG347">
        <v>-1.5060736112073101</v>
      </c>
      <c r="AH347">
        <v>-1.56056694761376</v>
      </c>
      <c r="AI347">
        <v>-1.61302098319409</v>
      </c>
      <c r="AJ347">
        <v>-1.6633807124555799</v>
      </c>
      <c r="AK347">
        <v>-1.71160300621149</v>
      </c>
      <c r="AL347">
        <v>-1.7576725062893399</v>
      </c>
      <c r="AM347">
        <v>-1.80159407270855</v>
      </c>
      <c r="AN347">
        <v>-1.84338876193837</v>
      </c>
      <c r="AO347">
        <v>-1.8830914096453399</v>
      </c>
      <c r="AP347">
        <v>-1.9207487285493701</v>
      </c>
      <c r="AQ347">
        <v>-1.95641340709406</v>
      </c>
      <c r="AR347">
        <v>-1.99013820455607</v>
      </c>
      <c r="AS347">
        <v>-2.0219742838446302</v>
      </c>
      <c r="AT347">
        <v>-2.05196544865903</v>
      </c>
      <c r="AU347">
        <v>-2.0801453716899498</v>
      </c>
      <c r="AV347">
        <v>-2.1065341587975301</v>
      </c>
      <c r="AW347">
        <v>-2.1311390801237402</v>
      </c>
      <c r="AX347">
        <v>-2.1539490575782501</v>
      </c>
      <c r="AY347">
        <v>-2.1749421756434302</v>
      </c>
      <c r="AZ347">
        <v>-2.1940776199849599</v>
      </c>
      <c r="BA347">
        <v>-2.2113089051606698</v>
      </c>
      <c r="BB347">
        <v>-2.2265752857446501</v>
      </c>
      <c r="BC347">
        <v>-2.2398170283652701</v>
      </c>
      <c r="BD347">
        <v>-2.2509679381338699</v>
      </c>
      <c r="BE347">
        <v>-2.2599699367102901</v>
      </c>
      <c r="BF347">
        <v>-2.26676770798161</v>
      </c>
      <c r="BG347">
        <v>-2.2713196057672702</v>
      </c>
      <c r="BH347">
        <v>-2.2735950283336899</v>
      </c>
      <c r="BI347">
        <v>-2.2735793759022802</v>
      </c>
      <c r="BJ347">
        <v>-2.2712737872787798</v>
      </c>
      <c r="BK347">
        <v>-2.2666949340502098</v>
      </c>
      <c r="BL347">
        <v>-2.2598744517942899</v>
      </c>
      <c r="BM347">
        <v>-2.2508570343494001</v>
      </c>
      <c r="BN347">
        <v>-2.23969710076189</v>
      </c>
      <c r="BO347">
        <v>-2.2264550799325802</v>
      </c>
      <c r="BP347">
        <v>-2.2111960578441701</v>
      </c>
      <c r="BQ347">
        <v>-2.1939799139838301</v>
      </c>
      <c r="BR347">
        <v>-2.17486562896966</v>
      </c>
      <c r="BS347">
        <v>-2.1539007741735698</v>
      </c>
      <c r="BT347">
        <v>-2.1311200812781999</v>
      </c>
      <c r="BU347">
        <v>-2.1065507146331299</v>
      </c>
      <c r="BV347">
        <v>-2.08019380763692</v>
      </c>
      <c r="BW347">
        <v>-2.0520478606558501</v>
      </c>
      <c r="BX347">
        <v>-2.0220853044117399</v>
      </c>
      <c r="BY347">
        <v>-1.9902726882783399</v>
      </c>
      <c r="BZ347">
        <v>-1.9565663043477</v>
      </c>
      <c r="CA347">
        <v>-1.9209096079830901</v>
      </c>
      <c r="CB347">
        <v>-1.88325546247554</v>
      </c>
      <c r="CC347">
        <v>-1.84354391317193</v>
      </c>
      <c r="CD347">
        <v>-1.8017369552839599</v>
      </c>
      <c r="CE347">
        <v>-1.7577935651851899</v>
      </c>
      <c r="CF347">
        <v>-1.7116984735770999</v>
      </c>
      <c r="CG347">
        <v>-1.6634468242848599</v>
      </c>
      <c r="CH347">
        <v>-1.61305853462902</v>
      </c>
      <c r="CI347">
        <v>-1.5605732497584801</v>
      </c>
      <c r="CJ347">
        <v>-1.5060535761305001</v>
      </c>
      <c r="CK347">
        <v>-1.44958295276323</v>
      </c>
      <c r="CL347">
        <v>-1.3912658869438801</v>
      </c>
      <c r="CM347">
        <v>-1.3312220772271799</v>
      </c>
      <c r="CN347">
        <v>-1.26958771019135</v>
      </c>
      <c r="CO347">
        <v>-1.2065069531019901</v>
      </c>
      <c r="CP347">
        <v>-1.14213101676947</v>
      </c>
      <c r="CQ347">
        <v>-1.07661413121664</v>
      </c>
      <c r="CR347">
        <v>-1.0101051088853099</v>
      </c>
      <c r="CS347">
        <v>-0.94275276391916996</v>
      </c>
      <c r="CT347">
        <v>-0.87469014843388304</v>
      </c>
      <c r="CU347">
        <v>-0.80604656978386102</v>
      </c>
      <c r="CV347">
        <v>-0.73693187663872695</v>
      </c>
      <c r="CW347">
        <v>-0.66744684494072304</v>
      </c>
      <c r="CX347">
        <v>-0.59767495121907299</v>
      </c>
      <c r="CY347">
        <v>-0.52768740100001199</v>
      </c>
      <c r="CZ347">
        <v>-0.45754081650017198</v>
      </c>
      <c r="DA347">
        <v>-0.38728149733558398</v>
      </c>
      <c r="DB347">
        <v>-0.31694315598510903</v>
      </c>
      <c r="DC347">
        <v>-0.24655246147530299</v>
      </c>
      <c r="DD347">
        <v>-0.17612812098338901</v>
      </c>
      <c r="DE347">
        <v>-0.105682965078244</v>
      </c>
      <c r="DF347">
        <v>-7.0457907793634103E-2</v>
      </c>
    </row>
    <row r="348" spans="11:110" ht="1.1499999999999999" customHeight="1" x14ac:dyDescent="0.25">
      <c r="K348">
        <v>-6.9539341657064102E-2</v>
      </c>
      <c r="L348">
        <v>-0.104356825256604</v>
      </c>
      <c r="M348">
        <v>-0.17392755268946899</v>
      </c>
      <c r="N348">
        <v>-0.24346563355776099</v>
      </c>
      <c r="O348">
        <v>-0.31297934601385802</v>
      </c>
      <c r="P348">
        <v>-0.38243430414282997</v>
      </c>
      <c r="Q348">
        <v>-0.45181210365081298</v>
      </c>
      <c r="R348">
        <v>-0.521072267521558</v>
      </c>
      <c r="S348">
        <v>-0.59017709342806901</v>
      </c>
      <c r="T348">
        <v>-0.65905172920038202</v>
      </c>
      <c r="U348">
        <v>-0.727647887646789</v>
      </c>
      <c r="V348">
        <v>-0.79585992290591501</v>
      </c>
      <c r="W348">
        <v>-0.863600007381497</v>
      </c>
      <c r="X348">
        <v>-0.93075953744536899</v>
      </c>
      <c r="Y348">
        <v>-0.99720065885244802</v>
      </c>
      <c r="Z348">
        <v>-1.0628015226049199</v>
      </c>
      <c r="AA348">
        <v>-1.1274179886854601</v>
      </c>
      <c r="AB348">
        <v>-1.1908931284892099</v>
      </c>
      <c r="AC348">
        <v>-1.2530865369664399</v>
      </c>
      <c r="AD348">
        <v>-1.31385525893759</v>
      </c>
      <c r="AE348">
        <v>-1.37304749796145</v>
      </c>
      <c r="AF348">
        <v>-1.4305425409202199</v>
      </c>
      <c r="AG348">
        <v>-1.4862249055983601</v>
      </c>
      <c r="AH348">
        <v>-1.5399915408509699</v>
      </c>
      <c r="AI348">
        <v>-1.5917623989021701</v>
      </c>
      <c r="AJ348">
        <v>-1.64148344876819</v>
      </c>
      <c r="AK348">
        <v>-1.68911173479531</v>
      </c>
      <c r="AL348">
        <v>-1.7346307439217199</v>
      </c>
      <c r="AM348">
        <v>-1.7780432407510101</v>
      </c>
      <c r="AN348">
        <v>-1.81936722777293</v>
      </c>
      <c r="AO348">
        <v>-1.8586339794786999</v>
      </c>
      <c r="AP348">
        <v>-1.8958861436188399</v>
      </c>
      <c r="AQ348">
        <v>-1.93117190178807</v>
      </c>
      <c r="AR348">
        <v>-1.9645400044827299</v>
      </c>
      <c r="AS348">
        <v>-1.9960374980086999</v>
      </c>
      <c r="AT348">
        <v>-2.02570486856599</v>
      </c>
      <c r="AU348">
        <v>-2.0535730276270301</v>
      </c>
      <c r="AV348">
        <v>-2.0796603559097102</v>
      </c>
      <c r="AW348">
        <v>-2.1039732829030999</v>
      </c>
      <c r="AX348">
        <v>-2.1265008261509002</v>
      </c>
      <c r="AY348">
        <v>-2.1472224861045999</v>
      </c>
      <c r="AZ348">
        <v>-2.16609920242563</v>
      </c>
      <c r="BA348">
        <v>-2.18308760334798</v>
      </c>
      <c r="BB348">
        <v>-2.1981301136483702</v>
      </c>
      <c r="BC348">
        <v>-2.21117073585815</v>
      </c>
      <c r="BD348">
        <v>-2.2221470913066899</v>
      </c>
      <c r="BE348">
        <v>-2.2310045929591098</v>
      </c>
      <c r="BF348">
        <v>-2.2376912216575602</v>
      </c>
      <c r="BG348">
        <v>-2.2421678042603399</v>
      </c>
      <c r="BH348">
        <v>-2.2444056394283001</v>
      </c>
      <c r="BI348">
        <v>-2.2443908949031801</v>
      </c>
      <c r="BJ348">
        <v>-2.24212477538055</v>
      </c>
      <c r="BK348">
        <v>-2.2376228254802899</v>
      </c>
      <c r="BL348">
        <v>-2.2309148412477402</v>
      </c>
      <c r="BM348">
        <v>-2.22204288125379</v>
      </c>
      <c r="BN348">
        <v>-2.2110579865834201</v>
      </c>
      <c r="BO348">
        <v>-2.1980171936164798</v>
      </c>
      <c r="BP348">
        <v>-2.1829815313209</v>
      </c>
      <c r="BQ348">
        <v>-2.1660074756968499</v>
      </c>
      <c r="BR348">
        <v>-2.1471506043283002</v>
      </c>
      <c r="BS348">
        <v>-2.1264556077264198</v>
      </c>
      <c r="BT348">
        <v>-2.1039556426166999</v>
      </c>
      <c r="BU348">
        <v>-2.07967625137755</v>
      </c>
      <c r="BV348">
        <v>-2.0536189998961301</v>
      </c>
      <c r="BW348">
        <v>-2.0257830054796799</v>
      </c>
      <c r="BX348">
        <v>-1.9961425892795699</v>
      </c>
      <c r="BY348">
        <v>-1.9646674015177099</v>
      </c>
      <c r="BZ348">
        <v>-1.9313166967309701</v>
      </c>
      <c r="CA348">
        <v>-1.8960385103080299</v>
      </c>
      <c r="CB348">
        <v>-1.85878954475304</v>
      </c>
      <c r="CC348">
        <v>-1.8195143901537301</v>
      </c>
      <c r="CD348">
        <v>-1.77817913842176</v>
      </c>
      <c r="CE348">
        <v>-1.73474613243944</v>
      </c>
      <c r="CF348">
        <v>-1.68920333855649</v>
      </c>
      <c r="CG348">
        <v>-1.6415474974233399</v>
      </c>
      <c r="CH348">
        <v>-1.5917998598824299</v>
      </c>
      <c r="CI348">
        <v>-1.5399996410110199</v>
      </c>
      <c r="CJ348">
        <v>-1.4862084227716099</v>
      </c>
      <c r="CK348">
        <v>-1.4305071912469101</v>
      </c>
      <c r="CL348">
        <v>-1.3729972342304799</v>
      </c>
      <c r="CM348">
        <v>-1.3137941685580199</v>
      </c>
      <c r="CN348">
        <v>-1.25302933060777</v>
      </c>
      <c r="CO348">
        <v>-1.1908419350334001</v>
      </c>
      <c r="CP348">
        <v>-1.12737756662067</v>
      </c>
      <c r="CQ348">
        <v>-1.0627854270283299</v>
      </c>
      <c r="CR348">
        <v>-0.99720900721786998</v>
      </c>
      <c r="CS348">
        <v>-0.93079259126819502</v>
      </c>
      <c r="CT348">
        <v>-0.86366517853010405</v>
      </c>
      <c r="CU348">
        <v>-0.79595250986893895</v>
      </c>
      <c r="CV348">
        <v>-0.727762010806836</v>
      </c>
      <c r="CW348">
        <v>-0.659192330580185</v>
      </c>
      <c r="CX348">
        <v>-0.59032590820517195</v>
      </c>
      <c r="CY348">
        <v>-0.52123342429270403</v>
      </c>
      <c r="CZ348">
        <v>-0.45197154876928303</v>
      </c>
      <c r="DA348">
        <v>-0.38258721281256802</v>
      </c>
      <c r="DB348">
        <v>-0.31311512471214398</v>
      </c>
      <c r="DC348">
        <v>-0.24358315033956801</v>
      </c>
      <c r="DD348">
        <v>-0.17401157752311</v>
      </c>
      <c r="DE348">
        <v>-0.10441484840956</v>
      </c>
      <c r="DF348">
        <v>-6.9612951658746106E-2</v>
      </c>
    </row>
    <row r="349" spans="11:110" ht="1.1499999999999999" customHeight="1" x14ac:dyDescent="0.25">
      <c r="K349">
        <v>-6.8697882576052402E-2</v>
      </c>
      <c r="L349">
        <v>-0.103092581381729</v>
      </c>
      <c r="M349">
        <v>-0.17181721425853</v>
      </c>
      <c r="N349">
        <v>-0.24050504128243499</v>
      </c>
      <c r="O349">
        <v>-0.309162322508586</v>
      </c>
      <c r="P349">
        <v>-0.37775352504236698</v>
      </c>
      <c r="Q349">
        <v>-0.44625870165205</v>
      </c>
      <c r="R349">
        <v>-0.514636807445922</v>
      </c>
      <c r="S349">
        <v>-0.58284941883453401</v>
      </c>
      <c r="T349">
        <v>-0.65082192104440295</v>
      </c>
      <c r="U349">
        <v>-0.71850639596243504</v>
      </c>
      <c r="V349">
        <v>-0.78579870375473104</v>
      </c>
      <c r="W349">
        <v>-0.85261291299897002</v>
      </c>
      <c r="X349">
        <v>-0.91884310207824005</v>
      </c>
      <c r="Y349">
        <v>-0.98435491424249</v>
      </c>
      <c r="Z349">
        <v>-1.0490304409848199</v>
      </c>
      <c r="AA349">
        <v>-1.1127301401044301</v>
      </c>
      <c r="AB349">
        <v>-1.1753021452804</v>
      </c>
      <c r="AC349">
        <v>-1.23661097299461</v>
      </c>
      <c r="AD349">
        <v>-1.29651887498483</v>
      </c>
      <c r="AE349">
        <v>-1.35487913380596</v>
      </c>
      <c r="AF349">
        <v>-1.4115753245332701</v>
      </c>
      <c r="AG349">
        <v>-1.4664957975573001</v>
      </c>
      <c r="AH349">
        <v>-1.51954071504838</v>
      </c>
      <c r="AI349">
        <v>-1.5706321060430399</v>
      </c>
      <c r="AJ349">
        <v>-1.6197168599348399</v>
      </c>
      <c r="AK349">
        <v>-1.6667522392598</v>
      </c>
      <c r="AL349">
        <v>-1.7117206687162201</v>
      </c>
      <c r="AM349">
        <v>-1.7546229455358899</v>
      </c>
      <c r="AN349">
        <v>-1.79547423352586</v>
      </c>
      <c r="AO349">
        <v>-1.8343024636184599</v>
      </c>
      <c r="AP349">
        <v>-1.8711464839221501</v>
      </c>
      <c r="AQ349">
        <v>-1.90605021632103</v>
      </c>
      <c r="AR349">
        <v>-1.93905868896762</v>
      </c>
      <c r="AS349">
        <v>-1.97021505254082</v>
      </c>
      <c r="AT349">
        <v>-1.9995566675916701</v>
      </c>
      <c r="AU349">
        <v>-2.0271118908986501</v>
      </c>
      <c r="AV349">
        <v>-2.0528974178127499</v>
      </c>
      <c r="AW349">
        <v>-2.0769189281060498</v>
      </c>
      <c r="AX349">
        <v>-2.0991654942198901</v>
      </c>
      <c r="AY349">
        <v>-2.11961794916858</v>
      </c>
      <c r="AZ349">
        <v>-2.13823886233101</v>
      </c>
      <c r="BA349">
        <v>-2.1549877887173499</v>
      </c>
      <c r="BB349">
        <v>-2.1698101241896302</v>
      </c>
      <c r="BC349">
        <v>-2.1826533475545098</v>
      </c>
      <c r="BD349">
        <v>-2.1934587128873599</v>
      </c>
      <c r="BE349">
        <v>-2.2021748388673998</v>
      </c>
      <c r="BF349">
        <v>-2.2087528557666101</v>
      </c>
      <c r="BG349">
        <v>-2.2131558873158199</v>
      </c>
      <c r="BH349">
        <v>-2.21535699603682</v>
      </c>
      <c r="BI349">
        <v>-2.21534311937527</v>
      </c>
      <c r="BJ349">
        <v>-2.2131154645577999</v>
      </c>
      <c r="BK349">
        <v>-2.2086885637271001</v>
      </c>
      <c r="BL349">
        <v>-2.2020904677397199</v>
      </c>
      <c r="BM349">
        <v>-2.1933607572309501</v>
      </c>
      <c r="BN349">
        <v>-2.1825473257624299</v>
      </c>
      <c r="BO349">
        <v>-2.1697040089448598</v>
      </c>
      <c r="BP349">
        <v>-2.1548880415927201</v>
      </c>
      <c r="BQ349">
        <v>-2.1381527156405702</v>
      </c>
      <c r="BR349">
        <v>-2.11955040692611</v>
      </c>
      <c r="BS349">
        <v>-2.09912311886012</v>
      </c>
      <c r="BT349">
        <v>-2.07690254157</v>
      </c>
      <c r="BU349">
        <v>-2.0529126716897199</v>
      </c>
      <c r="BV349">
        <v>-2.0271555433148398</v>
      </c>
      <c r="BW349">
        <v>-1.99963078830883</v>
      </c>
      <c r="BX349">
        <v>-1.97031457821811</v>
      </c>
      <c r="BY349">
        <v>-1.9391794317789499</v>
      </c>
      <c r="BZ349">
        <v>-1.9061873993929901</v>
      </c>
      <c r="CA349">
        <v>-1.87129085141274</v>
      </c>
      <c r="CB349">
        <v>-1.83445002850029</v>
      </c>
      <c r="CC349">
        <v>-1.79561387402062</v>
      </c>
      <c r="CD349">
        <v>-1.7547522363980901</v>
      </c>
      <c r="CE349">
        <v>-1.7118306799227101</v>
      </c>
      <c r="CF349">
        <v>-1.66684015877049</v>
      </c>
      <c r="CG349">
        <v>-1.6197789011200401</v>
      </c>
      <c r="CH349">
        <v>-1.5706694111695301</v>
      </c>
      <c r="CI349">
        <v>-1.5195504248179199</v>
      </c>
      <c r="CJ349">
        <v>-1.4664825823263301</v>
      </c>
      <c r="CK349">
        <v>-1.4115444665706001</v>
      </c>
      <c r="CL349">
        <v>-1.3548343360132</v>
      </c>
      <c r="CM349">
        <v>-1.29646388809709</v>
      </c>
      <c r="CN349">
        <v>-1.23655984470075</v>
      </c>
      <c r="CO349">
        <v>-1.1752567046220701</v>
      </c>
      <c r="CP349">
        <v>-1.11269466916763</v>
      </c>
      <c r="CQ349">
        <v>-1.0490181464542401</v>
      </c>
      <c r="CR349">
        <v>-0.984365528027901</v>
      </c>
      <c r="CS349">
        <v>-0.91887674225531002</v>
      </c>
      <c r="CT349">
        <v>-0.85267689172878802</v>
      </c>
      <c r="CU349">
        <v>-0.78588826033666404</v>
      </c>
      <c r="CV349">
        <v>-0.71861589443794305</v>
      </c>
      <c r="CW349">
        <v>-0.65095637292057196</v>
      </c>
      <c r="CX349">
        <v>-0.58299104324096296</v>
      </c>
      <c r="CY349">
        <v>-0.514790046094317</v>
      </c>
      <c r="CZ349">
        <v>-0.44641001381305601</v>
      </c>
      <c r="DA349">
        <v>-0.37789841985481798</v>
      </c>
      <c r="DB349">
        <v>-0.30929087855340598</v>
      </c>
      <c r="DC349">
        <v>-0.240616352328033</v>
      </c>
      <c r="DD349">
        <v>-0.17189659054251</v>
      </c>
      <c r="DE349">
        <v>-0.103147580298459</v>
      </c>
      <c r="DF349">
        <v>-6.8768563216681206E-2</v>
      </c>
    </row>
    <row r="350" spans="11:110" ht="1.1499999999999999" customHeight="1" x14ac:dyDescent="0.25">
      <c r="K350">
        <v>-6.7856962492096398E-2</v>
      </c>
      <c r="L350">
        <v>-0.10182917390955901</v>
      </c>
      <c r="M350">
        <v>-0.16970842553561799</v>
      </c>
      <c r="N350">
        <v>-0.23754696498807301</v>
      </c>
      <c r="O350">
        <v>-0.30534911351735899</v>
      </c>
      <c r="P350">
        <v>-0.37307830509615503</v>
      </c>
      <c r="Q350">
        <v>-0.44071314671452</v>
      </c>
      <c r="R350">
        <v>-0.50821211374422004</v>
      </c>
      <c r="S350">
        <v>-0.57553613802266201</v>
      </c>
      <c r="T350">
        <v>-0.64261091181428098</v>
      </c>
      <c r="U350">
        <v>-0.70938892642368401</v>
      </c>
      <c r="V350">
        <v>-0.77576754587232699</v>
      </c>
      <c r="W350">
        <v>-0.84166270206848803</v>
      </c>
      <c r="X350">
        <v>-0.90697109958335198</v>
      </c>
      <c r="Y350">
        <v>-0.97156176630152902</v>
      </c>
      <c r="Z350">
        <v>-1.03532056953368</v>
      </c>
      <c r="AA350">
        <v>-1.0981123974742599</v>
      </c>
      <c r="AB350">
        <v>-1.15979024371899</v>
      </c>
      <c r="AC350">
        <v>-1.22022330136242</v>
      </c>
      <c r="AD350">
        <v>-1.2792788014953</v>
      </c>
      <c r="AE350">
        <v>-1.3368148900918699</v>
      </c>
      <c r="AF350">
        <v>-1.39271921542369</v>
      </c>
      <c r="AG350">
        <v>-1.44688378172607</v>
      </c>
      <c r="AH350">
        <v>-1.49921183321667</v>
      </c>
      <c r="AI350">
        <v>-1.54962739842581</v>
      </c>
      <c r="AJ350">
        <v>-1.5980782371338</v>
      </c>
      <c r="AK350">
        <v>-1.6445218738046099</v>
      </c>
      <c r="AL350">
        <v>-1.68893975729635</v>
      </c>
      <c r="AM350">
        <v>-1.7313308350974199</v>
      </c>
      <c r="AN350">
        <v>-1.7717076434582399</v>
      </c>
      <c r="AO350">
        <v>-1.8100949674272899</v>
      </c>
      <c r="AP350">
        <v>-1.8465281065402399</v>
      </c>
      <c r="AQ350">
        <v>-1.88104696152845</v>
      </c>
      <c r="AR350">
        <v>-1.9136930999056301</v>
      </c>
      <c r="AS350">
        <v>-1.9445059902786901</v>
      </c>
      <c r="AT350">
        <v>-1.9735200460771001</v>
      </c>
      <c r="AU350">
        <v>-2.0007612679409998</v>
      </c>
      <c r="AV350">
        <v>-2.0262446971308901</v>
      </c>
      <c r="AW350">
        <v>-2.0499753573333499</v>
      </c>
      <c r="AX350">
        <v>-2.0719423367299501</v>
      </c>
      <c r="AY350">
        <v>-2.0921277137744201</v>
      </c>
      <c r="AZ350">
        <v>-2.1104955887306001</v>
      </c>
      <c r="BA350">
        <v>-2.12700825056594</v>
      </c>
      <c r="BB350">
        <v>-2.14161388898389</v>
      </c>
      <c r="BC350">
        <v>-2.15426321794091</v>
      </c>
      <c r="BD350">
        <v>-2.1649009425994601</v>
      </c>
      <c r="BE350">
        <v>-2.17347862936631</v>
      </c>
      <c r="BF350">
        <v>-2.1799504145119899</v>
      </c>
      <c r="BG350">
        <v>-2.1842815533422</v>
      </c>
      <c r="BH350">
        <v>-2.1864467444118798</v>
      </c>
      <c r="BI350">
        <v>-2.1864337009631698</v>
      </c>
      <c r="BJ350">
        <v>-2.1842435636192401</v>
      </c>
      <c r="BK350">
        <v>-2.1798899716896498</v>
      </c>
      <c r="BL350">
        <v>-2.1733993107429201</v>
      </c>
      <c r="BM350">
        <v>-2.16480883072381</v>
      </c>
      <c r="BN350">
        <v>-2.1541635050946502</v>
      </c>
      <c r="BO350">
        <v>-2.14151412834046</v>
      </c>
      <c r="BP350">
        <v>-2.1269144113299299</v>
      </c>
      <c r="BQ350">
        <v>-2.11041464713254</v>
      </c>
      <c r="BR350">
        <v>-2.0920642103533802</v>
      </c>
      <c r="BS350">
        <v>-2.0719025989611501</v>
      </c>
      <c r="BT350">
        <v>-2.04996012594719</v>
      </c>
      <c r="BU350">
        <v>-2.02625933376151</v>
      </c>
      <c r="BV350">
        <v>-2.0008027335969101</v>
      </c>
      <c r="BW350">
        <v>-1.9735903973267701</v>
      </c>
      <c r="BX350">
        <v>-1.9446002923786001</v>
      </c>
      <c r="BY350">
        <v>-1.9138075950947699</v>
      </c>
      <c r="BZ350">
        <v>-1.88117699429069</v>
      </c>
      <c r="CA350">
        <v>-1.84666495878796</v>
      </c>
      <c r="CB350">
        <v>-1.81023499168749</v>
      </c>
      <c r="CC350">
        <v>-1.77184020174317</v>
      </c>
      <c r="CD350">
        <v>-1.7314538776419699</v>
      </c>
      <c r="CE350">
        <v>-1.6890446678286299</v>
      </c>
      <c r="CF350">
        <v>-1.6446062775753201</v>
      </c>
      <c r="CG350">
        <v>-1.5981383247373799</v>
      </c>
      <c r="CH350">
        <v>-1.5496644852966199</v>
      </c>
      <c r="CI350">
        <v>-1.49922297474729</v>
      </c>
      <c r="CJ350">
        <v>-1.44687356536696</v>
      </c>
      <c r="CK350">
        <v>-1.3926924864422501</v>
      </c>
      <c r="CL350">
        <v>-1.33677514405056</v>
      </c>
      <c r="CM350">
        <v>-1.27922947059697</v>
      </c>
      <c r="CN350">
        <v>-1.2201777951502899</v>
      </c>
      <c r="CO350">
        <v>-1.15975012355699</v>
      </c>
      <c r="CP350">
        <v>-1.0980815050792301</v>
      </c>
      <c r="CQ350">
        <v>-1.03531177311619</v>
      </c>
      <c r="CR350">
        <v>-0.97157443501221596</v>
      </c>
      <c r="CS350">
        <v>-0.90700522524935401</v>
      </c>
      <c r="CT350">
        <v>-0.84172550240484201</v>
      </c>
      <c r="CU350">
        <v>-0.77585419671826406</v>
      </c>
      <c r="CV350">
        <v>-0.70949402129195205</v>
      </c>
      <c r="CW350">
        <v>-0.642739538051882</v>
      </c>
      <c r="CX350">
        <v>-0.57567095792632605</v>
      </c>
      <c r="CY350">
        <v>-0.50835786515261605</v>
      </c>
      <c r="CZ350">
        <v>-0.44085677931895501</v>
      </c>
      <c r="DA350">
        <v>-0.37321563198504398</v>
      </c>
      <c r="DB350">
        <v>-0.30547085588373102</v>
      </c>
      <c r="DC350">
        <v>-0.237652420882141</v>
      </c>
      <c r="DD350">
        <v>-0.16978341809647099</v>
      </c>
      <c r="DE350">
        <v>-0.10188131627017299</v>
      </c>
      <c r="DF350">
        <v>-6.7924852256646698E-2</v>
      </c>
    </row>
    <row r="351" spans="11:110" ht="1.1499999999999999" customHeight="1" x14ac:dyDescent="0.25">
      <c r="K351">
        <v>-6.7016686777414999E-2</v>
      </c>
      <c r="L351">
        <v>-0.100566761689569</v>
      </c>
      <c r="M351">
        <v>-0.16760144693883799</v>
      </c>
      <c r="N351">
        <v>-0.23459175958857001</v>
      </c>
      <c r="O351">
        <v>-0.30154015805844198</v>
      </c>
      <c r="P351">
        <v>-0.368409152192548</v>
      </c>
      <c r="Q351">
        <v>-0.43517599731842899</v>
      </c>
      <c r="R351">
        <v>-0.50179876968093595</v>
      </c>
      <c r="S351">
        <v>-0.56823782859206395</v>
      </c>
      <c r="T351">
        <v>-0.63441923889190099</v>
      </c>
      <c r="U351">
        <v>-0.70029593684366698</v>
      </c>
      <c r="V351">
        <v>-0.76576678471346005</v>
      </c>
      <c r="W351">
        <v>-0.83074954544012103</v>
      </c>
      <c r="X351">
        <v>-0.89514349558723505</v>
      </c>
      <c r="Y351">
        <v>-0.95882093773922406</v>
      </c>
      <c r="Z351">
        <v>-1.0216713571083</v>
      </c>
      <c r="AA351">
        <v>-1.08356391410103</v>
      </c>
      <c r="AB351">
        <v>-1.1443562699918099</v>
      </c>
      <c r="AC351">
        <v>-1.2039220609993</v>
      </c>
      <c r="AD351">
        <v>-1.2621332843111599</v>
      </c>
      <c r="AE351">
        <v>-1.31885274598263</v>
      </c>
      <c r="AF351">
        <v>-1.37397196146456</v>
      </c>
      <c r="AG351">
        <v>-1.42738642374727</v>
      </c>
      <c r="AH351">
        <v>-1.47900233459509</v>
      </c>
      <c r="AI351">
        <v>-1.5287456475791401</v>
      </c>
      <c r="AJ351">
        <v>-1.5765649477410699</v>
      </c>
      <c r="AK351">
        <v>-1.62241806338005</v>
      </c>
      <c r="AL351">
        <v>-1.6662855482605201</v>
      </c>
      <c r="AM351">
        <v>-1.7081646082723201</v>
      </c>
      <c r="AN351">
        <v>-1.7480653589922499</v>
      </c>
      <c r="AO351">
        <v>-1.7860096183107099</v>
      </c>
      <c r="AP351">
        <v>-1.822029374904</v>
      </c>
      <c r="AQ351">
        <v>-1.8561607399287099</v>
      </c>
      <c r="AR351">
        <v>-1.8884420563633499</v>
      </c>
      <c r="AS351">
        <v>-1.9189093194681599</v>
      </c>
      <c r="AT351">
        <v>-1.9475941611498999</v>
      </c>
      <c r="AU351">
        <v>-1.9745204148945501</v>
      </c>
      <c r="AV351">
        <v>-1.9997014944498599</v>
      </c>
      <c r="AW351">
        <v>-2.0231418610678098</v>
      </c>
      <c r="AX351">
        <v>-2.0448305816943901</v>
      </c>
      <c r="AY351">
        <v>-2.0647508902503402</v>
      </c>
      <c r="AZ351">
        <v>-2.0828683424274801</v>
      </c>
      <c r="BA351">
        <v>-2.0991477621454302</v>
      </c>
      <c r="BB351">
        <v>-2.1135399772458601</v>
      </c>
      <c r="BC351">
        <v>-2.12599871324996</v>
      </c>
      <c r="BD351">
        <v>-2.1364719437698501</v>
      </c>
      <c r="BE351">
        <v>-2.1449139557700798</v>
      </c>
      <c r="BF351">
        <v>-2.1512817470340799</v>
      </c>
      <c r="BG351">
        <v>-2.1555425517010098</v>
      </c>
      <c r="BH351">
        <v>-2.1576725865703898</v>
      </c>
      <c r="BI351">
        <v>-2.15766034481446</v>
      </c>
      <c r="BJ351">
        <v>-2.1555068328461999</v>
      </c>
      <c r="BK351">
        <v>-2.15122491630347</v>
      </c>
      <c r="BL351">
        <v>-2.14483938337185</v>
      </c>
      <c r="BM351">
        <v>-2.1363852935548899</v>
      </c>
      <c r="BN351">
        <v>-2.1259049198633302</v>
      </c>
      <c r="BO351">
        <v>-2.1134461501947999</v>
      </c>
      <c r="BP351">
        <v>-2.0990594455166001</v>
      </c>
      <c r="BQ351">
        <v>-2.0827922531427299</v>
      </c>
      <c r="BR351">
        <v>-2.06469114888661</v>
      </c>
      <c r="BS351">
        <v>-2.0447932914022999</v>
      </c>
      <c r="BT351">
        <v>-2.0231276924236599</v>
      </c>
      <c r="BU351">
        <v>-1.99971554343895</v>
      </c>
      <c r="BV351">
        <v>-1.9745598169557199</v>
      </c>
      <c r="BW351">
        <v>-1.9476609784011401</v>
      </c>
      <c r="BX351">
        <v>-1.9189987190631399</v>
      </c>
      <c r="BY351">
        <v>-1.8885506871564</v>
      </c>
      <c r="BZ351">
        <v>-1.85628405599919</v>
      </c>
      <c r="CA351">
        <v>-1.822159168639</v>
      </c>
      <c r="CB351">
        <v>-1.7861425360150101</v>
      </c>
      <c r="CC351">
        <v>-1.7481912489354301</v>
      </c>
      <c r="CD351">
        <v>-1.7082817427661099</v>
      </c>
      <c r="CE351">
        <v>-1.6663856193244999</v>
      </c>
      <c r="CF351">
        <v>-1.6224991098641599</v>
      </c>
      <c r="CG351">
        <v>-1.57662313392232</v>
      </c>
      <c r="CH351">
        <v>-1.52878245673985</v>
      </c>
      <c r="CI351">
        <v>-1.47901473991581</v>
      </c>
      <c r="CJ351">
        <v>-1.42737895210439</v>
      </c>
      <c r="CK351">
        <v>-1.37394901963688</v>
      </c>
      <c r="CL351">
        <v>-1.31881765982063</v>
      </c>
      <c r="CM351">
        <v>-1.26208918727907</v>
      </c>
      <c r="CN351">
        <v>-1.20388174730404</v>
      </c>
      <c r="CO351">
        <v>-1.1443210611352601</v>
      </c>
      <c r="CP351">
        <v>-1.0835372494534601</v>
      </c>
      <c r="CQ351">
        <v>-1.02166577142578</v>
      </c>
      <c r="CR351">
        <v>-0.958835462499109</v>
      </c>
      <c r="CS351">
        <v>-0.89517800965640504</v>
      </c>
      <c r="CT351">
        <v>-0.83081118014782496</v>
      </c>
      <c r="CU351">
        <v>-0.76585064555654303</v>
      </c>
      <c r="CV351">
        <v>-0.70039683469908998</v>
      </c>
      <c r="CW351">
        <v>-0.63454234272381105</v>
      </c>
      <c r="CX351">
        <v>-0.56836620651756597</v>
      </c>
      <c r="CY351">
        <v>-0.501937437730957</v>
      </c>
      <c r="CZ351">
        <v>-0.43531237492104902</v>
      </c>
      <c r="DA351">
        <v>-0.36853933076303702</v>
      </c>
      <c r="DB351">
        <v>-0.301655469301435</v>
      </c>
      <c r="DC351">
        <v>-0.23469168912315999</v>
      </c>
      <c r="DD351">
        <v>-0.16767230461015001</v>
      </c>
      <c r="DE351">
        <v>-0.100616203452445</v>
      </c>
      <c r="DF351">
        <v>-6.7081921378430706E-2</v>
      </c>
    </row>
    <row r="352" spans="11:110" ht="1.1499999999999999" customHeight="1" x14ac:dyDescent="0.25">
      <c r="K352">
        <v>-6.6177154656952494E-2</v>
      </c>
      <c r="L352">
        <v>-9.9305494541545095E-2</v>
      </c>
      <c r="M352">
        <v>-0.16549652401325099</v>
      </c>
      <c r="N352">
        <v>-0.231639759040181</v>
      </c>
      <c r="O352">
        <v>-0.29773586813890601</v>
      </c>
      <c r="P352">
        <v>-0.36374654133351603</v>
      </c>
      <c r="Q352">
        <v>-0.42964777355726202</v>
      </c>
      <c r="R352">
        <v>-0.49539731549125399</v>
      </c>
      <c r="S352">
        <v>-0.56095502162861899</v>
      </c>
      <c r="T352">
        <v>-0.626247391249112</v>
      </c>
      <c r="U352">
        <v>-0.691227836476209</v>
      </c>
      <c r="V352">
        <v>-0.75579670910218699</v>
      </c>
      <c r="W352">
        <v>-0.81987357179038101</v>
      </c>
      <c r="X352">
        <v>-0.88336022018363503</v>
      </c>
      <c r="Y352">
        <v>-0.94613212440988204</v>
      </c>
      <c r="Z352">
        <v>-1.0080822366966999</v>
      </c>
      <c r="AA352">
        <v>-1.0690838398326601</v>
      </c>
      <c r="AB352">
        <v>-1.12899907993448</v>
      </c>
      <c r="AC352">
        <v>-1.18770581429156</v>
      </c>
      <c r="AD352">
        <v>-1.24508060616097</v>
      </c>
      <c r="AE352">
        <v>-1.30099072963201</v>
      </c>
      <c r="AF352">
        <v>-1.3553313698987499</v>
      </c>
      <c r="AG352">
        <v>-1.4080013567134599</v>
      </c>
      <c r="AH352">
        <v>-1.4589097307340999</v>
      </c>
      <c r="AI352">
        <v>-1.5079842987498699</v>
      </c>
      <c r="AJ352">
        <v>-1.55517443147753</v>
      </c>
      <c r="AK352">
        <v>-1.6004383000593101</v>
      </c>
      <c r="AL352">
        <v>-1.6437556390743699</v>
      </c>
      <c r="AM352">
        <v>-1.68512201241013</v>
      </c>
      <c r="AN352">
        <v>-1.72454531707697</v>
      </c>
      <c r="AO352">
        <v>-1.7620445650263099</v>
      </c>
      <c r="AP352">
        <v>-1.7976486590920899</v>
      </c>
      <c r="AQ352">
        <v>-1.83139014669136</v>
      </c>
      <c r="AR352">
        <v>-1.8633043564245699</v>
      </c>
      <c r="AS352">
        <v>-1.89342401633664</v>
      </c>
      <c r="AT352">
        <v>-1.92177812977843</v>
      </c>
      <c r="AU352">
        <v>-1.94838854099516</v>
      </c>
      <c r="AV352">
        <v>-1.9732670620106301</v>
      </c>
      <c r="AW352">
        <v>-1.99641768211074</v>
      </c>
      <c r="AX352">
        <v>-2.0178294132249102</v>
      </c>
      <c r="AY352">
        <v>-2.0374865531096402</v>
      </c>
      <c r="AZ352">
        <v>-2.0553560576835999</v>
      </c>
      <c r="BA352">
        <v>-2.0714050817980199</v>
      </c>
      <c r="BB352">
        <v>-2.0855869561754599</v>
      </c>
      <c r="BC352">
        <v>-2.09785821061068</v>
      </c>
      <c r="BD352">
        <v>-2.1081699020825901</v>
      </c>
      <c r="BE352">
        <v>-2.1164788435693298</v>
      </c>
      <c r="BF352">
        <v>-2.12274474450343</v>
      </c>
      <c r="BG352">
        <v>-2.1269366796625802</v>
      </c>
      <c r="BH352">
        <v>-2.1290322767795402</v>
      </c>
      <c r="BI352">
        <v>-2.12902080611748</v>
      </c>
      <c r="BJ352">
        <v>-2.1269030810507301</v>
      </c>
      <c r="BK352">
        <v>-2.1226913056427601</v>
      </c>
      <c r="BL352">
        <v>-2.1164087304753298</v>
      </c>
      <c r="BM352">
        <v>-2.10808835971577</v>
      </c>
      <c r="BN352">
        <v>-2.0977699731317099</v>
      </c>
      <c r="BO352">
        <v>-2.0854986696711801</v>
      </c>
      <c r="BP352">
        <v>-2.0713219322924199</v>
      </c>
      <c r="BQ352">
        <v>-2.0552844885540602</v>
      </c>
      <c r="BR352">
        <v>-2.0374303200385602</v>
      </c>
      <c r="BS352">
        <v>-2.0177943944825398</v>
      </c>
      <c r="BT352">
        <v>-1.99640449025005</v>
      </c>
      <c r="BU352">
        <v>-1.9732805572301499</v>
      </c>
      <c r="BV352">
        <v>-1.94842599389683</v>
      </c>
      <c r="BW352">
        <v>-1.9218416376377301</v>
      </c>
      <c r="BX352">
        <v>-1.89350881449932</v>
      </c>
      <c r="BY352">
        <v>-1.8634074848903699</v>
      </c>
      <c r="BZ352">
        <v>-1.83150715276362</v>
      </c>
      <c r="CA352">
        <v>-1.7977718260256501</v>
      </c>
      <c r="CB352">
        <v>-1.76217078603087</v>
      </c>
      <c r="CC352">
        <v>-1.72466492833604</v>
      </c>
      <c r="CD352">
        <v>-1.6852335620122301</v>
      </c>
      <c r="CE352">
        <v>-1.64385111756906</v>
      </c>
      <c r="CF352">
        <v>-1.6005161384485</v>
      </c>
      <c r="CG352">
        <v>-1.55523076678201</v>
      </c>
      <c r="CH352">
        <v>-1.50802077377053</v>
      </c>
      <c r="CI352">
        <v>-1.45892324117828</v>
      </c>
      <c r="CJ352">
        <v>-1.4079963890829501</v>
      </c>
      <c r="CK352">
        <v>-1.3553118930312</v>
      </c>
      <c r="CL352">
        <v>-1.30095993241981</v>
      </c>
      <c r="CM352">
        <v>-1.2450413443093</v>
      </c>
      <c r="CN352">
        <v>-1.18767028856712</v>
      </c>
      <c r="CO352">
        <v>-1.1289683944204301</v>
      </c>
      <c r="CP352">
        <v>-1.0690610726019301</v>
      </c>
      <c r="CQ352">
        <v>-1.0080795882718601</v>
      </c>
      <c r="CR352">
        <v>-0.94614831724475601</v>
      </c>
      <c r="CS352">
        <v>-0.88339502862605002</v>
      </c>
      <c r="CT352">
        <v>-0.81993405208005699</v>
      </c>
      <c r="CU352">
        <v>-0.75587788739902795</v>
      </c>
      <c r="CV352">
        <v>-0.69132472996676297</v>
      </c>
      <c r="CW352">
        <v>-0.62636525690691003</v>
      </c>
      <c r="CX352">
        <v>-0.56107729811144402</v>
      </c>
      <c r="CY352">
        <v>-0.495529279324673</v>
      </c>
      <c r="CZ352">
        <v>-0.42977729390700897</v>
      </c>
      <c r="DA352">
        <v>-0.36386996674022998</v>
      </c>
      <c r="DB352">
        <v>-0.29784510662880098</v>
      </c>
      <c r="DC352">
        <v>-0.23173447042689499</v>
      </c>
      <c r="DD352">
        <v>-0.165563481177705</v>
      </c>
      <c r="DE352">
        <v>-9.9352380931422804E-2</v>
      </c>
      <c r="DF352">
        <v>-6.6239865928009706E-2</v>
      </c>
    </row>
    <row r="353" spans="11:110" ht="1.1499999999999999" customHeight="1" x14ac:dyDescent="0.25">
      <c r="K353">
        <v>-6.5338459304821198E-2</v>
      </c>
      <c r="L353">
        <v>-9.8045513466418002E-2</v>
      </c>
      <c r="M353">
        <v>-0.16339388787016501</v>
      </c>
      <c r="N353">
        <v>-0.22869127697865199</v>
      </c>
      <c r="O353">
        <v>-0.29393662964922401</v>
      </c>
      <c r="P353">
        <v>-0.35909091589856401</v>
      </c>
      <c r="Q353">
        <v>-0.42412895873406298</v>
      </c>
      <c r="R353">
        <v>-0.48900825030413198</v>
      </c>
      <c r="S353">
        <v>-0.55368820393201501</v>
      </c>
      <c r="T353">
        <v>-0.618095811836883</v>
      </c>
      <c r="U353">
        <v>-0.68218498853819698</v>
      </c>
      <c r="V353">
        <v>-0.74585756381938595</v>
      </c>
      <c r="W353">
        <v>-0.80903487006964503</v>
      </c>
      <c r="X353">
        <v>-0.87162117009898299</v>
      </c>
      <c r="Y353">
        <v>-0.93349499705235695</v>
      </c>
      <c r="Z353">
        <v>-0.99455262661827404</v>
      </c>
      <c r="AA353">
        <v>-1.05467132166376</v>
      </c>
      <c r="AB353">
        <v>-1.11371753894557</v>
      </c>
      <c r="AC353">
        <v>-1.1715731462905099</v>
      </c>
      <c r="AD353">
        <v>-1.22811908511405</v>
      </c>
      <c r="AE353">
        <v>-1.28322691585951</v>
      </c>
      <c r="AF353">
        <v>-1.33679530442427</v>
      </c>
      <c r="AG353">
        <v>-1.3887262777823499</v>
      </c>
      <c r="AH353">
        <v>-1.4389316017840099</v>
      </c>
      <c r="AI353">
        <v>-1.48734086712994</v>
      </c>
      <c r="AJ353">
        <v>-1.5339041967764599</v>
      </c>
      <c r="AK353">
        <v>-1.57858013963039</v>
      </c>
      <c r="AL353">
        <v>-1.6213476831484299</v>
      </c>
      <c r="AM353">
        <v>-1.66220084121585</v>
      </c>
      <c r="AN353">
        <v>-1.7011454886372801</v>
      </c>
      <c r="AO353">
        <v>-1.7381979770326801</v>
      </c>
      <c r="AP353">
        <v>-1.77338433612128</v>
      </c>
      <c r="AQ353">
        <v>-1.80673377052131</v>
      </c>
      <c r="AR353">
        <v>-1.83827877894261</v>
      </c>
      <c r="AS353">
        <v>-1.8680490274995101</v>
      </c>
      <c r="AT353">
        <v>-1.89607103159754</v>
      </c>
      <c r="AU353">
        <v>-1.9223648117826899</v>
      </c>
      <c r="AV353">
        <v>-1.9469406071553399</v>
      </c>
      <c r="AW353">
        <v>-1.9698020188055301</v>
      </c>
      <c r="AX353">
        <v>-1.9909379744134901</v>
      </c>
      <c r="AY353">
        <v>-2.0103337436695399</v>
      </c>
      <c r="AZ353">
        <v>-2.0279576437781301</v>
      </c>
      <c r="BA353">
        <v>-2.0437789540351399</v>
      </c>
      <c r="BB353">
        <v>-2.05775339127239</v>
      </c>
      <c r="BC353">
        <v>-2.06984009719711</v>
      </c>
      <c r="BD353">
        <v>-2.0799930244717899</v>
      </c>
      <c r="BE353">
        <v>-2.0881713502900001</v>
      </c>
      <c r="BF353">
        <v>-2.0943373374576999</v>
      </c>
      <c r="BG353">
        <v>-2.0984617796215601</v>
      </c>
      <c r="BH353">
        <v>-2.1005236181842299</v>
      </c>
      <c r="BI353">
        <v>-2.1005128869957401</v>
      </c>
      <c r="BJ353">
        <v>-2.0984301627331399</v>
      </c>
      <c r="BK353">
        <v>-2.0942870861985998</v>
      </c>
      <c r="BL353">
        <v>-2.0881054269153099</v>
      </c>
      <c r="BM353">
        <v>-2.07991626408992</v>
      </c>
      <c r="BN353">
        <v>-2.06975707520506</v>
      </c>
      <c r="BO353">
        <v>-2.0576702793816599</v>
      </c>
      <c r="BP353">
        <v>-2.0437006437537799</v>
      </c>
      <c r="BQ353">
        <v>-2.0278902823729599</v>
      </c>
      <c r="BR353">
        <v>-2.0102807868329502</v>
      </c>
      <c r="BS353">
        <v>-1.99090506434263</v>
      </c>
      <c r="BT353">
        <v>-1.9697897246037199</v>
      </c>
      <c r="BU353">
        <v>-1.9469535852022199</v>
      </c>
      <c r="BV353">
        <v>-1.92240042272524</v>
      </c>
      <c r="BW353">
        <v>-1.8961314437143</v>
      </c>
      <c r="BX353">
        <v>-1.86812950648987</v>
      </c>
      <c r="BY353">
        <v>-1.8383767477916799</v>
      </c>
      <c r="BZ353">
        <v>-1.8068448475685499</v>
      </c>
      <c r="CA353">
        <v>-1.77350128484647</v>
      </c>
      <c r="CB353">
        <v>-1.73831788837854</v>
      </c>
      <c r="CC353">
        <v>-1.7012591882857599</v>
      </c>
      <c r="CD353">
        <v>-1.6623071129051501</v>
      </c>
      <c r="CE353">
        <v>-1.6214388028710101</v>
      </c>
      <c r="CF353">
        <v>-1.57865491068538</v>
      </c>
      <c r="CG353">
        <v>-1.53395873028528</v>
      </c>
      <c r="CH353">
        <v>-1.4873769548112601</v>
      </c>
      <c r="CI353">
        <v>-1.4389460675620001</v>
      </c>
      <c r="CJ353">
        <v>-1.38872358603448</v>
      </c>
      <c r="CK353">
        <v>-1.33677898885824</v>
      </c>
      <c r="CL353">
        <v>-1.2832000565031401</v>
      </c>
      <c r="CM353">
        <v>-1.2280842814466699</v>
      </c>
      <c r="CN353">
        <v>-1.1715420277033901</v>
      </c>
      <c r="CO353">
        <v>-1.1136910085068099</v>
      </c>
      <c r="CP353">
        <v>-1.0546521406543099</v>
      </c>
      <c r="CQ353">
        <v>-0.99455265471475296</v>
      </c>
      <c r="CR353">
        <v>-0.93351268004463595</v>
      </c>
      <c r="CS353">
        <v>-0.871656181632256</v>
      </c>
      <c r="CT353">
        <v>-0.80909420507501595</v>
      </c>
      <c r="CU353">
        <v>-0.74593615954543102</v>
      </c>
      <c r="CV353">
        <v>-0.68227805679432996</v>
      </c>
      <c r="CW353">
        <v>-0.61820870608275502</v>
      </c>
      <c r="CX353">
        <v>-0.55380469886689199</v>
      </c>
      <c r="CY353">
        <v>-0.48913386622196398</v>
      </c>
      <c r="CZ353">
        <v>-0.42425199488944598</v>
      </c>
      <c r="DA353">
        <v>-0.35920796043151298</v>
      </c>
      <c r="DB353">
        <v>-0.29404013180958799</v>
      </c>
      <c r="DC353">
        <v>-0.228781059076786</v>
      </c>
      <c r="DD353">
        <v>-0.163457165806426</v>
      </c>
      <c r="DE353">
        <v>-9.8089980103031799E-2</v>
      </c>
      <c r="DF353">
        <v>-6.5398774100831294E-2</v>
      </c>
    </row>
    <row r="354" spans="11:110" ht="1.1499999999999999" customHeight="1" x14ac:dyDescent="0.25">
      <c r="K354">
        <v>-6.4500688015423205E-2</v>
      </c>
      <c r="L354">
        <v>-9.6786950900568602E-2</v>
      </c>
      <c r="M354">
        <v>-0.161293755622723</v>
      </c>
      <c r="N354">
        <v>-0.22574660735117899</v>
      </c>
      <c r="O354">
        <v>-0.29014280325151898</v>
      </c>
      <c r="P354">
        <v>-0.35444268888624703</v>
      </c>
      <c r="Q354">
        <v>-0.41862000092295998</v>
      </c>
      <c r="R354">
        <v>-0.48263203399234</v>
      </c>
      <c r="S354">
        <v>-0.54643782014900799</v>
      </c>
      <c r="T354">
        <v>-0.60996489986762303</v>
      </c>
      <c r="U354">
        <v>-0.67316771259597297</v>
      </c>
      <c r="V354">
        <v>-0.73594955204810897</v>
      </c>
      <c r="W354">
        <v>-0.79823349179372605</v>
      </c>
      <c r="X354">
        <v>-0.85992621069899</v>
      </c>
      <c r="Y354">
        <v>-0.92090920291565903</v>
      </c>
      <c r="Z354">
        <v>-0.98108193163560298</v>
      </c>
      <c r="AA354">
        <v>-1.0403255042808499</v>
      </c>
      <c r="AB354">
        <v>-1.09851052189938</v>
      </c>
      <c r="AC354">
        <v>-1.1555226639494001</v>
      </c>
      <c r="AD354">
        <v>-1.2112470730967599</v>
      </c>
      <c r="AE354">
        <v>-1.2655594239441501</v>
      </c>
      <c r="AF354">
        <v>-1.3183616824300699</v>
      </c>
      <c r="AG354">
        <v>-1.3695589449593</v>
      </c>
      <c r="AH354">
        <v>-1.4190655929918099</v>
      </c>
      <c r="AI354">
        <v>-1.4668129343102201</v>
      </c>
      <c r="AJ354">
        <v>-1.5127518173621299</v>
      </c>
      <c r="AK354">
        <v>-1.5568411984085599</v>
      </c>
      <c r="AL354">
        <v>-1.5990593871021599</v>
      </c>
      <c r="AM354">
        <v>-1.63939893271534</v>
      </c>
      <c r="AN354">
        <v>-1.6778638771060199</v>
      </c>
      <c r="AO354">
        <v>-1.7144680438722999</v>
      </c>
      <c r="AP354">
        <v>-1.7492347902201899</v>
      </c>
      <c r="AQ354">
        <v>-1.7821901944696099</v>
      </c>
      <c r="AR354">
        <v>-1.81336408521238</v>
      </c>
      <c r="AS354">
        <v>-1.8427832722105499</v>
      </c>
      <c r="AT354">
        <v>-1.87047191152431</v>
      </c>
      <c r="AU354">
        <v>-1.89644835213942</v>
      </c>
      <c r="AV354">
        <v>-1.9207212955170001</v>
      </c>
      <c r="AW354">
        <v>-1.94329402805555</v>
      </c>
      <c r="AX354">
        <v>-1.9641553700721199</v>
      </c>
      <c r="AY354">
        <v>-1.98329147248293</v>
      </c>
      <c r="AZ354">
        <v>-2.0006719864709099</v>
      </c>
      <c r="BA354">
        <v>-2.0162681105628901</v>
      </c>
      <c r="BB354">
        <v>-2.03003784657942</v>
      </c>
      <c r="BC354">
        <v>-2.0419427694033399</v>
      </c>
      <c r="BD354">
        <v>-2.0519395381277499</v>
      </c>
      <c r="BE354">
        <v>-2.0599895634204399</v>
      </c>
      <c r="BF354">
        <v>-2.0660574933909501</v>
      </c>
      <c r="BG354">
        <v>-2.0701157365445702</v>
      </c>
      <c r="BH354">
        <v>-2.0721444596038001</v>
      </c>
      <c r="BI354">
        <v>-2.0721344337598002</v>
      </c>
      <c r="BJ354">
        <v>-2.07008597532392</v>
      </c>
      <c r="BK354">
        <v>-2.0660102403721301</v>
      </c>
      <c r="BL354">
        <v>-2.05992757598808</v>
      </c>
      <c r="BM354">
        <v>-2.0518672611164201</v>
      </c>
      <c r="BN354">
        <v>-2.0418646432610399</v>
      </c>
      <c r="BO354">
        <v>-2.0299595698810999</v>
      </c>
      <c r="BP354">
        <v>-2.0161943367706399</v>
      </c>
      <c r="BQ354">
        <v>-2.0006085398268199</v>
      </c>
      <c r="BR354">
        <v>-1.9832415798607601</v>
      </c>
      <c r="BS354">
        <v>-1.9641244178617101</v>
      </c>
      <c r="BT354">
        <v>-1.9432825595911301</v>
      </c>
      <c r="BU354">
        <v>-1.92073379384937</v>
      </c>
      <c r="BV354">
        <v>-1.89648222273946</v>
      </c>
      <c r="BW354">
        <v>-1.8705294301044899</v>
      </c>
      <c r="BX354">
        <v>-1.8428596968830999</v>
      </c>
      <c r="BY354">
        <v>-1.8134572190956899</v>
      </c>
      <c r="BZ354">
        <v>-1.78229569917734</v>
      </c>
      <c r="CA354">
        <v>-1.74934590769751</v>
      </c>
      <c r="CB354">
        <v>-1.71458201113926</v>
      </c>
      <c r="CC354">
        <v>-1.6779720111887499</v>
      </c>
      <c r="CD354">
        <v>-1.6395002180862599</v>
      </c>
      <c r="CE354">
        <v>-1.5991463699564501</v>
      </c>
      <c r="CF354">
        <v>-1.5569130353207401</v>
      </c>
      <c r="CG354">
        <v>-1.5128045968607999</v>
      </c>
      <c r="CH354">
        <v>-1.4668485849920301</v>
      </c>
      <c r="CI354">
        <v>-1.4190808729280999</v>
      </c>
      <c r="CJ354">
        <v>-1.36955831286297</v>
      </c>
      <c r="CK354">
        <v>-1.3183482421699499</v>
      </c>
      <c r="CL354">
        <v>-1.26553617025173</v>
      </c>
      <c r="CM354">
        <v>-1.21121637084376</v>
      </c>
      <c r="CN354">
        <v>-1.15549559406331</v>
      </c>
      <c r="CO354">
        <v>-1.0984877968423601</v>
      </c>
      <c r="CP354">
        <v>-1.0403096160380101</v>
      </c>
      <c r="CQ354">
        <v>-0.98108438760786598</v>
      </c>
      <c r="CR354">
        <v>-0.92092820724444202</v>
      </c>
      <c r="CS354">
        <v>-0.85996133684037401</v>
      </c>
      <c r="CT354">
        <v>-0.79829168794947603</v>
      </c>
      <c r="CU354">
        <v>-0.73602565849809698</v>
      </c>
      <c r="CV354">
        <v>-0.67325712170879304</v>
      </c>
      <c r="CW354">
        <v>-0.61007307328148197</v>
      </c>
      <c r="CX354">
        <v>-0.54654883420786404</v>
      </c>
      <c r="CY354">
        <v>-0.48275163697258</v>
      </c>
      <c r="CZ354">
        <v>-0.41873690337132302</v>
      </c>
      <c r="DA354">
        <v>-0.35455370334088898</v>
      </c>
      <c r="DB354">
        <v>-0.29024088568627998</v>
      </c>
      <c r="DC354">
        <v>-0.225831730972258</v>
      </c>
      <c r="DD354">
        <v>-0.161353563633583</v>
      </c>
      <c r="DE354">
        <v>-9.6829124988412299E-2</v>
      </c>
      <c r="DF354">
        <v>-6.45587272130069E-2</v>
      </c>
    </row>
    <row r="355" spans="11:110" ht="1.1499999999999999" customHeight="1" x14ac:dyDescent="0.25">
      <c r="K355">
        <v>-6.3663922435907794E-2</v>
      </c>
      <c r="L355">
        <v>-9.5529931002029098E-2</v>
      </c>
      <c r="M355">
        <v>-0.15919633081266499</v>
      </c>
      <c r="N355">
        <v>-0.222806025049571</v>
      </c>
      <c r="O355">
        <v>-0.286354725275068</v>
      </c>
      <c r="P355">
        <v>-0.34980224413562999</v>
      </c>
      <c r="Q355">
        <v>-0.413121314493196</v>
      </c>
      <c r="R355">
        <v>-0.47626908895278097</v>
      </c>
      <c r="S355">
        <v>-0.53920427481358202</v>
      </c>
      <c r="T355">
        <v>-0.60185501299781596</v>
      </c>
      <c r="U355">
        <v>-0.66417628682057905</v>
      </c>
      <c r="V355">
        <v>-0.72607283767135899</v>
      </c>
      <c r="W355">
        <v>-0.78746945318216999</v>
      </c>
      <c r="X355">
        <v>-0.84827517784390605</v>
      </c>
      <c r="Y355">
        <v>-0.90837436727919296</v>
      </c>
      <c r="Z355">
        <v>-0.96766954399155103</v>
      </c>
      <c r="AA355">
        <v>-1.0260455305515599</v>
      </c>
      <c r="AB355">
        <v>-1.0833769130523301</v>
      </c>
      <c r="AC355">
        <v>-1.1395529953841399</v>
      </c>
      <c r="AD355">
        <v>-1.19446295446429</v>
      </c>
      <c r="AE355">
        <v>-1.24798641553721</v>
      </c>
      <c r="AF355">
        <v>-1.30002847238832</v>
      </c>
      <c r="AG355">
        <v>-1.3504971740479801</v>
      </c>
      <c r="AH355">
        <v>-1.39930941140526</v>
      </c>
      <c r="AI355">
        <v>-1.44639814495898</v>
      </c>
      <c r="AJ355">
        <v>-1.4917149290299401</v>
      </c>
      <c r="AK355">
        <v>-1.5352191502674399</v>
      </c>
      <c r="AL355">
        <v>-1.5768885082150399</v>
      </c>
      <c r="AM355">
        <v>-1.6167141673352201</v>
      </c>
      <c r="AN355">
        <v>-1.65469851704189</v>
      </c>
      <c r="AO355">
        <v>-1.69085297458529</v>
      </c>
      <c r="AP355">
        <v>-1.7251984130793701</v>
      </c>
      <c r="AQ355">
        <v>-1.75775799668294</v>
      </c>
      <c r="AR355">
        <v>-1.7885590205725099</v>
      </c>
      <c r="AS355">
        <v>-1.81762564446849</v>
      </c>
      <c r="AT355">
        <v>-1.84497978218365</v>
      </c>
      <c r="AU355">
        <v>-1.8706382491695499</v>
      </c>
      <c r="AV355">
        <v>-1.89460825394781</v>
      </c>
      <c r="AW355">
        <v>-1.91689282814217</v>
      </c>
      <c r="AX355">
        <v>-1.93748066932942</v>
      </c>
      <c r="AY355">
        <v>-1.95635872157108</v>
      </c>
      <c r="AZ355">
        <v>-1.9734979493979301</v>
      </c>
      <c r="BA355">
        <v>-1.9888712712532599</v>
      </c>
      <c r="BB355">
        <v>-2.0024388848605299</v>
      </c>
      <c r="BC355">
        <v>-2.0141646320733502</v>
      </c>
      <c r="BD355">
        <v>-2.02400768958702</v>
      </c>
      <c r="BE355">
        <v>-2.0319315984169699</v>
      </c>
      <c r="BF355">
        <v>-2.03790321458894</v>
      </c>
      <c r="BG355">
        <v>-2.0418964756147999</v>
      </c>
      <c r="BH355">
        <v>-2.0438926925254002</v>
      </c>
      <c r="BI355">
        <v>-2.04388333449619</v>
      </c>
      <c r="BJ355">
        <v>-2.0418684565100098</v>
      </c>
      <c r="BK355">
        <v>-2.0378587842169602</v>
      </c>
      <c r="BL355">
        <v>-2.0318733079476599</v>
      </c>
      <c r="BM355">
        <v>-2.0239396234278999</v>
      </c>
      <c r="BN355">
        <v>-2.0140911011322</v>
      </c>
      <c r="BO355">
        <v>-2.0023651299495202</v>
      </c>
      <c r="BP355">
        <v>-1.9888017538621801</v>
      </c>
      <c r="BQ355">
        <v>-1.97343814428329</v>
      </c>
      <c r="BR355">
        <v>-1.9563116991826399</v>
      </c>
      <c r="BS355">
        <v>-1.9374515355059101</v>
      </c>
      <c r="BT355">
        <v>-1.9168821209329701</v>
      </c>
      <c r="BU355">
        <v>-1.89462030897553</v>
      </c>
      <c r="BV355">
        <v>-1.8706704770957101</v>
      </c>
      <c r="BW355">
        <v>-1.84503459728325</v>
      </c>
      <c r="BX355">
        <v>-1.8176982638168699</v>
      </c>
      <c r="BY355">
        <v>-1.7886476268786899</v>
      </c>
      <c r="BZ355">
        <v>-1.7578582630883399</v>
      </c>
      <c r="CA355">
        <v>-1.72530406565921</v>
      </c>
      <c r="CB355">
        <v>-1.69096134322156</v>
      </c>
      <c r="CC355">
        <v>-1.6548014119700001</v>
      </c>
      <c r="CD355">
        <v>-1.61681074328538</v>
      </c>
      <c r="CE355">
        <v>-1.5769715653315901</v>
      </c>
      <c r="CF355">
        <v>-1.5352881795139299</v>
      </c>
      <c r="CG355">
        <v>-1.4917660011684899</v>
      </c>
      <c r="CH355">
        <v>-1.44643331287782</v>
      </c>
      <c r="CI355">
        <v>-1.39932537283489</v>
      </c>
      <c r="CJ355">
        <v>-1.35049839674495</v>
      </c>
      <c r="CK355">
        <v>-1.30001763847806</v>
      </c>
      <c r="CL355">
        <v>-1.24796645337519</v>
      </c>
      <c r="CM355">
        <v>-1.19443601595256</v>
      </c>
      <c r="CN355">
        <v>-1.1395296367788299</v>
      </c>
      <c r="CO355">
        <v>-1.08335766153998</v>
      </c>
      <c r="CP355">
        <v>-1.0260326579031001</v>
      </c>
      <c r="CQ355">
        <v>-0.96767419106315999</v>
      </c>
      <c r="CR355">
        <v>-0.90839453222585598</v>
      </c>
      <c r="CS355">
        <v>-0.84831033319647697</v>
      </c>
      <c r="CT355">
        <v>-0.78752651366683002</v>
      </c>
      <c r="CU355">
        <v>-0.72614654210992702</v>
      </c>
      <c r="CV355">
        <v>-0.66426219049201696</v>
      </c>
      <c r="CW355">
        <v>-0.60195870092368697</v>
      </c>
      <c r="CX355">
        <v>-0.53931009093381299</v>
      </c>
      <c r="CY355">
        <v>-0.476382993830825</v>
      </c>
      <c r="CZ355">
        <v>-0.41323241315555098</v>
      </c>
      <c r="DA355">
        <v>-0.34990755905375398</v>
      </c>
      <c r="DB355">
        <v>-0.286447686669343</v>
      </c>
      <c r="DC355">
        <v>-0.22288674435475</v>
      </c>
      <c r="DD355">
        <v>-0.15925286714916101</v>
      </c>
      <c r="DE355">
        <v>-9.5569932491612206E-2</v>
      </c>
      <c r="DF355">
        <v>-6.3719800109620306E-2</v>
      </c>
    </row>
    <row r="356" spans="11:110" ht="1.1499999999999999" customHeight="1" x14ac:dyDescent="0.25">
      <c r="K356">
        <v>-6.2828238831834804E-2</v>
      </c>
      <c r="L356">
        <v>-9.4274569951730794E-2</v>
      </c>
      <c r="M356">
        <v>-0.157101803830341</v>
      </c>
      <c r="N356">
        <v>-0.21986978655488601</v>
      </c>
      <c r="O356">
        <v>-0.28257270863006401</v>
      </c>
      <c r="P356">
        <v>-0.34516993752907599</v>
      </c>
      <c r="Q356">
        <v>-0.40763328159234302</v>
      </c>
      <c r="R356">
        <v>-0.46991980182145199</v>
      </c>
      <c r="S356">
        <v>-0.53198793429565205</v>
      </c>
      <c r="T356">
        <v>-0.59376646941408995</v>
      </c>
      <c r="U356">
        <v>-0.65521095011675601</v>
      </c>
      <c r="V356">
        <v>-0.71622754741944405</v>
      </c>
      <c r="W356">
        <v>-0.77674273714841102</v>
      </c>
      <c r="X356">
        <v>-0.83666787960394196</v>
      </c>
      <c r="Y356">
        <v>-0.89589009487472604</v>
      </c>
      <c r="Z356">
        <v>-0.95431484438061898</v>
      </c>
      <c r="AA356">
        <v>-1.01183054195941</v>
      </c>
      <c r="AB356">
        <v>-1.0683156059348899</v>
      </c>
      <c r="AC356">
        <v>-1.1236627891517501</v>
      </c>
      <c r="AD356">
        <v>-1.17776514462242</v>
      </c>
      <c r="AE356">
        <v>-1.23050609269026</v>
      </c>
      <c r="AF356">
        <v>-1.28179369140535</v>
      </c>
      <c r="AG356">
        <v>-1.3315388357687099</v>
      </c>
      <c r="AH356">
        <v>-1.37966082278003</v>
      </c>
      <c r="AI356">
        <v>-1.4260942037193001</v>
      </c>
      <c r="AJ356">
        <v>-1.4707912266159699</v>
      </c>
      <c r="AK356">
        <v>-1.51371172388111</v>
      </c>
      <c r="AL356">
        <v>-1.5548328520610899</v>
      </c>
      <c r="AM356">
        <v>-1.5941444660884501</v>
      </c>
      <c r="AN356">
        <v>-1.63164747283536</v>
      </c>
      <c r="AO356">
        <v>-1.6673509971520799</v>
      </c>
      <c r="AP356">
        <v>-1.70127360407232</v>
      </c>
      <c r="AQ356">
        <v>-1.7334357511029299</v>
      </c>
      <c r="AR356">
        <v>-1.7638623159431599</v>
      </c>
      <c r="AS356">
        <v>-1.7925750149912101</v>
      </c>
      <c r="AT356">
        <v>-1.81959362616423</v>
      </c>
      <c r="AU356">
        <v>-1.84493355492873</v>
      </c>
      <c r="AV356">
        <v>-1.8686005731881099</v>
      </c>
      <c r="AW356">
        <v>-1.8905975013490099</v>
      </c>
      <c r="AX356">
        <v>-1.91091290807943</v>
      </c>
      <c r="AY356">
        <v>-1.9295344464472599</v>
      </c>
      <c r="AZ356">
        <v>-1.94643437541995</v>
      </c>
      <c r="BA356">
        <v>-1.9615871450556299</v>
      </c>
      <c r="BB356">
        <v>-1.9749550677252801</v>
      </c>
      <c r="BC356">
        <v>-1.98650409781271</v>
      </c>
      <c r="BD356">
        <v>-1.9961957438766</v>
      </c>
      <c r="BE356">
        <v>-2.0039955968043701</v>
      </c>
      <c r="BF356">
        <v>-2.0098725361898402</v>
      </c>
      <c r="BG356">
        <v>-2.0138019600353099</v>
      </c>
      <c r="BH356">
        <v>-2.0157662483152499</v>
      </c>
      <c r="BI356">
        <v>-2.0157575169498299</v>
      </c>
      <c r="BJ356">
        <v>-2.01377558165614</v>
      </c>
      <c r="BK356">
        <v>-2.0098307654493301</v>
      </c>
      <c r="BL356">
        <v>-2.0039407785975998</v>
      </c>
      <c r="BM356">
        <v>-1.9961316405126199</v>
      </c>
      <c r="BN356">
        <v>-1.98643487921075</v>
      </c>
      <c r="BO356">
        <v>-1.9748855466669799</v>
      </c>
      <c r="BP356">
        <v>-1.9615216241558799</v>
      </c>
      <c r="BQ356">
        <v>-1.94637795893813</v>
      </c>
      <c r="BR356">
        <v>-1.9294901161398701</v>
      </c>
      <c r="BS356">
        <v>-1.91088546407518</v>
      </c>
      <c r="BT356">
        <v>-1.89058749838221</v>
      </c>
      <c r="BU356">
        <v>-1.8686122185910601</v>
      </c>
      <c r="BV356">
        <v>-1.8449642353495299</v>
      </c>
      <c r="BW356">
        <v>-1.81964591497081</v>
      </c>
      <c r="BX356">
        <v>-1.7926440637065699</v>
      </c>
      <c r="BY356">
        <v>-1.76394668516566</v>
      </c>
      <c r="BZ356">
        <v>-1.73353109236193</v>
      </c>
      <c r="CA356">
        <v>-1.70137413807478</v>
      </c>
      <c r="CB356">
        <v>-1.6674540937511599</v>
      </c>
      <c r="CC356">
        <v>-1.6317454365608399</v>
      </c>
      <c r="CD356">
        <v>-1.5942365953906299</v>
      </c>
      <c r="CE356">
        <v>-1.5549121847435601</v>
      </c>
      <c r="CF356">
        <v>-1.51377806601192</v>
      </c>
      <c r="CG356">
        <v>-1.47084063702889</v>
      </c>
      <c r="CH356">
        <v>-1.42612884734996</v>
      </c>
      <c r="CI356">
        <v>-1.3796773415761401</v>
      </c>
      <c r="CJ356">
        <v>-1.3315417193467001</v>
      </c>
      <c r="CK356">
        <v>-1.2817852115319801</v>
      </c>
      <c r="CL356">
        <v>-1.2304891251766701</v>
      </c>
      <c r="CM356">
        <v>-1.17774165047785</v>
      </c>
      <c r="CN356">
        <v>-1.1236428239793199</v>
      </c>
      <c r="CO356">
        <v>-1.06829951360552</v>
      </c>
      <c r="CP356">
        <v>-1.0118204225598</v>
      </c>
      <c r="CQ356">
        <v>-0.95432145769685495</v>
      </c>
      <c r="CR356">
        <v>-0.89591126691544098</v>
      </c>
      <c r="CS356">
        <v>-0.83670298221796102</v>
      </c>
      <c r="CT356">
        <v>-0.77679866154713095</v>
      </c>
      <c r="CU356">
        <v>-0.71629893147123302</v>
      </c>
      <c r="CV356">
        <v>-0.65529349053932395</v>
      </c>
      <c r="CW356">
        <v>-0.59386589254495403</v>
      </c>
      <c r="CX356">
        <v>-0.53208881916940698</v>
      </c>
      <c r="CY356">
        <v>-0.47002830422504299</v>
      </c>
      <c r="CZ356">
        <v>-0.40773888758118998</v>
      </c>
      <c r="DA356">
        <v>-0.34526986438206198</v>
      </c>
      <c r="DB356">
        <v>-0.28266083133450998</v>
      </c>
      <c r="DC356">
        <v>-0.21994634050911799</v>
      </c>
      <c r="DD356">
        <v>-0.15715525645324299</v>
      </c>
      <c r="DE356">
        <v>-9.4312512591231995E-2</v>
      </c>
      <c r="DF356">
        <v>-6.2882061657219296E-2</v>
      </c>
    </row>
    <row r="357" spans="11:110" ht="1.1499999999999999" customHeight="1" x14ac:dyDescent="0.25">
      <c r="K357">
        <v>-6.1993708353293098E-2</v>
      </c>
      <c r="L357">
        <v>-9.3020976253587795E-2</v>
      </c>
      <c r="M357">
        <v>-0.15501035233530699</v>
      </c>
      <c r="N357">
        <v>-0.21693813060164699</v>
      </c>
      <c r="O357">
        <v>-0.278797043743434</v>
      </c>
      <c r="P357">
        <v>-0.34054609817486797</v>
      </c>
      <c r="Q357">
        <v>-0.402156253583143</v>
      </c>
      <c r="R357">
        <v>-0.46358452512610199</v>
      </c>
      <c r="S357">
        <v>-0.52478912865920302</v>
      </c>
      <c r="T357">
        <v>-0.58569954982177896</v>
      </c>
      <c r="U357">
        <v>-0.64627190413055302</v>
      </c>
      <c r="V357">
        <v>-0.70641377286837204</v>
      </c>
      <c r="W357">
        <v>-0.76605329514980403</v>
      </c>
      <c r="X357">
        <v>-0.82510409785015304</v>
      </c>
      <c r="Y357">
        <v>-0.88345597121685804</v>
      </c>
      <c r="Z357">
        <v>-0.94101720285976098</v>
      </c>
      <c r="AA357">
        <v>-0.99767967898659604</v>
      </c>
      <c r="AB357">
        <v>-1.0533255032223501</v>
      </c>
      <c r="AC357">
        <v>-1.1078507135415201</v>
      </c>
      <c r="AD357">
        <v>-1.16115208869608</v>
      </c>
      <c r="AE357">
        <v>-1.2131166959933299</v>
      </c>
      <c r="AF357">
        <v>-1.2636554029289899</v>
      </c>
      <c r="AG357">
        <v>-1.31268185304214</v>
      </c>
      <c r="AH357">
        <v>-1.36011764868163</v>
      </c>
      <c r="AI357">
        <v>-1.4058988723164201</v>
      </c>
      <c r="AJ357">
        <v>-1.44997846114221</v>
      </c>
      <c r="AK357">
        <v>-1.49231670016222</v>
      </c>
      <c r="AL357">
        <v>-1.5328902703165901</v>
      </c>
      <c r="AM357">
        <v>-1.5716877888538201</v>
      </c>
      <c r="AN357">
        <v>-1.60870883750166</v>
      </c>
      <c r="AO357">
        <v>-1.64396035796156</v>
      </c>
      <c r="AP357">
        <v>-1.67745877044241</v>
      </c>
      <c r="AQ357">
        <v>-1.70922202812403</v>
      </c>
      <c r="AR357">
        <v>-1.7392726892986099</v>
      </c>
      <c r="AS357">
        <v>-1.7676302330664</v>
      </c>
      <c r="AT357">
        <v>-1.7943123981226301</v>
      </c>
      <c r="AU357">
        <v>-1.8193332890104801</v>
      </c>
      <c r="AV357">
        <v>-1.84269731028519</v>
      </c>
      <c r="AW357">
        <v>-1.8644070964011099</v>
      </c>
      <c r="AX357">
        <v>-1.88445109127789</v>
      </c>
      <c r="AY357">
        <v>-1.90281757792734</v>
      </c>
      <c r="AZ357">
        <v>-1.91948008794031</v>
      </c>
      <c r="BA357">
        <v>-1.93441443084187</v>
      </c>
      <c r="BB357">
        <v>-1.94758495571642</v>
      </c>
      <c r="BC357">
        <v>-1.95895958640474</v>
      </c>
      <c r="BD357">
        <v>-1.96850198368663</v>
      </c>
      <c r="BE357">
        <v>-1.9761797243935</v>
      </c>
      <c r="BF357">
        <v>-1.9819635244383</v>
      </c>
      <c r="BG357">
        <v>-1.985830188954</v>
      </c>
      <c r="BH357">
        <v>-1.9877630956588199</v>
      </c>
      <c r="BI357">
        <v>-1.9877549466375899</v>
      </c>
      <c r="BJ357">
        <v>-1.9858053613378801</v>
      </c>
      <c r="BK357">
        <v>-1.9819242617222199</v>
      </c>
      <c r="BL357">
        <v>-1.97612816792503</v>
      </c>
      <c r="BM357">
        <v>-1.9684416174553501</v>
      </c>
      <c r="BN357">
        <v>-1.9588944144354701</v>
      </c>
      <c r="BO357">
        <v>-1.94751940531635</v>
      </c>
      <c r="BP357">
        <v>-1.93435266443195</v>
      </c>
      <c r="BQ357">
        <v>-1.9194268282411999</v>
      </c>
      <c r="BR357">
        <v>-1.9027757751244601</v>
      </c>
      <c r="BS357">
        <v>-1.8844252192838</v>
      </c>
      <c r="BT357">
        <v>-1.8643977479341201</v>
      </c>
      <c r="BU357">
        <v>-1.84270857578484</v>
      </c>
      <c r="BV357">
        <v>-1.8193625157048801</v>
      </c>
      <c r="BW357">
        <v>-1.7943623244295901</v>
      </c>
      <c r="BX357">
        <v>-1.76769593297049</v>
      </c>
      <c r="BY357">
        <v>-1.7393530950979701</v>
      </c>
      <c r="BZ357">
        <v>-1.7093127382897</v>
      </c>
      <c r="CA357">
        <v>-1.6775545123784601</v>
      </c>
      <c r="CB357">
        <v>-1.64405849142593</v>
      </c>
      <c r="CC357">
        <v>-1.60880216045286</v>
      </c>
      <c r="CD357">
        <v>-1.5717757205842899</v>
      </c>
      <c r="CE357">
        <v>-1.53296607075433</v>
      </c>
      <c r="CF357">
        <v>-1.49238047045152</v>
      </c>
      <c r="CG357">
        <v>-1.4500262545031399</v>
      </c>
      <c r="CH357">
        <v>-1.40593295463457</v>
      </c>
      <c r="CI357">
        <v>-1.36013460936879</v>
      </c>
      <c r="CJ357">
        <v>-1.31268621417298</v>
      </c>
      <c r="CK357">
        <v>-1.2636490411927901</v>
      </c>
      <c r="CL357">
        <v>-1.21310244271796</v>
      </c>
      <c r="CM357">
        <v>-1.16113173732366</v>
      </c>
      <c r="CN357">
        <v>-1.10783384208171</v>
      </c>
      <c r="CO357">
        <v>-1.05331227302993</v>
      </c>
      <c r="CP357">
        <v>-0.99767206397578301</v>
      </c>
      <c r="CQ357">
        <v>-0.94102556962956896</v>
      </c>
      <c r="CR357">
        <v>-0.88347800332857296</v>
      </c>
      <c r="CS357">
        <v>-0.82513906951181504</v>
      </c>
      <c r="CT357">
        <v>-0.76610807944362902</v>
      </c>
      <c r="CU357">
        <v>-0.70648291261145002</v>
      </c>
      <c r="CV357">
        <v>-0.64635121307890997</v>
      </c>
      <c r="CW357">
        <v>-0.58579491448248</v>
      </c>
      <c r="CX357">
        <v>-0.52488533410838001</v>
      </c>
      <c r="CY357">
        <v>-0.46368790227791101</v>
      </c>
      <c r="CZ357">
        <v>-0.40225666060357901</v>
      </c>
      <c r="DA357">
        <v>-0.340640930526942</v>
      </c>
      <c r="DB357">
        <v>-0.27888059499590701</v>
      </c>
      <c r="DC357">
        <v>-0.21701074440437401</v>
      </c>
      <c r="DD357">
        <v>-0.155060899565619</v>
      </c>
      <c r="DE357">
        <v>-9.3056968472005702E-2</v>
      </c>
      <c r="DF357">
        <v>-6.2045575258262001E-2</v>
      </c>
    </row>
    <row r="358" spans="11:110" ht="1.1499999999999999" customHeight="1" x14ac:dyDescent="0.25">
      <c r="K358">
        <v>-6.1160397274670597E-2</v>
      </c>
      <c r="L358">
        <v>-9.1769251022574203E-2</v>
      </c>
      <c r="M358">
        <v>-0.15292214168705801</v>
      </c>
      <c r="N358">
        <v>-0.21401127886433099</v>
      </c>
      <c r="O358">
        <v>-0.275027999510225</v>
      </c>
      <c r="P358">
        <v>-0.33593102956328402</v>
      </c>
      <c r="Q358">
        <v>-0.39669055242583401</v>
      </c>
      <c r="R358">
        <v>-0.45726357887553598</v>
      </c>
      <c r="S358">
        <v>-0.51760815342862698</v>
      </c>
      <c r="T358">
        <v>-0.57765449933139701</v>
      </c>
      <c r="U358">
        <v>-0.637359315140552</v>
      </c>
      <c r="V358">
        <v>-0.69663157229638295</v>
      </c>
      <c r="W358">
        <v>-0.75540104890929305</v>
      </c>
      <c r="X358">
        <v>-0.81358358973859501</v>
      </c>
      <c r="Y358">
        <v>-0.87107156384905404</v>
      </c>
      <c r="Z358">
        <v>-0.92777597970187298</v>
      </c>
      <c r="AA358">
        <v>-0.98359208144991905</v>
      </c>
      <c r="AB358">
        <v>-1.03840551658207</v>
      </c>
      <c r="AC358">
        <v>-1.09211545587682</v>
      </c>
      <c r="AD358">
        <v>-1.14462226024526</v>
      </c>
      <c r="AE358">
        <v>-1.1958165028166901</v>
      </c>
      <c r="AF358">
        <v>-1.24561171460627</v>
      </c>
      <c r="AG358">
        <v>-1.2939241984348</v>
      </c>
      <c r="AH358">
        <v>-1.3406777637712799</v>
      </c>
      <c r="AI358">
        <v>-1.38580996686161</v>
      </c>
      <c r="AJ358">
        <v>-1.429274437121</v>
      </c>
      <c r="AK358">
        <v>-1.47103190987525</v>
      </c>
      <c r="AL358">
        <v>-1.5110586587228201</v>
      </c>
      <c r="AM358">
        <v>-1.5493421327333901</v>
      </c>
      <c r="AN358">
        <v>-1.5858807315554</v>
      </c>
      <c r="AO358">
        <v>-1.62067932129882</v>
      </c>
      <c r="AP358">
        <v>-1.65375232744986</v>
      </c>
      <c r="AQ358">
        <v>-1.6851153952151201</v>
      </c>
      <c r="AR358">
        <v>-1.71478884706684</v>
      </c>
      <c r="AS358">
        <v>-1.74279012828447</v>
      </c>
      <c r="AT358">
        <v>-1.7691350267511601</v>
      </c>
      <c r="AU358">
        <v>-1.7938364409929699</v>
      </c>
      <c r="AV358">
        <v>-1.8168974907805899</v>
      </c>
      <c r="AW358">
        <v>-1.8383206307311699</v>
      </c>
      <c r="AX358">
        <v>-1.8580941950847401</v>
      </c>
      <c r="AY358">
        <v>-1.87620702373293</v>
      </c>
      <c r="AZ358">
        <v>-1.89263389220314</v>
      </c>
      <c r="BA358">
        <v>-1.9073518181793601</v>
      </c>
      <c r="BB358">
        <v>-1.92032710838084</v>
      </c>
      <c r="BC358">
        <v>-1.9315295243484101</v>
      </c>
      <c r="BD358">
        <v>-1.94092470855232</v>
      </c>
      <c r="BE358">
        <v>-1.9484821696421799</v>
      </c>
      <c r="BF358">
        <v>-1.9541742750951501</v>
      </c>
      <c r="BG358">
        <v>-1.9579791954799299</v>
      </c>
      <c r="BH358">
        <v>-1.9598812382299</v>
      </c>
      <c r="BI358">
        <v>-1.95987362511828</v>
      </c>
      <c r="BJ358">
        <v>-1.95795583900503</v>
      </c>
      <c r="BK358">
        <v>-1.95413737913397</v>
      </c>
      <c r="BL358">
        <v>-1.94843367875903</v>
      </c>
      <c r="BM358">
        <v>-1.9408678738046199</v>
      </c>
      <c r="BN358">
        <v>-1.9314681503147799</v>
      </c>
      <c r="BO358">
        <v>-1.9202652891722101</v>
      </c>
      <c r="BP358">
        <v>-1.90729358023352</v>
      </c>
      <c r="BQ358">
        <v>-1.89258357906015</v>
      </c>
      <c r="BR358">
        <v>-1.8761675953407999</v>
      </c>
      <c r="BS358">
        <v>-1.85806978811545</v>
      </c>
      <c r="BT358">
        <v>-1.8383118938874901</v>
      </c>
      <c r="BU358">
        <v>-1.8169084015066601</v>
      </c>
      <c r="BV358">
        <v>-1.7938643070182201</v>
      </c>
      <c r="BW358">
        <v>-1.7691827407877401</v>
      </c>
      <c r="BX358">
        <v>-1.7428526895108201</v>
      </c>
      <c r="BY358">
        <v>-1.7148655461783899</v>
      </c>
      <c r="BZ358">
        <v>-1.6852017508997501</v>
      </c>
      <c r="CA358">
        <v>-1.6538435840136001</v>
      </c>
      <c r="CB358">
        <v>-1.6207727838186301</v>
      </c>
      <c r="CC358">
        <v>-1.5859696873570499</v>
      </c>
      <c r="CD358">
        <v>-1.5494261025270799</v>
      </c>
      <c r="CE358">
        <v>-1.51113111044723</v>
      </c>
      <c r="CF358">
        <v>-1.4710932187797701</v>
      </c>
      <c r="CG358">
        <v>-1.4293206571224</v>
      </c>
      <c r="CH358">
        <v>-1.38584345548295</v>
      </c>
      <c r="CI358">
        <v>-1.34069505967055</v>
      </c>
      <c r="CJ358">
        <v>-1.2939298640691099</v>
      </c>
      <c r="CK358">
        <v>-1.2456072513698699</v>
      </c>
      <c r="CL358">
        <v>-1.19580469912049</v>
      </c>
      <c r="CM358">
        <v>-1.1446047674969699</v>
      </c>
      <c r="CN358">
        <v>-1.0921013951923599</v>
      </c>
      <c r="CO358">
        <v>-1.03839486872412</v>
      </c>
      <c r="CP358">
        <v>-0.98358673435044197</v>
      </c>
      <c r="CQ358">
        <v>-0.92778589925870603</v>
      </c>
      <c r="CR358">
        <v>-0.87109431512485502</v>
      </c>
      <c r="CS358">
        <v>-0.81361835608725397</v>
      </c>
      <c r="CT358">
        <v>-0.75545468582376496</v>
      </c>
      <c r="CU358">
        <v>-0.69669853810628801</v>
      </c>
      <c r="CV358">
        <v>-0.63743551519156805</v>
      </c>
      <c r="CW358">
        <v>-0.57774599758341005</v>
      </c>
      <c r="CX358">
        <v>-0.51769991754178102</v>
      </c>
      <c r="CY358">
        <v>-0.45736209037043801</v>
      </c>
      <c r="CZ358">
        <v>-0.39678603776393101</v>
      </c>
      <c r="DA358">
        <v>-0.33602104421185602</v>
      </c>
      <c r="DB358">
        <v>-0.275107232301747</v>
      </c>
      <c r="DC358">
        <v>-0.21408016525144799</v>
      </c>
      <c r="DD358">
        <v>-0.15296995278966699</v>
      </c>
      <c r="DE358">
        <v>-9.1803396614923205E-2</v>
      </c>
      <c r="DF358">
        <v>-6.1210399330411697E-2</v>
      </c>
    </row>
    <row r="359" spans="11:110" ht="1.1499999999999999" customHeight="1" x14ac:dyDescent="0.25">
      <c r="K359">
        <v>-6.0328367194897398E-2</v>
      </c>
      <c r="L359">
        <v>-9.0519488257673406E-2</v>
      </c>
      <c r="M359">
        <v>-0.150837325393085</v>
      </c>
      <c r="N359">
        <v>-0.21108943666036301</v>
      </c>
      <c r="O359">
        <v>-0.27126582424400097</v>
      </c>
      <c r="P359">
        <v>-0.33132501068563602</v>
      </c>
      <c r="Q359">
        <v>-0.39123647199642098</v>
      </c>
      <c r="R359">
        <v>-0.45095725208021098</v>
      </c>
      <c r="S359">
        <v>-0.51044527125994499</v>
      </c>
      <c r="T359">
        <v>-0.56963152923698102</v>
      </c>
      <c r="U359">
        <v>-0.62847331583866795</v>
      </c>
      <c r="V359">
        <v>-0.68688097241133095</v>
      </c>
      <c r="W359">
        <v>-0.74478589202245504</v>
      </c>
      <c r="X359">
        <v>-0.80210608910585002</v>
      </c>
      <c r="Y359">
        <v>-0.85873642351341395</v>
      </c>
      <c r="Z359">
        <v>-0.91459052619470604</v>
      </c>
      <c r="AA359">
        <v>-0.96956688879802999</v>
      </c>
      <c r="AB359">
        <v>-1.0235545665010799</v>
      </c>
      <c r="AC359">
        <v>-1.0764557218301001</v>
      </c>
      <c r="AD359">
        <v>-1.1281741600327</v>
      </c>
      <c r="AE359">
        <v>-1.17860382565108</v>
      </c>
      <c r="AF359">
        <v>-1.2276607762824601</v>
      </c>
      <c r="AG359">
        <v>-1.2752638917626</v>
      </c>
      <c r="AH359">
        <v>-1.32133909326365</v>
      </c>
      <c r="AI359">
        <v>-1.36582535533656</v>
      </c>
      <c r="AJ359">
        <v>-1.4086770100020201</v>
      </c>
      <c r="AK359">
        <v>-1.44985523139793</v>
      </c>
      <c r="AL359">
        <v>-1.48933595517982</v>
      </c>
      <c r="AM359">
        <v>-1.52710553046958</v>
      </c>
      <c r="AN359">
        <v>-1.5631613019573201</v>
      </c>
      <c r="AO359">
        <v>-1.59750616884397</v>
      </c>
      <c r="AP359">
        <v>-1.63015269847293</v>
      </c>
      <c r="AQ359">
        <v>-1.6611144175068</v>
      </c>
      <c r="AR359">
        <v>-1.69040948544227</v>
      </c>
      <c r="AS359">
        <v>-1.71805351215617</v>
      </c>
      <c r="AT359">
        <v>-1.74406041661997</v>
      </c>
      <c r="AU359">
        <v>-1.7684419727466301</v>
      </c>
      <c r="AV359">
        <v>-1.7912001106917199</v>
      </c>
      <c r="AW359">
        <v>-1.8123370925884099</v>
      </c>
      <c r="AX359">
        <v>-1.8318411688571701</v>
      </c>
      <c r="AY359">
        <v>-1.84970166990384</v>
      </c>
      <c r="AZ359">
        <v>-1.86589457657963</v>
      </c>
      <c r="BA359">
        <v>-1.8803979880297701</v>
      </c>
      <c r="BB359">
        <v>-1.8931800843459601</v>
      </c>
      <c r="BC359">
        <v>-1.90421234452734</v>
      </c>
      <c r="BD359">
        <v>-1.9134622340337999</v>
      </c>
      <c r="BE359">
        <v>-1.9209011421843201</v>
      </c>
      <c r="BF359">
        <v>-1.9265029119625099</v>
      </c>
      <c r="BG359">
        <v>-1.9302470447709801</v>
      </c>
      <c r="BH359">
        <v>-1.93211871257879</v>
      </c>
      <c r="BI359">
        <v>-1.93211158834221</v>
      </c>
      <c r="BJ359">
        <v>-1.9302250887929799</v>
      </c>
      <c r="BK359">
        <v>-1.92646825091965</v>
      </c>
      <c r="BL359">
        <v>-1.9208555354441199</v>
      </c>
      <c r="BM359">
        <v>-1.91340874259743</v>
      </c>
      <c r="BN359">
        <v>-1.9041545369390001</v>
      </c>
      <c r="BO359">
        <v>-1.89312177924762</v>
      </c>
      <c r="BP359">
        <v>-1.8803430670041099</v>
      </c>
      <c r="BQ359">
        <v>-1.86584702161197</v>
      </c>
      <c r="BR359">
        <v>-1.8496644725690301</v>
      </c>
      <c r="BS359">
        <v>-1.8318181309128001</v>
      </c>
      <c r="BT359">
        <v>-1.81232893080903</v>
      </c>
      <c r="BU359">
        <v>-1.7912106871858899</v>
      </c>
      <c r="BV359">
        <v>-1.7684685706154399</v>
      </c>
      <c r="BW359">
        <v>-1.7441060553319001</v>
      </c>
      <c r="BX359">
        <v>-1.7181131339899001</v>
      </c>
      <c r="BY359">
        <v>-1.69048271757602</v>
      </c>
      <c r="BZ359">
        <v>-1.6611966793156701</v>
      </c>
      <c r="CA359">
        <v>-1.6302397564542801</v>
      </c>
      <c r="CB359">
        <v>-1.5975952366303801</v>
      </c>
      <c r="CC359">
        <v>-1.5632461479922299</v>
      </c>
      <c r="CD359">
        <v>-1.5271857605891299</v>
      </c>
      <c r="CE359">
        <v>-1.4894052332823</v>
      </c>
      <c r="CF359">
        <v>-1.4499141847944499</v>
      </c>
      <c r="CG359">
        <v>-1.40872169926781</v>
      </c>
      <c r="CH359">
        <v>-1.36585822251366</v>
      </c>
      <c r="CI359">
        <v>-1.3213566266152199</v>
      </c>
      <c r="CJ359">
        <v>-1.2752706988957301</v>
      </c>
      <c r="CK359">
        <v>-1.2276580080025099</v>
      </c>
      <c r="CL359">
        <v>-1.1785942220257799</v>
      </c>
      <c r="CM359">
        <v>-1.1281592589579399</v>
      </c>
      <c r="CN359">
        <v>-1.0764442046335101</v>
      </c>
      <c r="CO359">
        <v>-1.0235462383127201</v>
      </c>
      <c r="CP359">
        <v>-0.96956358475086202</v>
      </c>
      <c r="CQ359">
        <v>-0.91460180985940498</v>
      </c>
      <c r="CR359">
        <v>-0.85875975912456304</v>
      </c>
      <c r="CS359">
        <v>-0.80214057955155005</v>
      </c>
      <c r="CT359">
        <v>-0.74483837169077505</v>
      </c>
      <c r="CU359">
        <v>-0.686945828672333</v>
      </c>
      <c r="CV359">
        <v>-0.62854652159701296</v>
      </c>
      <c r="CW359">
        <v>-0.56971933896232196</v>
      </c>
      <c r="CX359">
        <v>-0.51053281919704996</v>
      </c>
      <c r="CY359">
        <v>-0.451051140714475</v>
      </c>
      <c r="CZ359">
        <v>-0.39132729710918202</v>
      </c>
      <c r="DA359">
        <v>-0.33141046874062302</v>
      </c>
      <c r="DB359">
        <v>-0.27134097788595601</v>
      </c>
      <c r="DC359">
        <v>-0.21115479697519199</v>
      </c>
      <c r="DD359">
        <v>-0.15088256111796</v>
      </c>
      <c r="DE359">
        <v>-9.0551886871135107E-2</v>
      </c>
      <c r="DF359">
        <v>-6.0376587710479698E-2</v>
      </c>
    </row>
    <row r="360" spans="11:110" ht="1.1499999999999999" customHeight="1" x14ac:dyDescent="0.25">
      <c r="K360">
        <v>-5.9497675201328003E-2</v>
      </c>
      <c r="L360">
        <v>-8.9271775103738904E-2</v>
      </c>
      <c r="M360">
        <v>-0.14875604557586899</v>
      </c>
      <c r="N360">
        <v>-0.20817279365589</v>
      </c>
      <c r="O360">
        <v>-0.267510746603211</v>
      </c>
      <c r="P360">
        <v>-0.32672829710329498</v>
      </c>
      <c r="Q360">
        <v>-0.38579427933135302</v>
      </c>
      <c r="R360">
        <v>-0.44466580419581903</v>
      </c>
      <c r="S360">
        <v>-0.50330071351288497</v>
      </c>
      <c r="T360">
        <v>-0.56163081868138298</v>
      </c>
      <c r="U360">
        <v>-0.61961400700693403</v>
      </c>
      <c r="V360">
        <v>-0.67716196996553202</v>
      </c>
      <c r="W360">
        <v>-0.73420769146530795</v>
      </c>
      <c r="X360">
        <v>-0.79067130779264905</v>
      </c>
      <c r="Y360">
        <v>-0.84645008525315002</v>
      </c>
      <c r="Z360">
        <v>-0.90146018538865502</v>
      </c>
      <c r="AA360">
        <v>-0.95560324038167399</v>
      </c>
      <c r="AB360">
        <v>-1.0087715821037999</v>
      </c>
      <c r="AC360">
        <v>-1.0608702347560299</v>
      </c>
      <c r="AD360">
        <v>-1.11180631485076</v>
      </c>
      <c r="AE360">
        <v>-1.1614770105427901</v>
      </c>
      <c r="AF360">
        <v>-1.2098007781306199</v>
      </c>
      <c r="AG360">
        <v>-1.25669899784809</v>
      </c>
      <c r="AH360">
        <v>-1.30209961054364</v>
      </c>
      <c r="AI360">
        <v>-1.3459429552403901</v>
      </c>
      <c r="AJ360">
        <v>-1.3881840837454</v>
      </c>
      <c r="AK360">
        <v>-1.4287845886033701</v>
      </c>
      <c r="AL360">
        <v>-1.4677201379440299</v>
      </c>
      <c r="AM360">
        <v>-1.50497604890294</v>
      </c>
      <c r="AN360">
        <v>-1.54054872112057</v>
      </c>
      <c r="AO360">
        <v>-1.57443919917252</v>
      </c>
      <c r="AP360">
        <v>-1.6066583150575899</v>
      </c>
      <c r="AQ360">
        <v>-1.6372176583437399</v>
      </c>
      <c r="AR360">
        <v>-1.6661332915949401</v>
      </c>
      <c r="AS360">
        <v>-1.69341917961526</v>
      </c>
      <c r="AT360">
        <v>-1.7190874499014399</v>
      </c>
      <c r="AU360">
        <v>-1.7431488205997301</v>
      </c>
      <c r="AV360">
        <v>-1.7656041383194701</v>
      </c>
      <c r="AW360">
        <v>-1.78645544300768</v>
      </c>
      <c r="AX360">
        <v>-1.8056909370030001</v>
      </c>
      <c r="AY360">
        <v>-1.8233003820474001</v>
      </c>
      <c r="AZ360">
        <v>-1.8392609138460601</v>
      </c>
      <c r="BA360">
        <v>-1.8535516133758301</v>
      </c>
      <c r="BB360">
        <v>-1.8661424414219501</v>
      </c>
      <c r="BC360">
        <v>-1.8770064860100599</v>
      </c>
      <c r="BD360">
        <v>-1.8861128908909901</v>
      </c>
      <c r="BE360">
        <v>-1.8934348715487299</v>
      </c>
      <c r="BF360">
        <v>-1.8989475854881801</v>
      </c>
      <c r="BG360">
        <v>-1.9026318321853199</v>
      </c>
      <c r="BH360">
        <v>-1.9044735862218001</v>
      </c>
      <c r="BI360">
        <v>-1.9044669050118099</v>
      </c>
      <c r="BJ360">
        <v>-1.9026112134972699</v>
      </c>
      <c r="BK360">
        <v>-1.8989150362585001</v>
      </c>
      <c r="BL360">
        <v>-1.89339198252924</v>
      </c>
      <c r="BM360">
        <v>-1.88606256955084</v>
      </c>
      <c r="BN360">
        <v>-1.8769520309397101</v>
      </c>
      <c r="BO360">
        <v>-1.8660874540705401</v>
      </c>
      <c r="BP360">
        <v>-1.8534998112022001</v>
      </c>
      <c r="BQ360">
        <v>-1.83921595021867</v>
      </c>
      <c r="BR360">
        <v>-1.823265280919</v>
      </c>
      <c r="BS360">
        <v>-1.8056691831899401</v>
      </c>
      <c r="BT360">
        <v>-1.7864478254377201</v>
      </c>
      <c r="BU360">
        <v>-1.7656143971206899</v>
      </c>
      <c r="BV360">
        <v>-1.7431742419812599</v>
      </c>
      <c r="BW360">
        <v>-1.7191311376963101</v>
      </c>
      <c r="BX360">
        <v>-1.69347605095556</v>
      </c>
      <c r="BY360">
        <v>-1.6662032794449</v>
      </c>
      <c r="BZ360">
        <v>-1.63729607200614</v>
      </c>
      <c r="CA360">
        <v>-1.6067414413173799</v>
      </c>
      <c r="CB360">
        <v>-1.5745241329156101</v>
      </c>
      <c r="CC360">
        <v>-1.54062969900798</v>
      </c>
      <c r="CD360">
        <v>-1.5050527481387499</v>
      </c>
      <c r="CE360">
        <v>-1.4677864091074799</v>
      </c>
      <c r="CF360">
        <v>-1.42884128781234</v>
      </c>
      <c r="CG360">
        <v>-1.3882272837022001</v>
      </c>
      <c r="CH360">
        <v>-1.3459751777254101</v>
      </c>
      <c r="CI360">
        <v>-1.3021172925616</v>
      </c>
      <c r="CJ360">
        <v>-1.25670679338585</v>
      </c>
      <c r="CK360">
        <v>-1.20979951708528</v>
      </c>
      <c r="CL360">
        <v>-1.1614693722179801</v>
      </c>
      <c r="CM360">
        <v>-1.1117937554331101</v>
      </c>
      <c r="CN360">
        <v>-1.0608610085788599</v>
      </c>
      <c r="CO360">
        <v>-1.0087653278335</v>
      </c>
      <c r="CP360">
        <v>-0.95560176576732803</v>
      </c>
      <c r="CQ360">
        <v>-0.90147265609295102</v>
      </c>
      <c r="CR360">
        <v>-0.84647387672568997</v>
      </c>
      <c r="CS360">
        <v>-0.79070545527758396</v>
      </c>
      <c r="CT360">
        <v>-0.73425900229756702</v>
      </c>
      <c r="CU360">
        <v>-0.677224774803726</v>
      </c>
      <c r="CV360">
        <v>-0.619684326208639</v>
      </c>
      <c r="CW360">
        <v>-0.56171510379852796</v>
      </c>
      <c r="CX360">
        <v>-0.50338425794313402</v>
      </c>
      <c r="CY360">
        <v>-0.44475529688226201</v>
      </c>
      <c r="CZ360">
        <v>-0.38588069012200299</v>
      </c>
      <c r="DA360">
        <v>-0.32680944494785702</v>
      </c>
      <c r="DB360">
        <v>-0.26758204708857602</v>
      </c>
      <c r="DC360">
        <v>-0.208234818616715</v>
      </c>
      <c r="DD360">
        <v>-0.14879885865682799</v>
      </c>
      <c r="DE360">
        <v>-8.9302522546395202E-2</v>
      </c>
      <c r="DF360">
        <v>-5.95441899676643E-2</v>
      </c>
    </row>
    <row r="361" spans="11:110" ht="1.1499999999999999" customHeight="1" x14ac:dyDescent="0.25">
      <c r="K361">
        <v>-5.8668374012950102E-2</v>
      </c>
      <c r="L361">
        <v>-8.80261921102828E-2</v>
      </c>
      <c r="M361">
        <v>-0.14667843345287501</v>
      </c>
      <c r="N361">
        <v>-0.20526152455513499</v>
      </c>
      <c r="O361">
        <v>-0.263762976469538</v>
      </c>
      <c r="P361">
        <v>-0.32214112195502798</v>
      </c>
      <c r="Q361">
        <v>-0.38036421579183299</v>
      </c>
      <c r="R361">
        <v>-0.438389466480757</v>
      </c>
      <c r="S361">
        <v>-0.496174681720704</v>
      </c>
      <c r="T361">
        <v>-0.55365251620687095</v>
      </c>
      <c r="U361">
        <v>-0.61078145909805603</v>
      </c>
      <c r="V361">
        <v>-0.66747453327644002</v>
      </c>
      <c r="W361">
        <v>-0.72366628901755103</v>
      </c>
      <c r="X361">
        <v>-0.779278936909513</v>
      </c>
      <c r="Y361">
        <v>-0.83421206945701598</v>
      </c>
      <c r="Z361">
        <v>-0.88838429279711295</v>
      </c>
      <c r="AA361">
        <v>-0.94170027570887604</v>
      </c>
      <c r="AB361">
        <v>-0.99405550097287598</v>
      </c>
      <c r="AC361">
        <v>-1.0453577350502501</v>
      </c>
      <c r="AD361">
        <v>-1.0955172764151999</v>
      </c>
      <c r="AE361">
        <v>-1.14443443562142</v>
      </c>
      <c r="AF361">
        <v>-1.19202994889993</v>
      </c>
      <c r="AG361">
        <v>-1.2382276244266901</v>
      </c>
      <c r="AH361">
        <v>-1.2829573349307899</v>
      </c>
      <c r="AI361">
        <v>-1.3261607313805801</v>
      </c>
      <c r="AJ361">
        <v>-1.3677936085076201</v>
      </c>
      <c r="AK361">
        <v>-1.40781794883665</v>
      </c>
      <c r="AL361">
        <v>-1.4462092239035</v>
      </c>
      <c r="AM361">
        <v>-1.4829517874548801</v>
      </c>
      <c r="AN361">
        <v>-1.5180411859640199</v>
      </c>
      <c r="AO361">
        <v>-1.5514767272483601</v>
      </c>
      <c r="AP361">
        <v>-1.58326761691249</v>
      </c>
      <c r="AQ361">
        <v>-1.6134236798019801</v>
      </c>
      <c r="AR361">
        <v>-1.64195894475919</v>
      </c>
      <c r="AS361">
        <v>-1.6688859104062801</v>
      </c>
      <c r="AT361">
        <v>-1.69421498798151</v>
      </c>
      <c r="AU361">
        <v>-1.7179558973565501</v>
      </c>
      <c r="AV361">
        <v>-1.7401085159163301</v>
      </c>
      <c r="AW361">
        <v>-1.76067461765655</v>
      </c>
      <c r="AX361">
        <v>-1.7796424007089799</v>
      </c>
      <c r="AY361">
        <v>-1.7970020064604899</v>
      </c>
      <c r="AZ361">
        <v>-1.8127316624532199</v>
      </c>
      <c r="BA361">
        <v>-1.82681135978389</v>
      </c>
      <c r="BB361">
        <v>-1.8392127367456099</v>
      </c>
      <c r="BC361">
        <v>-1.8499103939708501</v>
      </c>
      <c r="BD361">
        <v>-1.85887502425624</v>
      </c>
      <c r="BE361">
        <v>-1.8660816060791501</v>
      </c>
      <c r="BF361">
        <v>-1.87150647141867</v>
      </c>
      <c r="BG361">
        <v>-1.87513168150066</v>
      </c>
      <c r="BH361">
        <v>-1.87694395591015</v>
      </c>
      <c r="BI361">
        <v>-1.87693767490323</v>
      </c>
      <c r="BJ361">
        <v>-1.87511234272335</v>
      </c>
      <c r="BK361">
        <v>-1.87147591912684</v>
      </c>
      <c r="BL361">
        <v>-1.8660412834815701</v>
      </c>
      <c r="BM361">
        <v>-1.8588277124079</v>
      </c>
      <c r="BN361">
        <v>-1.8498590953654801</v>
      </c>
      <c r="BO361">
        <v>-1.83916088955165</v>
      </c>
      <c r="BP361">
        <v>-1.82676249133804</v>
      </c>
      <c r="BQ361">
        <v>-1.81268914396018</v>
      </c>
      <c r="BR361">
        <v>-1.7969688745454899</v>
      </c>
      <c r="BS361">
        <v>-1.7796218571870801</v>
      </c>
      <c r="BT361">
        <v>-1.7606675185484699</v>
      </c>
      <c r="BU361">
        <v>-1.7401184705943999</v>
      </c>
      <c r="BV361">
        <v>-1.7179802323733999</v>
      </c>
      <c r="BW361">
        <v>-1.69425683787674</v>
      </c>
      <c r="BX361">
        <v>-1.6689402098753201</v>
      </c>
      <c r="BY361">
        <v>-1.64202589419517</v>
      </c>
      <c r="BZ361">
        <v>-1.6134984769741001</v>
      </c>
      <c r="CA361">
        <v>-1.5833470585295299</v>
      </c>
      <c r="CB361">
        <v>-1.5515577723115599</v>
      </c>
      <c r="CC361">
        <v>-1.5181185220275999</v>
      </c>
      <c r="CD361">
        <v>-1.48302515090821</v>
      </c>
      <c r="CE361">
        <v>-1.44627264632129</v>
      </c>
      <c r="CF361">
        <v>-1.407872490475</v>
      </c>
      <c r="CG361">
        <v>-1.36783535925119</v>
      </c>
      <c r="CH361">
        <v>-1.32619229018286</v>
      </c>
      <c r="CI361">
        <v>-1.28297508575752</v>
      </c>
      <c r="CJ361">
        <v>-1.23823626517759</v>
      </c>
      <c r="CK361">
        <v>-1.19203002275145</v>
      </c>
      <c r="CL361">
        <v>-1.1444285423887799</v>
      </c>
      <c r="CM361">
        <v>-1.0955068252281399</v>
      </c>
      <c r="CN361">
        <v>-1.04535056175894</v>
      </c>
      <c r="CO361">
        <v>-0.99405109140672698</v>
      </c>
      <c r="CP361">
        <v>-0.94170042813216603</v>
      </c>
      <c r="CQ361">
        <v>-0.88839778450470896</v>
      </c>
      <c r="CR361">
        <v>-0.83423619516713998</v>
      </c>
      <c r="CS361">
        <v>-0.779312677610705</v>
      </c>
      <c r="CT361">
        <v>-0.72371641863354796</v>
      </c>
      <c r="CU361">
        <v>-0.66753533846771396</v>
      </c>
      <c r="CV361">
        <v>-0.61084899349300403</v>
      </c>
      <c r="CW361">
        <v>-0.55373342713268803</v>
      </c>
      <c r="CX361">
        <v>-0.49625442293107802</v>
      </c>
      <c r="CY361">
        <v>-0.43847477523977402</v>
      </c>
      <c r="CZ361">
        <v>-0.38044644270570599</v>
      </c>
      <c r="DA361">
        <v>-0.32221819203073199</v>
      </c>
      <c r="DB361">
        <v>-0.26383063673560098</v>
      </c>
      <c r="DC361">
        <v>-0.205320394696341</v>
      </c>
      <c r="DD361">
        <v>-0.14671896904344001</v>
      </c>
      <c r="DE361">
        <v>-8.8055380517635007E-2</v>
      </c>
      <c r="DF361">
        <v>-5.8713251635581401E-2</v>
      </c>
    </row>
    <row r="362" spans="11:110" ht="1.1499999999999999" customHeight="1" x14ac:dyDescent="0.25">
      <c r="K362">
        <v>-5.7840512124748701E-2</v>
      </c>
      <c r="L362">
        <v>-8.6782813494965E-2</v>
      </c>
      <c r="M362">
        <v>-0.144604609817097</v>
      </c>
      <c r="N362">
        <v>-0.20235578975329099</v>
      </c>
      <c r="O362">
        <v>-0.26002270575856901</v>
      </c>
      <c r="P362">
        <v>-0.31756369689483999</v>
      </c>
      <c r="Q362">
        <v>-0.37494649814564102</v>
      </c>
      <c r="R362">
        <v>-0.43212844326118999</v>
      </c>
      <c r="S362">
        <v>-0.48906734895774201</v>
      </c>
      <c r="T362">
        <v>-0.54569674119476996</v>
      </c>
      <c r="U362">
        <v>-0.60197571372827396</v>
      </c>
      <c r="V362">
        <v>-0.65781860367116196</v>
      </c>
      <c r="W362">
        <v>-0.71316150261477995</v>
      </c>
      <c r="X362">
        <v>-0.767928648053402</v>
      </c>
      <c r="Y362">
        <v>-0.82202188285379596</v>
      </c>
      <c r="Z362">
        <v>-0.87536217705386599</v>
      </c>
      <c r="AA362">
        <v>-0.92785713469570896</v>
      </c>
      <c r="AB362">
        <v>-0.97940526898629199</v>
      </c>
      <c r="AC362">
        <v>-1.02991697953952</v>
      </c>
      <c r="AD362">
        <v>-1.07930562033195</v>
      </c>
      <c r="AE362">
        <v>-1.1274745097188299</v>
      </c>
      <c r="AF362">
        <v>-1.17434655427026</v>
      </c>
      <c r="AG362">
        <v>-1.2198479201961501</v>
      </c>
      <c r="AH362">
        <v>-1.26391032958001</v>
      </c>
      <c r="AI362">
        <v>-1.30647669379013</v>
      </c>
      <c r="AJ362">
        <v>-1.34750357843033</v>
      </c>
      <c r="AK362">
        <v>-1.3869533209652301</v>
      </c>
      <c r="AL362">
        <v>-1.42480126690981</v>
      </c>
      <c r="AM362">
        <v>-1.4610308766256099</v>
      </c>
      <c r="AN362">
        <v>-1.4956369170025601</v>
      </c>
      <c r="AO362">
        <v>-1.52861708390383</v>
      </c>
      <c r="AP362">
        <v>-1.55997905184929</v>
      </c>
      <c r="AQ362">
        <v>-1.58973104317173</v>
      </c>
      <c r="AR362">
        <v>-1.61788511718906</v>
      </c>
      <c r="AS362">
        <v>-1.6444524703588901</v>
      </c>
      <c r="AT362">
        <v>-1.66944187296249</v>
      </c>
      <c r="AU362">
        <v>-1.6928620941618799</v>
      </c>
      <c r="AV362">
        <v>-1.71471216124951</v>
      </c>
      <c r="AW362">
        <v>-1.73499352857554</v>
      </c>
      <c r="AX362">
        <v>-1.7536944395602101</v>
      </c>
      <c r="AY362">
        <v>-1.7708053711643299</v>
      </c>
      <c r="AZ362">
        <v>-1.7863055677816999</v>
      </c>
      <c r="BA362">
        <v>-1.80017588591317</v>
      </c>
      <c r="BB362">
        <v>-1.8123895269747201</v>
      </c>
      <c r="BC362">
        <v>-1.82292251971037</v>
      </c>
      <c r="BD362">
        <v>-1.8317469928121699</v>
      </c>
      <c r="BE362">
        <v>-1.83883961205345</v>
      </c>
      <c r="BF362">
        <v>-1.8441777694788399</v>
      </c>
      <c r="BG362">
        <v>-1.8477447432146501</v>
      </c>
      <c r="BH362">
        <v>-1.84952794605426</v>
      </c>
      <c r="BI362">
        <v>-1.8495220271225801</v>
      </c>
      <c r="BJ362">
        <v>-1.84772663121977</v>
      </c>
      <c r="BK362">
        <v>-1.8441491071338101</v>
      </c>
      <c r="BL362">
        <v>-1.83880171944383</v>
      </c>
      <c r="BM362">
        <v>-1.8317025404076599</v>
      </c>
      <c r="BN362">
        <v>-1.82287419945767</v>
      </c>
      <c r="BO362">
        <v>-1.8123406589859501</v>
      </c>
      <c r="BP362">
        <v>-1.80012977888327</v>
      </c>
      <c r="BQ362">
        <v>-1.7862653673017399</v>
      </c>
      <c r="BR362">
        <v>-1.77077408928378</v>
      </c>
      <c r="BS362">
        <v>-1.75367504321429</v>
      </c>
      <c r="BT362">
        <v>-1.73498692677528</v>
      </c>
      <c r="BU362">
        <v>-1.71472182370684</v>
      </c>
      <c r="BV362">
        <v>-1.69288543040062</v>
      </c>
      <c r="BW362">
        <v>-1.6694819880148799</v>
      </c>
      <c r="BX362">
        <v>-1.6445043661350101</v>
      </c>
      <c r="BY362">
        <v>-1.61794921765428</v>
      </c>
      <c r="BZ362">
        <v>-1.58980244193735</v>
      </c>
      <c r="CA362">
        <v>-1.5600550365016901</v>
      </c>
      <c r="CB362">
        <v>-1.52869447030978</v>
      </c>
      <c r="CC362">
        <v>-1.4957108227828</v>
      </c>
      <c r="CD362">
        <v>-1.4611010854574</v>
      </c>
      <c r="CE362">
        <v>-1.4248619901711601</v>
      </c>
      <c r="CF362">
        <v>-1.38700579669752</v>
      </c>
      <c r="CG362">
        <v>-1.34754391862754</v>
      </c>
      <c r="CH362">
        <v>-1.30650757386669</v>
      </c>
      <c r="CI362">
        <v>-1.26392807812463</v>
      </c>
      <c r="CJ362">
        <v>-1.21985727299987</v>
      </c>
      <c r="CK362">
        <v>-1.1743478054376599</v>
      </c>
      <c r="CL362">
        <v>-1.1274701560051199</v>
      </c>
      <c r="CM362">
        <v>-1.07929706008643</v>
      </c>
      <c r="CN362">
        <v>-1.0299116351828901</v>
      </c>
      <c r="CO362">
        <v>-0.97940249094014198</v>
      </c>
      <c r="CP362">
        <v>-0.92785872324622598</v>
      </c>
      <c r="CQ362">
        <v>-0.87537653407607596</v>
      </c>
      <c r="CR362">
        <v>-0.82204622860486298</v>
      </c>
      <c r="CS362">
        <v>-0.76796192114716999</v>
      </c>
      <c r="CT362">
        <v>-0.71321043869857403</v>
      </c>
      <c r="CU362">
        <v>-0.65787745483703397</v>
      </c>
      <c r="CV362">
        <v>-0.60204055969567405</v>
      </c>
      <c r="CW362">
        <v>-0.54577441560472795</v>
      </c>
      <c r="CX362">
        <v>-0.48914347473658798</v>
      </c>
      <c r="CY362">
        <v>-0.43220976624339902</v>
      </c>
      <c r="CZ362">
        <v>-0.37502475624443299</v>
      </c>
      <c r="DA362">
        <v>-0.317636908274325</v>
      </c>
      <c r="DB362">
        <v>-0.260086925950827</v>
      </c>
      <c r="DC362">
        <v>-0.20241167557433901</v>
      </c>
      <c r="DD362">
        <v>-0.14464300583258499</v>
      </c>
      <c r="DE362">
        <v>-8.6810531394239596E-2</v>
      </c>
      <c r="DF362">
        <v>-5.7883814392225702E-2</v>
      </c>
    </row>
    <row r="363" spans="11:110" ht="1.1499999999999999" customHeight="1" x14ac:dyDescent="0.25">
      <c r="K363">
        <v>-5.7014133972670501E-2</v>
      </c>
      <c r="L363">
        <v>-8.5541707415581994E-2</v>
      </c>
      <c r="M363">
        <v>-0.14253468550166401</v>
      </c>
      <c r="N363">
        <v>-0.19945573593701199</v>
      </c>
      <c r="O363">
        <v>-0.25629010915251399</v>
      </c>
      <c r="P363">
        <v>-0.312996212958701</v>
      </c>
      <c r="Q363">
        <v>-0.36954131957023501</v>
      </c>
      <c r="R363">
        <v>-0.42588291310235898</v>
      </c>
      <c r="S363">
        <v>-0.48197886110893201</v>
      </c>
      <c r="T363">
        <v>-0.53776358520361101</v>
      </c>
      <c r="U363">
        <v>-0.593196785092031</v>
      </c>
      <c r="V363">
        <v>-0.64819409687012397</v>
      </c>
      <c r="W363">
        <v>-0.70269312764053204</v>
      </c>
      <c r="X363">
        <v>-0.75662009448041301</v>
      </c>
      <c r="Y363">
        <v>-0.80987901946321394</v>
      </c>
      <c r="Z363">
        <v>-0.86239316053075898</v>
      </c>
      <c r="AA363">
        <v>-0.91407295791855603</v>
      </c>
      <c r="AB363">
        <v>-0.96481984018017997</v>
      </c>
      <c r="AC363">
        <v>-1.01454674090634</v>
      </c>
      <c r="AD363">
        <v>-1.06316994513903</v>
      </c>
      <c r="AE363">
        <v>-1.11059567107718</v>
      </c>
      <c r="AF363">
        <v>-1.15674889529972</v>
      </c>
      <c r="AG363">
        <v>-1.2015580730016999</v>
      </c>
      <c r="AH363">
        <v>-1.24495669950784</v>
      </c>
      <c r="AI363">
        <v>-1.28688889575389</v>
      </c>
      <c r="AJ363">
        <v>-1.3273120295271399</v>
      </c>
      <c r="AK363">
        <v>-1.3661887534897601</v>
      </c>
      <c r="AL363">
        <v>-1.4034943561533499</v>
      </c>
      <c r="AM363">
        <v>-1.43921147650601</v>
      </c>
      <c r="AN363">
        <v>-1.47333415746843</v>
      </c>
      <c r="AO363">
        <v>-1.5058586153064</v>
      </c>
      <c r="AP363">
        <v>-1.5367910756727701</v>
      </c>
      <c r="AQ363">
        <v>-1.5661383094096399</v>
      </c>
      <c r="AR363">
        <v>-1.5939104749742401</v>
      </c>
      <c r="AS363">
        <v>-1.62011761255348</v>
      </c>
      <c r="AT363">
        <v>-1.64476692906216</v>
      </c>
      <c r="AU363">
        <v>-1.6678662822054</v>
      </c>
      <c r="AV363">
        <v>-1.6894139690903001</v>
      </c>
      <c r="AW363">
        <v>-1.7094110658231401</v>
      </c>
      <c r="AX363">
        <v>-1.72784591306655</v>
      </c>
      <c r="AY363">
        <v>-1.74470928689144</v>
      </c>
      <c r="AZ363">
        <v>-1.75998136337156</v>
      </c>
      <c r="BA363">
        <v>-1.7736438439854101</v>
      </c>
      <c r="BB363">
        <v>-1.7856713685318799</v>
      </c>
      <c r="BC363">
        <v>-1.7960413207454899</v>
      </c>
      <c r="BD363">
        <v>-1.8047271679830601</v>
      </c>
      <c r="BE363">
        <v>-1.81170717298448</v>
      </c>
      <c r="BF363">
        <v>-1.8169597020646799</v>
      </c>
      <c r="BG363">
        <v>-1.8204691929433301</v>
      </c>
      <c r="BH363">
        <v>-1.82222370727981</v>
      </c>
      <c r="BI363">
        <v>-1.8222181182975199</v>
      </c>
      <c r="BJ363">
        <v>-1.8204522573989099</v>
      </c>
      <c r="BK363">
        <v>-1.81693283029538</v>
      </c>
      <c r="BL363">
        <v>-1.81167158806005</v>
      </c>
      <c r="BM363">
        <v>-1.8046854338382901</v>
      </c>
      <c r="BN363">
        <v>-1.79599581832804</v>
      </c>
      <c r="BO363">
        <v>-1.78562533320675</v>
      </c>
      <c r="BP363">
        <v>-1.7736003390152899</v>
      </c>
      <c r="BQ363">
        <v>-1.7599433707648799</v>
      </c>
      <c r="BR363">
        <v>-1.7446797441605399</v>
      </c>
      <c r="BS363">
        <v>-1.7278276108488699</v>
      </c>
      <c r="BT363">
        <v>-1.70940494437761</v>
      </c>
      <c r="BU363">
        <v>-1.6894233509393799</v>
      </c>
      <c r="BV363">
        <v>-1.6678887035852299</v>
      </c>
      <c r="BW363">
        <v>-1.6448054039262201</v>
      </c>
      <c r="BX363">
        <v>-1.6201672620452401</v>
      </c>
      <c r="BY363">
        <v>-1.59397190006933</v>
      </c>
      <c r="BZ363">
        <v>-1.5662065145468</v>
      </c>
      <c r="CA363">
        <v>-1.5368638122638301</v>
      </c>
      <c r="CB363">
        <v>-1.5059325576045799</v>
      </c>
      <c r="CC363">
        <v>-1.47340483030444</v>
      </c>
      <c r="CD363">
        <v>-1.43927869775316</v>
      </c>
      <c r="CE363">
        <v>-1.40355252116526</v>
      </c>
      <c r="CF363">
        <v>-1.3662392497593601</v>
      </c>
      <c r="CG363">
        <v>-1.32735099638924</v>
      </c>
      <c r="CH363">
        <v>-1.2869190856689201</v>
      </c>
      <c r="CI363">
        <v>-1.2449743831695299</v>
      </c>
      <c r="CJ363">
        <v>-1.20156801497457</v>
      </c>
      <c r="CK363">
        <v>-1.1567511801544501</v>
      </c>
      <c r="CL363">
        <v>-1.11059266623042</v>
      </c>
      <c r="CM363">
        <v>-1.06316307413665</v>
      </c>
      <c r="CN363">
        <v>-1.0145430158223301</v>
      </c>
      <c r="CO363">
        <v>-0.96481849591937996</v>
      </c>
      <c r="CP363">
        <v>-0.91407580357221796</v>
      </c>
      <c r="CQ363">
        <v>-0.86240823686428503</v>
      </c>
      <c r="CR363">
        <v>-0.80990347899653803</v>
      </c>
      <c r="CS363">
        <v>-0.75665284207663697</v>
      </c>
      <c r="CT363">
        <v>-0.70274085860819901</v>
      </c>
      <c r="CU363">
        <v>-0.64825103400808504</v>
      </c>
      <c r="CV363">
        <v>-0.59325903400484903</v>
      </c>
      <c r="CW363">
        <v>-0.53783814907406802</v>
      </c>
      <c r="CX363">
        <v>-0.48205154655379301</v>
      </c>
      <c r="CY363">
        <v>-0.42596043558243302</v>
      </c>
      <c r="CZ363">
        <v>-0.36961580873121802</v>
      </c>
      <c r="DA363">
        <v>-0.31306577170299998</v>
      </c>
      <c r="DB363">
        <v>-0.25635107696231402</v>
      </c>
      <c r="DC363">
        <v>-0.199508797844241</v>
      </c>
      <c r="DD363">
        <v>-0.14257107283957701</v>
      </c>
      <c r="DE363">
        <v>-8.5568039725362699E-2</v>
      </c>
      <c r="DF363">
        <v>-5.7055916227154703E-2</v>
      </c>
    </row>
    <row r="364" spans="11:110" ht="1.1499999999999999" customHeight="1" x14ac:dyDescent="0.25">
      <c r="K364">
        <v>-5.6189280129237802E-2</v>
      </c>
      <c r="L364">
        <v>-8.4302936248259297E-2</v>
      </c>
      <c r="M364">
        <v>-0.140468761812339</v>
      </c>
      <c r="N364">
        <v>-0.19656149662412101</v>
      </c>
      <c r="O364">
        <v>-0.25256534475599801</v>
      </c>
      <c r="P364">
        <v>-0.30843884136539101</v>
      </c>
      <c r="Q364">
        <v>-0.36414885058632002</v>
      </c>
      <c r="R364">
        <v>-0.41965302989132802</v>
      </c>
      <c r="S364">
        <v>-0.47490933805075602</v>
      </c>
      <c r="T364">
        <v>-0.52985311322058803</v>
      </c>
      <c r="U364">
        <v>-0.58444466130836603</v>
      </c>
      <c r="V364">
        <v>-0.63860090432140104</v>
      </c>
      <c r="W364">
        <v>-0.69226093816646905</v>
      </c>
      <c r="X364">
        <v>-0.74535291223532496</v>
      </c>
      <c r="Y364">
        <v>-0.79778296150639105</v>
      </c>
      <c r="Z364">
        <v>-0.84947655991747495</v>
      </c>
      <c r="AA364">
        <v>-0.90034688686804998</v>
      </c>
      <c r="AB364">
        <v>-0.95029817664078498</v>
      </c>
      <c r="AC364">
        <v>-0.99924580714684896</v>
      </c>
      <c r="AD364">
        <v>-1.04710887142037</v>
      </c>
      <c r="AE364">
        <v>-1.09379638614218</v>
      </c>
      <c r="AF364">
        <v>-1.1392353069515699</v>
      </c>
      <c r="AG364">
        <v>-1.1833563081459499</v>
      </c>
      <c r="AH364">
        <v>-1.2260945897331099</v>
      </c>
      <c r="AI364">
        <v>-1.2673954319285201</v>
      </c>
      <c r="AJ364">
        <v>-1.3072170376668899</v>
      </c>
      <c r="AK364">
        <v>-1.3455223327101</v>
      </c>
      <c r="AL364">
        <v>-1.38228661457825</v>
      </c>
      <c r="AM364">
        <v>-1.41749177531116</v>
      </c>
      <c r="AN364">
        <v>-1.4511311724626299</v>
      </c>
      <c r="AO364">
        <v>-1.4831996824167899</v>
      </c>
      <c r="AP364">
        <v>-1.51370215202974</v>
      </c>
      <c r="AQ364">
        <v>-1.54264403956673</v>
      </c>
      <c r="AR364">
        <v>-1.5700336787192799</v>
      </c>
      <c r="AS364">
        <v>-1.59588007838666</v>
      </c>
      <c r="AT364">
        <v>-1.6201889639163001</v>
      </c>
      <c r="AU364">
        <v>-1.6429673142623999</v>
      </c>
      <c r="AV364">
        <v>-1.6642128126561</v>
      </c>
      <c r="AW364">
        <v>-1.68392609903137</v>
      </c>
      <c r="AX364">
        <v>-1.7020956621082</v>
      </c>
      <c r="AY364">
        <v>-1.718712548059</v>
      </c>
      <c r="AZ364">
        <v>-1.73375777210932</v>
      </c>
      <c r="BA364">
        <v>-1.7472138802291901</v>
      </c>
      <c r="BB364">
        <v>-1.75905681788771</v>
      </c>
      <c r="BC364">
        <v>-1.76926526093102</v>
      </c>
      <c r="BD364">
        <v>-1.7778139331488101</v>
      </c>
      <c r="BE364">
        <v>-1.7846825890684399</v>
      </c>
      <c r="BF364">
        <v>-1.78985051294414</v>
      </c>
      <c r="BG364">
        <v>-1.79330322993395</v>
      </c>
      <c r="BH364">
        <v>-1.7950294150932</v>
      </c>
      <c r="BI364">
        <v>-1.79502413072958</v>
      </c>
      <c r="BJ364">
        <v>-1.7932874220433901</v>
      </c>
      <c r="BK364">
        <v>-1.78982533972711</v>
      </c>
      <c r="BL364">
        <v>-1.7846492023978999</v>
      </c>
      <c r="BM364">
        <v>-1.7777747836301401</v>
      </c>
      <c r="BN364">
        <v>-1.7692224325569299</v>
      </c>
      <c r="BO364">
        <v>-1.7590134808862301</v>
      </c>
      <c r="BP364">
        <v>-1.7471728311775701</v>
      </c>
      <c r="BQ364">
        <v>-1.7337218916916799</v>
      </c>
      <c r="BR364">
        <v>-1.7186846427396401</v>
      </c>
      <c r="BS364">
        <v>-1.7020784100564601</v>
      </c>
      <c r="BT364">
        <v>-1.6839204449218399</v>
      </c>
      <c r="BU364">
        <v>-1.6642219264997999</v>
      </c>
      <c r="BV364">
        <v>-1.64298889991163</v>
      </c>
      <c r="BW364">
        <v>-1.6202258863754799</v>
      </c>
      <c r="BX364">
        <v>-1.59592762788121</v>
      </c>
      <c r="BY364">
        <v>-1.57009258692467</v>
      </c>
      <c r="BZ364">
        <v>-1.54270924267547</v>
      </c>
      <c r="CA364">
        <v>-1.5137718315233999</v>
      </c>
      <c r="CB364">
        <v>-1.48327037954418</v>
      </c>
      <c r="CC364">
        <v>-1.4511987961361099</v>
      </c>
      <c r="CD364">
        <v>-1.4175561618743799</v>
      </c>
      <c r="CE364">
        <v>-1.38234235357346</v>
      </c>
      <c r="CF364">
        <v>-1.34557093052872</v>
      </c>
      <c r="CG364">
        <v>-1.30725466701927</v>
      </c>
      <c r="CH364">
        <v>-1.2674249235063499</v>
      </c>
      <c r="CI364">
        <v>-1.2261121540245601</v>
      </c>
      <c r="CJ364">
        <v>-1.1833667269932699</v>
      </c>
      <c r="CK364">
        <v>-1.13923849488172</v>
      </c>
      <c r="CL364">
        <v>-1.09379455484931</v>
      </c>
      <c r="CM364">
        <v>-1.04710350295771</v>
      </c>
      <c r="CN364">
        <v>-0.99924350621448899</v>
      </c>
      <c r="CO364">
        <v>-0.95029808330695598</v>
      </c>
      <c r="CP364">
        <v>-0.90035082287850798</v>
      </c>
      <c r="CQ364">
        <v>-0.84949221872684999</v>
      </c>
      <c r="CR364">
        <v>-0.79780743682085298</v>
      </c>
      <c r="CS364">
        <v>-0.74538507954731703</v>
      </c>
      <c r="CT364">
        <v>-0.69230745359310197</v>
      </c>
      <c r="CU364">
        <v>-0.63865596264055502</v>
      </c>
      <c r="CV364">
        <v>-0.58450439971794799</v>
      </c>
      <c r="CW364">
        <v>-0.52992468207772603</v>
      </c>
      <c r="CX364">
        <v>-0.47497874546184798</v>
      </c>
      <c r="CY364">
        <v>-0.41972692517696902</v>
      </c>
      <c r="CZ364">
        <v>-0.364219755933409</v>
      </c>
      <c r="DA364">
        <v>-0.30850494070194101</v>
      </c>
      <c r="DB364">
        <v>-0.25262323586644903</v>
      </c>
      <c r="DC364">
        <v>-0.19661188478354599</v>
      </c>
      <c r="DD364">
        <v>-0.14050326443775199</v>
      </c>
      <c r="DE364">
        <v>-8.4327964244157505E-2</v>
      </c>
      <c r="DF364">
        <v>-5.6229591633145899E-2</v>
      </c>
    </row>
    <row r="365" spans="11:110" ht="1.1499999999999999" customHeight="1" x14ac:dyDescent="0.25">
      <c r="K365">
        <v>-5.5365987527047703E-2</v>
      </c>
      <c r="L365">
        <v>-8.3066556863936894E-2</v>
      </c>
      <c r="M365">
        <v>-0.138406930916084</v>
      </c>
      <c r="N365">
        <v>-0.19367319264367699</v>
      </c>
      <c r="O365">
        <v>-0.24884855468620101</v>
      </c>
      <c r="P365">
        <v>-0.30389173426216498</v>
      </c>
      <c r="Q365">
        <v>-0.35876923993570398</v>
      </c>
      <c r="R365">
        <v>-0.41343892384286801</v>
      </c>
      <c r="S365">
        <v>-0.46785887475726601</v>
      </c>
      <c r="T365">
        <v>-0.52196536484480405</v>
      </c>
      <c r="U365">
        <v>-0.57571930570919805</v>
      </c>
      <c r="V365">
        <v>-0.62903889449271</v>
      </c>
      <c r="W365">
        <v>-0.68186468814621104</v>
      </c>
      <c r="X365">
        <v>-0.73412672123577505</v>
      </c>
      <c r="Y365">
        <v>-0.78573318027607897</v>
      </c>
      <c r="Z365">
        <v>-0.83661168676367204</v>
      </c>
      <c r="AA365">
        <v>-0.88667806419888096</v>
      </c>
      <c r="AB365">
        <v>-0.93583924842182098</v>
      </c>
      <c r="AC365">
        <v>-0.98401298105633395</v>
      </c>
      <c r="AD365">
        <v>-1.0311210409831599</v>
      </c>
      <c r="AE365">
        <v>-1.0770751484349199</v>
      </c>
      <c r="AF365">
        <v>-1.1218041566858199</v>
      </c>
      <c r="AG365">
        <v>-1.16524088680966</v>
      </c>
      <c r="AH365">
        <v>-1.20732218351953</v>
      </c>
      <c r="AI365">
        <v>-1.2479944365414299</v>
      </c>
      <c r="AJ365">
        <v>-1.28721671665544</v>
      </c>
      <c r="AK365">
        <v>-1.32495218094828</v>
      </c>
      <c r="AL365">
        <v>-1.36117619734146</v>
      </c>
      <c r="AM365">
        <v>-1.3958699879509699</v>
      </c>
      <c r="AN365">
        <v>-1.42902624813975</v>
      </c>
      <c r="AO365">
        <v>-1.4606386604485</v>
      </c>
      <c r="AP365">
        <v>-1.4907107522290199</v>
      </c>
      <c r="AQ365">
        <v>-1.5192467952006901</v>
      </c>
      <c r="AR365">
        <v>-1.54625338409764</v>
      </c>
      <c r="AS365">
        <v>-1.57173859854869</v>
      </c>
      <c r="AT365">
        <v>-1.5957067697946601</v>
      </c>
      <c r="AU365">
        <v>-1.6181640260707499</v>
      </c>
      <c r="AV365">
        <v>-1.6391075450247401</v>
      </c>
      <c r="AW365">
        <v>-1.6585374788732099</v>
      </c>
      <c r="AX365">
        <v>-1.67644251030834</v>
      </c>
      <c r="AY365">
        <v>-1.69281393375462</v>
      </c>
      <c r="AZ365">
        <v>-1.7076335073500699</v>
      </c>
      <c r="BA365">
        <v>-1.7208846353116201</v>
      </c>
      <c r="BB365">
        <v>-1.73254443186481</v>
      </c>
      <c r="BC365">
        <v>-1.7425928105734501</v>
      </c>
      <c r="BD365">
        <v>-1.7510056828885201</v>
      </c>
      <c r="BE365">
        <v>-1.75776417673368</v>
      </c>
      <c r="BF365">
        <v>-1.7628484659686301</v>
      </c>
      <c r="BG365">
        <v>-1.7662450757021599</v>
      </c>
      <c r="BH365">
        <v>-1.7679432686358501</v>
      </c>
      <c r="BI365">
        <v>-1.7679382705507201</v>
      </c>
      <c r="BJ365">
        <v>-1.7662303471889</v>
      </c>
      <c r="BK365">
        <v>-1.7628249062630399</v>
      </c>
      <c r="BL365">
        <v>-1.7577328899940301</v>
      </c>
      <c r="BM365">
        <v>-1.75096899095134</v>
      </c>
      <c r="BN365">
        <v>-1.7425525277448499</v>
      </c>
      <c r="BO365">
        <v>-1.7325036689550499</v>
      </c>
      <c r="BP365">
        <v>-1.7208459094578701</v>
      </c>
      <c r="BQ365">
        <v>-1.70759965512602</v>
      </c>
      <c r="BR365">
        <v>-1.69278757427417</v>
      </c>
      <c r="BS365">
        <v>-1.6764262722982499</v>
      </c>
      <c r="BT365">
        <v>-1.65853228284503</v>
      </c>
      <c r="BU365">
        <v>-1.6391164055085601</v>
      </c>
      <c r="BV365">
        <v>-1.6181848493458399</v>
      </c>
      <c r="BW365">
        <v>-1.5957422221328399</v>
      </c>
      <c r="BX365">
        <v>-1.5717841829616599</v>
      </c>
      <c r="BY365">
        <v>-1.5463099195760399</v>
      </c>
      <c r="BZ365">
        <v>-1.5193091747937499</v>
      </c>
      <c r="CA365">
        <v>-1.4907775486300501</v>
      </c>
      <c r="CB365">
        <v>-1.46070629569736</v>
      </c>
      <c r="CC365">
        <v>-1.42909099354726</v>
      </c>
      <c r="CD365">
        <v>-1.3959316788443801</v>
      </c>
      <c r="CE365">
        <v>-1.3612296339972501</v>
      </c>
      <c r="CF365">
        <v>-1.3249989558061299</v>
      </c>
      <c r="CG365">
        <v>-1.2872530431151501</v>
      </c>
      <c r="CH365">
        <v>-1.24802322452251</v>
      </c>
      <c r="CI365">
        <v>-1.2073395816166601</v>
      </c>
      <c r="CJ365">
        <v>-1.1652516811290901</v>
      </c>
      <c r="CK365">
        <v>-1.1218081290964801</v>
      </c>
      <c r="CL365">
        <v>-1.07707433115778</v>
      </c>
      <c r="CM365">
        <v>-1.03111700276848</v>
      </c>
      <c r="CN365">
        <v>-0.98401192396317105</v>
      </c>
      <c r="CO365">
        <v>-0.93584023754214196</v>
      </c>
      <c r="CP365">
        <v>-0.88668293634502704</v>
      </c>
      <c r="CQ365">
        <v>-0.83662780009478399</v>
      </c>
      <c r="CR365">
        <v>-0.78575758167979504</v>
      </c>
      <c r="CS365">
        <v>-0.73415825699190895</v>
      </c>
      <c r="CT365">
        <v>-0.68190997895969296</v>
      </c>
      <c r="CU365">
        <v>-0.62909210545854399</v>
      </c>
      <c r="CV365">
        <v>-0.57577661545598302</v>
      </c>
      <c r="CW365">
        <v>-0.52203404510790696</v>
      </c>
      <c r="CX365">
        <v>-0.46792515375613603</v>
      </c>
      <c r="CY365">
        <v>-0.41350935406467199</v>
      </c>
      <c r="CZ365">
        <v>-0.35883673255071702</v>
      </c>
      <c r="DA365">
        <v>-0.30395455465405502</v>
      </c>
      <c r="DB365">
        <v>-0.24890353332131299</v>
      </c>
      <c r="DC365">
        <v>-0.193721046871455</v>
      </c>
      <c r="DD365">
        <v>-0.13843966582085601</v>
      </c>
      <c r="DE365">
        <v>-8.30903581322672E-2</v>
      </c>
      <c r="DF365">
        <v>-5.5404871848222598E-2</v>
      </c>
    </row>
    <row r="366" spans="11:110" ht="1.1499999999999999" customHeight="1" x14ac:dyDescent="0.25">
      <c r="K366">
        <v>-5.4544289695531899E-2</v>
      </c>
      <c r="L366">
        <v>-8.1832620891300306E-2</v>
      </c>
      <c r="M366">
        <v>-0.13634927618110301</v>
      </c>
      <c r="N366">
        <v>-0.19079093256641499</v>
      </c>
      <c r="O366">
        <v>-0.245139865616015</v>
      </c>
      <c r="P366">
        <v>-0.29935502542888998</v>
      </c>
      <c r="Q366">
        <v>-0.35340261541870399</v>
      </c>
      <c r="R366">
        <v>-0.40724070244551902</v>
      </c>
      <c r="S366">
        <v>-0.46082754234822898</v>
      </c>
      <c r="T366">
        <v>-0.514100355421933</v>
      </c>
      <c r="U366">
        <v>-0.56702065807915902</v>
      </c>
      <c r="V366">
        <v>-0.61950791412411899</v>
      </c>
      <c r="W366">
        <v>-0.67150411256633102</v>
      </c>
      <c r="X366">
        <v>-0.72294112630767804</v>
      </c>
      <c r="Y366">
        <v>-0.77372913696368795</v>
      </c>
      <c r="Z366">
        <v>-0.82379784798153199</v>
      </c>
      <c r="AA366">
        <v>-0.87306563396479697</v>
      </c>
      <c r="AB366">
        <v>-0.92144203347758302</v>
      </c>
      <c r="AC366">
        <v>-0.96884707973380002</v>
      </c>
      <c r="AD366">
        <v>-1.01520511608602</v>
      </c>
      <c r="AE366">
        <v>-1.0604304774933899</v>
      </c>
      <c r="AF366">
        <v>-1.10445384310134</v>
      </c>
      <c r="AG366">
        <v>-1.1472101045660601</v>
      </c>
      <c r="AH366">
        <v>-1.1886377007067099</v>
      </c>
      <c r="AI366">
        <v>-1.22868408165557</v>
      </c>
      <c r="AJ366">
        <v>-1.2673092164194999</v>
      </c>
      <c r="AK366">
        <v>-1.3044764548352299</v>
      </c>
      <c r="AL366">
        <v>-1.3401612903270499</v>
      </c>
      <c r="AM366">
        <v>-1.3743443546586001</v>
      </c>
      <c r="AN366">
        <v>-1.4070176909313199</v>
      </c>
      <c r="AO366">
        <v>-1.43817393834179</v>
      </c>
      <c r="AP366">
        <v>-1.46781535504636</v>
      </c>
      <c r="AQ366">
        <v>-1.4959451387807901</v>
      </c>
      <c r="AR366">
        <v>-1.5225682423000699</v>
      </c>
      <c r="AS366">
        <v>-1.5476918939278801</v>
      </c>
      <c r="AT366">
        <v>-1.57131912474303</v>
      </c>
      <c r="AU366">
        <v>-1.5934552375497499</v>
      </c>
      <c r="AV366">
        <v>-1.6140970005336399</v>
      </c>
      <c r="AW366">
        <v>-1.6332440384395699</v>
      </c>
      <c r="AX366">
        <v>-1.6508852653350601</v>
      </c>
      <c r="AY366">
        <v>-1.66701220874927</v>
      </c>
      <c r="AZ366">
        <v>-1.6816072739501799</v>
      </c>
      <c r="BA366">
        <v>-1.6946547447684399</v>
      </c>
      <c r="BB366">
        <v>-1.70613276793838</v>
      </c>
      <c r="BC366">
        <v>-1.71602244649837</v>
      </c>
      <c r="BD366">
        <v>-1.72430082226037</v>
      </c>
      <c r="BE366">
        <v>-1.73095026823409</v>
      </c>
      <c r="BF366">
        <v>-1.7359518438041801</v>
      </c>
      <c r="BG366">
        <v>-1.7392929727945601</v>
      </c>
      <c r="BH366">
        <v>-1.74096348950882</v>
      </c>
      <c r="BI366">
        <v>-1.7409587659383201</v>
      </c>
      <c r="BJ366">
        <v>-1.7392792751658499</v>
      </c>
      <c r="BK366">
        <v>-1.7359298190327801</v>
      </c>
      <c r="BL366">
        <v>-1.73092099204156</v>
      </c>
      <c r="BM366">
        <v>-1.7242664667805001</v>
      </c>
      <c r="BN366">
        <v>-1.71598459405871</v>
      </c>
      <c r="BO366">
        <v>-1.7060944630986199</v>
      </c>
      <c r="BP366">
        <v>-1.6946182228077999</v>
      </c>
      <c r="BQ366">
        <v>-1.6815753748067299</v>
      </c>
      <c r="BR366">
        <v>-1.6669873146543099</v>
      </c>
      <c r="BS366">
        <v>-1.6508700116686501</v>
      </c>
      <c r="BT366">
        <v>-1.6332392948713199</v>
      </c>
      <c r="BU366">
        <v>-1.6141056250921499</v>
      </c>
      <c r="BV366">
        <v>-1.5934753652987701</v>
      </c>
      <c r="BW366">
        <v>-1.57135318486409</v>
      </c>
      <c r="BX366">
        <v>-1.5477356367533901</v>
      </c>
      <c r="BY366">
        <v>-1.5226225357285199</v>
      </c>
      <c r="BZ366">
        <v>-1.4960048604279801</v>
      </c>
      <c r="CA366">
        <v>-1.46787942645049</v>
      </c>
      <c r="CB366">
        <v>-1.4382386795342399</v>
      </c>
      <c r="CC366">
        <v>-1.4070797167365701</v>
      </c>
      <c r="CD366">
        <v>-1.3744034755827099</v>
      </c>
      <c r="CE366">
        <v>-1.34021253999551</v>
      </c>
      <c r="CF366">
        <v>-1.30452147676962</v>
      </c>
      <c r="CG366">
        <v>-1.267344273677</v>
      </c>
      <c r="CH366">
        <v>-1.22871216335188</v>
      </c>
      <c r="CI366">
        <v>-1.1886548929572101</v>
      </c>
      <c r="CJ366">
        <v>-1.1472211840547</v>
      </c>
      <c r="CK366">
        <v>-1.10445849242565</v>
      </c>
      <c r="CL366">
        <v>-1.06043053079882</v>
      </c>
      <c r="CM366">
        <v>-1.01520224972637</v>
      </c>
      <c r="CN366">
        <v>-0.96884710114130901</v>
      </c>
      <c r="CO366">
        <v>-0.92144395060668505</v>
      </c>
      <c r="CP366">
        <v>-0.87307130056669302</v>
      </c>
      <c r="CQ366">
        <v>-0.82381429673706796</v>
      </c>
      <c r="CR366">
        <v>-0.77375338284419204</v>
      </c>
      <c r="CS366">
        <v>-0.72297198334938395</v>
      </c>
      <c r="CT366">
        <v>-0.67154817106777498</v>
      </c>
      <c r="CU366">
        <v>-0.61955930657324598</v>
      </c>
      <c r="CV366">
        <v>-0.56707561644216997</v>
      </c>
      <c r="CW366">
        <v>-0.51416624572011105</v>
      </c>
      <c r="CX366">
        <v>-0.46089083031053601</v>
      </c>
      <c r="CY366">
        <v>-0.40730781922537501</v>
      </c>
      <c r="CZ366">
        <v>-0.35346685331864602</v>
      </c>
      <c r="DA366">
        <v>-0.29941473462818502</v>
      </c>
      <c r="DB366">
        <v>-0.245192085156727</v>
      </c>
      <c r="DC366">
        <v>-0.19083638236643299</v>
      </c>
      <c r="DD366">
        <v>-0.136380353249378</v>
      </c>
      <c r="DE366">
        <v>-8.18552692848242E-2</v>
      </c>
      <c r="DF366">
        <v>-5.4581785154687097E-2</v>
      </c>
    </row>
    <row r="367" spans="11:110" ht="1.1499999999999999" customHeight="1" x14ac:dyDescent="0.25">
      <c r="K367">
        <v>-5.3724216989248799E-2</v>
      </c>
      <c r="L367">
        <v>-8.0601174954785998E-2</v>
      </c>
      <c r="M367">
        <v>-0.13429587247198399</v>
      </c>
      <c r="N367">
        <v>-0.18791481310104699</v>
      </c>
      <c r="O367">
        <v>-0.241439389291494</v>
      </c>
      <c r="P367">
        <v>-0.29482883095524298</v>
      </c>
      <c r="Q367">
        <v>-0.34804908470625301</v>
      </c>
      <c r="R367">
        <v>-0.40105845136726598</v>
      </c>
      <c r="S367">
        <v>-0.45381538909729802</v>
      </c>
      <c r="T367">
        <v>-0.50625807714884496</v>
      </c>
      <c r="U367">
        <v>-0.55834863585570904</v>
      </c>
      <c r="V367">
        <v>-0.61000778944104705</v>
      </c>
      <c r="W367">
        <v>-0.66117892855601001</v>
      </c>
      <c r="X367">
        <v>-0.71179571816811804</v>
      </c>
      <c r="Y367">
        <v>-0.76177028343830899</v>
      </c>
      <c r="Z367">
        <v>-0.81103434630641402</v>
      </c>
      <c r="AA367">
        <v>-0.85950874182628401</v>
      </c>
      <c r="AB367">
        <v>-0.90710551759782398</v>
      </c>
      <c r="AC367">
        <v>-0.95374693409592004</v>
      </c>
      <c r="AD367">
        <v>-0.99935977870369197</v>
      </c>
      <c r="AE367">
        <v>-1.04386091787253</v>
      </c>
      <c r="AF367">
        <v>-1.08718279461457</v>
      </c>
      <c r="AG367">
        <v>-1.12926228996966</v>
      </c>
      <c r="AH367">
        <v>-1.1700393961151301</v>
      </c>
      <c r="AI367">
        <v>-1.2094625754880901</v>
      </c>
      <c r="AJ367">
        <v>-1.2474927212958999</v>
      </c>
      <c r="AK367">
        <v>-1.2840933436708899</v>
      </c>
      <c r="AL367">
        <v>-1.3192401087297201</v>
      </c>
      <c r="AM367">
        <v>-1.3529131396993499</v>
      </c>
      <c r="AN367">
        <v>-1.38510382681308</v>
      </c>
      <c r="AO367">
        <v>-1.4158039182662701</v>
      </c>
      <c r="AP367">
        <v>-1.44501444652795</v>
      </c>
      <c r="AQ367">
        <v>-1.472737634092</v>
      </c>
      <c r="AR367">
        <v>-1.4989769004026501</v>
      </c>
      <c r="AS367">
        <v>-1.52373867645704</v>
      </c>
      <c r="AT367">
        <v>-1.5470247936656301</v>
      </c>
      <c r="AU367">
        <v>-1.56883975387237</v>
      </c>
      <c r="AV367">
        <v>-1.5891799961695501</v>
      </c>
      <c r="AW367">
        <v>-1.6080445945216999</v>
      </c>
      <c r="AX367">
        <v>-1.62542272013082</v>
      </c>
      <c r="AY367">
        <v>-1.64130612454172</v>
      </c>
      <c r="AZ367">
        <v>-1.65567776918578</v>
      </c>
      <c r="BA367">
        <v>-1.6685228394398299</v>
      </c>
      <c r="BB367">
        <v>-1.6798203845075399</v>
      </c>
      <c r="BC367">
        <v>-1.6895526520397</v>
      </c>
      <c r="BD367">
        <v>-1.69769776612379</v>
      </c>
      <c r="BE367">
        <v>-1.7042392112301501</v>
      </c>
      <c r="BF367">
        <v>-1.7091589466967001</v>
      </c>
      <c r="BG367">
        <v>-1.71244518366737</v>
      </c>
      <c r="BH367">
        <v>-1.7140883206512201</v>
      </c>
      <c r="BI367">
        <v>-1.71408386544324</v>
      </c>
      <c r="BJ367">
        <v>-1.7124324677723799</v>
      </c>
      <c r="BK367">
        <v>-1.7091383840466301</v>
      </c>
      <c r="BL367">
        <v>-1.70421186272723</v>
      </c>
      <c r="BM367">
        <v>-1.69766563144564</v>
      </c>
      <c r="BN367">
        <v>-1.68951712581602</v>
      </c>
      <c r="BO367">
        <v>-1.6797844282796499</v>
      </c>
      <c r="BP367">
        <v>-1.66848841514492</v>
      </c>
      <c r="BQ367">
        <v>-1.6556477542416399</v>
      </c>
      <c r="BR367">
        <v>-1.64128262716124</v>
      </c>
      <c r="BS367">
        <v>-1.6254084260835899</v>
      </c>
      <c r="BT367">
        <v>-1.6080403012606601</v>
      </c>
      <c r="BU367">
        <v>-1.5891884054408101</v>
      </c>
      <c r="BV367">
        <v>-1.5688592460024</v>
      </c>
      <c r="BW367">
        <v>-1.54705753591783</v>
      </c>
      <c r="BX367">
        <v>-1.5237806899741599</v>
      </c>
      <c r="BY367">
        <v>-1.4990290698039299</v>
      </c>
      <c r="BZ367">
        <v>-1.47279485068243</v>
      </c>
      <c r="CA367">
        <v>-1.4450759361766701</v>
      </c>
      <c r="CB367">
        <v>-1.41586591820545</v>
      </c>
      <c r="CC367">
        <v>-1.38516328003141</v>
      </c>
      <c r="CD367">
        <v>-1.3529698039614599</v>
      </c>
      <c r="CE367">
        <v>-1.31928927876153</v>
      </c>
      <c r="CF367">
        <v>-1.28413667750419</v>
      </c>
      <c r="CG367">
        <v>-1.24752654248497</v>
      </c>
      <c r="CH367">
        <v>-1.2094899504276599</v>
      </c>
      <c r="CI367">
        <v>-1.17005634953973</v>
      </c>
      <c r="CJ367">
        <v>-1.1292735754534</v>
      </c>
      <c r="CK367">
        <v>-1.0871880234034199</v>
      </c>
      <c r="CL367">
        <v>-1.0438617145459499</v>
      </c>
      <c r="CM367">
        <v>-0.99935793930007499</v>
      </c>
      <c r="CN367">
        <v>-0.95374788362135898</v>
      </c>
      <c r="CO367">
        <v>-0.90710822210365605</v>
      </c>
      <c r="CP367">
        <v>-0.85951507350482104</v>
      </c>
      <c r="CQ367">
        <v>-0.81105102045338695</v>
      </c>
      <c r="CR367">
        <v>-0.76179429979952495</v>
      </c>
      <c r="CS367">
        <v>-0.71182585413164301</v>
      </c>
      <c r="CT367">
        <v>-0.66122174835885195</v>
      </c>
      <c r="CU367">
        <v>-0.61005739061626096</v>
      </c>
      <c r="CV367">
        <v>-0.55840131583118302</v>
      </c>
      <c r="CW367">
        <v>-0.50632126950891598</v>
      </c>
      <c r="CX367">
        <v>-0.45387581192191101</v>
      </c>
      <c r="CY367">
        <v>-0.40112239639545799</v>
      </c>
      <c r="CZ367">
        <v>-0.348110214018929</v>
      </c>
      <c r="DA367">
        <v>-0.294885584137414</v>
      </c>
      <c r="DB367">
        <v>-0.241488992905487</v>
      </c>
      <c r="DC367">
        <v>-0.18795797792261901</v>
      </c>
      <c r="DD367">
        <v>-0.13432539430322299</v>
      </c>
      <c r="DE367">
        <v>-8.0622740557382597E-2</v>
      </c>
      <c r="DF367">
        <v>-5.3760357221854002E-2</v>
      </c>
    </row>
    <row r="368" spans="11:110" ht="1.1499999999999999" customHeight="1" x14ac:dyDescent="0.25">
      <c r="K368">
        <v>-5.2905796785089401E-2</v>
      </c>
      <c r="L368">
        <v>-7.9372260879367704E-2</v>
      </c>
      <c r="M368">
        <v>-0.13224678641096399</v>
      </c>
      <c r="N368">
        <v>-0.18504491947438001</v>
      </c>
      <c r="O368">
        <v>-0.23774722304241</v>
      </c>
      <c r="P368">
        <v>-0.29031324990262802</v>
      </c>
      <c r="Q368">
        <v>-0.342708736139056</v>
      </c>
      <c r="R368">
        <v>-0.39489223534053902</v>
      </c>
      <c r="S368">
        <v>-0.44682244141724797</v>
      </c>
      <c r="T368">
        <v>-0.49843850016312402</v>
      </c>
      <c r="U368">
        <v>-0.54970313529658099</v>
      </c>
      <c r="V368">
        <v>-0.600538327324734</v>
      </c>
      <c r="W368">
        <v>-0.65088883645539697</v>
      </c>
      <c r="X368">
        <v>-0.70069007435279596</v>
      </c>
      <c r="Y368">
        <v>-0.749856062971898</v>
      </c>
      <c r="Z368">
        <v>-0.79832048071342299</v>
      </c>
      <c r="AA368">
        <v>-0.84600653521917502</v>
      </c>
      <c r="AB368">
        <v>-0.892828694330141</v>
      </c>
      <c r="AC368">
        <v>-0.938711388392516</v>
      </c>
      <c r="AD368">
        <v>-0.98358372981367204</v>
      </c>
      <c r="AE368">
        <v>-1.02736503819075</v>
      </c>
      <c r="AF368">
        <v>-1.0699894681631099</v>
      </c>
      <c r="AG368">
        <v>-1.1113958032001301</v>
      </c>
      <c r="AH368">
        <v>-1.15152555801148</v>
      </c>
      <c r="AI368">
        <v>-1.1903281607729601</v>
      </c>
      <c r="AJ368">
        <v>-1.2277654484290199</v>
      </c>
      <c r="AK368">
        <v>-1.2638010678666201</v>
      </c>
      <c r="AL368">
        <v>-1.2984108957212099</v>
      </c>
      <c r="AM368">
        <v>-1.33157463018084</v>
      </c>
      <c r="AN368">
        <v>-1.3632830006189001</v>
      </c>
      <c r="AO368">
        <v>-1.3935270151646499</v>
      </c>
      <c r="AP368">
        <v>-1.42230651980412</v>
      </c>
      <c r="AQ368">
        <v>-1.4496228466408101</v>
      </c>
      <c r="AR368">
        <v>-1.4754780016825799</v>
      </c>
      <c r="AS368">
        <v>-1.4998776499161</v>
      </c>
      <c r="AT368">
        <v>-1.5228225293628499</v>
      </c>
      <c r="AU368">
        <v>-1.54431636640852</v>
      </c>
      <c r="AV368">
        <v>-1.5643553329479101</v>
      </c>
      <c r="AW368">
        <v>-1.5829379487963899</v>
      </c>
      <c r="AX368">
        <v>-1.60005365406428</v>
      </c>
      <c r="AY368">
        <v>-1.6156944204280701</v>
      </c>
      <c r="AZ368">
        <v>-1.6298436835363099</v>
      </c>
      <c r="BA368">
        <v>-1.6424875459162001</v>
      </c>
      <c r="BB368">
        <v>-1.6536058411132899</v>
      </c>
      <c r="BC368">
        <v>-1.6631819169295901</v>
      </c>
      <c r="BD368">
        <v>-1.6711949385103999</v>
      </c>
      <c r="BE368">
        <v>-1.67762936830596</v>
      </c>
      <c r="BF368">
        <v>-1.6824680912899901</v>
      </c>
      <c r="BG368">
        <v>-1.68569998966281</v>
      </c>
      <c r="BH368">
        <v>-1.6873160252591399</v>
      </c>
      <c r="BI368">
        <v>-1.68731183647827</v>
      </c>
      <c r="BJ368">
        <v>-1.68568820554337</v>
      </c>
      <c r="BK368">
        <v>-1.6824489228475801</v>
      </c>
      <c r="BL368">
        <v>-1.67760386871018</v>
      </c>
      <c r="BM368">
        <v>-1.6711649141338101</v>
      </c>
      <c r="BN368">
        <v>-1.66314862114439</v>
      </c>
      <c r="BO368">
        <v>-1.6535721292380201</v>
      </c>
      <c r="BP368">
        <v>-1.6424551253909601</v>
      </c>
      <c r="BQ368">
        <v>-1.6298154878132201</v>
      </c>
      <c r="BR368">
        <v>-1.61567226305837</v>
      </c>
      <c r="BS368">
        <v>-1.60004029851362</v>
      </c>
      <c r="BT368">
        <v>-1.58293410688609</v>
      </c>
      <c r="BU368">
        <v>-1.56436355087116</v>
      </c>
      <c r="BV368">
        <v>-1.54433527577054</v>
      </c>
      <c r="BW368">
        <v>-1.52285402506971</v>
      </c>
      <c r="BX368">
        <v>-1.4999180356587201</v>
      </c>
      <c r="BY368">
        <v>-1.47552815325158</v>
      </c>
      <c r="BZ368">
        <v>-1.44967769879247</v>
      </c>
      <c r="CA368">
        <v>-1.4223655571028899</v>
      </c>
      <c r="CB368">
        <v>-1.39358641239408</v>
      </c>
      <c r="CC368">
        <v>-1.36334001709983</v>
      </c>
      <c r="CD368">
        <v>-1.33162893994571</v>
      </c>
      <c r="CE368">
        <v>-1.29845808585408</v>
      </c>
      <c r="CF368">
        <v>-1.2638427736003099</v>
      </c>
      <c r="CG368">
        <v>-1.22779806655818</v>
      </c>
      <c r="CH368">
        <v>-1.1903548303251901</v>
      </c>
      <c r="CI368">
        <v>-1.15154224582779</v>
      </c>
      <c r="CJ368">
        <v>-1.11140722642709</v>
      </c>
      <c r="CK368">
        <v>-1.06999518830313</v>
      </c>
      <c r="CL368">
        <v>-1.0273664670562099</v>
      </c>
      <c r="CM368">
        <v>-0.98358278567115998</v>
      </c>
      <c r="CN368">
        <v>-0.93871313037574</v>
      </c>
      <c r="CO368">
        <v>-0.89283205929283205</v>
      </c>
      <c r="CP368">
        <v>-0.84601341443957101</v>
      </c>
      <c r="CQ368">
        <v>-0.79833727964210499</v>
      </c>
      <c r="CR368">
        <v>-0.74987978283369905</v>
      </c>
      <c r="CS368">
        <v>-0.70071945230987198</v>
      </c>
      <c r="CT368">
        <v>-0.65093041244034699</v>
      </c>
      <c r="CU368">
        <v>-0.60058616370343298</v>
      </c>
      <c r="CV368">
        <v>-0.54975360605188095</v>
      </c>
      <c r="CW368">
        <v>-0.49849908100412399</v>
      </c>
      <c r="CX368">
        <v>-0.44688011458525101</v>
      </c>
      <c r="CY368">
        <v>-0.39495314091570399</v>
      </c>
      <c r="CZ368">
        <v>-0.34276689237584801</v>
      </c>
      <c r="DA368">
        <v>-0.29036718996573202</v>
      </c>
      <c r="DB368">
        <v>-0.23779434427542501</v>
      </c>
      <c r="DC368">
        <v>-0.18508590921454399</v>
      </c>
      <c r="DD368">
        <v>-0.13227484816115501</v>
      </c>
      <c r="DE368">
        <v>-7.9392809982082299E-2</v>
      </c>
      <c r="DF368">
        <v>-5.2940611461381203E-2</v>
      </c>
    </row>
    <row r="369" spans="11:110" ht="1.1499999999999999" customHeight="1" x14ac:dyDescent="0.25">
      <c r="K369">
        <v>-5.2089053632034803E-2</v>
      </c>
      <c r="L369">
        <v>-7.8145915860345597E-2</v>
      </c>
      <c r="M369">
        <v>-0.130202076620339</v>
      </c>
      <c r="N369">
        <v>-0.18218132581028801</v>
      </c>
      <c r="O369">
        <v>-0.23406345029921699</v>
      </c>
      <c r="P369">
        <v>-0.28580836495964301</v>
      </c>
      <c r="Q369">
        <v>-0.33738163952274097</v>
      </c>
      <c r="R369">
        <v>-0.38874209904315599</v>
      </c>
      <c r="S369">
        <v>-0.439848704835958</v>
      </c>
      <c r="T369">
        <v>-0.49064157362710298</v>
      </c>
      <c r="U369">
        <v>-0.54108403261931004</v>
      </c>
      <c r="V369">
        <v>-0.59109931643616997</v>
      </c>
      <c r="W369">
        <v>-0.64063352084127001</v>
      </c>
      <c r="X369">
        <v>-0.68962376008637805</v>
      </c>
      <c r="Y369">
        <v>-0.73798591090500798</v>
      </c>
      <c r="Z369">
        <v>-0.78565554678901195</v>
      </c>
      <c r="AA369">
        <v>-0.83255816347663203</v>
      </c>
      <c r="AB369">
        <v>-0.87861056487764899</v>
      </c>
      <c r="AC369">
        <v>-0.923739299718768</v>
      </c>
      <c r="AD369">
        <v>-0.96787568869310203</v>
      </c>
      <c r="AE369">
        <v>-1.0109414302114501</v>
      </c>
      <c r="AF369">
        <v>-1.0528723479256099</v>
      </c>
      <c r="AG369">
        <v>-1.0936090347438301</v>
      </c>
      <c r="AH369">
        <v>-1.1330945066224001</v>
      </c>
      <c r="AI369">
        <v>-1.1712791131604501</v>
      </c>
      <c r="AJ369">
        <v>-1.20812564627707</v>
      </c>
      <c r="AK369">
        <v>-1.2435978774774801</v>
      </c>
      <c r="AL369">
        <v>-1.27767192120956</v>
      </c>
      <c r="AM369">
        <v>-1.3103271349806001</v>
      </c>
      <c r="AN369">
        <v>-1.34155357540041</v>
      </c>
      <c r="AO369">
        <v>-1.37134165634725</v>
      </c>
      <c r="AP369">
        <v>-1.3996900749216701</v>
      </c>
      <c r="AQ369">
        <v>-1.4265993440598601</v>
      </c>
      <c r="AR369">
        <v>-1.4520701859096701</v>
      </c>
      <c r="AS369">
        <v>-1.47610751070132</v>
      </c>
      <c r="AT369">
        <v>-1.49871107353694</v>
      </c>
      <c r="AU369">
        <v>-1.51988385356186</v>
      </c>
      <c r="AV369">
        <v>-1.53962179727542</v>
      </c>
      <c r="AW369">
        <v>-1.5579228889132799</v>
      </c>
      <c r="AX369">
        <v>-1.5747768339986199</v>
      </c>
      <c r="AY369">
        <v>-1.5901758245822299</v>
      </c>
      <c r="AZ369">
        <v>-1.60410370131851</v>
      </c>
      <c r="BA369">
        <v>-1.6165474869938901</v>
      </c>
      <c r="BB369">
        <v>-1.6274876985850899</v>
      </c>
      <c r="BC369">
        <v>-1.6369087370801501</v>
      </c>
      <c r="BD369">
        <v>-1.64479077205125</v>
      </c>
      <c r="BE369">
        <v>-1.6511191163839201</v>
      </c>
      <c r="BF369">
        <v>-1.65587760951787</v>
      </c>
      <c r="BG369">
        <v>-1.65905569005936</v>
      </c>
      <c r="BH369">
        <v>-1.6606448857348599</v>
      </c>
      <c r="BI369">
        <v>-1.6606409640002999</v>
      </c>
      <c r="BJ369">
        <v>-1.6590447870745799</v>
      </c>
      <c r="BK369">
        <v>-1.6558597712877201</v>
      </c>
      <c r="BL369">
        <v>-1.65109538871905</v>
      </c>
      <c r="BM369">
        <v>-1.6447627523883199</v>
      </c>
      <c r="BN369">
        <v>-1.6368775817424599</v>
      </c>
      <c r="BO369">
        <v>-1.6274561309259601</v>
      </c>
      <c r="BP369">
        <v>-1.6165169875041201</v>
      </c>
      <c r="BQ369">
        <v>-1.6040772618565899</v>
      </c>
      <c r="BR369">
        <v>-1.59015496206861</v>
      </c>
      <c r="BS369">
        <v>-1.5747643982345101</v>
      </c>
      <c r="BT369">
        <v>-1.5579195021538701</v>
      </c>
      <c r="BU369">
        <v>-1.5396298509124</v>
      </c>
      <c r="BV369">
        <v>-1.5199022261259301</v>
      </c>
      <c r="BW369">
        <v>-1.49874139127173</v>
      </c>
      <c r="BX369">
        <v>-1.47614636015251</v>
      </c>
      <c r="BY369">
        <v>-1.45211841485432</v>
      </c>
      <c r="BZ369">
        <v>-1.4266519606702599</v>
      </c>
      <c r="CA369">
        <v>-1.3997467764110401</v>
      </c>
      <c r="CB369">
        <v>-1.3713985762071601</v>
      </c>
      <c r="CC369">
        <v>-1.3416082801976099</v>
      </c>
      <c r="CD369">
        <v>-1.31037918279525</v>
      </c>
      <c r="CE369">
        <v>-1.27771722398899</v>
      </c>
      <c r="CF369">
        <v>-1.2436380108102301</v>
      </c>
      <c r="CG369">
        <v>-1.20815709468834</v>
      </c>
      <c r="CH369">
        <v>-1.1713050801431699</v>
      </c>
      <c r="CI369">
        <v>-1.1331109078132</v>
      </c>
      <c r="CJ369">
        <v>-1.09362053791909</v>
      </c>
      <c r="CK369">
        <v>-1.05287848000943</v>
      </c>
      <c r="CL369">
        <v>-1.0109433956276499</v>
      </c>
      <c r="CM369">
        <v>-0.96787552111879804</v>
      </c>
      <c r="CN369">
        <v>-0.923741712793962</v>
      </c>
      <c r="CO369">
        <v>-0.87861447703528905</v>
      </c>
      <c r="CP369">
        <v>-0.83256548396692698</v>
      </c>
      <c r="CQ369">
        <v>-0.78567237971324599</v>
      </c>
      <c r="CR369">
        <v>-0.738009273684892</v>
      </c>
      <c r="CS369">
        <v>-0.68965234902626404</v>
      </c>
      <c r="CT369">
        <v>-0.64067384920383996</v>
      </c>
      <c r="CU369">
        <v>-0.59114541427327805</v>
      </c>
      <c r="CV369">
        <v>-0.541132360112897</v>
      </c>
      <c r="CW369">
        <v>-0.49069962454349902</v>
      </c>
      <c r="CX369">
        <v>-0.43990373465759502</v>
      </c>
      <c r="CY369">
        <v>-0.38880008863761301</v>
      </c>
      <c r="CZ369">
        <v>-0.33743694883800801</v>
      </c>
      <c r="DA369">
        <v>-0.285859623042379</v>
      </c>
      <c r="DB369">
        <v>-0.23410821359150699</v>
      </c>
      <c r="DC369">
        <v>-0.18222024153826999</v>
      </c>
      <c r="DD369">
        <v>-0.130228765920333</v>
      </c>
      <c r="DE369">
        <v>-7.8165510947610498E-2</v>
      </c>
      <c r="DF369">
        <v>-5.2122569354360097E-2</v>
      </c>
    </row>
    <row r="370" spans="11:110" ht="1.1499999999999999" customHeight="1" x14ac:dyDescent="0.25">
      <c r="K370">
        <v>-5.12740093475531E-2</v>
      </c>
      <c r="L370">
        <v>-7.6922172602530703E-2</v>
      </c>
      <c r="M370">
        <v>-0.128161793961899</v>
      </c>
      <c r="N370">
        <v>-0.179324095518168</v>
      </c>
      <c r="O370">
        <v>-0.23038814112221601</v>
      </c>
      <c r="P370">
        <v>-0.28131424309517999</v>
      </c>
      <c r="Q370">
        <v>-0.33206784692344998</v>
      </c>
      <c r="R370">
        <v>-0.382608067987525</v>
      </c>
      <c r="S370">
        <v>-0.432894164972562</v>
      </c>
      <c r="T370">
        <v>-0.48286722680973898</v>
      </c>
      <c r="U370">
        <v>-0.53249118511469495</v>
      </c>
      <c r="V370">
        <v>-0.581690528288345</v>
      </c>
      <c r="W370">
        <v>-0.63041265150704895</v>
      </c>
      <c r="X370">
        <v>-0.67859632909540302</v>
      </c>
      <c r="Y370">
        <v>-0.72615925524899005</v>
      </c>
      <c r="Z370">
        <v>-0.77303883705938903</v>
      </c>
      <c r="AA370">
        <v>-0.81916277790266501</v>
      </c>
      <c r="AB370">
        <v>-0.86445013796460801</v>
      </c>
      <c r="AC370">
        <v>-0.90882953752400597</v>
      </c>
      <c r="AD370">
        <v>-0.95223439221781003</v>
      </c>
      <c r="AE370">
        <v>-0.994588707949569</v>
      </c>
      <c r="AF370">
        <v>-1.03582994405373</v>
      </c>
      <c r="AG370">
        <v>-1.07590040409947</v>
      </c>
      <c r="AH370">
        <v>-1.11474459268885</v>
      </c>
      <c r="AI370">
        <v>-1.1523137396499199</v>
      </c>
      <c r="AJ370">
        <v>-1.18857159322613</v>
      </c>
      <c r="AK370">
        <v>-1.22348205082803</v>
      </c>
      <c r="AL370">
        <v>-1.25702148069608</v>
      </c>
      <c r="AM370">
        <v>-1.28916898380078</v>
      </c>
      <c r="AN370">
        <v>-1.3199139318267701</v>
      </c>
      <c r="AO370">
        <v>-1.3492462811421799</v>
      </c>
      <c r="AP370">
        <v>-1.37716361870005</v>
      </c>
      <c r="AQ370">
        <v>-1.40366569650345</v>
      </c>
      <c r="AR370">
        <v>-1.4287520896389001</v>
      </c>
      <c r="AS370">
        <v>-1.45242694856683</v>
      </c>
      <c r="AT370">
        <v>-1.4746891577753301</v>
      </c>
      <c r="AU370">
        <v>-1.49554098152618</v>
      </c>
      <c r="AV370">
        <v>-1.5149781622843901</v>
      </c>
      <c r="AW370">
        <v>-1.53299818948889</v>
      </c>
      <c r="AX370">
        <v>-1.5495910152707999</v>
      </c>
      <c r="AY370">
        <v>-1.5647490551274299</v>
      </c>
      <c r="AZ370">
        <v>-1.57845650116619</v>
      </c>
      <c r="BA370">
        <v>-1.59070128213718</v>
      </c>
      <c r="BB370">
        <v>-1.6014645191055501</v>
      </c>
      <c r="BC370">
        <v>-1.6107316142617301</v>
      </c>
      <c r="BD370">
        <v>-1.6184837074683101</v>
      </c>
      <c r="BE370">
        <v>-1.62470684601584</v>
      </c>
      <c r="BF370">
        <v>-1.6293858475919201</v>
      </c>
      <c r="BG370">
        <v>-1.6325106011704</v>
      </c>
      <c r="BH370">
        <v>-1.63407320266117</v>
      </c>
      <c r="BI370">
        <v>-1.6340695494016899</v>
      </c>
      <c r="BJ370">
        <v>-1.6325005283592999</v>
      </c>
      <c r="BK370">
        <v>-1.62936927847696</v>
      </c>
      <c r="BL370">
        <v>-1.62468481323032</v>
      </c>
      <c r="BM370">
        <v>-1.61845759161817</v>
      </c>
      <c r="BN370">
        <v>-1.61070251275264</v>
      </c>
      <c r="BO370">
        <v>-1.6014349988501999</v>
      </c>
      <c r="BP370">
        <v>-1.5906726305596199</v>
      </c>
      <c r="BQ370">
        <v>-1.5784317556526</v>
      </c>
      <c r="BR370">
        <v>-1.5647294527978499</v>
      </c>
      <c r="BS370">
        <v>-1.54957948205389</v>
      </c>
      <c r="BT370">
        <v>-1.5329952637981199</v>
      </c>
      <c r="BU370">
        <v>-1.5149860814134299</v>
      </c>
      <c r="BV370">
        <v>-1.49555885679033</v>
      </c>
      <c r="BW370">
        <v>-1.4747183634349601</v>
      </c>
      <c r="BX370">
        <v>-1.4524643440040901</v>
      </c>
      <c r="BY370">
        <v>-1.4287984810691601</v>
      </c>
      <c r="BZ370">
        <v>-1.4037161954044699</v>
      </c>
      <c r="CA370">
        <v>-1.3772180889977199</v>
      </c>
      <c r="CB370">
        <v>-1.3493008370719599</v>
      </c>
      <c r="CC370">
        <v>-1.3199664394706101</v>
      </c>
      <c r="CD370">
        <v>-1.2892188543044301</v>
      </c>
      <c r="CE370">
        <v>-1.2570649818974999</v>
      </c>
      <c r="CF370">
        <v>-1.22352066375479</v>
      </c>
      <c r="CG370">
        <v>-1.18860190604109</v>
      </c>
      <c r="CH370">
        <v>-1.15233900793223</v>
      </c>
      <c r="CI370">
        <v>-1.1147606916245001</v>
      </c>
      <c r="CJ370">
        <v>-1.0759119391782701</v>
      </c>
      <c r="CK370">
        <v>-1.03583641689984</v>
      </c>
      <c r="CL370">
        <v>-0.99459112900019497</v>
      </c>
      <c r="CM370">
        <v>-0.95223489535176098</v>
      </c>
      <c r="CN370">
        <v>-0.90883251405724397</v>
      </c>
      <c r="CO370">
        <v>-0.86445449761979898</v>
      </c>
      <c r="CP370">
        <v>-0.81917044406476602</v>
      </c>
      <c r="CQ370">
        <v>-0.773055623344862</v>
      </c>
      <c r="CR370">
        <v>-0.726182206241346</v>
      </c>
      <c r="CS370">
        <v>-0.67862410416490904</v>
      </c>
      <c r="CT370">
        <v>-0.63045172993585297</v>
      </c>
      <c r="CU370">
        <v>-0.58173491385734</v>
      </c>
      <c r="CV370">
        <v>-0.53253743282017196</v>
      </c>
      <c r="CW370">
        <v>-0.48292282516783802</v>
      </c>
      <c r="CX370">
        <v>-0.43294664988730303</v>
      </c>
      <c r="CY370">
        <v>-0.38266325689075897</v>
      </c>
      <c r="CZ370">
        <v>-0.33212042726473501</v>
      </c>
      <c r="DA370">
        <v>-0.28136293932941497</v>
      </c>
      <c r="DB370">
        <v>-0.230430662239377</v>
      </c>
      <c r="DC370">
        <v>-0.17936103036159601</v>
      </c>
      <c r="DD370">
        <v>-0.128187190959447</v>
      </c>
      <c r="DE370">
        <v>-7.6940872346158304E-2</v>
      </c>
      <c r="DF370">
        <v>-5.1306250708485102E-2</v>
      </c>
    </row>
    <row r="371" spans="11:110" ht="1.1499999999999999" customHeight="1" x14ac:dyDescent="0.25">
      <c r="K371">
        <v>-5.04606830663396E-2</v>
      </c>
      <c r="L371">
        <v>-7.5701059438856605E-2</v>
      </c>
      <c r="M371">
        <v>-0.12612598178614001</v>
      </c>
      <c r="N371">
        <v>-0.17647328169454299</v>
      </c>
      <c r="O371">
        <v>-0.22672135274185601</v>
      </c>
      <c r="P371">
        <v>-0.276830936210612</v>
      </c>
      <c r="Q371">
        <v>-0.32676739346519301</v>
      </c>
      <c r="R371">
        <v>-0.37649014942400699</v>
      </c>
      <c r="S371">
        <v>-0.42595878851750901</v>
      </c>
      <c r="T371">
        <v>-0.475115370163539</v>
      </c>
      <c r="U371">
        <v>-0.52392443223250196</v>
      </c>
      <c r="V371">
        <v>-0.57231171826162996</v>
      </c>
      <c r="W371">
        <v>-0.62022588439278503</v>
      </c>
      <c r="X371">
        <v>-0.66760732436433901</v>
      </c>
      <c r="Y371">
        <v>-0.71437551722287895</v>
      </c>
      <c r="Z371">
        <v>-0.760469641280069</v>
      </c>
      <c r="AA371">
        <v>-0.80581953180185695</v>
      </c>
      <c r="AB371">
        <v>-0.85034642966806995</v>
      </c>
      <c r="AC371">
        <v>-0.89398098312155905</v>
      </c>
      <c r="AD371">
        <v>-0.93665859416008002</v>
      </c>
      <c r="AE371">
        <v>-0.97830550679555395</v>
      </c>
      <c r="AF371">
        <v>-1.0188607914165599</v>
      </c>
      <c r="AG371">
        <v>-1.0582683585000601</v>
      </c>
      <c r="AH371">
        <v>-1.09647419605827</v>
      </c>
      <c r="AI371">
        <v>-1.13343037705704</v>
      </c>
      <c r="AJ371">
        <v>-1.16910159630859</v>
      </c>
      <c r="AK371">
        <v>-1.20345189323173</v>
      </c>
      <c r="AL371">
        <v>-1.2364578942276101</v>
      </c>
      <c r="AM371">
        <v>-1.2680985263518201</v>
      </c>
      <c r="AN371">
        <v>-1.2983624676158101</v>
      </c>
      <c r="AO371">
        <v>-1.32723934060176</v>
      </c>
      <c r="AP371">
        <v>-1.35472566461376</v>
      </c>
      <c r="AQ371">
        <v>-1.38082047702122</v>
      </c>
      <c r="AR371">
        <v>-1.4055223465244799</v>
      </c>
      <c r="AS371">
        <v>-1.42883464733914</v>
      </c>
      <c r="AT371">
        <v>-1.4507555045156799</v>
      </c>
      <c r="AU371">
        <v>-1.4712865049881301</v>
      </c>
      <c r="AV371">
        <v>-1.49042318912322</v>
      </c>
      <c r="AW371">
        <v>-1.50816261301564</v>
      </c>
      <c r="AX371">
        <v>-1.5244949425785801</v>
      </c>
      <c r="AY371">
        <v>-1.53941282117578</v>
      </c>
      <c r="AZ371">
        <v>-1.5529007563616299</v>
      </c>
      <c r="BA371">
        <v>-1.56494754793905</v>
      </c>
      <c r="BB371">
        <v>-1.57553486619298</v>
      </c>
      <c r="BC371">
        <v>-1.5846490556942101</v>
      </c>
      <c r="BD371">
        <v>-1.5922721931377799</v>
      </c>
      <c r="BE371">
        <v>-1.5983909605501501</v>
      </c>
      <c r="BF371">
        <v>-1.60299116510489</v>
      </c>
      <c r="BG371">
        <v>-1.60606305546913</v>
      </c>
      <c r="BH371">
        <v>-1.60759929380038</v>
      </c>
      <c r="BI371">
        <v>-1.60759590960867</v>
      </c>
      <c r="BJ371">
        <v>-1.6060537620992901</v>
      </c>
      <c r="BK371">
        <v>-1.60297580593492</v>
      </c>
      <c r="BL371">
        <v>-1.59837054418228</v>
      </c>
      <c r="BM371">
        <v>-1.5922478846470201</v>
      </c>
      <c r="BN371">
        <v>-1.5846219227392899</v>
      </c>
      <c r="BO371">
        <v>-1.57550729930796</v>
      </c>
      <c r="BP371">
        <v>-1.56492067892238</v>
      </c>
      <c r="BQ371">
        <v>-1.5528776422889701</v>
      </c>
      <c r="BR371">
        <v>-1.5393944531673101</v>
      </c>
      <c r="BS371">
        <v>-1.5244842954675499</v>
      </c>
      <c r="BT371">
        <v>-1.508160155596</v>
      </c>
      <c r="BU371">
        <v>-1.49043100565091</v>
      </c>
      <c r="BV371">
        <v>-1.4713039165491899</v>
      </c>
      <c r="BW371">
        <v>-1.4507836612535701</v>
      </c>
      <c r="BX371">
        <v>-1.4288706627390799</v>
      </c>
      <c r="BY371">
        <v>-1.4055669764240799</v>
      </c>
      <c r="BZ371">
        <v>-1.3808689656814701</v>
      </c>
      <c r="CA371">
        <v>-1.3547779973644101</v>
      </c>
      <c r="CB371">
        <v>-1.3272916356045701</v>
      </c>
      <c r="CC371">
        <v>-1.29841288232565</v>
      </c>
      <c r="CD371">
        <v>-1.2681462980588301</v>
      </c>
      <c r="CE371">
        <v>-1.2364996732543401</v>
      </c>
      <c r="CF371">
        <v>-1.20348903467608</v>
      </c>
      <c r="CG371">
        <v>-1.1691308088176999</v>
      </c>
      <c r="CH371">
        <v>-1.1334549511846099</v>
      </c>
      <c r="CI371">
        <v>-1.0964899821696801</v>
      </c>
      <c r="CJ371">
        <v>-1.0582798862921201</v>
      </c>
      <c r="CK371">
        <v>-1.0188675417139299</v>
      </c>
      <c r="CL371">
        <v>-0.97830831623357795</v>
      </c>
      <c r="CM371">
        <v>-0.93665967476881595</v>
      </c>
      <c r="CN371">
        <v>-0.89398442859626304</v>
      </c>
      <c r="CO371">
        <v>-0.85035115046892296</v>
      </c>
      <c r="CP371">
        <v>-0.80582745822980995</v>
      </c>
      <c r="CQ371">
        <v>-0.76048631060907101</v>
      </c>
      <c r="CR371">
        <v>-0.71439800726269798</v>
      </c>
      <c r="CS371">
        <v>-0.66763426683466098</v>
      </c>
      <c r="CT371">
        <v>-0.62026371237090105</v>
      </c>
      <c r="CU371">
        <v>-0.57235441783847296</v>
      </c>
      <c r="CV371">
        <v>-0.523968661867102</v>
      </c>
      <c r="CW371">
        <v>-0.47516858956458202</v>
      </c>
      <c r="CX371">
        <v>-0.42600882030822002</v>
      </c>
      <c r="CY371">
        <v>-0.376542645491936</v>
      </c>
      <c r="CZ371">
        <v>-0.326817355549887</v>
      </c>
      <c r="DA371">
        <v>-0.27687718068299999</v>
      </c>
      <c r="DB371">
        <v>-0.226761739136736</v>
      </c>
      <c r="DC371">
        <v>-0.176508321806122</v>
      </c>
      <c r="DD371">
        <v>-0.12615015933827101</v>
      </c>
      <c r="DE371">
        <v>-7.5718918697188997E-2</v>
      </c>
      <c r="DF371">
        <v>-5.0491673812166397E-2</v>
      </c>
    </row>
    <row r="372" spans="11:110" ht="1.1499999999999999" customHeight="1" x14ac:dyDescent="0.25">
      <c r="K372">
        <v>-4.9649091257306197E-2</v>
      </c>
      <c r="L372">
        <v>-7.4482600441078795E-2</v>
      </c>
      <c r="M372">
        <v>-0.12409467619862399</v>
      </c>
      <c r="N372">
        <v>-0.17362892753603701</v>
      </c>
      <c r="O372">
        <v>-0.223063130104314</v>
      </c>
      <c r="P372">
        <v>-0.27235848179027899</v>
      </c>
      <c r="Q372">
        <v>-0.321480298127298</v>
      </c>
      <c r="R372">
        <v>-0.37038833325821002</v>
      </c>
      <c r="S372">
        <v>-0.41904252421497401</v>
      </c>
      <c r="T372">
        <v>-0.46738589638803602</v>
      </c>
      <c r="U372">
        <v>-0.51538359663436895</v>
      </c>
      <c r="V372">
        <v>-0.56296262655699603</v>
      </c>
      <c r="W372">
        <v>-0.61007286245925596</v>
      </c>
      <c r="X372">
        <v>-0.65665627883584798</v>
      </c>
      <c r="Y372">
        <v>-0.70263411172607404</v>
      </c>
      <c r="Z372">
        <v>-0.74794724669338797</v>
      </c>
      <c r="AA372">
        <v>-0.79252758047624805</v>
      </c>
      <c r="AB372">
        <v>-0.83629846321975398</v>
      </c>
      <c r="AC372">
        <v>-0.87919252920721602</v>
      </c>
      <c r="AD372">
        <v>-0.92114706448556705</v>
      </c>
      <c r="AE372">
        <v>-0.96209048265231101</v>
      </c>
      <c r="AF372">
        <v>-1.0019634483634201</v>
      </c>
      <c r="AG372">
        <v>-1.0407113716493801</v>
      </c>
      <c r="AH372">
        <v>-1.0782817243173399</v>
      </c>
      <c r="AI372">
        <v>-1.11462739052021</v>
      </c>
      <c r="AJ372">
        <v>-1.1497139900208699</v>
      </c>
      <c r="AK372">
        <v>-1.18350573580097</v>
      </c>
      <c r="AL372">
        <v>-1.21597950543605</v>
      </c>
      <c r="AM372">
        <v>-1.24711413165986</v>
      </c>
      <c r="AN372">
        <v>-1.27689759698505</v>
      </c>
      <c r="AO372">
        <v>-1.30531929726087</v>
      </c>
      <c r="AP372">
        <v>-1.3323747327013</v>
      </c>
      <c r="AQ372">
        <v>-1.3580622618946101</v>
      </c>
      <c r="AR372">
        <v>-1.3823795876702401</v>
      </c>
      <c r="AS372">
        <v>-1.40532928560021</v>
      </c>
      <c r="AT372">
        <v>-1.4269088279909099</v>
      </c>
      <c r="AU372">
        <v>-1.44711916780243</v>
      </c>
      <c r="AV372">
        <v>-1.4659556281848101</v>
      </c>
      <c r="AW372">
        <v>-1.4834149106985399</v>
      </c>
      <c r="AX372">
        <v>-1.4994873507754001</v>
      </c>
      <c r="AY372">
        <v>-1.5141658238125399</v>
      </c>
      <c r="AZ372">
        <v>-1.5274351350358</v>
      </c>
      <c r="BA372">
        <v>-1.5392848985699199</v>
      </c>
      <c r="BB372">
        <v>-1.5496973046100599</v>
      </c>
      <c r="BC372">
        <v>-1.5586595735772699</v>
      </c>
      <c r="BD372">
        <v>-1.5661546847306</v>
      </c>
      <c r="BE372">
        <v>-1.5721698751939099</v>
      </c>
      <c r="BF372">
        <v>-1.5766919342641099</v>
      </c>
      <c r="BG372">
        <v>-1.5797114007245501</v>
      </c>
      <c r="BH372">
        <v>-1.5812214931228401</v>
      </c>
      <c r="BI372">
        <v>-1.5812183763677901</v>
      </c>
      <c r="BJ372">
        <v>-1.5797028369605499</v>
      </c>
      <c r="BK372">
        <v>-1.5766777269561201</v>
      </c>
      <c r="BL372">
        <v>-1.57215099467731</v>
      </c>
      <c r="BM372">
        <v>-1.5661320913257799</v>
      </c>
      <c r="BN372">
        <v>-1.5586343237507201</v>
      </c>
      <c r="BO372">
        <v>-1.5496715995194199</v>
      </c>
      <c r="BP372">
        <v>-1.5392597525382701</v>
      </c>
      <c r="BQ372">
        <v>-1.52741358936036</v>
      </c>
      <c r="BR372">
        <v>-1.5141486709116301</v>
      </c>
      <c r="BS372">
        <v>-1.4994775737044701</v>
      </c>
      <c r="BT372">
        <v>-1.48341292905558</v>
      </c>
      <c r="BU372">
        <v>-1.4659633754080601</v>
      </c>
      <c r="BV372">
        <v>-1.4471361440172601</v>
      </c>
      <c r="BW372">
        <v>-1.4269359960585299</v>
      </c>
      <c r="BX372">
        <v>-1.4053639875121999</v>
      </c>
      <c r="BY372">
        <v>-1.3824225239724099</v>
      </c>
      <c r="BZ372">
        <v>-1.35810883810598</v>
      </c>
      <c r="CA372">
        <v>-1.33242501157533</v>
      </c>
      <c r="CB372">
        <v>-1.3053694254250201</v>
      </c>
      <c r="CC372">
        <v>-1.27694601287182</v>
      </c>
      <c r="CD372">
        <v>-1.24715987869138</v>
      </c>
      <c r="CE372">
        <v>-1.2160196356725901</v>
      </c>
      <c r="CF372">
        <v>-1.18354145223337</v>
      </c>
      <c r="CG372">
        <v>-1.1497421389693501</v>
      </c>
      <c r="CH372">
        <v>-1.1146512753970701</v>
      </c>
      <c r="CI372">
        <v>-1.07829719180218</v>
      </c>
      <c r="CJ372">
        <v>-1.04072286081125</v>
      </c>
      <c r="CK372">
        <v>-1.00197042040099</v>
      </c>
      <c r="CL372">
        <v>-0.96209362568357304</v>
      </c>
      <c r="CM372">
        <v>-0.92114864164934596</v>
      </c>
      <c r="CN372">
        <v>-0.87919636163831005</v>
      </c>
      <c r="CO372">
        <v>-0.83630347174768704</v>
      </c>
      <c r="CP372">
        <v>-0.79253569166514803</v>
      </c>
      <c r="CQ372">
        <v>-0.74796373901470803</v>
      </c>
      <c r="CR372">
        <v>-0.70265609707898302</v>
      </c>
      <c r="CS372">
        <v>-0.65668237582238798</v>
      </c>
      <c r="CT372">
        <v>-0.61010944164030101</v>
      </c>
      <c r="CU372">
        <v>-0.56300366624015097</v>
      </c>
      <c r="CV372">
        <v>-0.51542586877829299</v>
      </c>
      <c r="CW372">
        <v>-0.46743680706170798</v>
      </c>
      <c r="CX372">
        <v>-0.41909018901962503</v>
      </c>
      <c r="CY372">
        <v>-0.37043823776045398</v>
      </c>
      <c r="CZ372">
        <v>-0.32152774622140901</v>
      </c>
      <c r="DA372">
        <v>-0.27240237565204101</v>
      </c>
      <c r="DB372">
        <v>-0.22310148124801699</v>
      </c>
      <c r="DC372">
        <v>-0.17366215305697499</v>
      </c>
      <c r="DD372">
        <v>-0.12411770021804799</v>
      </c>
      <c r="DE372">
        <v>-7.4499670262070994E-2</v>
      </c>
      <c r="DF372">
        <v>-4.9678855468064199E-2</v>
      </c>
    </row>
    <row r="373" spans="11:110" ht="1.1499999999999999" customHeight="1" x14ac:dyDescent="0.25">
      <c r="K373">
        <v>-4.8839247729683802E-2</v>
      </c>
      <c r="L373">
        <v>-7.3266815534493601E-2</v>
      </c>
      <c r="M373">
        <v>-0.12206790634460001</v>
      </c>
      <c r="N373">
        <v>-0.17079106675793801</v>
      </c>
      <c r="O373">
        <v>-0.21941350641468901</v>
      </c>
      <c r="P373">
        <v>-0.26789690354896201</v>
      </c>
      <c r="Q373">
        <v>-0.31620656453881102</v>
      </c>
      <c r="R373">
        <v>-0.36430259297596401</v>
      </c>
      <c r="S373">
        <v>-0.41214530384040698</v>
      </c>
      <c r="T373">
        <v>-0.45967868146712099</v>
      </c>
      <c r="U373">
        <v>-0.50686848520567296</v>
      </c>
      <c r="V373">
        <v>-0.55364297908226001</v>
      </c>
      <c r="W373">
        <v>-0.599953216500134</v>
      </c>
      <c r="X373">
        <v>-0.64574271605702904</v>
      </c>
      <c r="Y373">
        <v>-0.69093444775076396</v>
      </c>
      <c r="Z373">
        <v>-0.73547093826288701</v>
      </c>
      <c r="AA373">
        <v>-0.779286081203999</v>
      </c>
      <c r="AB373">
        <v>-0.82230526878579802</v>
      </c>
      <c r="AC373">
        <v>-0.86446307939599498</v>
      </c>
      <c r="AD373">
        <v>-0.90569858865333597</v>
      </c>
      <c r="AE373">
        <v>-0.94594231108339499</v>
      </c>
      <c r="AF373">
        <v>-0.98513649551486604</v>
      </c>
      <c r="AG373">
        <v>-1.0232279424773001</v>
      </c>
      <c r="AH373">
        <v>-1.06016561147337</v>
      </c>
      <c r="AI373">
        <v>-1.0959031720554</v>
      </c>
      <c r="AJ373">
        <v>-1.13040713523337</v>
      </c>
      <c r="AK373">
        <v>-1.16364193434184</v>
      </c>
      <c r="AL373">
        <v>-1.1955846806511801</v>
      </c>
      <c r="AM373">
        <v>-1.2262141874855601</v>
      </c>
      <c r="AN373">
        <v>-1.25551775011097</v>
      </c>
      <c r="AO373">
        <v>-1.2834846249398599</v>
      </c>
      <c r="AP373">
        <v>-1.3101093495003899</v>
      </c>
      <c r="AQ373">
        <v>-1.33538963091998</v>
      </c>
      <c r="AR373">
        <v>-1.35932244202451</v>
      </c>
      <c r="AS373">
        <v>-1.3819095373314501</v>
      </c>
      <c r="AT373">
        <v>-1.4031478351464299</v>
      </c>
      <c r="AU373">
        <v>-1.4230377036617201</v>
      </c>
      <c r="AV373">
        <v>-1.44157422025214</v>
      </c>
      <c r="AW373">
        <v>-1.4587538232347399</v>
      </c>
      <c r="AX373">
        <v>-1.47456696557644</v>
      </c>
      <c r="AY373">
        <v>-1.48900675700366</v>
      </c>
      <c r="AZ373">
        <v>-1.5020583002649299</v>
      </c>
      <c r="BA373">
        <v>-1.5137119462009101</v>
      </c>
      <c r="BB373">
        <v>-1.5239504002158799</v>
      </c>
      <c r="BC373">
        <v>-1.5327616845904499</v>
      </c>
      <c r="BD373">
        <v>-1.54012964493099</v>
      </c>
      <c r="BE373">
        <v>-1.54604201600599</v>
      </c>
      <c r="BF373">
        <v>-1.5504865392618401</v>
      </c>
      <c r="BG373">
        <v>-1.5534539991423599</v>
      </c>
      <c r="BH373">
        <v>-1.55493814987348</v>
      </c>
      <c r="BI373">
        <v>-1.5549352956892</v>
      </c>
      <c r="BJ373">
        <v>-1.5534461167579501</v>
      </c>
      <c r="BK373">
        <v>-1.5504734261769999</v>
      </c>
      <c r="BL373">
        <v>-1.54602458863023</v>
      </c>
      <c r="BM373">
        <v>-1.54010867822549</v>
      </c>
      <c r="BN373">
        <v>-1.5327382314324201</v>
      </c>
      <c r="BO373">
        <v>-1.52392646767219</v>
      </c>
      <c r="BP373">
        <v>-1.5136884673511599</v>
      </c>
      <c r="BQ373">
        <v>-1.5020382594992401</v>
      </c>
      <c r="BR373">
        <v>-1.4889908041847999</v>
      </c>
      <c r="BS373">
        <v>-1.47455804263192</v>
      </c>
      <c r="BT373">
        <v>-1.45875232412694</v>
      </c>
      <c r="BU373">
        <v>-1.4415819319918799</v>
      </c>
      <c r="BV373">
        <v>-1.42305426834006</v>
      </c>
      <c r="BW373">
        <v>-1.40317407167621</v>
      </c>
      <c r="BX373">
        <v>-1.38194298564785</v>
      </c>
      <c r="BY373">
        <v>-1.3593637457883301</v>
      </c>
      <c r="BZ373">
        <v>-1.3354343834121101</v>
      </c>
      <c r="CA373">
        <v>-1.3101576492719</v>
      </c>
      <c r="CB373">
        <v>-1.28353267290252</v>
      </c>
      <c r="CC373">
        <v>-1.25556425142287</v>
      </c>
      <c r="CD373">
        <v>-1.2262579811252301</v>
      </c>
      <c r="CE373">
        <v>-1.1956232297566101</v>
      </c>
      <c r="CF373">
        <v>-1.16367627034042</v>
      </c>
      <c r="CG373">
        <v>-1.13043425895734</v>
      </c>
      <c r="CH373">
        <v>-1.09592637271569</v>
      </c>
      <c r="CI373">
        <v>-1.0601807590074099</v>
      </c>
      <c r="CJ373">
        <v>-1.02323936847727</v>
      </c>
      <c r="CK373">
        <v>-0.98514364095225504</v>
      </c>
      <c r="CL373">
        <v>-0.94594574408179499</v>
      </c>
      <c r="CM373">
        <v>-0.90570059329574504</v>
      </c>
      <c r="CN373">
        <v>-0.86446722883057603</v>
      </c>
      <c r="CO373">
        <v>-0.822310503916169</v>
      </c>
      <c r="CP373">
        <v>-0.779294311483131</v>
      </c>
      <c r="CQ373">
        <v>-0.73548720352289798</v>
      </c>
      <c r="CR373">
        <v>-0.69095589022082504</v>
      </c>
      <c r="CS373">
        <v>-0.64576796006821402</v>
      </c>
      <c r="CT373">
        <v>-0.59998855108515703</v>
      </c>
      <c r="CU373">
        <v>-0.55368238456707297</v>
      </c>
      <c r="CV373">
        <v>-0.50690885971129696</v>
      </c>
      <c r="CW373">
        <v>-0.45972735065102799</v>
      </c>
      <c r="CX373">
        <v>-0.41219068288834398</v>
      </c>
      <c r="CY373">
        <v>-0.36435000149701402</v>
      </c>
      <c r="CZ373">
        <v>-0.31625159705160899</v>
      </c>
      <c r="DA373">
        <v>-0.26793854018911101</v>
      </c>
      <c r="DB373">
        <v>-0.21944991414452</v>
      </c>
      <c r="DC373">
        <v>-0.17082255270833599</v>
      </c>
      <c r="DD373">
        <v>-0.122089836281411</v>
      </c>
      <c r="DE373">
        <v>-7.3283143163994202E-2</v>
      </c>
      <c r="DF373">
        <v>-4.8867810908086499E-2</v>
      </c>
    </row>
    <row r="374" spans="11:110" ht="1.1499999999999999" customHeight="1" x14ac:dyDescent="0.25">
      <c r="K374">
        <v>-4.80311636488749E-2</v>
      </c>
      <c r="L374">
        <v>-7.2053720625203793E-2</v>
      </c>
      <c r="M374">
        <v>-0.120045694707396</v>
      </c>
      <c r="N374">
        <v>-0.16795972401163001</v>
      </c>
      <c r="O374">
        <v>-0.21577250367105899</v>
      </c>
      <c r="P374">
        <v>-0.26344621207535901</v>
      </c>
      <c r="Q374">
        <v>-0.31094618176553401</v>
      </c>
      <c r="R374">
        <v>-0.35823288656479602</v>
      </c>
      <c r="S374">
        <v>-0.40526704316211598</v>
      </c>
      <c r="T374">
        <v>-0.45199358566499998</v>
      </c>
      <c r="U374">
        <v>-0.49837889001589197</v>
      </c>
      <c r="V374">
        <v>-0.54435248826717197</v>
      </c>
      <c r="W374">
        <v>-0.58986656588627295</v>
      </c>
      <c r="X374">
        <v>-0.63486615077393205</v>
      </c>
      <c r="Y374">
        <v>-0.67927592874128095</v>
      </c>
      <c r="Z374">
        <v>-0.72303999889418202</v>
      </c>
      <c r="AA374">
        <v>-0.766094193216453</v>
      </c>
      <c r="AB374">
        <v>-0.80836588323484604</v>
      </c>
      <c r="AC374">
        <v>-0.84979154778656196</v>
      </c>
      <c r="AD374">
        <v>-0.89031196692477799</v>
      </c>
      <c r="AE374">
        <v>-0.92985968647352302</v>
      </c>
      <c r="AF374">
        <v>-0.96837853459561296</v>
      </c>
      <c r="AG374">
        <v>-1.00581659392262</v>
      </c>
      <c r="AH374">
        <v>-1.0421243166952501</v>
      </c>
      <c r="AI374">
        <v>-1.0772561391706099</v>
      </c>
      <c r="AJ374">
        <v>-1.1111794181835399</v>
      </c>
      <c r="AK374">
        <v>-1.14385886832609</v>
      </c>
      <c r="AL374">
        <v>-1.17527180806916</v>
      </c>
      <c r="AM374">
        <v>-1.20539709983708</v>
      </c>
      <c r="AN374">
        <v>-1.23422137258639</v>
      </c>
      <c r="AO374">
        <v>-1.2617338085811001</v>
      </c>
      <c r="AP374">
        <v>-1.28792804800875</v>
      </c>
      <c r="AQ374">
        <v>-1.31280116762441</v>
      </c>
      <c r="AR374">
        <v>-1.3363495368213301</v>
      </c>
      <c r="AS374">
        <v>-1.3585740725094699</v>
      </c>
      <c r="AT374">
        <v>-1.3794712265162801</v>
      </c>
      <c r="AU374">
        <v>-1.39904083677841</v>
      </c>
      <c r="AV374">
        <v>-1.4172776975407699</v>
      </c>
      <c r="AW374">
        <v>-1.4341780815516401</v>
      </c>
      <c r="AX374">
        <v>-1.4497325041836899</v>
      </c>
      <c r="AY374">
        <v>-1.4639343084088301</v>
      </c>
      <c r="AZ374">
        <v>-1.47676891009964</v>
      </c>
      <c r="BA374">
        <v>-1.4882273013874301</v>
      </c>
      <c r="BB374">
        <v>-1.49829271978412</v>
      </c>
      <c r="BC374">
        <v>-1.50695390939576</v>
      </c>
      <c r="BD374">
        <v>-1.51419554322838</v>
      </c>
      <c r="BE374">
        <v>-1.52000581886877</v>
      </c>
      <c r="BF374">
        <v>-1.5243733757782001</v>
      </c>
      <c r="BG374">
        <v>-1.52728922651412</v>
      </c>
      <c r="BH374">
        <v>-1.52874762768704</v>
      </c>
      <c r="BI374">
        <v>-1.5287450274071499</v>
      </c>
      <c r="BJ374">
        <v>-1.5272819795683601</v>
      </c>
      <c r="BK374">
        <v>-1.5243612993137601</v>
      </c>
      <c r="BL374">
        <v>-1.51998976033315</v>
      </c>
      <c r="BM374">
        <v>-1.5141761184161899</v>
      </c>
      <c r="BN374">
        <v>-1.5069321651535099</v>
      </c>
      <c r="BO374">
        <v>-1.4982704729021401</v>
      </c>
      <c r="BP374">
        <v>-1.4882054358324299</v>
      </c>
      <c r="BQ374">
        <v>-1.47675031075021</v>
      </c>
      <c r="BR374">
        <v>-1.4639195422948299</v>
      </c>
      <c r="BS374">
        <v>-1.4497244195101899</v>
      </c>
      <c r="BT374">
        <v>-1.43417706997673</v>
      </c>
      <c r="BU374">
        <v>-1.41728540716205</v>
      </c>
      <c r="BV374">
        <v>-1.39905700986856</v>
      </c>
      <c r="BW374">
        <v>-1.3794965852605401</v>
      </c>
      <c r="BX374">
        <v>-1.35860632109072</v>
      </c>
      <c r="BY374">
        <v>-1.3363892634753101</v>
      </c>
      <c r="BZ374">
        <v>-1.3128441765690899</v>
      </c>
      <c r="CA374">
        <v>-1.2879744357196199</v>
      </c>
      <c r="CB374">
        <v>-1.26177985682535</v>
      </c>
      <c r="CC374">
        <v>-1.2342660340419001</v>
      </c>
      <c r="CD374">
        <v>-1.2054390097975101</v>
      </c>
      <c r="CE374">
        <v>-1.1753088382007799</v>
      </c>
      <c r="CF374">
        <v>-1.1438918670420399</v>
      </c>
      <c r="CG374">
        <v>-1.1112055565541299</v>
      </c>
      <c r="CH374">
        <v>-1.07727866066471</v>
      </c>
      <c r="CI374">
        <v>-1.0421391471150101</v>
      </c>
      <c r="CJ374">
        <v>-1.0058279380545601</v>
      </c>
      <c r="CK374">
        <v>-0.96838581223639697</v>
      </c>
      <c r="CL374">
        <v>-0.92986337570844102</v>
      </c>
      <c r="CM374">
        <v>-0.89031434116332897</v>
      </c>
      <c r="CN374">
        <v>-0.84979595591231805</v>
      </c>
      <c r="CO374">
        <v>-0.80837129527712004</v>
      </c>
      <c r="CP374">
        <v>-0.76610248688229099</v>
      </c>
      <c r="CQ374">
        <v>-0.72305599658865904</v>
      </c>
      <c r="CR374">
        <v>-0.67929679594361803</v>
      </c>
      <c r="CS374">
        <v>-0.634890539195894</v>
      </c>
      <c r="CT374">
        <v>-0.58990066292294996</v>
      </c>
      <c r="CU374">
        <v>-0.54439028469273099</v>
      </c>
      <c r="CV374">
        <v>-0.49841742614241802</v>
      </c>
      <c r="CW374">
        <v>-0.45204007800317397</v>
      </c>
      <c r="CX374">
        <v>-0.40531021321600702</v>
      </c>
      <c r="CY374">
        <v>-0.35827788988653497</v>
      </c>
      <c r="CZ374">
        <v>-0.31098889170195798</v>
      </c>
      <c r="DA374">
        <v>-0.26348567826358199</v>
      </c>
      <c r="DB374">
        <v>-0.21580705259844701</v>
      </c>
      <c r="DC374">
        <v>-0.16798954106262001</v>
      </c>
      <c r="DD374">
        <v>-0.120066584130449</v>
      </c>
      <c r="DE374">
        <v>-7.2069349524767803E-2</v>
      </c>
      <c r="DF374">
        <v>-4.8058553610389902E-2</v>
      </c>
    </row>
    <row r="375" spans="11:110" ht="1.1499999999999999" customHeight="1" x14ac:dyDescent="0.25">
      <c r="K375">
        <v>-4.7224847577772303E-2</v>
      </c>
      <c r="L375">
        <v>-7.0843327743386905E-2</v>
      </c>
      <c r="M375">
        <v>-0.11802805741266099</v>
      </c>
      <c r="N375">
        <v>-0.165134915295443</v>
      </c>
      <c r="O375">
        <v>-0.21214013318543401</v>
      </c>
      <c r="P375">
        <v>-0.25900640547050402</v>
      </c>
      <c r="Q375">
        <v>-0.30569912508428798</v>
      </c>
      <c r="R375">
        <v>-0.35217915741719902</v>
      </c>
      <c r="S375">
        <v>-0.39840764287275698</v>
      </c>
      <c r="T375">
        <v>-0.44433045446514802</v>
      </c>
      <c r="U375">
        <v>-0.48991458921613601</v>
      </c>
      <c r="V375">
        <v>-0.53509085380510402</v>
      </c>
      <c r="W375">
        <v>-0.57981251923850297</v>
      </c>
      <c r="X375">
        <v>-0.62402608947772398</v>
      </c>
      <c r="Y375">
        <v>-0.66765795290983498</v>
      </c>
      <c r="Z375">
        <v>-0.71065370965173302</v>
      </c>
      <c r="AA375">
        <v>-0.75295107768923497</v>
      </c>
      <c r="AB375">
        <v>-0.79447934990456803</v>
      </c>
      <c r="AC375">
        <v>-0.83517685856104396</v>
      </c>
      <c r="AD375">
        <v>-0.87498601368828499</v>
      </c>
      <c r="AE375">
        <v>-0.91384132120431305</v>
      </c>
      <c r="AF375">
        <v>-0.951688187324775</v>
      </c>
      <c r="AG375">
        <v>-0.98847587175518503</v>
      </c>
      <c r="AH375">
        <v>-1.0241563231270101</v>
      </c>
      <c r="AI375">
        <v>-1.05868473355199</v>
      </c>
      <c r="AJ375">
        <v>-1.0920292495403201</v>
      </c>
      <c r="AK375">
        <v>-1.1241549399314801</v>
      </c>
      <c r="AL375">
        <v>-1.15503929695759</v>
      </c>
      <c r="AM375">
        <v>-1.1846612925556299</v>
      </c>
      <c r="AN375">
        <v>-1.21300692486859</v>
      </c>
      <c r="AO375">
        <v>-1.24006534410666</v>
      </c>
      <c r="AP375">
        <v>-1.2658293676702499</v>
      </c>
      <c r="AQ375">
        <v>-1.29029545940359</v>
      </c>
      <c r="AR375">
        <v>-1.31345949806369</v>
      </c>
      <c r="AS375">
        <v>-1.33532155764489</v>
      </c>
      <c r="AT375">
        <v>-1.3558776970420701</v>
      </c>
      <c r="AU375">
        <v>-1.3751272825901999</v>
      </c>
      <c r="AV375">
        <v>-1.3930647846194999</v>
      </c>
      <c r="AW375">
        <v>-1.40968640751861</v>
      </c>
      <c r="AX375">
        <v>-1.4249826758406501</v>
      </c>
      <c r="AY375">
        <v>-1.4389471600875501</v>
      </c>
      <c r="AZ375">
        <v>-1.4515656175679801</v>
      </c>
      <c r="BA375">
        <v>-1.4628295733988901</v>
      </c>
      <c r="BB375">
        <v>-1.47272283081391</v>
      </c>
      <c r="BC375">
        <v>-1.4812347721729699</v>
      </c>
      <c r="BD375">
        <v>-1.4883508557706</v>
      </c>
      <c r="BE375">
        <v>-1.4940597284911701</v>
      </c>
      <c r="BF375">
        <v>-1.4983508506010199</v>
      </c>
      <c r="BG375">
        <v>-1.5012154713858501</v>
      </c>
      <c r="BH375">
        <v>-1.5026483037621401</v>
      </c>
      <c r="BI375">
        <v>-1.5026459448149301</v>
      </c>
      <c r="BJ375">
        <v>-1.5012088167873401</v>
      </c>
      <c r="BK375">
        <v>-1.4983397530246501</v>
      </c>
      <c r="BL375">
        <v>-1.4940449539240801</v>
      </c>
      <c r="BM375">
        <v>-1.4883328913257901</v>
      </c>
      <c r="BN375">
        <v>-1.48121464810964</v>
      </c>
      <c r="BO375">
        <v>-1.47270218523945</v>
      </c>
      <c r="BP375">
        <v>-1.4628092675926001</v>
      </c>
      <c r="BQ375">
        <v>-1.45154839681804</v>
      </c>
      <c r="BR375">
        <v>-1.4389335665642</v>
      </c>
      <c r="BS375">
        <v>-1.4249754136049599</v>
      </c>
      <c r="BT375">
        <v>-1.40968588584869</v>
      </c>
      <c r="BU375">
        <v>-1.3930725239555799</v>
      </c>
      <c r="BV375">
        <v>-1.37514308084036</v>
      </c>
      <c r="BW375">
        <v>-1.3559022280691899</v>
      </c>
      <c r="BX375">
        <v>-1.3353526547938199</v>
      </c>
      <c r="BY375">
        <v>-1.31349769865366</v>
      </c>
      <c r="BZ375">
        <v>-1.29033679679737</v>
      </c>
      <c r="CA375">
        <v>-1.2658739038575499</v>
      </c>
      <c r="CB375">
        <v>-1.24010946800105</v>
      </c>
      <c r="CC375">
        <v>-1.21304981210526</v>
      </c>
      <c r="CD375">
        <v>-1.1847013878638</v>
      </c>
      <c r="CE375">
        <v>-1.15507486492032</v>
      </c>
      <c r="CF375">
        <v>-1.1241866434287899</v>
      </c>
      <c r="CG375">
        <v>-1.09205444368379</v>
      </c>
      <c r="CH375">
        <v>-1.05870658095564</v>
      </c>
      <c r="CI375">
        <v>-1.0241708430493499</v>
      </c>
      <c r="CJ375">
        <v>-0.98848712025556695</v>
      </c>
      <c r="CK375">
        <v>-0.95169556286660695</v>
      </c>
      <c r="CL375">
        <v>-0.91384524163639502</v>
      </c>
      <c r="CM375">
        <v>-0.87498871002066103</v>
      </c>
      <c r="CN375">
        <v>-0.835181478401814</v>
      </c>
      <c r="CO375">
        <v>-0.79448489956773705</v>
      </c>
      <c r="CP375">
        <v>-0.75295938926191797</v>
      </c>
      <c r="CQ375">
        <v>-0.71066940826743996</v>
      </c>
      <c r="CR375">
        <v>-0.66767821862565502</v>
      </c>
      <c r="CS375">
        <v>-0.62404962410759202</v>
      </c>
      <c r="CT375">
        <v>-0.57984538878089897</v>
      </c>
      <c r="CU375">
        <v>-0.53512706576750502</v>
      </c>
      <c r="CV375">
        <v>-0.48995134547723801</v>
      </c>
      <c r="CW375">
        <v>-0.44437483243035297</v>
      </c>
      <c r="CX375">
        <v>-0.39844867641077503</v>
      </c>
      <c r="CY375">
        <v>-0.35222184229663001</v>
      </c>
      <c r="CZ375">
        <v>-0.30573960041095599</v>
      </c>
      <c r="DA375">
        <v>-0.25904378238318698</v>
      </c>
      <c r="DB375">
        <v>-0.212172901189392</v>
      </c>
      <c r="DC375">
        <v>-0.16516313040569899</v>
      </c>
      <c r="DD375">
        <v>-0.118047954644544</v>
      </c>
      <c r="DE375">
        <v>-7.0858297625200004E-2</v>
      </c>
      <c r="DF375">
        <v>-4.7251095054270997E-2</v>
      </c>
    </row>
    <row r="376" spans="11:110" ht="1.1499999999999999" customHeight="1" x14ac:dyDescent="0.25">
      <c r="K376">
        <v>-4.6420305550236601E-2</v>
      </c>
      <c r="L376">
        <v>-6.9635645200573804E-2</v>
      </c>
      <c r="M376">
        <v>-0.116015004529795</v>
      </c>
      <c r="N376">
        <v>-0.16231664835617199</v>
      </c>
      <c r="O376">
        <v>-0.20851639609073999</v>
      </c>
      <c r="P376">
        <v>-0.25457746998003999</v>
      </c>
      <c r="Q376">
        <v>-0.30046535673803598</v>
      </c>
      <c r="R376">
        <v>-0.34614133519884899</v>
      </c>
      <c r="S376">
        <v>-0.39156698947512197</v>
      </c>
      <c r="T376">
        <v>-0.436689119438115</v>
      </c>
      <c r="U376">
        <v>-0.481475347863697</v>
      </c>
      <c r="V376">
        <v>-0.52585776332159195</v>
      </c>
      <c r="W376">
        <v>-0.56979067502835701</v>
      </c>
      <c r="X376">
        <v>-0.61322203090750405</v>
      </c>
      <c r="Y376">
        <v>-0.65607991352056105</v>
      </c>
      <c r="Z376">
        <v>-0.69831134997967104</v>
      </c>
      <c r="AA376">
        <v>-0.73985589775978</v>
      </c>
      <c r="AB376">
        <v>-0.78064471837524196</v>
      </c>
      <c r="AC376">
        <v>-0.82061794562520296</v>
      </c>
      <c r="AD376">
        <v>-0.85971955680672596</v>
      </c>
      <c r="AE376">
        <v>-0.89788594484977702</v>
      </c>
      <c r="AF376">
        <v>-0.93506409437893501</v>
      </c>
      <c r="AG376">
        <v>-0.97120434344881201</v>
      </c>
      <c r="AH376">
        <v>-1.00626013678433</v>
      </c>
      <c r="AI376">
        <v>-1.0401874198322301</v>
      </c>
      <c r="AJ376">
        <v>-1.0729550635257901</v>
      </c>
      <c r="AK376">
        <v>-1.1045285731413099</v>
      </c>
      <c r="AL376">
        <v>-1.13488557687743</v>
      </c>
      <c r="AM376">
        <v>-1.1640052069492099</v>
      </c>
      <c r="AN376">
        <v>-1.1918728817145401</v>
      </c>
      <c r="AO376">
        <v>-1.21847773828251</v>
      </c>
      <c r="AP376">
        <v>-1.24381185438567</v>
      </c>
      <c r="AQ376">
        <v>-1.26787109757699</v>
      </c>
      <c r="AR376">
        <v>-1.29065095103959</v>
      </c>
      <c r="AS376">
        <v>-1.3121506562585501</v>
      </c>
      <c r="AT376">
        <v>-1.33236593681694</v>
      </c>
      <c r="AU376">
        <v>-1.35129574849398</v>
      </c>
      <c r="AV376">
        <v>-1.3689341991949699</v>
      </c>
      <c r="AW376">
        <v>-1.3852775146440299</v>
      </c>
      <c r="AX376">
        <v>-1.4003161823310599</v>
      </c>
      <c r="AY376">
        <v>-1.41404398909197</v>
      </c>
      <c r="AZ376">
        <v>-1.42644707069624</v>
      </c>
      <c r="BA376">
        <v>-1.43751737048376</v>
      </c>
      <c r="BB376">
        <v>-1.4472393013607201</v>
      </c>
      <c r="BC376">
        <v>-1.45560280021319</v>
      </c>
      <c r="BD376">
        <v>-1.4625940652601299</v>
      </c>
      <c r="BE376">
        <v>-1.4682021974942201</v>
      </c>
      <c r="BF376">
        <v>-1.4724173813343699</v>
      </c>
      <c r="BG376">
        <v>-1.4752311342623501</v>
      </c>
      <c r="BH376">
        <v>-1.4766385681010801</v>
      </c>
      <c r="BI376">
        <v>-1.47663643433176</v>
      </c>
      <c r="BJ376">
        <v>-1.47522503215776</v>
      </c>
      <c r="BK376">
        <v>-1.47240720484012</v>
      </c>
      <c r="BL376">
        <v>-1.4681886227651599</v>
      </c>
      <c r="BM376">
        <v>-1.46257748266104</v>
      </c>
      <c r="BN376">
        <v>-1.4555842073724301</v>
      </c>
      <c r="BO376">
        <v>-1.4472201755469301</v>
      </c>
      <c r="BP376">
        <v>-1.43749857003198</v>
      </c>
      <c r="BQ376">
        <v>-1.42643116723096</v>
      </c>
      <c r="BR376">
        <v>-1.4140315512892101</v>
      </c>
      <c r="BS376">
        <v>-1.40030972668247</v>
      </c>
      <c r="BT376">
        <v>-1.3852774820118099</v>
      </c>
      <c r="BU376">
        <v>-1.3689419974054999</v>
      </c>
      <c r="BV376">
        <v>-1.35131118608919</v>
      </c>
      <c r="BW376">
        <v>-1.3323896861614499</v>
      </c>
      <c r="BX376">
        <v>-1.3121806450724101</v>
      </c>
      <c r="BY376">
        <v>-1.29068767339706</v>
      </c>
      <c r="BZ376">
        <v>-1.26791082751887</v>
      </c>
      <c r="CA376">
        <v>-1.2438545943202199</v>
      </c>
      <c r="CB376">
        <v>-1.21852000880182</v>
      </c>
      <c r="CC376">
        <v>-1.1919140518632301</v>
      </c>
      <c r="CD376">
        <v>-1.16404355639005</v>
      </c>
      <c r="CE376">
        <v>-1.1349197342030899</v>
      </c>
      <c r="CF376">
        <v>-1.1045590225889499</v>
      </c>
      <c r="CG376">
        <v>-1.07297935530444</v>
      </c>
      <c r="CH376">
        <v>-1.0402085983689899</v>
      </c>
      <c r="CI376">
        <v>-1.0062743561356799</v>
      </c>
      <c r="CJ376">
        <v>-0.97121548674253499</v>
      </c>
      <c r="CK376">
        <v>-0.93507154013077498</v>
      </c>
      <c r="CL376">
        <v>-0.89789007901984397</v>
      </c>
      <c r="CM376">
        <v>-0.85972253718078595</v>
      </c>
      <c r="CN376">
        <v>-0.82062274126688795</v>
      </c>
      <c r="CO376">
        <v>-0.78065037563346296</v>
      </c>
      <c r="CP376">
        <v>-0.73986419225109301</v>
      </c>
      <c r="CQ376">
        <v>-0.69832672640438798</v>
      </c>
      <c r="CR376">
        <v>-0.656099558041919</v>
      </c>
      <c r="CS376">
        <v>-0.61324471762877197</v>
      </c>
      <c r="CT376">
        <v>-0.56982233012857197</v>
      </c>
      <c r="CU376">
        <v>-0.52589241510631302</v>
      </c>
      <c r="CV376">
        <v>-0.48151038163194199</v>
      </c>
      <c r="CW376">
        <v>-0.43673144375636103</v>
      </c>
      <c r="CX376">
        <v>-0.39160595469147602</v>
      </c>
      <c r="CY376">
        <v>-0.346181784960508</v>
      </c>
      <c r="CZ376">
        <v>-0.30050368071683298</v>
      </c>
      <c r="DA376">
        <v>-0.254612834043632</v>
      </c>
      <c r="DB376">
        <v>-0.20854745489649701</v>
      </c>
      <c r="DC376">
        <v>-0.16234332528028</v>
      </c>
      <c r="DD376">
        <v>-0.116033953286796</v>
      </c>
      <c r="DE376">
        <v>-6.9649992088857193E-2</v>
      </c>
      <c r="DF376">
        <v>-4.6445444456157899E-2</v>
      </c>
    </row>
    <row r="377" spans="11:110" ht="1.1499999999999999" customHeight="1" x14ac:dyDescent="0.25">
      <c r="K377">
        <v>-4.56175411751246E-2</v>
      </c>
      <c r="L377">
        <v>-6.8430677755068198E-2</v>
      </c>
      <c r="M377">
        <v>-0.11400654036332</v>
      </c>
      <c r="N377">
        <v>-0.15950492308188499</v>
      </c>
      <c r="O377">
        <v>-0.20490128383496001</v>
      </c>
      <c r="P377">
        <v>-0.25015938061731002</v>
      </c>
      <c r="Q377">
        <v>-0.295244826664252</v>
      </c>
      <c r="R377">
        <v>-0.34011933666484701</v>
      </c>
      <c r="S377">
        <v>-0.38474495610732401</v>
      </c>
      <c r="T377">
        <v>-0.42906939902742097</v>
      </c>
      <c r="U377">
        <v>-0.47306091866602301</v>
      </c>
      <c r="V377">
        <v>-0.51665289297352501</v>
      </c>
      <c r="W377">
        <v>-0.55980062211123804</v>
      </c>
      <c r="X377">
        <v>-0.60245346651686305</v>
      </c>
      <c r="Y377">
        <v>-0.64454119915441799</v>
      </c>
      <c r="Z377">
        <v>-0.68601219793260404</v>
      </c>
      <c r="AA377">
        <v>-0.72680781857941301</v>
      </c>
      <c r="AB377">
        <v>-0.76686104425620605</v>
      </c>
      <c r="AC377">
        <v>-0.80611375229091198</v>
      </c>
      <c r="AD377">
        <v>-0.84451143699453501</v>
      </c>
      <c r="AE377">
        <v>-0.88199230339657297</v>
      </c>
      <c r="AF377">
        <v>-0.91850491444201898</v>
      </c>
      <c r="AG377">
        <v>-0.95400059711529595</v>
      </c>
      <c r="AH377">
        <v>-0.98843428554097501</v>
      </c>
      <c r="AI377">
        <v>-1.0217626844488299</v>
      </c>
      <c r="AJ377">
        <v>-1.0539553170768401</v>
      </c>
      <c r="AK377">
        <v>-1.08497821289368</v>
      </c>
      <c r="AL377">
        <v>-1.1148090969045199</v>
      </c>
      <c r="AM377">
        <v>-1.14342730144868</v>
      </c>
      <c r="AN377">
        <v>-1.1708177316035899</v>
      </c>
      <c r="AO377">
        <v>-1.1969695085741701</v>
      </c>
      <c r="AP377">
        <v>-1.2218740605469101</v>
      </c>
      <c r="AQ377">
        <v>-1.24552667736163</v>
      </c>
      <c r="AR377">
        <v>-1.2679225208567</v>
      </c>
      <c r="AS377">
        <v>-1.28906002929397</v>
      </c>
      <c r="AT377">
        <v>-1.3089346317389201</v>
      </c>
      <c r="AU377">
        <v>-1.32754493460768</v>
      </c>
      <c r="AV377">
        <v>-1.34488465275252</v>
      </c>
      <c r="AW377">
        <v>-1.3609501087661899</v>
      </c>
      <c r="AX377">
        <v>-1.37573171843826</v>
      </c>
      <c r="AY377">
        <v>-1.3892234679470801</v>
      </c>
      <c r="AZ377">
        <v>-1.4014119125892299</v>
      </c>
      <c r="BA377">
        <v>-1.41228930006339</v>
      </c>
      <c r="BB377">
        <v>-1.42184069991222</v>
      </c>
      <c r="BC377">
        <v>-1.43005652358949</v>
      </c>
      <c r="BD377">
        <v>-1.4369236608696201</v>
      </c>
      <c r="BE377">
        <v>-1.44243168562291</v>
      </c>
      <c r="BF377">
        <v>-1.44657139615882</v>
      </c>
      <c r="BG377">
        <v>-1.44933462686444</v>
      </c>
      <c r="BH377">
        <v>-1.4507168228167899</v>
      </c>
      <c r="BI377">
        <v>-1.4507148951629301</v>
      </c>
      <c r="BJ377">
        <v>-1.44932904080683</v>
      </c>
      <c r="BK377">
        <v>-1.4465620831019299</v>
      </c>
      <c r="BL377">
        <v>-1.4424192287547499</v>
      </c>
      <c r="BM377">
        <v>-1.4369083843642401</v>
      </c>
      <c r="BN377">
        <v>-1.43003937386715</v>
      </c>
      <c r="BO377">
        <v>-1.42182301547331</v>
      </c>
      <c r="BP377">
        <v>-1.41227194898191</v>
      </c>
      <c r="BQ377">
        <v>-1.4013972674659301</v>
      </c>
      <c r="BR377">
        <v>-1.3892121647518301</v>
      </c>
      <c r="BS377">
        <v>-1.37572605342502</v>
      </c>
      <c r="BT377">
        <v>-1.3609505607750501</v>
      </c>
      <c r="BU377">
        <v>-1.34489253516565</v>
      </c>
      <c r="BV377">
        <v>-1.3275600237903</v>
      </c>
      <c r="BW377">
        <v>-1.3089576410075601</v>
      </c>
      <c r="BX377">
        <v>-1.2890889479480601</v>
      </c>
      <c r="BY377">
        <v>-1.2679578105956399</v>
      </c>
      <c r="BZ377">
        <v>-1.2455648562689901</v>
      </c>
      <c r="CA377">
        <v>-1.22191505540968</v>
      </c>
      <c r="CB377">
        <v>-1.19700999267695</v>
      </c>
      <c r="CC377">
        <v>-1.1708572339804999</v>
      </c>
      <c r="CD377">
        <v>-1.14346397354375</v>
      </c>
      <c r="CE377">
        <v>-1.11484188987597</v>
      </c>
      <c r="CF377">
        <v>-1.0850074485991701</v>
      </c>
      <c r="CG377">
        <v>-1.0539787483388701</v>
      </c>
      <c r="CH377">
        <v>-1.02178319969892</v>
      </c>
      <c r="CI377">
        <v>-0.98844821698120899</v>
      </c>
      <c r="CJ377">
        <v>-0.954011629186993</v>
      </c>
      <c r="CK377">
        <v>-0.91851240901375597</v>
      </c>
      <c r="CL377">
        <v>-0.88199664040317105</v>
      </c>
      <c r="CM377">
        <v>-0.84451467183431195</v>
      </c>
      <c r="CN377">
        <v>-0.80611869855781604</v>
      </c>
      <c r="CO377">
        <v>-0.76686678720326196</v>
      </c>
      <c r="CP377">
        <v>-0.72681607164765805</v>
      </c>
      <c r="CQ377">
        <v>-0.68602723690109002</v>
      </c>
      <c r="CR377">
        <v>-0.64456020953631998</v>
      </c>
      <c r="CS377">
        <v>-0.60247531516973096</v>
      </c>
      <c r="CT377">
        <v>-0.55983107865411497</v>
      </c>
      <c r="CU377">
        <v>-0.51668600901108597</v>
      </c>
      <c r="CV377">
        <v>-0.47309428562667499</v>
      </c>
      <c r="CW377">
        <v>-0.42910972906674899</v>
      </c>
      <c r="CX377">
        <v>-0.38478191683452601</v>
      </c>
      <c r="CY377">
        <v>-0.34015763155113699</v>
      </c>
      <c r="CZ377">
        <v>-0.29528107819323401</v>
      </c>
      <c r="DA377">
        <v>-0.250192804133817</v>
      </c>
      <c r="DB377">
        <v>-0.20493069965010799</v>
      </c>
      <c r="DC377">
        <v>-0.15953012277383</v>
      </c>
      <c r="DD377">
        <v>-0.114024580356526</v>
      </c>
      <c r="DE377">
        <v>-6.8444434083435202E-2</v>
      </c>
      <c r="DF377">
        <v>-4.5641608530122502E-2</v>
      </c>
    </row>
    <row r="378" spans="11:110" ht="1.1499999999999999" customHeight="1" x14ac:dyDescent="0.25">
      <c r="K378">
        <v>-4.4816555761781202E-2</v>
      </c>
      <c r="L378">
        <v>-6.7228426777801303E-2</v>
      </c>
      <c r="M378">
        <v>-0.11200266373009</v>
      </c>
      <c r="N378">
        <v>-0.15669973188824701</v>
      </c>
      <c r="O378">
        <v>-0.201294778664068</v>
      </c>
      <c r="P378">
        <v>-0.245752101772127</v>
      </c>
      <c r="Q378">
        <v>-0.29003747318742101</v>
      </c>
      <c r="R378">
        <v>-0.33411306640870803</v>
      </c>
      <c r="S378">
        <v>-0.377941403294903</v>
      </c>
      <c r="T378">
        <v>-0.42147109924774201</v>
      </c>
      <c r="U378">
        <v>-0.46467104264146097</v>
      </c>
      <c r="V378">
        <v>-0.50747590798697195</v>
      </c>
      <c r="W378">
        <v>-0.54984194020102695</v>
      </c>
      <c r="X378">
        <v>-0.59171988091316896</v>
      </c>
      <c r="Y378">
        <v>-0.63304119396816505</v>
      </c>
      <c r="Z378">
        <v>-0.67375553041948</v>
      </c>
      <c r="AA378">
        <v>-0.71380600740268596</v>
      </c>
      <c r="AB378">
        <v>-0.75312738898800902</v>
      </c>
      <c r="AC378">
        <v>-0.79166323100006497</v>
      </c>
      <c r="AD378">
        <v>-0.82936050723106702</v>
      </c>
      <c r="AE378">
        <v>-0.86615915849415104</v>
      </c>
      <c r="AF378">
        <v>-0.90200932335268103</v>
      </c>
      <c r="AG378">
        <v>-0.93686324050578595</v>
      </c>
      <c r="AH378">
        <v>-0.97067731820547498</v>
      </c>
      <c r="AI378">
        <v>-1.00340903459552</v>
      </c>
      <c r="AJ378">
        <v>-1.03502848902789</v>
      </c>
      <c r="AK378">
        <v>-1.0655023242708801</v>
      </c>
      <c r="AL378">
        <v>-1.09480832483674</v>
      </c>
      <c r="AM378">
        <v>-1.12292605125991</v>
      </c>
      <c r="AN378">
        <v>-1.1498399761517799</v>
      </c>
      <c r="AO378">
        <v>-1.17553918297828</v>
      </c>
      <c r="AP378">
        <v>-1.2000145450909101</v>
      </c>
      <c r="AQ378">
        <v>-1.22326079777202</v>
      </c>
      <c r="AR378">
        <v>-1.2452728329788201</v>
      </c>
      <c r="AS378">
        <v>-1.2660483354701799</v>
      </c>
      <c r="AT378">
        <v>-1.2855824640618401</v>
      </c>
      <c r="AU378">
        <v>-1.30387353455431</v>
      </c>
      <c r="AV378">
        <v>-1.3209148510545099</v>
      </c>
      <c r="AW378">
        <v>-1.3367028887414101</v>
      </c>
      <c r="AX378">
        <v>-1.35122797238366</v>
      </c>
      <c r="AY378">
        <v>-1.3644842650257001</v>
      </c>
      <c r="AZ378">
        <v>-1.3764587816063401</v>
      </c>
      <c r="BA378">
        <v>-1.38714396885445</v>
      </c>
      <c r="BB378">
        <v>-1.3965255953299101</v>
      </c>
      <c r="BC378">
        <v>-1.40459447491654</v>
      </c>
      <c r="BD378">
        <v>-1.4113381381508301</v>
      </c>
      <c r="BE378">
        <v>-1.41674665911609</v>
      </c>
      <c r="BF378">
        <v>-1.42081133359955</v>
      </c>
      <c r="BG378">
        <v>-1.4235243714541399</v>
      </c>
      <c r="BH378">
        <v>-1.4248814815025099</v>
      </c>
      <c r="BI378">
        <v>-1.42487973892126</v>
      </c>
      <c r="BJ378">
        <v>-1.42351926833138</v>
      </c>
      <c r="BK378">
        <v>-1.4208028268538</v>
      </c>
      <c r="BL378">
        <v>-1.4167352416110399</v>
      </c>
      <c r="BM378">
        <v>-1.4113240945735099</v>
      </c>
      <c r="BN378">
        <v>-1.4045786822736499</v>
      </c>
      <c r="BO378">
        <v>-1.39650927743596</v>
      </c>
      <c r="BP378">
        <v>-1.38712800928942</v>
      </c>
      <c r="BQ378">
        <v>-1.3764453390801601</v>
      </c>
      <c r="BR378">
        <v>-1.36447407022582</v>
      </c>
      <c r="BS378">
        <v>-1.35122308180965</v>
      </c>
      <c r="BT378">
        <v>-1.3367038175299</v>
      </c>
      <c r="BU378">
        <v>-1.3209228380648901</v>
      </c>
      <c r="BV378">
        <v>-1.3038882862338199</v>
      </c>
      <c r="BW378">
        <v>-1.2856047700122599</v>
      </c>
      <c r="BX378">
        <v>-1.26607621749913</v>
      </c>
      <c r="BY378">
        <v>-1.24530673423691</v>
      </c>
      <c r="BZ378">
        <v>-1.2232974745973699</v>
      </c>
      <c r="CA378">
        <v>-1.2000538430049901</v>
      </c>
      <c r="CB378">
        <v>-1.1755779436573901</v>
      </c>
      <c r="CC378">
        <v>-1.1498778530484</v>
      </c>
      <c r="CD378">
        <v>-1.12296111379994</v>
      </c>
      <c r="CE378">
        <v>-1.0948397944852299</v>
      </c>
      <c r="CF378">
        <v>-1.0655303855568401</v>
      </c>
      <c r="CG378">
        <v>-1.0350511006623</v>
      </c>
      <c r="CH378">
        <v>-1.0034288927528801</v>
      </c>
      <c r="CI378">
        <v>-0.97069097644783497</v>
      </c>
      <c r="CJ378">
        <v>-0.93687415837102805</v>
      </c>
      <c r="CK378">
        <v>-0.90201685133212295</v>
      </c>
      <c r="CL378">
        <v>-0.86616369303401297</v>
      </c>
      <c r="CM378">
        <v>-0.82936397449980603</v>
      </c>
      <c r="CN378">
        <v>-0.79166831299682106</v>
      </c>
      <c r="CO378">
        <v>-0.75313320276528795</v>
      </c>
      <c r="CP378">
        <v>-0.71381420528194595</v>
      </c>
      <c r="CQ378">
        <v>-0.67377022403442399</v>
      </c>
      <c r="CR378">
        <v>-0.63305956413021602</v>
      </c>
      <c r="CS378">
        <v>-0.59174090536091595</v>
      </c>
      <c r="CT378">
        <v>-0.54987121663095395</v>
      </c>
      <c r="CU378">
        <v>-0.50750751348993095</v>
      </c>
      <c r="CV378">
        <v>-0.46470279621858401</v>
      </c>
      <c r="CW378">
        <v>-0.421509493329986</v>
      </c>
      <c r="CX378">
        <v>-0.37797641895580403</v>
      </c>
      <c r="CY378">
        <v>-0.33414928366952601</v>
      </c>
      <c r="CZ378">
        <v>-0.29007172716743701</v>
      </c>
      <c r="DA378">
        <v>-0.24578365332544699</v>
      </c>
      <c r="DB378">
        <v>-0.201322612822837</v>
      </c>
      <c r="DC378">
        <v>-0.156723512829053</v>
      </c>
      <c r="DD378">
        <v>-0.112019831193633</v>
      </c>
      <c r="DE378">
        <v>-6.7241621529137693E-2</v>
      </c>
      <c r="DF378">
        <v>-4.48395913086733E-2</v>
      </c>
    </row>
    <row r="379" spans="11:110" ht="1.1499999999999999" customHeight="1" x14ac:dyDescent="0.25">
      <c r="K379">
        <v>-4.40173484545721E-2</v>
      </c>
      <c r="L379">
        <v>-6.6028890411712296E-2</v>
      </c>
      <c r="M379">
        <v>-0.11000336822164999</v>
      </c>
      <c r="N379">
        <v>-0.15390106010086099</v>
      </c>
      <c r="O379">
        <v>-0.19769685409353299</v>
      </c>
      <c r="P379">
        <v>-0.24135558779683799</v>
      </c>
      <c r="Q379">
        <v>-0.28484322366588</v>
      </c>
      <c r="R379">
        <v>-0.32812241753201699</v>
      </c>
      <c r="S379">
        <v>-0.37115617962129299</v>
      </c>
      <c r="T379">
        <v>-0.41389401429547801</v>
      </c>
      <c r="U379">
        <v>-0.45630544969947001</v>
      </c>
      <c r="V379">
        <v>-0.49832646314589502</v>
      </c>
      <c r="W379">
        <v>-0.53991420030026804</v>
      </c>
      <c r="X379">
        <v>-0.58102075228017802</v>
      </c>
      <c r="Y379">
        <v>-0.62157927795933099</v>
      </c>
      <c r="Z379">
        <v>-0.66154062346046805</v>
      </c>
      <c r="AA379">
        <v>-0.70084963371179099</v>
      </c>
      <c r="AB379">
        <v>-0.73944281966042102</v>
      </c>
      <c r="AC379">
        <v>-0.77726534308675999</v>
      </c>
      <c r="AD379">
        <v>-0.81426563221635195</v>
      </c>
      <c r="AE379">
        <v>-0.850385286739479</v>
      </c>
      <c r="AF379">
        <v>-0.88557601335534797</v>
      </c>
      <c r="AG379">
        <v>-0.919790900081493</v>
      </c>
      <c r="AH379">
        <v>-0.95298780368157598</v>
      </c>
      <c r="AI379">
        <v>-0.98512499726565195</v>
      </c>
      <c r="AJ379">
        <v>-1.01617307929453</v>
      </c>
      <c r="AK379">
        <v>-1.0460993917199499</v>
      </c>
      <c r="AL379">
        <v>-1.07488174637806</v>
      </c>
      <c r="AM379">
        <v>-1.10249994798721</v>
      </c>
      <c r="AN379">
        <v>-1.1289381295249299</v>
      </c>
      <c r="AO379">
        <v>-1.1541852998153901</v>
      </c>
      <c r="AP379">
        <v>-1.17823187356772</v>
      </c>
      <c r="AQ379">
        <v>-1.2010720614600201</v>
      </c>
      <c r="AR379">
        <v>-1.2227005137442699</v>
      </c>
      <c r="AS379">
        <v>-1.24311423158457</v>
      </c>
      <c r="AT379">
        <v>-1.2623081128389499</v>
      </c>
      <c r="AU379">
        <v>-1.28028023625842</v>
      </c>
      <c r="AV379">
        <v>-1.2970234945074099</v>
      </c>
      <c r="AW379">
        <v>-1.31253454712896</v>
      </c>
      <c r="AX379">
        <v>-1.3268036262627401</v>
      </c>
      <c r="AY379">
        <v>-1.33982504483167</v>
      </c>
      <c r="AZ379">
        <v>-1.35158631165943</v>
      </c>
      <c r="BA379">
        <v>-1.36207998292713</v>
      </c>
      <c r="BB379">
        <v>-1.37129255687034</v>
      </c>
      <c r="BC379">
        <v>-1.3792151892039799</v>
      </c>
      <c r="BD379">
        <v>-1.3858359989114299</v>
      </c>
      <c r="BE379">
        <v>-1.39114559025065</v>
      </c>
      <c r="BF379">
        <v>-1.3951356422587999</v>
      </c>
      <c r="BG379">
        <v>-1.3977988002370501</v>
      </c>
      <c r="BH379">
        <v>-1.3991309686528</v>
      </c>
      <c r="BI379">
        <v>-1.3991293891851</v>
      </c>
      <c r="BJ379">
        <v>-1.3977941499673401</v>
      </c>
      <c r="BK379">
        <v>-1.3951278856365099</v>
      </c>
      <c r="BL379">
        <v>-1.39113513817235</v>
      </c>
      <c r="BM379">
        <v>-1.3858231175534701</v>
      </c>
      <c r="BN379">
        <v>-1.3792006708595399</v>
      </c>
      <c r="BO379">
        <v>-1.37127753463931</v>
      </c>
      <c r="BP379">
        <v>-1.36206535530659</v>
      </c>
      <c r="BQ379">
        <v>-1.3515740198853201</v>
      </c>
      <c r="BR379">
        <v>-1.3398159269152901</v>
      </c>
      <c r="BS379">
        <v>-1.32679949349257</v>
      </c>
      <c r="BT379">
        <v>-1.3125359417699101</v>
      </c>
      <c r="BU379">
        <v>-1.29703160062085</v>
      </c>
      <c r="BV379">
        <v>-1.2802946606041199</v>
      </c>
      <c r="BW379">
        <v>-1.2623297469667001</v>
      </c>
      <c r="BX379">
        <v>-1.2431411062240101</v>
      </c>
      <c r="BY379">
        <v>-1.2227330696080501</v>
      </c>
      <c r="BZ379">
        <v>-1.20110727798003</v>
      </c>
      <c r="CA379">
        <v>-1.1782695204101601</v>
      </c>
      <c r="CB379">
        <v>-1.15422239587725</v>
      </c>
      <c r="CC379">
        <v>-1.1289744170703699</v>
      </c>
      <c r="CD379">
        <v>-1.10253346717886</v>
      </c>
      <c r="CE379">
        <v>-1.07491192849607</v>
      </c>
      <c r="CF379">
        <v>-1.0461263166596499</v>
      </c>
      <c r="CG379">
        <v>-1.01619491015598</v>
      </c>
      <c r="CH379">
        <v>-0.98514420540134295</v>
      </c>
      <c r="CI379">
        <v>-0.95300120472759298</v>
      </c>
      <c r="CJ379">
        <v>-0.91980170332140399</v>
      </c>
      <c r="CK379">
        <v>-0.88558356498983304</v>
      </c>
      <c r="CL379">
        <v>-0.85039001817620796</v>
      </c>
      <c r="CM379">
        <v>-0.81426931658913804</v>
      </c>
      <c r="CN379">
        <v>-0.77727055553427804</v>
      </c>
      <c r="CO379">
        <v>-0.73944869552283299</v>
      </c>
      <c r="CP379">
        <v>-0.70085777283555595</v>
      </c>
      <c r="CQ379">
        <v>-0.66155497078970205</v>
      </c>
      <c r="CR379">
        <v>-0.62159700861236999</v>
      </c>
      <c r="CS379">
        <v>-0.58104097061959603</v>
      </c>
      <c r="CT379">
        <v>-0.53994231731394804</v>
      </c>
      <c r="CU379">
        <v>-0.498356584849866</v>
      </c>
      <c r="CV379">
        <v>-0.45633564058401499</v>
      </c>
      <c r="CW379">
        <v>-0.41393052990034901</v>
      </c>
      <c r="CX379">
        <v>-0.37118930530348199</v>
      </c>
      <c r="CY379">
        <v>-0.32815663127925698</v>
      </c>
      <c r="CZ379">
        <v>-0.28487555138915899</v>
      </c>
      <c r="DA379">
        <v>-0.24138533247099001</v>
      </c>
      <c r="DB379">
        <v>-0.19772316364937001</v>
      </c>
      <c r="DC379">
        <v>-0.153923478575161</v>
      </c>
      <c r="DD379">
        <v>-0.110019696347535</v>
      </c>
      <c r="DE379">
        <v>-6.6041549302121805E-2</v>
      </c>
      <c r="DF379">
        <v>-4.4039394047258602E-2</v>
      </c>
    </row>
    <row r="380" spans="11:110" ht="1.1499999999999999" customHeight="1" x14ac:dyDescent="0.25">
      <c r="K380">
        <v>-4.3219916363896098E-2</v>
      </c>
      <c r="L380">
        <v>-6.4832063719909405E-2</v>
      </c>
      <c r="M380">
        <v>-0.108008642453683</v>
      </c>
      <c r="N380">
        <v>-0.15110888633432201</v>
      </c>
      <c r="O380">
        <v>-0.194107475365071</v>
      </c>
      <c r="P380">
        <v>-0.236969783559284</v>
      </c>
      <c r="Q380">
        <v>-0.27966199508352402</v>
      </c>
      <c r="R380">
        <v>-0.32214727222772099</v>
      </c>
      <c r="S380">
        <v>-0.36438912231391901</v>
      </c>
      <c r="T380">
        <v>-0.40633792707809302</v>
      </c>
      <c r="U380">
        <v>-0.44796385914915299</v>
      </c>
      <c r="V380">
        <v>-0.48920420324730901</v>
      </c>
      <c r="W380">
        <v>-0.530016965102727</v>
      </c>
      <c r="X380">
        <v>-0.57035555279462102</v>
      </c>
      <c r="Y380">
        <v>-0.61015482724685999</v>
      </c>
      <c r="Z380">
        <v>-0.64936675245361997</v>
      </c>
      <c r="AA380">
        <v>-0.687937869369738</v>
      </c>
      <c r="AB380">
        <v>-0.72580640884469605</v>
      </c>
      <c r="AC380">
        <v>-0.762919058573306</v>
      </c>
      <c r="AD380">
        <v>-0.79922568787500003</v>
      </c>
      <c r="AE380">
        <v>-0.83466947899958499</v>
      </c>
      <c r="AF380">
        <v>-0.86920369245586604</v>
      </c>
      <c r="AG380">
        <v>-0.90278222015126097</v>
      </c>
      <c r="AH380">
        <v>-0.93536433019889897</v>
      </c>
      <c r="AI380">
        <v>-0.96690911838169002</v>
      </c>
      <c r="AJ380">
        <v>-0.99738760803922999</v>
      </c>
      <c r="AK380">
        <v>-1.0267679182959499</v>
      </c>
      <c r="AL380">
        <v>-1.0550278642967801</v>
      </c>
      <c r="AM380">
        <v>-1.08214749920557</v>
      </c>
      <c r="AN380">
        <v>-1.10811071786002</v>
      </c>
      <c r="AO380">
        <v>-1.1329064074717401</v>
      </c>
      <c r="AP380">
        <v>-1.1565246182134901</v>
      </c>
      <c r="AQ380">
        <v>-1.17895907451334</v>
      </c>
      <c r="AR380">
        <v>-1.2002041908460399</v>
      </c>
      <c r="AS380">
        <v>-1.22025637278026</v>
      </c>
      <c r="AT380">
        <v>-1.23911025426153</v>
      </c>
      <c r="AU380">
        <v>-1.25676372274237</v>
      </c>
      <c r="AV380">
        <v>-1.2732092784190101</v>
      </c>
      <c r="AW380">
        <v>-1.2884437708671801</v>
      </c>
      <c r="AX380">
        <v>-1.3024573564962101</v>
      </c>
      <c r="AY380">
        <v>-1.31524446820996</v>
      </c>
      <c r="AZ380">
        <v>-1.3267931326462401</v>
      </c>
      <c r="BA380">
        <v>-1.3370959477128099</v>
      </c>
      <c r="BB380">
        <v>-1.3461401542914799</v>
      </c>
      <c r="BC380">
        <v>-1.3539172038020799</v>
      </c>
      <c r="BD380">
        <v>-1.36041575103872</v>
      </c>
      <c r="BE380">
        <v>-1.3656269570605899</v>
      </c>
      <c r="BF380">
        <v>-1.36954278047417</v>
      </c>
      <c r="BG380">
        <v>-1.37215635484412</v>
      </c>
      <c r="BH380">
        <v>-1.3734637191207599</v>
      </c>
      <c r="BI380">
        <v>-1.3734622809775801</v>
      </c>
      <c r="BJ380">
        <v>-1.3721521298717101</v>
      </c>
      <c r="BK380">
        <v>-1.3695357191527</v>
      </c>
      <c r="BL380">
        <v>-1.3656174017601701</v>
      </c>
      <c r="BM380">
        <v>-1.3604039635674701</v>
      </c>
      <c r="BN380">
        <v>-1.3539038812653099</v>
      </c>
      <c r="BO380">
        <v>-1.34612636112648</v>
      </c>
      <c r="BP380">
        <v>-1.33708259125881</v>
      </c>
      <c r="BQ380">
        <v>-1.3267819441892801</v>
      </c>
      <c r="BR380">
        <v>-1.31523639077056</v>
      </c>
      <c r="BS380">
        <v>-1.3024539642344</v>
      </c>
      <c r="BT380">
        <v>-1.28844561803353</v>
      </c>
      <c r="BU380">
        <v>-1.2732175115442199</v>
      </c>
      <c r="BV380">
        <v>-1.25677782973478</v>
      </c>
      <c r="BW380">
        <v>-1.2391312424513601</v>
      </c>
      <c r="BX380">
        <v>-1.2202822654143901</v>
      </c>
      <c r="BY380">
        <v>-1.2002354434354601</v>
      </c>
      <c r="BZ380">
        <v>-1.1789928657587001</v>
      </c>
      <c r="CA380">
        <v>-1.15656065815203</v>
      </c>
      <c r="CB380">
        <v>-1.13294189313331</v>
      </c>
      <c r="CC380">
        <v>-1.1081454469304399</v>
      </c>
      <c r="CD380">
        <v>-1.08217953853124</v>
      </c>
      <c r="CE380">
        <v>-1.0550567895198799</v>
      </c>
      <c r="CF380">
        <v>-1.0267937433388199</v>
      </c>
      <c r="CG380">
        <v>-0.99740869383367603</v>
      </c>
      <c r="CH380">
        <v>-0.96692768467688806</v>
      </c>
      <c r="CI380">
        <v>-0.93537749052336905</v>
      </c>
      <c r="CJ380">
        <v>-0.90279291047548604</v>
      </c>
      <c r="CK380">
        <v>-0.86921126334897902</v>
      </c>
      <c r="CL380">
        <v>-0.83467441043066604</v>
      </c>
      <c r="CM380">
        <v>-0.79922958006957201</v>
      </c>
      <c r="CN380">
        <v>-0.762924404895157</v>
      </c>
      <c r="CO380">
        <v>-0.72581234339742395</v>
      </c>
      <c r="CP380">
        <v>-0.68794595565422201</v>
      </c>
      <c r="CQ380">
        <v>-0.64938075916640603</v>
      </c>
      <c r="CR380">
        <v>-0.61017192565257095</v>
      </c>
      <c r="CS380">
        <v>-0.57037498761594996</v>
      </c>
      <c r="CT380">
        <v>-0.53004394538885602</v>
      </c>
      <c r="CU380">
        <v>-0.48923287015967099</v>
      </c>
      <c r="CV380">
        <v>-0.44799253503974701</v>
      </c>
      <c r="CW380">
        <v>-0.40637262092972798</v>
      </c>
      <c r="CX380">
        <v>-0.36442040902794298</v>
      </c>
      <c r="CY380">
        <v>-0.322179553122109</v>
      </c>
      <c r="CZ380">
        <v>-0.27969246462312602</v>
      </c>
      <c r="DA380">
        <v>-0.23699778302379401</v>
      </c>
      <c r="DB380">
        <v>-0.19413231357590999</v>
      </c>
      <c r="DC380">
        <v>-0.15112999667001001</v>
      </c>
      <c r="DD380">
        <v>-0.10802416172703</v>
      </c>
      <c r="DE380">
        <v>-6.4844209421262303E-2</v>
      </c>
      <c r="DF380">
        <v>-4.3241015219455198E-2</v>
      </c>
    </row>
    <row r="381" spans="11:110" ht="1.1499999999999999" customHeight="1" x14ac:dyDescent="0.25">
      <c r="K381">
        <v>-4.2424254685065499E-2</v>
      </c>
      <c r="L381">
        <v>-6.3637938821620901E-2</v>
      </c>
      <c r="M381">
        <v>-0.106018470305662</v>
      </c>
      <c r="N381">
        <v>-0.148323182865196</v>
      </c>
      <c r="O381">
        <v>-0.190526599881914</v>
      </c>
      <c r="P381">
        <v>-0.23259462495119301</v>
      </c>
      <c r="Q381">
        <v>-0.27449369457880002</v>
      </c>
      <c r="R381">
        <v>-0.31618750227589698</v>
      </c>
      <c r="S381">
        <v>-0.357640057749185</v>
      </c>
      <c r="T381">
        <v>-0.39880260967451697</v>
      </c>
      <c r="U381">
        <v>-0.43964598015013001</v>
      </c>
      <c r="V381">
        <v>-0.48010876354070198</v>
      </c>
      <c r="W381">
        <v>-0.52014978938640499</v>
      </c>
      <c r="X381">
        <v>-0.559723749045974</v>
      </c>
      <c r="Y381">
        <v>-0.59876721437356994</v>
      </c>
      <c r="Z381">
        <v>-0.63723319244493204</v>
      </c>
      <c r="AA381">
        <v>-0.67506988879288599</v>
      </c>
      <c r="AB381">
        <v>-0.71221723443752505</v>
      </c>
      <c r="AC381">
        <v>-0.74862335599418595</v>
      </c>
      <c r="AD381">
        <v>-0.78423956091352898</v>
      </c>
      <c r="AE381">
        <v>-0.81901053977372595</v>
      </c>
      <c r="AF381">
        <v>-0.85289108387645596</v>
      </c>
      <c r="AG381">
        <v>-0.88583586206989795</v>
      </c>
      <c r="AH381">
        <v>-0.91780550459511201</v>
      </c>
      <c r="AI381">
        <v>-0.94875996200275003</v>
      </c>
      <c r="AJ381">
        <v>-0.97867061480364004</v>
      </c>
      <c r="AK381">
        <v>-1.0075064249211301</v>
      </c>
      <c r="AL381">
        <v>-1.03524519756261</v>
      </c>
      <c r="AM381">
        <v>-1.061867227964</v>
      </c>
      <c r="AN381">
        <v>-1.08735627870583</v>
      </c>
      <c r="AO381">
        <v>-1.11170106408139</v>
      </c>
      <c r="AP381">
        <v>-1.1348913580164799</v>
      </c>
      <c r="AQ381">
        <v>-1.15692044623503</v>
      </c>
      <c r="AR381">
        <v>-1.1777824937538299</v>
      </c>
      <c r="AS381">
        <v>-1.1974734127949</v>
      </c>
      <c r="AT381">
        <v>-1.21598756190358</v>
      </c>
      <c r="AU381">
        <v>-1.2333226729076201</v>
      </c>
      <c r="AV381">
        <v>-1.2494708931765199</v>
      </c>
      <c r="AW381">
        <v>-1.2644292419325101</v>
      </c>
      <c r="AX381">
        <v>-1.27818783431048</v>
      </c>
      <c r="AY381">
        <v>-1.29074119250543</v>
      </c>
      <c r="AZ381">
        <v>-1.30207787101754</v>
      </c>
      <c r="BA381">
        <v>-1.31219046798086</v>
      </c>
      <c r="BB381">
        <v>-1.3210669580402401</v>
      </c>
      <c r="BC381">
        <v>-1.32869905843283</v>
      </c>
      <c r="BD381">
        <v>-1.3350759082563199</v>
      </c>
      <c r="BE381">
        <v>-1.34018924321584</v>
      </c>
      <c r="BF381">
        <v>-1.34403121587539</v>
      </c>
      <c r="BG381">
        <v>-1.3465954858868101</v>
      </c>
      <c r="BH381">
        <v>-1.34787817759411</v>
      </c>
      <c r="BI381">
        <v>-1.3478768601612801</v>
      </c>
      <c r="BJ381">
        <v>-1.34659166053266</v>
      </c>
      <c r="BK381">
        <v>-1.34402479678403</v>
      </c>
      <c r="BL381">
        <v>-1.34018052164357</v>
      </c>
      <c r="BM381">
        <v>-1.3350651486699501</v>
      </c>
      <c r="BN381">
        <v>-1.3286868582685301</v>
      </c>
      <c r="BO381">
        <v>-1.3210543318562</v>
      </c>
      <c r="BP381">
        <v>-1.31217832148224</v>
      </c>
      <c r="BQ381">
        <v>-1.30206774311594</v>
      </c>
      <c r="BR381">
        <v>-1.29073411514056</v>
      </c>
      <c r="BS381">
        <v>-1.27818516438962</v>
      </c>
      <c r="BT381">
        <v>-1.26443152672235</v>
      </c>
      <c r="BU381">
        <v>-1.2494792542605799</v>
      </c>
      <c r="BV381">
        <v>-1.23333647280609</v>
      </c>
      <c r="BW381">
        <v>-1.2160079242152499</v>
      </c>
      <c r="BX381">
        <v>-1.1974983455278001</v>
      </c>
      <c r="BY381">
        <v>-1.1778124839844599</v>
      </c>
      <c r="BZ381">
        <v>-1.1569528411149499</v>
      </c>
      <c r="CA381">
        <v>-1.1349258337478201</v>
      </c>
      <c r="CB381">
        <v>-1.1117349884969301</v>
      </c>
      <c r="CC381">
        <v>-1.08738947586027</v>
      </c>
      <c r="CD381">
        <v>-1.06189784688356</v>
      </c>
      <c r="CE381">
        <v>-1.0352728915787901</v>
      </c>
      <c r="CF381">
        <v>-1.00753118445261</v>
      </c>
      <c r="CG381">
        <v>-0.97869098704276902</v>
      </c>
      <c r="CH381">
        <v>-0.94877789592588602</v>
      </c>
      <c r="CI381">
        <v>-0.91781844032762705</v>
      </c>
      <c r="CJ381">
        <v>-0.88584644288561698</v>
      </c>
      <c r="CK381">
        <v>-0.85289867469751701</v>
      </c>
      <c r="CL381">
        <v>-0.81901567708116896</v>
      </c>
      <c r="CM381">
        <v>-0.78424365719212696</v>
      </c>
      <c r="CN381">
        <v>-0.74862884714668299</v>
      </c>
      <c r="CO381">
        <v>-0.71222322904023705</v>
      </c>
      <c r="CP381">
        <v>-0.67507793659348803</v>
      </c>
      <c r="CQ381">
        <v>-0.63724687042138595</v>
      </c>
      <c r="CR381">
        <v>-0.59878369397023501</v>
      </c>
      <c r="CS381">
        <v>-0.55974242762352699</v>
      </c>
      <c r="CT381">
        <v>-0.52017565748000805</v>
      </c>
      <c r="CU381">
        <v>-0.48013600759923902</v>
      </c>
      <c r="CV381">
        <v>-0.43967318577717801</v>
      </c>
      <c r="CW381">
        <v>-0.398835537725726</v>
      </c>
      <c r="CX381">
        <v>-0.357669552892593</v>
      </c>
      <c r="CY381">
        <v>-0.316217917144413</v>
      </c>
      <c r="CZ381">
        <v>-0.27452237114915501</v>
      </c>
      <c r="DA381">
        <v>-0.23262093748257401</v>
      </c>
      <c r="DB381">
        <v>-0.190550016550214</v>
      </c>
      <c r="DC381">
        <v>-0.14834303763744999</v>
      </c>
      <c r="DD381">
        <v>-0.106033208747962</v>
      </c>
      <c r="DE381">
        <v>-6.3649591210332701E-2</v>
      </c>
      <c r="DF381">
        <v>-4.2444450595739897E-2</v>
      </c>
    </row>
    <row r="382" spans="11:110" ht="1.1499999999999999" customHeight="1" x14ac:dyDescent="0.25">
      <c r="K382">
        <v>-4.16303568014336E-2</v>
      </c>
      <c r="L382">
        <v>-6.2446505017601302E-2</v>
      </c>
      <c r="M382">
        <v>-0.104032831152944</v>
      </c>
      <c r="N382">
        <v>-0.145543915992734</v>
      </c>
      <c r="O382">
        <v>-0.186954177613392</v>
      </c>
      <c r="P382">
        <v>-0.22823003934184199</v>
      </c>
      <c r="Q382">
        <v>-0.26933821990679901</v>
      </c>
      <c r="R382">
        <v>-0.31024296945758101</v>
      </c>
      <c r="S382">
        <v>-0.35090880188624402</v>
      </c>
      <c r="T382">
        <v>-0.39128782374347298</v>
      </c>
      <c r="U382">
        <v>-0.43135151212334599</v>
      </c>
      <c r="V382">
        <v>-0.47103977016934101</v>
      </c>
      <c r="W382">
        <v>-0.51031222041316104</v>
      </c>
      <c r="X382">
        <v>-0.549124802465357</v>
      </c>
      <c r="Y382">
        <v>-0.58741580863242204</v>
      </c>
      <c r="Z382">
        <v>-0.62513921839287301</v>
      </c>
      <c r="AA382">
        <v>-0.66224486913146297</v>
      </c>
      <c r="AB382">
        <v>-0.698674379514163</v>
      </c>
      <c r="AC382">
        <v>-0.73437722224150004</v>
      </c>
      <c r="AD382">
        <v>-0.76930614843455702</v>
      </c>
      <c r="AE382">
        <v>-0.80340728659487903</v>
      </c>
      <c r="AF382">
        <v>-0.836636925599341</v>
      </c>
      <c r="AG382">
        <v>-0.86895050348894498</v>
      </c>
      <c r="AH382">
        <v>-0.90030995162776395</v>
      </c>
      <c r="AI382">
        <v>-0.93067610959991698</v>
      </c>
      <c r="AJ382">
        <v>-0.96002065759784705</v>
      </c>
      <c r="AK382">
        <v>-0.98831344965463797</v>
      </c>
      <c r="AL382">
        <v>-1.01553228047382</v>
      </c>
      <c r="AM382">
        <v>-1.0416576722084701</v>
      </c>
      <c r="AN382">
        <v>-1.0666733604944001</v>
      </c>
      <c r="AO382">
        <v>-1.09056783714588</v>
      </c>
      <c r="AP382">
        <v>-1.11333067876243</v>
      </c>
      <c r="AQ382">
        <v>-1.1349547889285001</v>
      </c>
      <c r="AR382">
        <v>-1.1554340540602299</v>
      </c>
      <c r="AS382">
        <v>-1.1747640042087699</v>
      </c>
      <c r="AT382">
        <v>-1.1929387068909001</v>
      </c>
      <c r="AU382">
        <v>-1.20995576228462</v>
      </c>
      <c r="AV382">
        <v>-1.2258070243826</v>
      </c>
      <c r="AW382">
        <v>-1.2404896379698001</v>
      </c>
      <c r="AX382">
        <v>-1.2539937262565</v>
      </c>
      <c r="AY382">
        <v>-1.2663138716937701</v>
      </c>
      <c r="AZ382">
        <v>-1.2774391504598801</v>
      </c>
      <c r="BA382">
        <v>-1.2873621478077999</v>
      </c>
      <c r="BB382">
        <v>-1.29607153950802</v>
      </c>
      <c r="BC382">
        <v>-1.30355929529491</v>
      </c>
      <c r="BD382">
        <v>-1.3098149898095599</v>
      </c>
      <c r="BE382">
        <v>-1.31483093803262</v>
      </c>
      <c r="BF382">
        <v>-1.318599424828</v>
      </c>
      <c r="BG382">
        <v>-1.321114652573</v>
      </c>
      <c r="BH382">
        <v>-1.32237279807469</v>
      </c>
      <c r="BI382">
        <v>-1.32237158275189</v>
      </c>
      <c r="BJ382">
        <v>-1.32111120231025</v>
      </c>
      <c r="BK382">
        <v>-1.3185935969620699</v>
      </c>
      <c r="BL382">
        <v>-1.3148229926314401</v>
      </c>
      <c r="BM382">
        <v>-1.3098051944092599</v>
      </c>
      <c r="BN382">
        <v>-1.3035481495558801</v>
      </c>
      <c r="BO382">
        <v>-1.29606002279289</v>
      </c>
      <c r="BP382">
        <v>-1.28735115053711</v>
      </c>
      <c r="BQ382">
        <v>-1.2774300450003999</v>
      </c>
      <c r="BR382">
        <v>-1.26630775124089</v>
      </c>
      <c r="BS382">
        <v>-1.2539917594691901</v>
      </c>
      <c r="BT382">
        <v>-1.2404923447610201</v>
      </c>
      <c r="BU382">
        <v>-1.2258155074680099</v>
      </c>
      <c r="BV382">
        <v>-1.2099692659558301</v>
      </c>
      <c r="BW382">
        <v>-1.19295845755511</v>
      </c>
      <c r="BX382">
        <v>-1.1747879965455801</v>
      </c>
      <c r="BY382">
        <v>-1.1554628211442901</v>
      </c>
      <c r="BZ382">
        <v>-1.1349858110791999</v>
      </c>
      <c r="CA382">
        <v>-1.1133636314656901</v>
      </c>
      <c r="CB382">
        <v>-1.0906002439861</v>
      </c>
      <c r="CC382">
        <v>-1.0667050489214001</v>
      </c>
      <c r="CD382">
        <v>-1.04168692485065</v>
      </c>
      <c r="CE382">
        <v>-1.0155587644149</v>
      </c>
      <c r="CF382">
        <v>-0.988337175544861</v>
      </c>
      <c r="CG382">
        <v>-0.96004034273627403</v>
      </c>
      <c r="CH382">
        <v>-0.930693422017566</v>
      </c>
      <c r="CI382">
        <v>-0.90032267778286001</v>
      </c>
      <c r="CJ382">
        <v>-0.86896097947284001</v>
      </c>
      <c r="CK382">
        <v>-0.83664454178605796</v>
      </c>
      <c r="CL382">
        <v>-0.803412637487121</v>
      </c>
      <c r="CM382">
        <v>-0.76931045025066302</v>
      </c>
      <c r="CN382">
        <v>-0.73438287531819701</v>
      </c>
      <c r="CO382">
        <v>-0.69868043981648498</v>
      </c>
      <c r="CP382">
        <v>-0.66225289992806202</v>
      </c>
      <c r="CQ382">
        <v>-0.62515258522721495</v>
      </c>
      <c r="CR382">
        <v>-0.58743168857241901</v>
      </c>
      <c r="CS382">
        <v>-0.54914275675895596</v>
      </c>
      <c r="CT382">
        <v>-0.51033700270224003</v>
      </c>
      <c r="CU382">
        <v>-0.47106562672779501</v>
      </c>
      <c r="CV382">
        <v>-0.43137728957349702</v>
      </c>
      <c r="CW382">
        <v>-0.39131904109587601</v>
      </c>
      <c r="CX382">
        <v>-0.350936549894872</v>
      </c>
      <c r="CY382">
        <v>-0.31027158095337198</v>
      </c>
      <c r="CZ382">
        <v>-0.26936516616712097</v>
      </c>
      <c r="DA382">
        <v>-0.22825471985086501</v>
      </c>
      <c r="DB382">
        <v>-0.18697621927123201</v>
      </c>
      <c r="DC382">
        <v>-0.14556256618289801</v>
      </c>
      <c r="DD382">
        <v>-0.104046814492448</v>
      </c>
      <c r="DE382">
        <v>-6.2457681432083502E-2</v>
      </c>
      <c r="DF382">
        <v>-4.16496933862072E-2</v>
      </c>
    </row>
    <row r="383" spans="11:110" ht="1.1499999999999999" customHeight="1" x14ac:dyDescent="0.25">
      <c r="K383">
        <v>-4.08382143733797E-2</v>
      </c>
      <c r="L383">
        <v>-6.1257748908878903E-2</v>
      </c>
      <c r="M383">
        <v>-0.102051700091901</v>
      </c>
      <c r="N383">
        <v>-0.142771046377974</v>
      </c>
      <c r="O383">
        <v>-0.18339015145885201</v>
      </c>
      <c r="P383">
        <v>-0.223875945970439</v>
      </c>
      <c r="Q383">
        <v>-0.26419545983551401</v>
      </c>
      <c r="R383">
        <v>-0.30431352589831001</v>
      </c>
      <c r="S383">
        <v>-0.34419516064486699</v>
      </c>
      <c r="T383">
        <v>-0.38379332089996299</v>
      </c>
      <c r="U383">
        <v>-0.42308014514077003</v>
      </c>
      <c r="V383">
        <v>-0.46199684062845697</v>
      </c>
      <c r="W383">
        <v>-0.50050379834668102</v>
      </c>
      <c r="X383">
        <v>-0.53855816976456405</v>
      </c>
      <c r="Y383">
        <v>-0.57609997641393795</v>
      </c>
      <c r="Z383">
        <v>-0.61308410541653702</v>
      </c>
      <c r="AA383">
        <v>-0.64946199044617903</v>
      </c>
      <c r="AB383">
        <v>-0.68517693218881004</v>
      </c>
      <c r="AC383">
        <v>-0.720179652424212</v>
      </c>
      <c r="AD383">
        <v>-0.75442435760932702</v>
      </c>
      <c r="AE383">
        <v>-0.78785854946801404</v>
      </c>
      <c r="AF383">
        <v>-0.82043996998288504</v>
      </c>
      <c r="AG383">
        <v>-0.85212483765136704</v>
      </c>
      <c r="AH383">
        <v>-0.88287631329407301</v>
      </c>
      <c r="AI383">
        <v>-0.91265615938965305</v>
      </c>
      <c r="AJ383">
        <v>-0.94143631194477095</v>
      </c>
      <c r="AK383">
        <v>-0.96918754696974596</v>
      </c>
      <c r="AL383">
        <v>-0.995887661792621</v>
      </c>
      <c r="AM383">
        <v>-1.0215173841202001</v>
      </c>
      <c r="AN383">
        <v>-1.0460605220544701</v>
      </c>
      <c r="AO383">
        <v>-1.0695053030952</v>
      </c>
      <c r="AP383">
        <v>-1.0918411730442199</v>
      </c>
      <c r="AQ383">
        <v>-1.1130607177127401</v>
      </c>
      <c r="AR383">
        <v>-1.13315750573728</v>
      </c>
      <c r="AS383">
        <v>-1.1521267987074799</v>
      </c>
      <c r="AT383">
        <v>-1.16996235801918</v>
      </c>
      <c r="AU383">
        <v>-1.18666166373418</v>
      </c>
      <c r="AV383">
        <v>-1.20221635298953</v>
      </c>
      <c r="AW383">
        <v>-1.21662363288133</v>
      </c>
      <c r="AX383">
        <v>-1.22987369476935</v>
      </c>
      <c r="AY383">
        <v>-1.24196115650713</v>
      </c>
      <c r="AZ383">
        <v>-1.2528755926606101</v>
      </c>
      <c r="BA383">
        <v>-1.2626095905624699</v>
      </c>
      <c r="BB383">
        <v>-1.2711524713322899</v>
      </c>
      <c r="BC383">
        <v>-1.2784964592266801</v>
      </c>
      <c r="BD383">
        <v>-1.2846315200855201</v>
      </c>
      <c r="BE383">
        <v>-1.2895505365769899</v>
      </c>
      <c r="BF383">
        <v>-1.29324589177039</v>
      </c>
      <c r="BG383">
        <v>-1.29571232236558</v>
      </c>
      <c r="BH383">
        <v>-1.2969460433503699</v>
      </c>
      <c r="BI383">
        <v>-1.2969449141642999</v>
      </c>
      <c r="BJ383">
        <v>-1.29570922309616</v>
      </c>
      <c r="BK383">
        <v>-1.2932406064123101</v>
      </c>
      <c r="BL383">
        <v>-1.2895433148020099</v>
      </c>
      <c r="BM383">
        <v>-1.28462262744456</v>
      </c>
      <c r="BN383">
        <v>-1.2784863055290401</v>
      </c>
      <c r="BO383">
        <v>-1.2711420109975899</v>
      </c>
      <c r="BP383">
        <v>-1.26259968321748</v>
      </c>
      <c r="BQ383">
        <v>-1.2528674758442699</v>
      </c>
      <c r="BR383">
        <v>-1.24195594843975</v>
      </c>
      <c r="BS383">
        <v>-1.22987241077014</v>
      </c>
      <c r="BT383">
        <v>-1.2166267460843601</v>
      </c>
      <c r="BU383">
        <v>-1.2022249457365199</v>
      </c>
      <c r="BV383">
        <v>-1.18667488278388</v>
      </c>
      <c r="BW383">
        <v>-1.16998150571176</v>
      </c>
      <c r="BX383">
        <v>-1.1521498683017699</v>
      </c>
      <c r="BY383">
        <v>-1.1331850865214701</v>
      </c>
      <c r="BZ383">
        <v>-1.1130903865684101</v>
      </c>
      <c r="CA383">
        <v>-1.09187264209975</v>
      </c>
      <c r="CB383">
        <v>-1.0695362302964</v>
      </c>
      <c r="CC383">
        <v>-1.0460907225174301</v>
      </c>
      <c r="CD383">
        <v>-1.0215453181165299</v>
      </c>
      <c r="CE383">
        <v>-0.99591295284759296</v>
      </c>
      <c r="CF383">
        <v>-0.96921026817017697</v>
      </c>
      <c r="CG383">
        <v>-0.94145533080539201</v>
      </c>
      <c r="CH383">
        <v>-0.91267286261528602</v>
      </c>
      <c r="CI383">
        <v>-0.88288884310083604</v>
      </c>
      <c r="CJ383">
        <v>-0.85213521434196904</v>
      </c>
      <c r="CK383">
        <v>-0.820447621401727</v>
      </c>
      <c r="CL383">
        <v>-0.78786412254346405</v>
      </c>
      <c r="CM383">
        <v>-0.75442887133742198</v>
      </c>
      <c r="CN383">
        <v>-0.72018548909728897</v>
      </c>
      <c r="CO383">
        <v>-0.68518306773729298</v>
      </c>
      <c r="CP383">
        <v>-0.64947003134110604</v>
      </c>
      <c r="CQ383">
        <v>-0.61309718374163302</v>
      </c>
      <c r="CR383">
        <v>-0.57611528105725396</v>
      </c>
      <c r="CS383">
        <v>-0.53857543613402403</v>
      </c>
      <c r="CT383">
        <v>-0.50052752322880201</v>
      </c>
      <c r="CU383">
        <v>-0.46202134871236</v>
      </c>
      <c r="CV383">
        <v>-0.42310453444297302</v>
      </c>
      <c r="CW383">
        <v>-0.38382288171226198</v>
      </c>
      <c r="CX383">
        <v>-0.344221203778447</v>
      </c>
      <c r="CY383">
        <v>-0.30434039230881299</v>
      </c>
      <c r="CZ383">
        <v>-0.26422073611783597</v>
      </c>
      <c r="DA383">
        <v>-0.223899046094065</v>
      </c>
      <c r="DB383">
        <v>-0.18341086142082499</v>
      </c>
      <c r="DC383">
        <v>-0.14278854147289599</v>
      </c>
      <c r="DD383">
        <v>-0.102064951888201</v>
      </c>
      <c r="DE383">
        <v>-6.1268464396016402E-2</v>
      </c>
      <c r="DF383">
        <v>-4.0856734421113199E-2</v>
      </c>
    </row>
    <row r="384" spans="11:110" ht="1.1499999999999999" customHeight="1" x14ac:dyDescent="0.25">
      <c r="K384">
        <v>-4.0047817418599099E-2</v>
      </c>
      <c r="L384">
        <v>-6.0071654512403198E-2</v>
      </c>
      <c r="M384">
        <v>-0.100075048155845</v>
      </c>
      <c r="N384">
        <v>-0.14000452935140401</v>
      </c>
      <c r="O384">
        <v>-0.17983445756306901</v>
      </c>
      <c r="P384">
        <v>-0.219532256276083</v>
      </c>
      <c r="Q384">
        <v>-0.25906529448295701</v>
      </c>
      <c r="R384">
        <v>-0.29839901435863297</v>
      </c>
      <c r="S384">
        <v>-0.33749893024673799</v>
      </c>
      <c r="T384">
        <v>-0.376318843080302</v>
      </c>
      <c r="U384">
        <v>-0.414831560311404</v>
      </c>
      <c r="V384">
        <v>-0.45297958425094298</v>
      </c>
      <c r="W384">
        <v>-0.49072405669448899</v>
      </c>
      <c r="X384">
        <v>-0.52802330338051895</v>
      </c>
      <c r="Y384">
        <v>-0.56481908156761595</v>
      </c>
      <c r="Z384">
        <v>-0.60106712901589598</v>
      </c>
      <c r="AA384">
        <v>-0.63672043586914595</v>
      </c>
      <c r="AB384">
        <v>-0.67172398548101198</v>
      </c>
      <c r="AC384">
        <v>-0.70602964973218996</v>
      </c>
      <c r="AD384">
        <v>-0.73959310540666601</v>
      </c>
      <c r="AE384">
        <v>-0.77236317034083102</v>
      </c>
      <c r="AF384">
        <v>-0.80429898343007999</v>
      </c>
      <c r="AG384">
        <v>-0.83535757272296896</v>
      </c>
      <c r="AH384">
        <v>-0.86550324813968005</v>
      </c>
      <c r="AI384">
        <v>-0.894698725717048</v>
      </c>
      <c r="AJ384">
        <v>-0.92291616988719805</v>
      </c>
      <c r="AK384">
        <v>-0.95012728703790295</v>
      </c>
      <c r="AL384">
        <v>-0.97630990391144601</v>
      </c>
      <c r="AM384">
        <v>-1.00144492937376</v>
      </c>
      <c r="AN384">
        <v>-1.0255163321762599</v>
      </c>
      <c r="AO384">
        <v>-1.0485120468018101</v>
      </c>
      <c r="AP384">
        <v>-1.07042144022231</v>
      </c>
      <c r="AQ384">
        <v>-1.0912368503908401</v>
      </c>
      <c r="AR384">
        <v>-1.1109514852946401</v>
      </c>
      <c r="AS384">
        <v>-1.12956044737034</v>
      </c>
      <c r="AT384">
        <v>-1.1470571818491</v>
      </c>
      <c r="AU384">
        <v>-1.1634390480825301</v>
      </c>
      <c r="AV384">
        <v>-1.1786975554702299</v>
      </c>
      <c r="AW384">
        <v>-1.19282989736143</v>
      </c>
      <c r="AX384">
        <v>-1.2058263987628901</v>
      </c>
      <c r="AY384">
        <v>-1.21768169457524</v>
      </c>
      <c r="AZ384">
        <v>-1.2283858181085801</v>
      </c>
      <c r="BA384">
        <v>-1.23793139892921</v>
      </c>
      <c r="BB384">
        <v>-1.24630832771581</v>
      </c>
      <c r="BC384">
        <v>-1.2535090979085</v>
      </c>
      <c r="BD384">
        <v>-1.2595240281836</v>
      </c>
      <c r="BE384">
        <v>-1.26434653981695</v>
      </c>
      <c r="BF384">
        <v>-1.2679691084686899</v>
      </c>
      <c r="BG384">
        <v>-1.27038697066349</v>
      </c>
      <c r="BH384">
        <v>-1.27159638445554</v>
      </c>
      <c r="BI384">
        <v>-1.2715953284125601</v>
      </c>
      <c r="BJ384">
        <v>-1.2703841980705199</v>
      </c>
      <c r="BK384">
        <v>-1.26796431930762</v>
      </c>
      <c r="BL384">
        <v>-1.2643399933617701</v>
      </c>
      <c r="BM384">
        <v>-1.25951597909347</v>
      </c>
      <c r="BN384">
        <v>-1.25349987916284</v>
      </c>
      <c r="BO384">
        <v>-1.2462988747091499</v>
      </c>
      <c r="BP384">
        <v>-1.23792252448814</v>
      </c>
      <c r="BQ384">
        <v>-1.2283786598074999</v>
      </c>
      <c r="BR384">
        <v>-1.2176773543847099</v>
      </c>
      <c r="BS384">
        <v>-1.20582577605222</v>
      </c>
      <c r="BT384">
        <v>-1.19283340195862</v>
      </c>
      <c r="BU384">
        <v>-1.17870624014319</v>
      </c>
      <c r="BV384">
        <v>-1.1634519947445601</v>
      </c>
      <c r="BW384">
        <v>-1.1470757302911201</v>
      </c>
      <c r="BX384">
        <v>-1.12958261077216</v>
      </c>
      <c r="BY384">
        <v>-1.1109779135573099</v>
      </c>
      <c r="BZ384">
        <v>-1.09126518244323</v>
      </c>
      <c r="CA384">
        <v>-1.0704514627758499</v>
      </c>
      <c r="CB384">
        <v>-1.04854152658388</v>
      </c>
      <c r="CC384">
        <v>-1.0255450639456101</v>
      </c>
      <c r="CD384">
        <v>-1.0014715849781399</v>
      </c>
      <c r="CE384">
        <v>-0.97633401617650595</v>
      </c>
      <c r="CF384">
        <v>-0.95014902928301503</v>
      </c>
      <c r="CG384">
        <v>-0.92293453745740806</v>
      </c>
      <c r="CH384">
        <v>-0.894714833511848</v>
      </c>
      <c r="CI384">
        <v>-0.86551559251458798</v>
      </c>
      <c r="CJ384">
        <v>-0.83536785616641696</v>
      </c>
      <c r="CK384">
        <v>-0.80430668394826599</v>
      </c>
      <c r="CL384">
        <v>-0.77236897422159401</v>
      </c>
      <c r="CM384">
        <v>-0.739597842068901</v>
      </c>
      <c r="CN384">
        <v>-0.70603569461386995</v>
      </c>
      <c r="CO384">
        <v>-0.67173020932852001</v>
      </c>
      <c r="CP384">
        <v>-0.63672851799290997</v>
      </c>
      <c r="CQ384">
        <v>-0.60107994560165001</v>
      </c>
      <c r="CR384">
        <v>-0.56483383996250702</v>
      </c>
      <c r="CS384">
        <v>-0.52803992195655103</v>
      </c>
      <c r="CT384">
        <v>-0.49074675483990599</v>
      </c>
      <c r="CU384">
        <v>-0.45300278655873999</v>
      </c>
      <c r="CV384">
        <v>-0.41485460019770398</v>
      </c>
      <c r="CW384">
        <v>-0.37634680051950398</v>
      </c>
      <c r="CX384">
        <v>-0.33752330943342201</v>
      </c>
      <c r="CY384">
        <v>-0.29842418964287798</v>
      </c>
      <c r="CZ384">
        <v>-0.25908895894226103</v>
      </c>
      <c r="DA384">
        <v>-0.219553824572917</v>
      </c>
      <c r="DB384">
        <v>-0.179853875899188</v>
      </c>
      <c r="DC384">
        <v>-0.14002091736998801</v>
      </c>
      <c r="DD384">
        <v>-0.100087589909858</v>
      </c>
      <c r="DE384">
        <v>-6.0081922046215298E-2</v>
      </c>
      <c r="DF384">
        <v>-4.0065562341706003E-2</v>
      </c>
    </row>
    <row r="385" spans="11:110" ht="1.1499999999999999" customHeight="1" x14ac:dyDescent="0.25">
      <c r="K385">
        <v>-3.9259154390319899E-2</v>
      </c>
      <c r="L385">
        <v>-5.8888203376095502E-2</v>
      </c>
      <c r="M385">
        <v>-9.8102842517241606E-2</v>
      </c>
      <c r="N385">
        <v>-0.13724431518053201</v>
      </c>
      <c r="O385">
        <v>-0.17628702557984</v>
      </c>
      <c r="P385">
        <v>-0.215198874170619</v>
      </c>
      <c r="Q385">
        <v>-0.253947595607455</v>
      </c>
      <c r="R385">
        <v>-0.29249926849205599</v>
      </c>
      <c r="S385">
        <v>-0.33081989754094598</v>
      </c>
      <c r="T385">
        <v>-0.36886412291508303</v>
      </c>
      <c r="U385">
        <v>-0.40660543017740503</v>
      </c>
      <c r="V385">
        <v>-0.443987602724223</v>
      </c>
      <c r="W385">
        <v>-0.48097252277229402</v>
      </c>
      <c r="X385">
        <v>-0.51751965191483096</v>
      </c>
      <c r="Y385">
        <v>-0.55357248576712603</v>
      </c>
      <c r="Z385">
        <v>-0.58908756525299799</v>
      </c>
      <c r="AA385">
        <v>-0.62401939173810606</v>
      </c>
      <c r="AB385">
        <v>-0.65831463718789496</v>
      </c>
      <c r="AC385">
        <v>-0.69192622529476899</v>
      </c>
      <c r="AD385">
        <v>-0.72481131837274904</v>
      </c>
      <c r="AE385">
        <v>-0.75692000260116399</v>
      </c>
      <c r="AF385">
        <v>-0.78821274608624603</v>
      </c>
      <c r="AG385">
        <v>-0.81864743115618199</v>
      </c>
      <c r="AH385">
        <v>-0.84818943054292495</v>
      </c>
      <c r="AI385">
        <v>-0.87680243848212203</v>
      </c>
      <c r="AJ385">
        <v>-0.90445883897405999</v>
      </c>
      <c r="AK385">
        <v>-0.93113125502045901</v>
      </c>
      <c r="AL385">
        <v>-0.95679758207533205</v>
      </c>
      <c r="AM385">
        <v>-0.98143888632797305</v>
      </c>
      <c r="AN385">
        <v>-1.00503936923458</v>
      </c>
      <c r="AO385">
        <v>-1.02758666106662</v>
      </c>
      <c r="AP385">
        <v>-1.0490700863242901</v>
      </c>
      <c r="AQ385">
        <v>-1.06948180739066</v>
      </c>
      <c r="AR385">
        <v>-1.08881463183754</v>
      </c>
      <c r="AS385">
        <v>-1.1070636009886501</v>
      </c>
      <c r="AT385">
        <v>-1.1242218428078099</v>
      </c>
      <c r="AU385">
        <v>-1.14028658467294</v>
      </c>
      <c r="AV385">
        <v>-1.15524930405921</v>
      </c>
      <c r="AW385">
        <v>-1.1691070993657999</v>
      </c>
      <c r="AX385">
        <v>-1.1818504942454799</v>
      </c>
      <c r="AY385">
        <v>-1.19347413059864</v>
      </c>
      <c r="AZ385">
        <v>-1.2039684468755401</v>
      </c>
      <c r="BA385">
        <v>-1.2133261749859801</v>
      </c>
      <c r="BB385">
        <v>-1.22153768473151</v>
      </c>
      <c r="BC385">
        <v>-1.2285957620824299</v>
      </c>
      <c r="BD385">
        <v>-1.2344910474606801</v>
      </c>
      <c r="BE385">
        <v>-1.23921745477649</v>
      </c>
      <c r="BF385">
        <v>-1.2427675732294501</v>
      </c>
      <c r="BG385">
        <v>-1.24513708048459</v>
      </c>
      <c r="BH385">
        <v>-1.2463223001241901</v>
      </c>
      <c r="BI385">
        <v>-1.2463213072924799</v>
      </c>
      <c r="BJ385">
        <v>-1.24513460952502</v>
      </c>
      <c r="BK385">
        <v>-1.2427632363799599</v>
      </c>
      <c r="BL385">
        <v>-1.23921153860944</v>
      </c>
      <c r="BM385">
        <v>-1.2344837848388801</v>
      </c>
      <c r="BN385">
        <v>-1.2285874259240801</v>
      </c>
      <c r="BO385">
        <v>-1.22152919340899</v>
      </c>
      <c r="BP385">
        <v>-1.2133182793842701</v>
      </c>
      <c r="BQ385">
        <v>-1.2039622197075801</v>
      </c>
      <c r="BR385">
        <v>-1.19347061501068</v>
      </c>
      <c r="BS385">
        <v>-1.18185051023125</v>
      </c>
      <c r="BT385">
        <v>-1.16911098116335</v>
      </c>
      <c r="BU385">
        <v>-1.15525805892492</v>
      </c>
      <c r="BV385">
        <v>-1.1402992714350699</v>
      </c>
      <c r="BW385">
        <v>-1.12423979170694</v>
      </c>
      <c r="BX385">
        <v>-1.1070848743189901</v>
      </c>
      <c r="BY385">
        <v>-1.0888399376764799</v>
      </c>
      <c r="BZ385">
        <v>-1.0695088175732099</v>
      </c>
      <c r="CA385">
        <v>-1.049098696797</v>
      </c>
      <c r="CB385">
        <v>-1.0276147202875501</v>
      </c>
      <c r="CC385">
        <v>-1.0050666509905199</v>
      </c>
      <c r="CD385">
        <v>-0.98146429594151396</v>
      </c>
      <c r="CE385">
        <v>-0.95682052762338099</v>
      </c>
      <c r="CF385">
        <v>-0.93115204068315904</v>
      </c>
      <c r="CG385">
        <v>-0.90447656462121795</v>
      </c>
      <c r="CH385">
        <v>-0.87681796602593198</v>
      </c>
      <c r="CI385">
        <v>-0.84820159773792403</v>
      </c>
      <c r="CJ385">
        <v>-0.818657627644793</v>
      </c>
      <c r="CK385">
        <v>-0.78822051300773599</v>
      </c>
      <c r="CL385">
        <v>-0.75692604519433104</v>
      </c>
      <c r="CM385">
        <v>-0.72481629326797603</v>
      </c>
      <c r="CN385">
        <v>-0.69193250430915598</v>
      </c>
      <c r="CO385">
        <v>-0.65832096544222596</v>
      </c>
      <c r="CP385">
        <v>-0.62402754865249299</v>
      </c>
      <c r="CQ385">
        <v>-0.58910014987068204</v>
      </c>
      <c r="CR385">
        <v>-0.55358673112824297</v>
      </c>
      <c r="CS385">
        <v>-0.51753566562225795</v>
      </c>
      <c r="CT385">
        <v>-0.48099422741728098</v>
      </c>
      <c r="CU385">
        <v>-0.44400954538038101</v>
      </c>
      <c r="CV385">
        <v>-0.40662715890087803</v>
      </c>
      <c r="CW385">
        <v>-0.36889052919447701</v>
      </c>
      <c r="CX385">
        <v>-0.330842653197364</v>
      </c>
      <c r="CY385">
        <v>-0.29252280258955499</v>
      </c>
      <c r="CZ385">
        <v>-0.25396970430805599</v>
      </c>
      <c r="DA385">
        <v>-0.21521895643405001</v>
      </c>
      <c r="DB385">
        <v>-0.176305189080808</v>
      </c>
      <c r="DC385">
        <v>-0.137259642622202</v>
      </c>
      <c r="DD385">
        <v>-9.8114693797692804E-2</v>
      </c>
      <c r="DE385">
        <v>-5.88980340383886E-2</v>
      </c>
      <c r="DF385">
        <v>-3.9276163778422399E-2</v>
      </c>
    </row>
    <row r="386" spans="11:110" ht="1.1499999999999999" customHeight="1" x14ac:dyDescent="0.25">
      <c r="K386">
        <v>-3.8472212258602603E-2</v>
      </c>
      <c r="L386">
        <v>-5.7707374693177299E-2</v>
      </c>
      <c r="M386">
        <v>-9.6135046671029095E-2</v>
      </c>
      <c r="N386">
        <v>-0.13449034929259099</v>
      </c>
      <c r="O386">
        <v>-0.17274777888607301</v>
      </c>
      <c r="P386">
        <v>-0.210875696266075</v>
      </c>
      <c r="Q386">
        <v>-0.24884222686774499</v>
      </c>
      <c r="R386">
        <v>-0.28661411309207702</v>
      </c>
      <c r="S386">
        <v>-0.32415784033375</v>
      </c>
      <c r="T386">
        <v>-0.36142888412526603</v>
      </c>
      <c r="U386">
        <v>-0.39840141912805299</v>
      </c>
      <c r="V386">
        <v>-0.43502049063526099</v>
      </c>
      <c r="W386">
        <v>-0.47124871818238201</v>
      </c>
      <c r="X386">
        <v>-0.50704666055349601</v>
      </c>
      <c r="Y386">
        <v>-0.54235954886712501</v>
      </c>
      <c r="Z386">
        <v>-0.57714469088505205</v>
      </c>
      <c r="AA386">
        <v>-0.61135804769462898</v>
      </c>
      <c r="AB386">
        <v>-0.64494798976286705</v>
      </c>
      <c r="AC386">
        <v>-0.67786839802208299</v>
      </c>
      <c r="AD386">
        <v>-0.71007793245162698</v>
      </c>
      <c r="AE386">
        <v>-0.74152791059493195</v>
      </c>
      <c r="AF386">
        <v>-0.77218005154192204</v>
      </c>
      <c r="AG386">
        <v>-0.80199314908529196</v>
      </c>
      <c r="AH386">
        <v>-0.83093354996858504</v>
      </c>
      <c r="AI386">
        <v>-0.85896594260457204</v>
      </c>
      <c r="AJ386">
        <v>-0.88606294125052898</v>
      </c>
      <c r="AK386">
        <v>-0.91219805037061996</v>
      </c>
      <c r="AL386">
        <v>-0.93734928368469805</v>
      </c>
      <c r="AM386">
        <v>-0.96149784517027903</v>
      </c>
      <c r="AN386">
        <v>-0.98462822087277801</v>
      </c>
      <c r="AO386">
        <v>-1.0067277461019899</v>
      </c>
      <c r="AP386">
        <v>-1.0277857238764001</v>
      </c>
      <c r="AQ386">
        <v>-1.0477942117911301</v>
      </c>
      <c r="AR386">
        <v>-1.0667455870298499</v>
      </c>
      <c r="AS386">
        <v>-1.0846349104103401</v>
      </c>
      <c r="AT386">
        <v>-1.10145500332374</v>
      </c>
      <c r="AU386">
        <v>-1.1172029418185201</v>
      </c>
      <c r="AV386">
        <v>-1.1318702670865199</v>
      </c>
      <c r="AW386">
        <v>-1.14545390450699</v>
      </c>
      <c r="AX386">
        <v>-1.15794463493556</v>
      </c>
      <c r="AY386">
        <v>-1.1693371065665199</v>
      </c>
      <c r="AZ386">
        <v>-1.17962209932044</v>
      </c>
      <c r="BA386">
        <v>-1.18879252034758</v>
      </c>
      <c r="BB386">
        <v>-1.19683912058157</v>
      </c>
      <c r="BC386">
        <v>-1.20375500576575</v>
      </c>
      <c r="BD386">
        <v>-1.2095311150805601</v>
      </c>
      <c r="BE386">
        <v>-1.2141617946469601</v>
      </c>
      <c r="BF386">
        <v>-1.2176397901198199</v>
      </c>
      <c r="BG386">
        <v>-1.21996114213283</v>
      </c>
      <c r="BH386">
        <v>-1.2211222762463501</v>
      </c>
      <c r="BI386">
        <v>-1.2211213395795699</v>
      </c>
      <c r="BJ386">
        <v>-1.2199589467190299</v>
      </c>
      <c r="BK386">
        <v>-1.21763586404695</v>
      </c>
      <c r="BL386">
        <v>-1.2141564659678199</v>
      </c>
      <c r="BM386">
        <v>-1.2095245838318101</v>
      </c>
      <c r="BN386">
        <v>-1.20374750374845</v>
      </c>
      <c r="BO386">
        <v>-1.19683154786724</v>
      </c>
      <c r="BP386">
        <v>-1.18878555290883</v>
      </c>
      <c r="BQ386">
        <v>-1.1796167774959301</v>
      </c>
      <c r="BR386">
        <v>-1.1693343744798399</v>
      </c>
      <c r="BS386">
        <v>-1.1579452660526599</v>
      </c>
      <c r="BT386">
        <v>-1.1454581500757499</v>
      </c>
      <c r="BU386">
        <v>-1.13187906812157</v>
      </c>
      <c r="BV386">
        <v>-1.1172153808010601</v>
      </c>
      <c r="BW386">
        <v>-1.10147234963231</v>
      </c>
      <c r="BX386">
        <v>-1.08465530989305</v>
      </c>
      <c r="BY386">
        <v>-1.06676979646369</v>
      </c>
      <c r="BZ386">
        <v>-1.0478199149007801</v>
      </c>
      <c r="CA386">
        <v>-1.02781295352781</v>
      </c>
      <c r="CB386">
        <v>-1.00675440697705</v>
      </c>
      <c r="CC386">
        <v>-0.98465407155649598</v>
      </c>
      <c r="CD386">
        <v>-0.96152203335559505</v>
      </c>
      <c r="CE386">
        <v>-0.93737107380186402</v>
      </c>
      <c r="CF386">
        <v>-0.91221789850579604</v>
      </c>
      <c r="CG386">
        <v>-0.88608002936254704</v>
      </c>
      <c r="CH386">
        <v>-0.85898090645142899</v>
      </c>
      <c r="CI386">
        <v>-0.83094554541264598</v>
      </c>
      <c r="CJ386">
        <v>-0.80200326502309005</v>
      </c>
      <c r="CK386">
        <v>-0.77218790486928301</v>
      </c>
      <c r="CL386">
        <v>-0.74153419853616398</v>
      </c>
      <c r="CM386">
        <v>-0.71008316460203702</v>
      </c>
      <c r="CN386">
        <v>-0.67787493687239497</v>
      </c>
      <c r="CO386">
        <v>-0.64495444103062205</v>
      </c>
      <c r="CP386">
        <v>-0.61136631386379503</v>
      </c>
      <c r="CQ386">
        <v>-0.57715707497548396</v>
      </c>
      <c r="CR386">
        <v>-0.54237331803956701</v>
      </c>
      <c r="CS386">
        <v>-0.50706211383754995</v>
      </c>
      <c r="CT386">
        <v>-0.47126946535908198</v>
      </c>
      <c r="CU386">
        <v>-0.435041222727863</v>
      </c>
      <c r="CV386">
        <v>-0.39842187521192002</v>
      </c>
      <c r="CW386">
        <v>-0.36145379065146699</v>
      </c>
      <c r="CX386">
        <v>-0.32417901308347602</v>
      </c>
      <c r="CY386">
        <v>-0.28663605250082103</v>
      </c>
      <c r="CZ386">
        <v>-0.24886283383388599</v>
      </c>
      <c r="DA386">
        <v>-0.210894335944176</v>
      </c>
      <c r="DB386">
        <v>-0.17276472110013799</v>
      </c>
      <c r="DC386">
        <v>-0.13450466101413799</v>
      </c>
      <c r="DD386">
        <v>-9.6146225283687298E-2</v>
      </c>
      <c r="DE386">
        <v>-5.77167778160219E-2</v>
      </c>
      <c r="DF386">
        <v>-3.8488523501073298E-2</v>
      </c>
    </row>
    <row r="387" spans="11:110" ht="1.1499999999999999" customHeight="1" x14ac:dyDescent="0.25">
      <c r="K387">
        <v>-3.7686976597187803E-2</v>
      </c>
      <c r="L387">
        <v>-5.6529145413519402E-2</v>
      </c>
      <c r="M387">
        <v>-9.4171620594379404E-2</v>
      </c>
      <c r="N387">
        <v>-0.13174257245323501</v>
      </c>
      <c r="O387">
        <v>-0.16921663475530699</v>
      </c>
      <c r="P387">
        <v>-0.206562612072725</v>
      </c>
      <c r="Q387">
        <v>-0.24374904407171</v>
      </c>
      <c r="R387">
        <v>-0.28074336434875402</v>
      </c>
      <c r="S387">
        <v>-0.317512527738817</v>
      </c>
      <c r="T387">
        <v>-0.35401284195117499</v>
      </c>
      <c r="U387">
        <v>-0.390219183832964</v>
      </c>
      <c r="V387">
        <v>-0.42607783603348698</v>
      </c>
      <c r="W387">
        <v>-0.46155215929274102</v>
      </c>
      <c r="X387">
        <v>-0.49660377144954898</v>
      </c>
      <c r="Y387">
        <v>-0.53117962923954098</v>
      </c>
      <c r="Z387">
        <v>-0.56523778344363096</v>
      </c>
      <c r="AA387">
        <v>-0.59873559673835097</v>
      </c>
      <c r="AB387">
        <v>-0.63162315020162996</v>
      </c>
      <c r="AC387">
        <v>-0.66385519441743701</v>
      </c>
      <c r="AD387">
        <v>-0.69539189283297598</v>
      </c>
      <c r="AE387">
        <v>-0.72618576915927802</v>
      </c>
      <c r="AF387">
        <v>-0.75619970651748603</v>
      </c>
      <c r="AG387">
        <v>-0.78539347575543095</v>
      </c>
      <c r="AH387">
        <v>-0.81373431019305298</v>
      </c>
      <c r="AI387">
        <v>-0.84118789752271295</v>
      </c>
      <c r="AJ387">
        <v>-0.86772711228197696</v>
      </c>
      <c r="AK387">
        <v>-0.89332628614839404</v>
      </c>
      <c r="AL387">
        <v>-0.91796360769882002</v>
      </c>
      <c r="AM387">
        <v>-0.94162040704195904</v>
      </c>
      <c r="AN387">
        <v>-0.96428148374523903</v>
      </c>
      <c r="AO387">
        <v>-0.9859339090407</v>
      </c>
      <c r="AP387">
        <v>-1.0065669716649599</v>
      </c>
      <c r="AQ387">
        <v>-1.02617268943927</v>
      </c>
      <c r="AR387">
        <v>-1.0447429949753</v>
      </c>
      <c r="AS387">
        <v>-1.06227302689999</v>
      </c>
      <c r="AT387">
        <v>-1.07875532401732</v>
      </c>
      <c r="AU387">
        <v>-1.0941867871442399</v>
      </c>
      <c r="AV387">
        <v>-1.10855910941536</v>
      </c>
      <c r="AW387">
        <v>-1.1218689763732499</v>
      </c>
      <c r="AX387">
        <v>-1.1341074728501901</v>
      </c>
      <c r="AY387">
        <v>-1.14526926202666</v>
      </c>
      <c r="AZ387">
        <v>-1.1553453966629299</v>
      </c>
      <c r="BA387">
        <v>-1.16432903637616</v>
      </c>
      <c r="BB387">
        <v>-1.1722112157831099</v>
      </c>
      <c r="BC387">
        <v>-1.1789853864342701</v>
      </c>
      <c r="BD387">
        <v>-1.1846427715988901</v>
      </c>
      <c r="BE387">
        <v>-1.18917807881633</v>
      </c>
      <c r="BF387">
        <v>-1.1925842682488099</v>
      </c>
      <c r="BG387">
        <v>-1.19485765283686</v>
      </c>
      <c r="BH387">
        <v>-1.1959948053440601</v>
      </c>
      <c r="BI387">
        <v>-1.19599392027679</v>
      </c>
      <c r="BJ387">
        <v>-1.19485570573476</v>
      </c>
      <c r="BK387">
        <v>-1.19258071361104</v>
      </c>
      <c r="BL387">
        <v>-1.1891732960399599</v>
      </c>
      <c r="BM387">
        <v>-1.1846369184305201</v>
      </c>
      <c r="BN387">
        <v>-1.17897867306312</v>
      </c>
      <c r="BO387">
        <v>-1.17220452017299</v>
      </c>
      <c r="BP387">
        <v>-1.1643229499578001</v>
      </c>
      <c r="BQ387">
        <v>-1.15534095468411</v>
      </c>
      <c r="BR387">
        <v>-1.1452672751069499</v>
      </c>
      <c r="BS387">
        <v>-1.13410869470739</v>
      </c>
      <c r="BT387">
        <v>-1.1218735727075</v>
      </c>
      <c r="BU387">
        <v>-1.1085679321777799</v>
      </c>
      <c r="BV387">
        <v>-1.0941989892894299</v>
      </c>
      <c r="BW387">
        <v>-1.07877206343964</v>
      </c>
      <c r="BX387">
        <v>-1.0622925692018399</v>
      </c>
      <c r="BY387">
        <v>-1.04476612985745</v>
      </c>
      <c r="BZ387">
        <v>-1.0261971014965201</v>
      </c>
      <c r="CA387">
        <v>-1.0065928483106601</v>
      </c>
      <c r="CB387">
        <v>-0.98595919021071898</v>
      </c>
      <c r="CC387">
        <v>-0.96430592332980702</v>
      </c>
      <c r="CD387">
        <v>-0.94164339106765904</v>
      </c>
      <c r="CE387">
        <v>-0.917984254203279</v>
      </c>
      <c r="CF387">
        <v>-0.89334521274121903</v>
      </c>
      <c r="CG387">
        <v>-0.86774356329469804</v>
      </c>
      <c r="CH387">
        <v>-0.84120231554611002</v>
      </c>
      <c r="CI387">
        <v>-0.81374613653100303</v>
      </c>
      <c r="CJ387">
        <v>-0.78540351766784999</v>
      </c>
      <c r="CK387">
        <v>-0.75620766802204298</v>
      </c>
      <c r="CL387">
        <v>-0.72619230747932295</v>
      </c>
      <c r="CM387">
        <v>-0.69539740418971996</v>
      </c>
      <c r="CN387">
        <v>-0.66386201721770699</v>
      </c>
      <c r="CO387">
        <v>-0.63162974491147394</v>
      </c>
      <c r="CP387">
        <v>-0.59874400611325596</v>
      </c>
      <c r="CQ387">
        <v>-0.56524999867090997</v>
      </c>
      <c r="CR387">
        <v>-0.53119296211951195</v>
      </c>
      <c r="CS387">
        <v>-0.49661870880369802</v>
      </c>
      <c r="CT387">
        <v>-0.461571987903521</v>
      </c>
      <c r="CU387">
        <v>-0.42609740898607001</v>
      </c>
      <c r="CV387">
        <v>-0.390238406639841</v>
      </c>
      <c r="CW387">
        <v>-0.35403629957486799</v>
      </c>
      <c r="CX387">
        <v>-0.31753215897078901</v>
      </c>
      <c r="CY387">
        <v>-0.28076375292637301</v>
      </c>
      <c r="CZ387">
        <v>-0.24376820133763799</v>
      </c>
      <c r="DA387">
        <v>-0.20657985076357299</v>
      </c>
      <c r="DB387">
        <v>-0.16923238616717201</v>
      </c>
      <c r="DC387">
        <v>-0.13175591149306901</v>
      </c>
      <c r="DD387">
        <v>-9.4182142812192102E-2</v>
      </c>
      <c r="DE387">
        <v>-5.6538128694196499E-2</v>
      </c>
      <c r="DF387">
        <v>-3.7702624535895603E-2</v>
      </c>
    </row>
    <row r="388" spans="11:110" ht="1.1499999999999999" customHeight="1" x14ac:dyDescent="0.25">
      <c r="K388">
        <v>-3.6903431674218098E-2</v>
      </c>
      <c r="L388">
        <v>-5.5353490347924798E-2</v>
      </c>
      <c r="M388">
        <v>-9.2212520880511795E-2</v>
      </c>
      <c r="N388">
        <v>-0.129000920907615</v>
      </c>
      <c r="O388">
        <v>-0.165693504504902</v>
      </c>
      <c r="P388">
        <v>-0.202259504186349</v>
      </c>
      <c r="Q388">
        <v>-0.23866789543202599</v>
      </c>
      <c r="R388">
        <v>-0.27488683013111698</v>
      </c>
      <c r="S388">
        <v>-0.31088372055869001</v>
      </c>
      <c r="T388">
        <v>-0.34661570361792599</v>
      </c>
      <c r="U388">
        <v>-0.38205837368939199</v>
      </c>
      <c r="V388">
        <v>-0.41715922099606301</v>
      </c>
      <c r="W388">
        <v>-0.45188235770094698</v>
      </c>
      <c r="X388">
        <v>-0.48619042405174601</v>
      </c>
      <c r="Y388">
        <v>-0.52003208407914803</v>
      </c>
      <c r="Z388">
        <v>-0.55336612125899598</v>
      </c>
      <c r="AA388">
        <v>-0.58615123523176804</v>
      </c>
      <c r="AB388">
        <v>-0.61833922993735901</v>
      </c>
      <c r="AC388">
        <v>-0.64988564834945906</v>
      </c>
      <c r="AD388">
        <v>-0.68075215381018495</v>
      </c>
      <c r="AE388">
        <v>-0.71089246316740096</v>
      </c>
      <c r="AF388">
        <v>-0.74027053050888203</v>
      </c>
      <c r="AG388">
        <v>-0.76884717299011296</v>
      </c>
      <c r="AH388">
        <v>-0.79659042851053496</v>
      </c>
      <c r="AI388">
        <v>-0.82346697672194702</v>
      </c>
      <c r="AJ388">
        <v>-0.84945000024411399</v>
      </c>
      <c r="AK388">
        <v>-0.87451458835130302</v>
      </c>
      <c r="AL388">
        <v>-0.898639164152509</v>
      </c>
      <c r="AM388">
        <v>-0.92180518317528304</v>
      </c>
      <c r="AN388">
        <v>-0.94399776331035301</v>
      </c>
      <c r="AO388">
        <v>-0.96520376350002601</v>
      </c>
      <c r="AP388">
        <v>-0.98541245443182501</v>
      </c>
      <c r="AQ388">
        <v>-1.00461586915473</v>
      </c>
      <c r="AR388">
        <v>-1.0228055020372799</v>
      </c>
      <c r="AS388">
        <v>-1.0399766024963799</v>
      </c>
      <c r="AT388">
        <v>-1.0561214639628</v>
      </c>
      <c r="AU388">
        <v>-1.0712367878115501</v>
      </c>
      <c r="AV388">
        <v>-1.0853144929793399</v>
      </c>
      <c r="AW388">
        <v>-1.0983509767732</v>
      </c>
      <c r="AX388">
        <v>-1.1103376588376299</v>
      </c>
      <c r="AY388">
        <v>-1.1212692344100801</v>
      </c>
      <c r="AZ388">
        <v>-1.1311369613829401</v>
      </c>
      <c r="BA388">
        <v>-1.1399343244528799</v>
      </c>
      <c r="BB388">
        <v>-1.1476525532620001</v>
      </c>
      <c r="BC388">
        <v>-1.1542854651524199</v>
      </c>
      <c r="BD388">
        <v>-1.15982456061325</v>
      </c>
      <c r="BE388">
        <v>-1.1642648327870799</v>
      </c>
      <c r="BF388">
        <v>-1.1675995211585</v>
      </c>
      <c r="BG388">
        <v>-1.1698251163528901</v>
      </c>
      <c r="BH388">
        <v>-1.17093838608415</v>
      </c>
      <c r="BI388">
        <v>-1.1709375499443</v>
      </c>
      <c r="BJ388">
        <v>-1.16982338930256</v>
      </c>
      <c r="BK388">
        <v>-1.167596300584</v>
      </c>
      <c r="BL388">
        <v>-1.1642605546446001</v>
      </c>
      <c r="BM388">
        <v>-1.159819333815</v>
      </c>
      <c r="BN388">
        <v>-1.1542794968354999</v>
      </c>
      <c r="BO388">
        <v>-1.1476466937546601</v>
      </c>
      <c r="BP388">
        <v>-1.1399290752947999</v>
      </c>
      <c r="BQ388">
        <v>-1.13113337269765</v>
      </c>
      <c r="BR388">
        <v>-1.1212679573186599</v>
      </c>
      <c r="BS388">
        <v>-1.1103394463565099</v>
      </c>
      <c r="BT388">
        <v>-1.09835591074399</v>
      </c>
      <c r="BU388">
        <v>-1.0853233144716199</v>
      </c>
      <c r="BV388">
        <v>-1.0712487619821101</v>
      </c>
      <c r="BW388">
        <v>-1.0561375926051499</v>
      </c>
      <c r="BX388">
        <v>-1.0399953048561801</v>
      </c>
      <c r="BY388">
        <v>-1.0228275803436999</v>
      </c>
      <c r="BZ388">
        <v>-1.0046390086017301</v>
      </c>
      <c r="CA388">
        <v>-0.98543700240043097</v>
      </c>
      <c r="CB388">
        <v>-0.96522768139076998</v>
      </c>
      <c r="CC388">
        <v>-0.94402081345939604</v>
      </c>
      <c r="CD388">
        <v>-0.921826974084347</v>
      </c>
      <c r="CE388">
        <v>-0.89865868068752597</v>
      </c>
      <c r="CF388">
        <v>-0.87453260676782496</v>
      </c>
      <c r="CG388">
        <v>-0.84946581197581505</v>
      </c>
      <c r="CH388">
        <v>-0.82348086804224696</v>
      </c>
      <c r="CI388">
        <v>-0.79660208583044001</v>
      </c>
      <c r="CJ388">
        <v>-0.76885714766977797</v>
      </c>
      <c r="CK388">
        <v>-0.74027862261995303</v>
      </c>
      <c r="CL388">
        <v>-0.71089925519881003</v>
      </c>
      <c r="CM388">
        <v>-0.68075796819787204</v>
      </c>
      <c r="CN388">
        <v>-0.64989277646870502</v>
      </c>
      <c r="CO388">
        <v>-0.61834598955722797</v>
      </c>
      <c r="CP388">
        <v>-0.58615981996711497</v>
      </c>
      <c r="CQ388">
        <v>-0.55337819806403299</v>
      </c>
      <c r="CR388">
        <v>-0.52004502295334498</v>
      </c>
      <c r="CS388">
        <v>-0.48620488847859999</v>
      </c>
      <c r="CT388">
        <v>-0.45190130936610701</v>
      </c>
      <c r="CU388">
        <v>-0.41717768783085801</v>
      </c>
      <c r="CV388">
        <v>-0.38207640373444901</v>
      </c>
      <c r="CW388">
        <v>-0.34663776295485099</v>
      </c>
      <c r="CX388">
        <v>-0.31090185279313498</v>
      </c>
      <c r="CY388">
        <v>-0.274905710039206</v>
      </c>
      <c r="CZ388">
        <v>-0.23868565312626699</v>
      </c>
      <c r="DA388">
        <v>-0.20227538216459801</v>
      </c>
      <c r="DB388">
        <v>-0.16570809290463701</v>
      </c>
      <c r="DC388">
        <v>-0.12901332828686901</v>
      </c>
      <c r="DD388">
        <v>-9.2222401741792095E-2</v>
      </c>
      <c r="DE388">
        <v>-5.5362059956378197E-2</v>
      </c>
      <c r="DF388">
        <v>-3.69184482540185E-2</v>
      </c>
    </row>
    <row r="389" spans="11:110" ht="1.1499999999999999" customHeight="1" x14ac:dyDescent="0.25">
      <c r="K389">
        <v>-3.6121560542542203E-2</v>
      </c>
      <c r="L389">
        <v>-5.4180382261506503E-2</v>
      </c>
      <c r="M389">
        <v>-9.0257700847846498E-2</v>
      </c>
      <c r="N389">
        <v>-0.12626532649531699</v>
      </c>
      <c r="O389">
        <v>-0.162178293634306</v>
      </c>
      <c r="P389">
        <v>-0.197966248482389</v>
      </c>
      <c r="Q389">
        <v>-0.233598621844016</v>
      </c>
      <c r="R389">
        <v>-0.26904431030637099</v>
      </c>
      <c r="S389">
        <v>-0.304271171700979</v>
      </c>
      <c r="T389">
        <v>-0.33923716883416999</v>
      </c>
      <c r="U389">
        <v>-0.37391863127348601</v>
      </c>
      <c r="V389">
        <v>-0.40826422217671698</v>
      </c>
      <c r="W389">
        <v>-0.44223882066784798</v>
      </c>
      <c r="X389">
        <v>-0.47580605536562798</v>
      </c>
      <c r="Y389">
        <v>-0.50891626967138504</v>
      </c>
      <c r="Z389">
        <v>-0.54152898343392697</v>
      </c>
      <c r="AA389">
        <v>-0.57360416285216098</v>
      </c>
      <c r="AB389">
        <v>-0.60509534474640903</v>
      </c>
      <c r="AC389">
        <v>-0.63595880077531997</v>
      </c>
      <c r="AD389">
        <v>-0.66615767863082898</v>
      </c>
      <c r="AE389">
        <v>-0.69564688708491695</v>
      </c>
      <c r="AF389">
        <v>-0.72439135537809196</v>
      </c>
      <c r="AG389">
        <v>-0.75235301470256599</v>
      </c>
      <c r="AH389">
        <v>-0.77950063493664801</v>
      </c>
      <c r="AI389">
        <v>-0.80580186728603598</v>
      </c>
      <c r="AJ389">
        <v>-0.83123026510942499</v>
      </c>
      <c r="AK389">
        <v>-0.855761595262715</v>
      </c>
      <c r="AL389">
        <v>-0.87937457378851802</v>
      </c>
      <c r="AM389">
        <v>-0.90205079407563904</v>
      </c>
      <c r="AN389">
        <v>-0.923775673660166</v>
      </c>
      <c r="AO389">
        <v>-0.94453592922742202</v>
      </c>
      <c r="AP389">
        <v>-0.96432080251422503</v>
      </c>
      <c r="AQ389">
        <v>-0.98312238300844002</v>
      </c>
      <c r="AR389">
        <v>-1.0009317566236899</v>
      </c>
      <c r="AS389">
        <v>-1.01774429034562</v>
      </c>
      <c r="AT389">
        <v>-1.0335520810279999</v>
      </c>
      <c r="AU389">
        <v>-1.04835161062654</v>
      </c>
      <c r="AV389">
        <v>-1.0621350774016201</v>
      </c>
      <c r="AW389">
        <v>-1.07489856591625</v>
      </c>
      <c r="AX389">
        <v>-1.08663384302615</v>
      </c>
      <c r="AY389">
        <v>-1.09733565940818</v>
      </c>
      <c r="AZ389">
        <v>-1.10699541742008</v>
      </c>
      <c r="BA389">
        <v>-1.11560698629689</v>
      </c>
      <c r="BB389">
        <v>-1.12316171834667</v>
      </c>
      <c r="BC389">
        <v>-1.1296538066300299</v>
      </c>
      <c r="BD389">
        <v>-1.1350750285023099</v>
      </c>
      <c r="BE389">
        <v>-1.139420587964</v>
      </c>
      <c r="BF389">
        <v>-1.1426840663633699</v>
      </c>
      <c r="BG389">
        <v>-1.1448620425316001</v>
      </c>
      <c r="BH389">
        <v>-1.1459515228431001</v>
      </c>
      <c r="BI389">
        <v>-1.14595073413818</v>
      </c>
      <c r="BJ389">
        <v>-1.14486050657406</v>
      </c>
      <c r="BK389">
        <v>-1.1426811441781699</v>
      </c>
      <c r="BL389">
        <v>-1.1394167727921101</v>
      </c>
      <c r="BM389">
        <v>-1.1350703777086499</v>
      </c>
      <c r="BN389">
        <v>-1.1296485406258201</v>
      </c>
      <c r="BO389">
        <v>-1.1231566533988799</v>
      </c>
      <c r="BP389">
        <v>-1.11560253358662</v>
      </c>
      <c r="BQ389">
        <v>-1.10699265314372</v>
      </c>
      <c r="BR389">
        <v>-1.09733505968475</v>
      </c>
      <c r="BS389">
        <v>-1.0866361705388401</v>
      </c>
      <c r="BT389">
        <v>-1.07490382362939</v>
      </c>
      <c r="BU389">
        <v>-1.0621438777432399</v>
      </c>
      <c r="BV389">
        <v>-1.04836336274217</v>
      </c>
      <c r="BW389">
        <v>-1.03356759705448</v>
      </c>
      <c r="BX389">
        <v>-1.01776217050877</v>
      </c>
      <c r="BY389">
        <v>-1.0009527931303801</v>
      </c>
      <c r="BZ389">
        <v>-0.98314427165677398</v>
      </c>
      <c r="CA389">
        <v>-0.96434404290251596</v>
      </c>
      <c r="CB389">
        <v>-0.94455849960568605</v>
      </c>
      <c r="CC389">
        <v>-0.923797358244278</v>
      </c>
      <c r="CD389">
        <v>-0.90207139822434301</v>
      </c>
      <c r="CE389">
        <v>-0.87939297697135299</v>
      </c>
      <c r="CF389">
        <v>-0.85577871688248197</v>
      </c>
      <c r="CG389">
        <v>-0.83124543429020803</v>
      </c>
      <c r="CH389">
        <v>-0.80581525216044103</v>
      </c>
      <c r="CI389">
        <v>-0.77951212116641699</v>
      </c>
      <c r="CJ389">
        <v>-0.75236292945398797</v>
      </c>
      <c r="CK389">
        <v>-0.72439959993452696</v>
      </c>
      <c r="CL389">
        <v>-0.69565393459713498</v>
      </c>
      <c r="CM389">
        <v>-0.66616382045418898</v>
      </c>
      <c r="CN389">
        <v>-0.635966251919863</v>
      </c>
      <c r="CO389">
        <v>-0.605102290936401</v>
      </c>
      <c r="CP389">
        <v>-0.57361295215534003</v>
      </c>
      <c r="CQ389">
        <v>-0.54154094971728195</v>
      </c>
      <c r="CR389">
        <v>-0.50892885843972602</v>
      </c>
      <c r="CS389">
        <v>-0.475820086915964</v>
      </c>
      <c r="CT389">
        <v>-0.44225693931061799</v>
      </c>
      <c r="CU389">
        <v>-0.408281636724668</v>
      </c>
      <c r="CV389">
        <v>-0.373935510252695</v>
      </c>
      <c r="CW389">
        <v>-0.339257880600289</v>
      </c>
      <c r="CX389">
        <v>-0.30428784875940401</v>
      </c>
      <c r="CY389">
        <v>-0.26906172299859898</v>
      </c>
      <c r="CZ389">
        <v>-0.23361502833388301</v>
      </c>
      <c r="DA389">
        <v>-0.19798080520957601</v>
      </c>
      <c r="DB389">
        <v>-0.16219174469238101</v>
      </c>
      <c r="DC389">
        <v>-0.12627684103085801</v>
      </c>
      <c r="DD389">
        <v>-9.0266954517155704E-2</v>
      </c>
      <c r="DE389">
        <v>-5.41885429655121E-2</v>
      </c>
      <c r="DF389">
        <v>-3.6135974443450299E-2</v>
      </c>
    </row>
    <row r="390" spans="11:110" ht="1.1499999999999999" customHeight="1" x14ac:dyDescent="0.25">
      <c r="K390">
        <v>-3.5341345123097098E-2</v>
      </c>
      <c r="L390">
        <v>-5.3009791953349997E-2</v>
      </c>
      <c r="M390">
        <v>-8.8307110629248203E-2</v>
      </c>
      <c r="N390">
        <v>-0.123535716753594</v>
      </c>
      <c r="O390">
        <v>-0.158670901972363</v>
      </c>
      <c r="P390">
        <v>-0.19368271433098</v>
      </c>
      <c r="Q390">
        <v>-0.22854105719532</v>
      </c>
      <c r="R390">
        <v>-0.263215597100247</v>
      </c>
      <c r="S390">
        <v>-0.29767462662572602</v>
      </c>
      <c r="T390">
        <v>-0.33187693031530202</v>
      </c>
      <c r="U390">
        <v>-0.36579959278252699</v>
      </c>
      <c r="V390">
        <v>-0.39939241131910802</v>
      </c>
      <c r="W390">
        <v>-0.43262105150928598</v>
      </c>
      <c r="X390">
        <v>-0.46545010013900001</v>
      </c>
      <c r="Y390">
        <v>-0.49783154161955201</v>
      </c>
      <c r="Z390">
        <v>-0.52972564977689196</v>
      </c>
      <c r="AA390">
        <v>-0.56109358248970598</v>
      </c>
      <c r="AB390">
        <v>-0.591890614666435</v>
      </c>
      <c r="AC390">
        <v>-0.62207369941102997</v>
      </c>
      <c r="AD390">
        <v>-0.65160743932136</v>
      </c>
      <c r="AE390">
        <v>-0.68044794454068702</v>
      </c>
      <c r="AF390">
        <v>-0.70856102487794403</v>
      </c>
      <c r="AG390">
        <v>-0.73590978645523497</v>
      </c>
      <c r="AH390">
        <v>-0.76246367143001803</v>
      </c>
      <c r="AI390">
        <v>-0.78819126946137197</v>
      </c>
      <c r="AJ390">
        <v>-0.81306657795467696</v>
      </c>
      <c r="AK390">
        <v>-0.83706595681900098</v>
      </c>
      <c r="AL390">
        <v>-0.86016846779642497</v>
      </c>
      <c r="AM390">
        <v>-0.88235586878023597</v>
      </c>
      <c r="AN390">
        <v>-0.90361383736835199</v>
      </c>
      <c r="AO390">
        <v>-0.92392903184720099</v>
      </c>
      <c r="AP390">
        <v>-0.94329065144559499</v>
      </c>
      <c r="AQ390">
        <v>-0.96169086665334802</v>
      </c>
      <c r="AR390">
        <v>-0.97912040896710995</v>
      </c>
      <c r="AS390">
        <v>-0.99557474498681997</v>
      </c>
      <c r="AT390">
        <v>-1.01104583228913</v>
      </c>
      <c r="AU390">
        <v>-1.02552992204146</v>
      </c>
      <c r="AV390">
        <v>-1.03901952066569</v>
      </c>
      <c r="AW390">
        <v>-1.05151040254466</v>
      </c>
      <c r="AX390">
        <v>-1.0629946751661901</v>
      </c>
      <c r="AY390">
        <v>-1.0734671713956001</v>
      </c>
      <c r="AZ390">
        <v>-1.0829193901671801</v>
      </c>
      <c r="BA390">
        <v>-1.0913456243113999</v>
      </c>
      <c r="BB390">
        <v>-1.09873729866713</v>
      </c>
      <c r="BC390">
        <v>-1.10508897919114</v>
      </c>
      <c r="BD390">
        <v>-1.1103927242693401</v>
      </c>
      <c r="BE390">
        <v>-1.1146438813075801</v>
      </c>
      <c r="BF390">
        <v>-1.11783642505826</v>
      </c>
      <c r="BG390">
        <v>-1.11996694685549</v>
      </c>
      <c r="BH390">
        <v>-1.1210327253339101</v>
      </c>
      <c r="BI390">
        <v>-1.1210319829762301</v>
      </c>
      <c r="BJ390">
        <v>-1.1199655728300599</v>
      </c>
      <c r="BK390">
        <v>-1.1178337669892999</v>
      </c>
      <c r="BL390">
        <v>-1.1146404865726001</v>
      </c>
      <c r="BM390">
        <v>-1.11038860022839</v>
      </c>
      <c r="BN390">
        <v>-1.1050843726220201</v>
      </c>
      <c r="BO390">
        <v>-1.09873298527651</v>
      </c>
      <c r="BP390">
        <v>-1.09134192950139</v>
      </c>
      <c r="BQ390">
        <v>-1.08291741798788</v>
      </c>
      <c r="BR390">
        <v>-1.07346721904403</v>
      </c>
      <c r="BS390">
        <v>-1.06299751644786</v>
      </c>
      <c r="BT390">
        <v>-1.0515159687275499</v>
      </c>
      <c r="BU390">
        <v>-1.0390282844054699</v>
      </c>
      <c r="BV390">
        <v>-1.0255414543963901</v>
      </c>
      <c r="BW390">
        <v>-1.01106073743083</v>
      </c>
      <c r="BX390">
        <v>-0.99559182099668297</v>
      </c>
      <c r="BY390">
        <v>-0.97914041628517201</v>
      </c>
      <c r="BZ390">
        <v>-0.961711530315424</v>
      </c>
      <c r="CA390">
        <v>-0.943312602699375</v>
      </c>
      <c r="CB390">
        <v>-0.92395027145265796</v>
      </c>
      <c r="CC390">
        <v>-0.90363418281782204</v>
      </c>
      <c r="CD390">
        <v>-0.88237528975218504</v>
      </c>
      <c r="CE390">
        <v>-0.86018577811064001</v>
      </c>
      <c r="CF390">
        <v>-0.83708219181475196</v>
      </c>
      <c r="CG390">
        <v>-0.81308110181791504</v>
      </c>
      <c r="CH390">
        <v>-0.78820416910910696</v>
      </c>
      <c r="CI390">
        <v>-0.76247498287545501</v>
      </c>
      <c r="CJ390">
        <v>-0.73591964937421295</v>
      </c>
      <c r="CK390">
        <v>-0.70856944181583004</v>
      </c>
      <c r="CL390">
        <v>-0.68045524806220703</v>
      </c>
      <c r="CM390">
        <v>-0.65161393209948504</v>
      </c>
      <c r="CN390">
        <v>-0.62208148695080101</v>
      </c>
      <c r="CO390">
        <v>-0.59189776842621</v>
      </c>
      <c r="CP390">
        <v>-0.56110260159143699</v>
      </c>
      <c r="CQ390">
        <v>-0.52973752983497402</v>
      </c>
      <c r="CR390">
        <v>-0.49784382487944601</v>
      </c>
      <c r="CS390">
        <v>-0.46546373466665902</v>
      </c>
      <c r="CT390">
        <v>-0.43263838268488097</v>
      </c>
      <c r="CU390">
        <v>-0.399408827423612</v>
      </c>
      <c r="CV390">
        <v>-0.36581536333820103</v>
      </c>
      <c r="CW390">
        <v>-0.33189634560777398</v>
      </c>
      <c r="CX390">
        <v>-0.29768989362758902</v>
      </c>
      <c r="CY390">
        <v>-0.26323158425236598</v>
      </c>
      <c r="CZ390">
        <v>-0.22855615930337</v>
      </c>
      <c r="DA390">
        <v>-0.19369598890823</v>
      </c>
      <c r="DB390">
        <v>-0.15868324000115</v>
      </c>
      <c r="DC390">
        <v>-0.123546374917714</v>
      </c>
      <c r="DD390">
        <v>-8.8315750803976703E-2</v>
      </c>
      <c r="DE390">
        <v>-5.3017547286403802E-2</v>
      </c>
      <c r="DF390">
        <v>-3.5355181380582502E-2</v>
      </c>
    </row>
    <row r="391" spans="11:110" ht="1.1499999999999999" customHeight="1" x14ac:dyDescent="0.25">
      <c r="K391">
        <v>-3.4562766275394001E-2</v>
      </c>
      <c r="L391">
        <v>-5.1841688322724601E-2</v>
      </c>
      <c r="M391">
        <v>-8.6360697249510801E-2</v>
      </c>
      <c r="N391">
        <v>-0.120812015023275</v>
      </c>
      <c r="O391">
        <v>-0.15517122384878301</v>
      </c>
      <c r="P391">
        <v>-0.189408764841523</v>
      </c>
      <c r="Q391">
        <v>-0.22349502871060301</v>
      </c>
      <c r="R391">
        <v>-0.257400475496251</v>
      </c>
      <c r="S391">
        <v>-0.29109382381386201</v>
      </c>
      <c r="T391">
        <v>-0.32453467431829702</v>
      </c>
      <c r="U391">
        <v>-0.357700888454969</v>
      </c>
      <c r="V391">
        <v>-0.39054335571741799</v>
      </c>
      <c r="W391">
        <v>-0.42302854993999001</v>
      </c>
      <c r="X391">
        <v>-0.45512199097135098</v>
      </c>
      <c r="Y391">
        <v>-0.486777255032247</v>
      </c>
      <c r="Z391">
        <v>-0.51795540070936497</v>
      </c>
      <c r="AA391">
        <v>-0.54861870009354297</v>
      </c>
      <c r="AB391">
        <v>-0.57872416392820403</v>
      </c>
      <c r="AC391">
        <v>-0.60822939835024403</v>
      </c>
      <c r="AD391">
        <v>-0.63710041647024296</v>
      </c>
      <c r="AE391">
        <v>-0.66529454791895604</v>
      </c>
      <c r="AF391">
        <v>-0.69277839410751296</v>
      </c>
      <c r="AG391">
        <v>-0.71951628506798804</v>
      </c>
      <c r="AH391">
        <v>-0.74547829115461794</v>
      </c>
      <c r="AI391">
        <v>-0.77063389622132406</v>
      </c>
      <c r="AJ391">
        <v>-0.79495762040486995</v>
      </c>
      <c r="AK391">
        <v>-0.81842633399633002</v>
      </c>
      <c r="AL391">
        <v>-0.84101948763712198</v>
      </c>
      <c r="AM391">
        <v>-0.86271904422145695</v>
      </c>
      <c r="AN391">
        <v>-0.88351088533531297</v>
      </c>
      <c r="AO391">
        <v>-0.90338170271826601</v>
      </c>
      <c r="AP391">
        <v>-0.92232064153938098</v>
      </c>
      <c r="AQ391">
        <v>-0.94031995967694404</v>
      </c>
      <c r="AR391">
        <v>-0.95737011093230096</v>
      </c>
      <c r="AS391">
        <v>-0.97346662256965799</v>
      </c>
      <c r="AT391">
        <v>-0.98860137450833396</v>
      </c>
      <c r="AU391">
        <v>-1.00277038806955</v>
      </c>
      <c r="AV391">
        <v>-1.01596647979868</v>
      </c>
      <c r="AW391">
        <v>-1.0281851440388201</v>
      </c>
      <c r="AX391">
        <v>-1.0394188048522299</v>
      </c>
      <c r="AY391">
        <v>-1.0496624038873399</v>
      </c>
      <c r="AZ391">
        <v>-1.0589075062750799</v>
      </c>
      <c r="BA391">
        <v>-1.0671488419322099</v>
      </c>
      <c r="BB391">
        <v>-1.07437788397637</v>
      </c>
      <c r="BC391">
        <v>-1.0805895546466999</v>
      </c>
      <c r="BD391">
        <v>-1.0857761994943</v>
      </c>
      <c r="BE391">
        <v>-1.0899332548624701</v>
      </c>
      <c r="BF391">
        <v>-1.0930551219959801</v>
      </c>
      <c r="BG391">
        <v>-1.0951383499587</v>
      </c>
      <c r="BH391">
        <v>-1.0961805082971501</v>
      </c>
      <c r="BI391">
        <v>-1.0961798108383101</v>
      </c>
      <c r="BJ391">
        <v>-1.0951371091201001</v>
      </c>
      <c r="BK391">
        <v>-1.0930526948763899</v>
      </c>
      <c r="BL391">
        <v>-1.0899302369431301</v>
      </c>
      <c r="BM391">
        <v>-1.0857725538693499</v>
      </c>
      <c r="BN391">
        <v>-1.08058556364122</v>
      </c>
      <c r="BO391">
        <v>-1.07437427698276</v>
      </c>
      <c r="BP391">
        <v>-1.06714586786256</v>
      </c>
      <c r="BQ391">
        <v>-1.0589062896446599</v>
      </c>
      <c r="BR391">
        <v>-1.04966307073117</v>
      </c>
      <c r="BS391">
        <v>-1.03942213307775</v>
      </c>
      <c r="BT391">
        <v>-1.0281910015723901</v>
      </c>
      <c r="BU391">
        <v>-1.0159751967308299</v>
      </c>
      <c r="BV391">
        <v>-1.00278169896726</v>
      </c>
      <c r="BW391">
        <v>-0.98861567527479499</v>
      </c>
      <c r="BX391">
        <v>-0.973482912494814</v>
      </c>
      <c r="BY391">
        <v>-0.95738910082327</v>
      </c>
      <c r="BZ391">
        <v>-0.94033942844593599</v>
      </c>
      <c r="CA391">
        <v>-0.92234132035392102</v>
      </c>
      <c r="CB391">
        <v>-0.90340163083649705</v>
      </c>
      <c r="CC391">
        <v>-0.88352992082273796</v>
      </c>
      <c r="CD391">
        <v>-0.86273728498678304</v>
      </c>
      <c r="CE391">
        <v>-0.84103572997768405</v>
      </c>
      <c r="CF391">
        <v>-0.818441692215501</v>
      </c>
      <c r="CG391">
        <v>-0.79497149820149804</v>
      </c>
      <c r="CH391">
        <v>-0.77064633255586101</v>
      </c>
      <c r="CI391">
        <v>-0.74548942314459898</v>
      </c>
      <c r="CJ391">
        <v>-0.71952610527272998</v>
      </c>
      <c r="CK391">
        <v>-0.69278700018112405</v>
      </c>
      <c r="CL391">
        <v>-0.66530210717909899</v>
      </c>
      <c r="CM391">
        <v>-0.63710728129662997</v>
      </c>
      <c r="CN391">
        <v>-0.60823753088098798</v>
      </c>
      <c r="CO391">
        <v>-0.57873154480281297</v>
      </c>
      <c r="CP391">
        <v>-0.54862796933160496</v>
      </c>
      <c r="CQ391">
        <v>-0.51796721452207295</v>
      </c>
      <c r="CR391">
        <v>-0.48678927702464497</v>
      </c>
      <c r="CS391">
        <v>-0.45513525921562598</v>
      </c>
      <c r="CT391">
        <v>-0.42304513995717102</v>
      </c>
      <c r="CU391">
        <v>-0.39055882646699502</v>
      </c>
      <c r="CV391">
        <v>-0.35771559374551998</v>
      </c>
      <c r="CW391">
        <v>-0.32455284477381102</v>
      </c>
      <c r="CX391">
        <v>-0.29110772704244903</v>
      </c>
      <c r="CY391">
        <v>-0.25741507979009298</v>
      </c>
      <c r="CZ391">
        <v>-0.223508871997046</v>
      </c>
      <c r="DA391">
        <v>-0.18942079637686199</v>
      </c>
      <c r="DB391">
        <v>-0.15518247269817001</v>
      </c>
      <c r="DC391">
        <v>-0.120821850878905</v>
      </c>
      <c r="DD391">
        <v>-8.6368737585330604E-2</v>
      </c>
      <c r="DE391">
        <v>-5.18490408129446E-2</v>
      </c>
      <c r="DF391">
        <v>-3.4576045917438E-2</v>
      </c>
    </row>
    <row r="392" spans="11:110" ht="1.1499999999999999" customHeight="1" x14ac:dyDescent="0.25">
      <c r="K392">
        <v>-3.37858038510239E-2</v>
      </c>
      <c r="L392">
        <v>-5.0676038424794498E-2</v>
      </c>
      <c r="M392">
        <v>-8.4418404700491001E-2</v>
      </c>
      <c r="N392">
        <v>-0.118094140569551</v>
      </c>
      <c r="O392">
        <v>-0.151679148300399</v>
      </c>
      <c r="P392">
        <v>-0.18514425713840399</v>
      </c>
      <c r="Q392">
        <v>-0.218460357327353</v>
      </c>
      <c r="R392">
        <v>-0.25159872366622399</v>
      </c>
      <c r="S392">
        <v>-0.284528495241747</v>
      </c>
      <c r="T392">
        <v>-0.31721008117264299</v>
      </c>
      <c r="U392">
        <v>-0.34962214295752297</v>
      </c>
      <c r="V392">
        <v>-0.381716618611803</v>
      </c>
      <c r="W392">
        <v>-0.41346081237035298</v>
      </c>
      <c r="X392">
        <v>-0.44482115835459302</v>
      </c>
      <c r="Y392">
        <v>-0.47575276467527999</v>
      </c>
      <c r="Z392">
        <v>-0.50621751716529995</v>
      </c>
      <c r="AA392">
        <v>-0.53617872447002302</v>
      </c>
      <c r="AB392">
        <v>-0.56559512090192998</v>
      </c>
      <c r="AC392">
        <v>-0.59442495764013503</v>
      </c>
      <c r="AD392">
        <v>-0.62263559895704901</v>
      </c>
      <c r="AE392">
        <v>-0.65018561798177399</v>
      </c>
      <c r="AF392">
        <v>-0.67704232890205696</v>
      </c>
      <c r="AG392">
        <v>-0.70317131827115598</v>
      </c>
      <c r="AH392">
        <v>-0.72854325780473095</v>
      </c>
      <c r="AI392">
        <v>-0.75312847281497797</v>
      </c>
      <c r="AJ392">
        <v>-0.77690208421774898</v>
      </c>
      <c r="AK392">
        <v>-0.79984139821870004</v>
      </c>
      <c r="AL392">
        <v>-0.82192628492222797</v>
      </c>
      <c r="AM392">
        <v>-0.84313896471667205</v>
      </c>
      <c r="AN392">
        <v>-0.86346545660913299</v>
      </c>
      <c r="AO392">
        <v>-0.88289257890112305</v>
      </c>
      <c r="AP392">
        <v>-0.90140941748175396</v>
      </c>
      <c r="AQ392">
        <v>-0.91900830594041005</v>
      </c>
      <c r="AR392">
        <v>-0.93567951588105602</v>
      </c>
      <c r="AS392">
        <v>-0.95141858098932497</v>
      </c>
      <c r="AT392">
        <v>-0.96621736465274799</v>
      </c>
      <c r="AU392">
        <v>-0.98007167414244101</v>
      </c>
      <c r="AV392">
        <v>-0.99297461152343602</v>
      </c>
      <c r="AW392">
        <v>-1.0049214465201901</v>
      </c>
      <c r="AX392">
        <v>-1.0159048816213501</v>
      </c>
      <c r="AY392">
        <v>-1.0259199900142699</v>
      </c>
      <c r="AZ392">
        <v>-1.0349583933062301</v>
      </c>
      <c r="BA392">
        <v>-1.0430152439514</v>
      </c>
      <c r="BB392">
        <v>-1.05008206592148</v>
      </c>
      <c r="BC392">
        <v>-1.0561541080717201</v>
      </c>
      <c r="BD392">
        <v>-1.0612240083870601</v>
      </c>
      <c r="BE392">
        <v>-1.06528725518459</v>
      </c>
      <c r="BF392">
        <v>-1.0683386855141701</v>
      </c>
      <c r="BG392">
        <v>-1.0703747771462899</v>
      </c>
      <c r="BH392">
        <v>-1.07139339125025</v>
      </c>
      <c r="BI392">
        <v>-1.07139273619725</v>
      </c>
      <c r="BJ392">
        <v>-1.0703736418402301</v>
      </c>
      <c r="BK392">
        <v>-1.06833645702305</v>
      </c>
      <c r="BL392">
        <v>-1.0652845694166699</v>
      </c>
      <c r="BM392">
        <v>-1.0612207936148901</v>
      </c>
      <c r="BN392">
        <v>-1.05615068708988</v>
      </c>
      <c r="BO392">
        <v>-1.05007911759581</v>
      </c>
      <c r="BP392">
        <v>-1.04301295384597</v>
      </c>
      <c r="BQ392">
        <v>-1.03495789099522</v>
      </c>
      <c r="BR392">
        <v>-1.0259212488948199</v>
      </c>
      <c r="BS392">
        <v>-1.01590866925208</v>
      </c>
      <c r="BT392">
        <v>-1.00492757620424</v>
      </c>
      <c r="BU392">
        <v>-0.99298327692222299</v>
      </c>
      <c r="BV392">
        <v>-0.98008275795480604</v>
      </c>
      <c r="BW392">
        <v>-0.96623107311512701</v>
      </c>
      <c r="BX392">
        <v>-0.95143410268100004</v>
      </c>
      <c r="BY392">
        <v>-0.93569750073852398</v>
      </c>
      <c r="BZ392">
        <v>-0.91902661411831499</v>
      </c>
      <c r="CA392">
        <v>-0.90142883998279499</v>
      </c>
      <c r="CB392">
        <v>-0.88291121874379297</v>
      </c>
      <c r="CC392">
        <v>-0.86348321407424899</v>
      </c>
      <c r="CD392">
        <v>-0.84315602988243399</v>
      </c>
      <c r="CE392">
        <v>-0.82194148873839301</v>
      </c>
      <c r="CF392">
        <v>-0.79985589011540903</v>
      </c>
      <c r="CG392">
        <v>-0.77691531852178697</v>
      </c>
      <c r="CH392">
        <v>-0.75314046806307899</v>
      </c>
      <c r="CI392">
        <v>-0.72855420540328297</v>
      </c>
      <c r="CJ392">
        <v>-0.70318110599590899</v>
      </c>
      <c r="CK392">
        <v>-0.67705113654640603</v>
      </c>
      <c r="CL392">
        <v>-0.65019343238692195</v>
      </c>
      <c r="CM392">
        <v>-0.62264285300306699</v>
      </c>
      <c r="CN392">
        <v>-0.59443343876527699</v>
      </c>
      <c r="CO392">
        <v>-0.56560274630125096</v>
      </c>
      <c r="CP392">
        <v>-0.53618825848912299</v>
      </c>
      <c r="CQ392">
        <v>-0.50622928009111501</v>
      </c>
      <c r="CR392">
        <v>-0.475764568118765</v>
      </c>
      <c r="CS392">
        <v>-0.44483408542201602</v>
      </c>
      <c r="CT392">
        <v>-0.41347670728651698</v>
      </c>
      <c r="CU392">
        <v>-0.38173119562451502</v>
      </c>
      <c r="CV392">
        <v>-0.34963582612946897</v>
      </c>
      <c r="CW392">
        <v>-0.317227058947605</v>
      </c>
      <c r="CX392">
        <v>-0.28454108193223399</v>
      </c>
      <c r="CY392">
        <v>-0.25161198936616003</v>
      </c>
      <c r="CZ392">
        <v>-0.218472986415681</v>
      </c>
      <c r="DA392">
        <v>-0.18515508501898201</v>
      </c>
      <c r="DB392">
        <v>-0.151689332310606</v>
      </c>
      <c r="DC392">
        <v>-0.11810318579935</v>
      </c>
      <c r="DD392">
        <v>-8.4425859223538305E-2</v>
      </c>
      <c r="DE392">
        <v>-5.0682989891965902E-2</v>
      </c>
      <c r="DF392">
        <v>-3.3798543597149497E-2</v>
      </c>
    </row>
    <row r="393" spans="11:110" ht="1.1499999999999999" customHeight="1" x14ac:dyDescent="0.25">
      <c r="K393">
        <v>-3.3010436727918098E-2</v>
      </c>
      <c r="L393">
        <v>-4.9512807521532497E-2</v>
      </c>
      <c r="M393">
        <v>-8.2480174023585207E-2</v>
      </c>
      <c r="N393">
        <v>-0.11538200872481399</v>
      </c>
      <c r="O393">
        <v>-0.14819455931633399</v>
      </c>
      <c r="P393">
        <v>-0.18088904266354799</v>
      </c>
      <c r="Q393">
        <v>-0.21343685809277299</v>
      </c>
      <c r="R393">
        <v>-0.245810113420566</v>
      </c>
      <c r="S393">
        <v>-0.27797836684474497</v>
      </c>
      <c r="T393">
        <v>-0.309902825791741</v>
      </c>
      <c r="U393">
        <v>-0.341562975732917</v>
      </c>
      <c r="V393">
        <v>-0.37291175951167099</v>
      </c>
      <c r="W393">
        <v>-0.40391733216298698</v>
      </c>
      <c r="X393">
        <v>-0.43454703065966799</v>
      </c>
      <c r="Y393">
        <v>-0.464757425093343</v>
      </c>
      <c r="Z393">
        <v>-0.49451128050250098</v>
      </c>
      <c r="AA393">
        <v>-0.52377286703997405</v>
      </c>
      <c r="AB393">
        <v>-0.55250261805748302</v>
      </c>
      <c r="AC393">
        <v>-0.58065944282992799</v>
      </c>
      <c r="AD393">
        <v>-0.60821198362005802</v>
      </c>
      <c r="AE393">
        <v>-0.63512008353211502</v>
      </c>
      <c r="AF393">
        <v>-0.66135170516831698</v>
      </c>
      <c r="AG393">
        <v>-0.68687370439324202</v>
      </c>
      <c r="AH393">
        <v>-0.711657345011526</v>
      </c>
      <c r="AI393">
        <v>-0.73567373628397004</v>
      </c>
      <c r="AJ393">
        <v>-0.758898671000661</v>
      </c>
      <c r="AK393">
        <v>-0.78130983079035099</v>
      </c>
      <c r="AL393">
        <v>-0.80288752131086305</v>
      </c>
      <c r="AM393">
        <v>-0.82361428159852901</v>
      </c>
      <c r="AN393">
        <v>-0.84347619816432995</v>
      </c>
      <c r="AO393">
        <v>-0.86246030322012301</v>
      </c>
      <c r="AP393">
        <v>-0.88055562796142495</v>
      </c>
      <c r="AQ393">
        <v>-0.897754553867121</v>
      </c>
      <c r="AR393">
        <v>-0.91404727861942703</v>
      </c>
      <c r="AS393">
        <v>-0.92942927993317803</v>
      </c>
      <c r="AT393">
        <v>-0.943892460426768</v>
      </c>
      <c r="AU393">
        <v>-0.95743244494759405</v>
      </c>
      <c r="AV393">
        <v>-0.97004257283611794</v>
      </c>
      <c r="AW393">
        <v>-0.98171796497587704</v>
      </c>
      <c r="AX393">
        <v>-0.99245155493873805</v>
      </c>
      <c r="AY393">
        <v>-1.00223856299632</v>
      </c>
      <c r="AZ393">
        <v>-1.0110706792928099</v>
      </c>
      <c r="BA393">
        <v>-1.0189434367893699</v>
      </c>
      <c r="BB393">
        <v>-1.0258484377977199</v>
      </c>
      <c r="BC393">
        <v>-1.0317812174965999</v>
      </c>
      <c r="BD393">
        <v>-1.0367347079217299</v>
      </c>
      <c r="BE393">
        <v>-1.0407044327027599</v>
      </c>
      <c r="BF393">
        <v>-1.04368564767344</v>
      </c>
      <c r="BG393">
        <v>-1.04567475793315</v>
      </c>
      <c r="BH393">
        <v>-1.04666989828163</v>
      </c>
      <c r="BI393">
        <v>-1.0466692815641601</v>
      </c>
      <c r="BJ393">
        <v>-1.0456737022648599</v>
      </c>
      <c r="BK393">
        <v>-1.0436835861457801</v>
      </c>
      <c r="BL393">
        <v>-1.0407020336720201</v>
      </c>
      <c r="BM393">
        <v>-1.0367318771476699</v>
      </c>
      <c r="BN393">
        <v>-1.0317783188840599</v>
      </c>
      <c r="BO393">
        <v>-1.02584609775408</v>
      </c>
      <c r="BP393">
        <v>-1.0189417932043101</v>
      </c>
      <c r="BQ393">
        <v>-1.0110708453520101</v>
      </c>
      <c r="BR393">
        <v>-1.00224038688485</v>
      </c>
      <c r="BS393">
        <v>-0.99245577356137304</v>
      </c>
      <c r="BT393">
        <v>-0.98172434557301502</v>
      </c>
      <c r="BU393">
        <v>-0.97005118708736904</v>
      </c>
      <c r="BV393">
        <v>-0.95744329265612105</v>
      </c>
      <c r="BW393">
        <v>-0.94390559447997902</v>
      </c>
      <c r="BX393">
        <v>-0.929444050906995</v>
      </c>
      <c r="BY393">
        <v>-0.91406427297884796</v>
      </c>
      <c r="BZ393">
        <v>-0.89777173957613698</v>
      </c>
      <c r="CA393">
        <v>-0.88057381109769695</v>
      </c>
      <c r="CB393">
        <v>-0.86247768299300798</v>
      </c>
      <c r="CC393">
        <v>-0.84349271221291899</v>
      </c>
      <c r="CD393">
        <v>-0.82363017958406903</v>
      </c>
      <c r="CE393">
        <v>-0.80290172033641705</v>
      </c>
      <c r="CF393">
        <v>-0.78132346835445299</v>
      </c>
      <c r="CG393">
        <v>-0.75891126869460501</v>
      </c>
      <c r="CH393">
        <v>-0.73568531248716595</v>
      </c>
      <c r="CI393">
        <v>-0.711668103750421</v>
      </c>
      <c r="CJ393">
        <v>-0.68688347086444002</v>
      </c>
      <c r="CK393">
        <v>-0.661360721608234</v>
      </c>
      <c r="CL393">
        <v>-0.63512815258366995</v>
      </c>
      <c r="CM393">
        <v>-0.60821963880266094</v>
      </c>
      <c r="CN393">
        <v>-0.58066827114277597</v>
      </c>
      <c r="CO393">
        <v>-0.55251050272524904</v>
      </c>
      <c r="CP393">
        <v>-0.52378267412871005</v>
      </c>
      <c r="CQ393">
        <v>-0.494523003385065</v>
      </c>
      <c r="CR393">
        <v>-0.46476904995846302</v>
      </c>
      <c r="CS393">
        <v>-0.434559635930163</v>
      </c>
      <c r="CT393">
        <v>-0.40393257675172201</v>
      </c>
      <c r="CU393">
        <v>-0.37292549228483002</v>
      </c>
      <c r="CV393">
        <v>-0.34157567940460398</v>
      </c>
      <c r="CW393">
        <v>-0.30991866333177698</v>
      </c>
      <c r="CX393">
        <v>-0.27798968494857901</v>
      </c>
      <c r="CY393">
        <v>-0.245822086714165</v>
      </c>
      <c r="CZ393">
        <v>-0.21344831700276701</v>
      </c>
      <c r="DA393">
        <v>-0.180898706741454</v>
      </c>
      <c r="DB393">
        <v>-0.14820370423886201</v>
      </c>
      <c r="DC393">
        <v>-0.11539029276005699</v>
      </c>
      <c r="DD393">
        <v>-8.2487057496341498E-2</v>
      </c>
      <c r="DE393">
        <v>-4.9519359435098498E-2</v>
      </c>
      <c r="DF393">
        <v>-3.3022648803671402E-2</v>
      </c>
    </row>
    <row r="394" spans="11:110" ht="1.1499999999999999" customHeight="1" x14ac:dyDescent="0.25">
      <c r="K394">
        <v>-3.2236642826710502E-2</v>
      </c>
      <c r="L394">
        <v>-4.83519591349022E-2</v>
      </c>
      <c r="M394">
        <v>-8.0545943406791595E-2</v>
      </c>
      <c r="N394">
        <v>-0.112675531055001</v>
      </c>
      <c r="O394">
        <v>-0.14471733611974699</v>
      </c>
      <c r="P394">
        <v>-0.176642967496459</v>
      </c>
      <c r="Q394">
        <v>-0.20842434056772099</v>
      </c>
      <c r="R394">
        <v>-0.24003441066477901</v>
      </c>
      <c r="S394">
        <v>-0.27144315895267901</v>
      </c>
      <c r="T394">
        <v>-0.302612578150246</v>
      </c>
      <c r="U394">
        <v>-0.33352300130769802</v>
      </c>
      <c r="V394">
        <v>-0.36412833444603998</v>
      </c>
      <c r="W394">
        <v>-0.39439759986028999</v>
      </c>
      <c r="X394">
        <v>-0.424299034089203</v>
      </c>
      <c r="Y394">
        <v>-0.45379059070693001</v>
      </c>
      <c r="Z394">
        <v>-0.48283597244434001</v>
      </c>
      <c r="AA394">
        <v>-0.51140034156440295</v>
      </c>
      <c r="AB394">
        <v>-0.53944579193620401</v>
      </c>
      <c r="AC394">
        <v>-0.56693192451373298</v>
      </c>
      <c r="AD394">
        <v>-0.59382857486080798</v>
      </c>
      <c r="AE394">
        <v>-0.620096881126455</v>
      </c>
      <c r="AF394">
        <v>-0.64570540818277</v>
      </c>
      <c r="AG394">
        <v>-0.67062227206762504</v>
      </c>
      <c r="AH394">
        <v>-0.69481933584482702</v>
      </c>
      <c r="AI394">
        <v>-0.71826843493299697</v>
      </c>
      <c r="AJ394">
        <v>-0.74094609203925699</v>
      </c>
      <c r="AK394">
        <v>-0.76283032235867698</v>
      </c>
      <c r="AL394">
        <v>-0.78390186838416398</v>
      </c>
      <c r="AM394">
        <v>-0.80414365299041402</v>
      </c>
      <c r="AN394">
        <v>-0.82354176462625595</v>
      </c>
      <c r="AO394">
        <v>-0.84208352439534295</v>
      </c>
      <c r="AP394">
        <v>-0.859757925364947</v>
      </c>
      <c r="AQ394">
        <v>-0.87655735664536605</v>
      </c>
      <c r="AR394">
        <v>-0.89247205544365804</v>
      </c>
      <c r="AS394">
        <v>-0.90749738084427001</v>
      </c>
      <c r="AT394">
        <v>-0.92162532078425097</v>
      </c>
      <c r="AU394">
        <v>-0.93485136428752802</v>
      </c>
      <c r="AV394">
        <v>-0.94716902147158999</v>
      </c>
      <c r="AW394">
        <v>-0.95857335342549899</v>
      </c>
      <c r="AX394">
        <v>-0.96905747409210097</v>
      </c>
      <c r="AY394">
        <v>-0.978616756589204</v>
      </c>
      <c r="AZ394">
        <v>-0.987242992264873</v>
      </c>
      <c r="BA394">
        <v>-0.99493202869065001</v>
      </c>
      <c r="BB394">
        <v>-1.00167559431971</v>
      </c>
      <c r="BC394">
        <v>-1.0074694635313599</v>
      </c>
      <c r="BD394">
        <v>-1.01230685802256</v>
      </c>
      <c r="BE394">
        <v>-1.0161833410596699</v>
      </c>
      <c r="BF394">
        <v>-1.0190945444552999</v>
      </c>
      <c r="BG394">
        <v>-1.02103682562334</v>
      </c>
      <c r="BH394">
        <v>-1.0220085578720099</v>
      </c>
      <c r="BI394">
        <v>-1.02200797352262</v>
      </c>
      <c r="BJ394">
        <v>-1.02103582605572</v>
      </c>
      <c r="BK394">
        <v>-1.0190926187987499</v>
      </c>
      <c r="BL394">
        <v>-1.0161811831161101</v>
      </c>
      <c r="BM394">
        <v>-1.0123043651247901</v>
      </c>
      <c r="BN394">
        <v>-1.00746703734061</v>
      </c>
      <c r="BO394">
        <v>-1.0016738097486699</v>
      </c>
      <c r="BP394">
        <v>-0.99493099250245798</v>
      </c>
      <c r="BQ394">
        <v>-0.98724377639508898</v>
      </c>
      <c r="BR394">
        <v>-0.97861911767763099</v>
      </c>
      <c r="BS394">
        <v>-0.96906209424421696</v>
      </c>
      <c r="BT394">
        <v>-0.95857996197816098</v>
      </c>
      <c r="BU394">
        <v>-0.94717758914782701</v>
      </c>
      <c r="BV394">
        <v>-0.93486196450137404</v>
      </c>
      <c r="BW394">
        <v>-0.92163790384683097</v>
      </c>
      <c r="BX394">
        <v>-0.90751141836356497</v>
      </c>
      <c r="BY394">
        <v>-0.89248807737344105</v>
      </c>
      <c r="BZ394">
        <v>-0.87657346118899104</v>
      </c>
      <c r="CA394">
        <v>-0.85977488841789995</v>
      </c>
      <c r="CB394">
        <v>-0.84209967796266905</v>
      </c>
      <c r="CC394">
        <v>-0.82355707235130904</v>
      </c>
      <c r="CD394">
        <v>-0.80415839796190502</v>
      </c>
      <c r="CE394">
        <v>-0.78391509999192299</v>
      </c>
      <c r="CF394">
        <v>-0.76284311998875598</v>
      </c>
      <c r="CG394">
        <v>-0.740958064898254</v>
      </c>
      <c r="CH394">
        <v>-0.71827961334875801</v>
      </c>
      <c r="CI394">
        <v>-0.69482990242429399</v>
      </c>
      <c r="CJ394">
        <v>-0.67063202910704101</v>
      </c>
      <c r="CK394">
        <v>-0.64571463487504799</v>
      </c>
      <c r="CL394">
        <v>-0.62010520469269903</v>
      </c>
      <c r="CM394">
        <v>-0.59383663678223397</v>
      </c>
      <c r="CN394">
        <v>-0.56694109376056501</v>
      </c>
      <c r="CO394">
        <v>-0.53945394757823095</v>
      </c>
      <c r="CP394">
        <v>-0.511410423169122</v>
      </c>
      <c r="CQ394">
        <v>-0.48284766208150798</v>
      </c>
      <c r="CR394">
        <v>-0.453802073003225</v>
      </c>
      <c r="CS394">
        <v>-0.42431133152516798</v>
      </c>
      <c r="CT394">
        <v>-0.394412236650377</v>
      </c>
      <c r="CU394">
        <v>-0.36414126977946099</v>
      </c>
      <c r="CV394">
        <v>-0.33353476716554697</v>
      </c>
      <c r="CW394">
        <v>-0.302627327745704</v>
      </c>
      <c r="CX394">
        <v>-0.27145325692477301</v>
      </c>
      <c r="CY394">
        <v>-0.240045139773401</v>
      </c>
      <c r="CZ394">
        <v>-0.20843467301337101</v>
      </c>
      <c r="DA394">
        <v>-0.176651508211948</v>
      </c>
      <c r="DB394">
        <v>-0.144725469918939</v>
      </c>
      <c r="DC394">
        <v>-0.11268308129787299</v>
      </c>
      <c r="DD394">
        <v>-8.0552271619581006E-2</v>
      </c>
      <c r="DE394">
        <v>-4.8358113011713597E-2</v>
      </c>
      <c r="DF394">
        <v>-3.2248334943487798E-2</v>
      </c>
    </row>
    <row r="395" spans="11:110" ht="1.1499999999999999" customHeight="1" x14ac:dyDescent="0.25">
      <c r="K395">
        <v>-3.1464399111091501E-2</v>
      </c>
      <c r="L395">
        <v>-4.7193455108890697E-2</v>
      </c>
      <c r="M395">
        <v>-7.8615648300738E-2</v>
      </c>
      <c r="N395">
        <v>-0.10997461554504299</v>
      </c>
      <c r="O395">
        <v>-0.141247353478647</v>
      </c>
      <c r="P395">
        <v>-0.17240587267991</v>
      </c>
      <c r="Q395">
        <v>-0.20342260922116101</v>
      </c>
      <c r="R395">
        <v>-0.23427137584938901</v>
      </c>
      <c r="S395">
        <v>-0.26492258668291901</v>
      </c>
      <c r="T395">
        <v>-0.29533900371536598</v>
      </c>
      <c r="U395">
        <v>-0.32550182956500001</v>
      </c>
      <c r="V395">
        <v>-0.35536589614571301</v>
      </c>
      <c r="W395">
        <v>-0.38490110339628197</v>
      </c>
      <c r="X395">
        <v>-0.41407659261923502</v>
      </c>
      <c r="Y395">
        <v>-0.44285161588750199</v>
      </c>
      <c r="Z395">
        <v>-0.47119087506690399</v>
      </c>
      <c r="AA395">
        <v>-0.49906036385038499</v>
      </c>
      <c r="AB395">
        <v>-0.526423783129916</v>
      </c>
      <c r="AC395">
        <v>-0.55324147789367495</v>
      </c>
      <c r="AD395">
        <v>-0.57948438418955395</v>
      </c>
      <c r="AE395">
        <v>-0.60511495484262401</v>
      </c>
      <c r="AF395">
        <v>-0.63010233187593201</v>
      </c>
      <c r="AG395">
        <v>-0.65441585993794404</v>
      </c>
      <c r="AH395">
        <v>-0.67802802241695603</v>
      </c>
      <c r="AI395">
        <v>-0.70091132774411102</v>
      </c>
      <c r="AJ395">
        <v>-0.72304306820788899</v>
      </c>
      <c r="AK395">
        <v>-0.74440157241670002</v>
      </c>
      <c r="AL395">
        <v>-0.76496800746021099</v>
      </c>
      <c r="AM395">
        <v>-0.78472574372195103</v>
      </c>
      <c r="AN395">
        <v>-0.80366081793826605</v>
      </c>
      <c r="AO395">
        <v>-0.82176089720907397</v>
      </c>
      <c r="AP395">
        <v>-0.83901496556254096</v>
      </c>
      <c r="AQ395">
        <v>-0.85541537231682396</v>
      </c>
      <c r="AR395">
        <v>-0.87095250429033499</v>
      </c>
      <c r="AS395">
        <v>-0.88562154681801497</v>
      </c>
      <c r="AT395">
        <v>-0.89941460638531201</v>
      </c>
      <c r="AU395">
        <v>-0.91232709500284703</v>
      </c>
      <c r="AV395">
        <v>-0.92435261622898801</v>
      </c>
      <c r="AW395">
        <v>-0.93548626514286204</v>
      </c>
      <c r="AX395">
        <v>-0.94572128802788402</v>
      </c>
      <c r="AY395">
        <v>-0.955053205477015</v>
      </c>
      <c r="AZ395">
        <v>-0.96347395981694695</v>
      </c>
      <c r="BA395">
        <v>-0.97097962982425501</v>
      </c>
      <c r="BB395">
        <v>-0.97756213143949</v>
      </c>
      <c r="BC395">
        <v>-0.98321742894949204</v>
      </c>
      <c r="BD395">
        <v>-0.98793902176401804</v>
      </c>
      <c r="BE395">
        <v>-0.99172253648256103</v>
      </c>
      <c r="BF395">
        <v>-0.99456391596278004</v>
      </c>
      <c r="BG395">
        <v>-0.99645951695023005</v>
      </c>
      <c r="BH395">
        <v>-0.99740790272393498</v>
      </c>
      <c r="BI395">
        <v>-0.99740734281864196</v>
      </c>
      <c r="BJ395">
        <v>-0.99645855277603901</v>
      </c>
      <c r="BK395">
        <v>-0.99456209571514498</v>
      </c>
      <c r="BL395">
        <v>-0.991720574438964</v>
      </c>
      <c r="BM395">
        <v>-0.98793682147209905</v>
      </c>
      <c r="BN395">
        <v>-0.98321542305589404</v>
      </c>
      <c r="BO395">
        <v>-0.97756084762372597</v>
      </c>
      <c r="BP395">
        <v>-0.97097915934859402</v>
      </c>
      <c r="BQ395">
        <v>-0.963475308105462</v>
      </c>
      <c r="BR395">
        <v>-0.95505607430461104</v>
      </c>
      <c r="BS395">
        <v>-0.94572627905233597</v>
      </c>
      <c r="BT395">
        <v>-0.93549307750859001</v>
      </c>
      <c r="BU395">
        <v>-0.92436114471889597</v>
      </c>
      <c r="BV395">
        <v>-0.91233743537891299</v>
      </c>
      <c r="BW395">
        <v>-0.89942666655611803</v>
      </c>
      <c r="BX395">
        <v>-0.885634868224629</v>
      </c>
      <c r="BY395">
        <v>-0.87096757652495804</v>
      </c>
      <c r="BZ395">
        <v>-0.85543043938086605</v>
      </c>
      <c r="CA395">
        <v>-0.83903073166070496</v>
      </c>
      <c r="CB395">
        <v>-0.82177586430018401</v>
      </c>
      <c r="CC395">
        <v>-0.80367495872004302</v>
      </c>
      <c r="CD395">
        <v>-0.78473935713340304</v>
      </c>
      <c r="CE395">
        <v>-0.76498031172162895</v>
      </c>
      <c r="CF395">
        <v>-0.74441354768607104</v>
      </c>
      <c r="CG395">
        <v>-0.723054433037982</v>
      </c>
      <c r="CH395">
        <v>-0.70092212818766197</v>
      </c>
      <c r="CI395">
        <v>-0.67803839531663002</v>
      </c>
      <c r="CJ395">
        <v>-0.65442561927491605</v>
      </c>
      <c r="CK395">
        <v>-0.63011176433904903</v>
      </c>
      <c r="CL395">
        <v>-0.60512353321243595</v>
      </c>
      <c r="CM395">
        <v>-0.57949285143111795</v>
      </c>
      <c r="CN395">
        <v>-0.55325097729860295</v>
      </c>
      <c r="CO395">
        <v>-0.526432218184409</v>
      </c>
      <c r="CP395">
        <v>-0.49907071431967298</v>
      </c>
      <c r="CQ395">
        <v>-0.47120253494735098</v>
      </c>
      <c r="CR395">
        <v>-0.44286298654808798</v>
      </c>
      <c r="CS395">
        <v>-0.41408859141621102</v>
      </c>
      <c r="CT395">
        <v>-0.38491517186445801</v>
      </c>
      <c r="CU395">
        <v>-0.35537807764641899</v>
      </c>
      <c r="CV395">
        <v>-0.32551269814606698</v>
      </c>
      <c r="CW395">
        <v>-0.295352716870525</v>
      </c>
      <c r="CX395">
        <v>-0.26493151332457698</v>
      </c>
      <c r="CY395">
        <v>-0.23428091094227499</v>
      </c>
      <c r="CZ395">
        <v>-0.20343185883252299</v>
      </c>
      <c r="DA395">
        <v>-0.17241333115479801</v>
      </c>
      <c r="DB395">
        <v>-0.14125450694018099</v>
      </c>
      <c r="DC395">
        <v>-0.109981457668231</v>
      </c>
      <c r="DD395">
        <v>-7.8621438269601607E-2</v>
      </c>
      <c r="DE395">
        <v>-4.7199212918803801E-2</v>
      </c>
      <c r="DF395">
        <v>-3.1475574649948601E-2</v>
      </c>
    </row>
    <row r="396" spans="11:110" ht="1.1499999999999999" customHeight="1" x14ac:dyDescent="0.25">
      <c r="K396">
        <v>-3.0693681574784901E-2</v>
      </c>
      <c r="L396">
        <v>-4.6037255684996101E-2</v>
      </c>
      <c r="M396">
        <v>-7.6689221554129203E-2</v>
      </c>
      <c r="N396">
        <v>-0.107279166794455</v>
      </c>
      <c r="O396">
        <v>-0.13778448203417101</v>
      </c>
      <c r="P396">
        <v>-0.168177594539479</v>
      </c>
      <c r="Q396">
        <v>-0.19843146379931101</v>
      </c>
      <c r="R396">
        <v>-0.22852076440173699</v>
      </c>
      <c r="S396">
        <v>-0.25841636028155301</v>
      </c>
      <c r="T396">
        <v>-0.288081763823411</v>
      </c>
      <c r="U396">
        <v>-0.31749906599183297</v>
      </c>
      <c r="V396">
        <v>-0.34662399416624701</v>
      </c>
      <c r="W396">
        <v>-0.37542732830417203</v>
      </c>
      <c r="X396">
        <v>-0.403879127953095</v>
      </c>
      <c r="Y396">
        <v>-0.43193985501142301</v>
      </c>
      <c r="Z396">
        <v>-0.45957527084164201</v>
      </c>
      <c r="AA396">
        <v>-0.48675215145099998</v>
      </c>
      <c r="AB396">
        <v>-0.51343573626007499</v>
      </c>
      <c r="AC396">
        <v>-0.53958718239085501</v>
      </c>
      <c r="AD396">
        <v>-0.56517842972168197</v>
      </c>
      <c r="AE396">
        <v>-0.59017325610297999</v>
      </c>
      <c r="AF396">
        <v>-0.61454137812949705</v>
      </c>
      <c r="AG396">
        <v>-0.63825331633955096</v>
      </c>
      <c r="AH396">
        <v>-0.66128220558769002</v>
      </c>
      <c r="AI396">
        <v>-0.68360118373298495</v>
      </c>
      <c r="AJ396">
        <v>-0.70518832992388003</v>
      </c>
      <c r="AK396">
        <v>-0.72602228885748898</v>
      </c>
      <c r="AL396">
        <v>-0.74608462932019803</v>
      </c>
      <c r="AM396">
        <v>-0.76535922536855105</v>
      </c>
      <c r="AN396">
        <v>-0.78383202697861598</v>
      </c>
      <c r="AO396">
        <v>-0.80149108266639302</v>
      </c>
      <c r="AP396">
        <v>-0.818325407804118</v>
      </c>
      <c r="AQ396">
        <v>-0.83432726373204302</v>
      </c>
      <c r="AR396">
        <v>-0.84948728498317405</v>
      </c>
      <c r="AS396">
        <v>-0.86380044245841403</v>
      </c>
      <c r="AT396">
        <v>-0.87725897996374003</v>
      </c>
      <c r="AU396">
        <v>-0.88985829899590496</v>
      </c>
      <c r="AV396">
        <v>-0.90159201714345205</v>
      </c>
      <c r="AW396">
        <v>-0.91245535293499302</v>
      </c>
      <c r="AX396">
        <v>-0.92244164516901495</v>
      </c>
      <c r="AY396">
        <v>-0.93154654558269601</v>
      </c>
      <c r="AZ396">
        <v>-0.93976220877564098</v>
      </c>
      <c r="BA396">
        <v>-0.94708485227661998</v>
      </c>
      <c r="BB396">
        <v>-0.95350664623186199</v>
      </c>
      <c r="BC396">
        <v>-0.95902369826475897</v>
      </c>
      <c r="BD396">
        <v>-0.96362976554463697</v>
      </c>
      <c r="BE396">
        <v>-0.96732057723381304</v>
      </c>
      <c r="BF396">
        <v>-0.97009230656849399</v>
      </c>
      <c r="BG396">
        <v>-0.97194137179379103</v>
      </c>
      <c r="BH396">
        <v>-0.97286646958368705</v>
      </c>
      <c r="BI396">
        <v>-0.972865924469688</v>
      </c>
      <c r="BJ396">
        <v>-0.97194042544015202</v>
      </c>
      <c r="BK396">
        <v>-0.97009056212157596</v>
      </c>
      <c r="BL396">
        <v>-0.96731876720383703</v>
      </c>
      <c r="BM396">
        <v>-0.963627813649932</v>
      </c>
      <c r="BN396">
        <v>-0.95902205879274305</v>
      </c>
      <c r="BO396">
        <v>-0.95350580727497303</v>
      </c>
      <c r="BP396">
        <v>-0.947084902608471</v>
      </c>
      <c r="BQ396">
        <v>-0.93976406471946505</v>
      </c>
      <c r="BR396">
        <v>-0.93154989025059898</v>
      </c>
      <c r="BS396">
        <v>-0.92244697513908602</v>
      </c>
      <c r="BT396">
        <v>-0.91246234444598395</v>
      </c>
      <c r="BU396">
        <v>-0.90160051499912697</v>
      </c>
      <c r="BV396">
        <v>-0.88986836792162605</v>
      </c>
      <c r="BW396">
        <v>-0.87727054871590504</v>
      </c>
      <c r="BX396">
        <v>-0.86381306575432504</v>
      </c>
      <c r="BY396">
        <v>-0.84950143568268699</v>
      </c>
      <c r="BZ396">
        <v>-0.83434133852949699</v>
      </c>
      <c r="CA396">
        <v>-0.81834000531860895</v>
      </c>
      <c r="CB396">
        <v>-0.80150490861530199</v>
      </c>
      <c r="CC396">
        <v>-0.78384504231935304</v>
      </c>
      <c r="CD396">
        <v>-0.76537173698238803</v>
      </c>
      <c r="CE396">
        <v>-0.74609604788471195</v>
      </c>
      <c r="CF396">
        <v>-0.72603346312442596</v>
      </c>
      <c r="CG396">
        <v>-0.70519910824947596</v>
      </c>
      <c r="CH396">
        <v>-0.68361162392165098</v>
      </c>
      <c r="CI396">
        <v>-0.66129238552662595</v>
      </c>
      <c r="CJ396">
        <v>-0.63826308865974601</v>
      </c>
      <c r="CK396">
        <v>-0.61455100617466096</v>
      </c>
      <c r="CL396">
        <v>-0.59018208977520703</v>
      </c>
      <c r="CM396">
        <v>-0.56518729353950203</v>
      </c>
      <c r="CN396">
        <v>-0.53959699712154297</v>
      </c>
      <c r="CO396">
        <v>-0.51344445577086795</v>
      </c>
      <c r="CP396">
        <v>-0.48676275806924402</v>
      </c>
      <c r="CQ396">
        <v>-0.45958690202187802</v>
      </c>
      <c r="CR396">
        <v>-0.43195113896162102</v>
      </c>
      <c r="CS396">
        <v>-0.40389083344246401</v>
      </c>
      <c r="CT396">
        <v>-0.37544086427460999</v>
      </c>
      <c r="CU396">
        <v>-0.34663546184654898</v>
      </c>
      <c r="CV396">
        <v>-0.317509076687019</v>
      </c>
      <c r="CW396">
        <v>-0.28809449049413099</v>
      </c>
      <c r="CX396">
        <v>-0.25842416465541102</v>
      </c>
      <c r="CY396">
        <v>-0.22852915736597801</v>
      </c>
      <c r="CZ396">
        <v>-0.19843967423611</v>
      </c>
      <c r="DA396">
        <v>-0.16818401267431399</v>
      </c>
      <c r="DB396">
        <v>-0.13779068913044701</v>
      </c>
      <c r="DC396">
        <v>-0.107285325095567</v>
      </c>
      <c r="DD396">
        <v>-7.6694491617959104E-2</v>
      </c>
      <c r="DE396">
        <v>-4.6042620227535698E-2</v>
      </c>
      <c r="DF396">
        <v>-3.07043399940903E-2</v>
      </c>
    </row>
    <row r="397" spans="11:110" ht="1.1499999999999999" customHeight="1" x14ac:dyDescent="0.25">
      <c r="K397">
        <v>-2.9924465216581601E-2</v>
      </c>
      <c r="L397">
        <v>-4.48833195924817E-2</v>
      </c>
      <c r="M397">
        <v>-7.4766593565468595E-2</v>
      </c>
      <c r="N397">
        <v>-0.104589086211776</v>
      </c>
      <c r="O397">
        <v>-0.134328588633534</v>
      </c>
      <c r="P397">
        <v>-0.16395796498722501</v>
      </c>
      <c r="Q397">
        <v>-0.193450699655868</v>
      </c>
      <c r="R397">
        <v>-0.222782327131444</v>
      </c>
      <c r="S397">
        <v>-0.25192418540852002</v>
      </c>
      <c r="T397">
        <v>-0.28084051599577797</v>
      </c>
      <c r="U397">
        <v>-0.30951431191353501</v>
      </c>
      <c r="V397">
        <v>-0.33790217496337799</v>
      </c>
      <c r="W397">
        <v>-0.36597575792703502</v>
      </c>
      <c r="X397">
        <v>-0.39370605950838999</v>
      </c>
      <c r="Y397">
        <v>-0.42105466248970902</v>
      </c>
      <c r="Z397">
        <v>-0.44798844273593202</v>
      </c>
      <c r="AA397">
        <v>-0.474474923375237</v>
      </c>
      <c r="AB397">
        <v>-0.50048079994801298</v>
      </c>
      <c r="AC397">
        <v>-0.52596812133007398</v>
      </c>
      <c r="AD397">
        <v>-0.55090973564050705</v>
      </c>
      <c r="AE397">
        <v>-0.57527074354629304</v>
      </c>
      <c r="AF397">
        <v>-0.59902145611478297</v>
      </c>
      <c r="AG397">
        <v>-0.62213349893536296</v>
      </c>
      <c r="AH397">
        <v>-0.64458069476166202</v>
      </c>
      <c r="AI397">
        <v>-0.66633678125516305</v>
      </c>
      <c r="AJ397">
        <v>-0.68738061710477705</v>
      </c>
      <c r="AK397">
        <v>-0.70769118759394101</v>
      </c>
      <c r="AL397">
        <v>-0.72725043382809396</v>
      </c>
      <c r="AM397">
        <v>-0.74604277638959404</v>
      </c>
      <c r="AN397">
        <v>-0.76405406714472901</v>
      </c>
      <c r="AO397">
        <v>-0.78127274810756697</v>
      </c>
      <c r="AP397">
        <v>-0.79768791473605205</v>
      </c>
      <c r="AQ397">
        <v>-0.81329169836821102</v>
      </c>
      <c r="AR397">
        <v>-0.82807505955563998</v>
      </c>
      <c r="AS397">
        <v>-0.84203273372682796</v>
      </c>
      <c r="AT397">
        <v>-0.85515710657593902</v>
      </c>
      <c r="AU397">
        <v>-0.86744363738142904</v>
      </c>
      <c r="AV397">
        <v>-0.87888588550560098</v>
      </c>
      <c r="AW397">
        <v>-0.88947926946890199</v>
      </c>
      <c r="AX397">
        <v>-0.89921719325653104</v>
      </c>
      <c r="AY397">
        <v>-0.90809541426975104</v>
      </c>
      <c r="AZ397">
        <v>-0.91610636501643905</v>
      </c>
      <c r="BA397">
        <v>-0.92324630993502899</v>
      </c>
      <c r="BB397">
        <v>-0.92950773685507504</v>
      </c>
      <c r="BC397">
        <v>-0.93488685733672805</v>
      </c>
      <c r="BD397">
        <v>-0.93937765919565197</v>
      </c>
      <c r="BE397">
        <v>-0.94297602318699703</v>
      </c>
      <c r="BF397">
        <v>-0.94567826496504004</v>
      </c>
      <c r="BG397">
        <v>-0.94748093298625902</v>
      </c>
      <c r="BH397">
        <v>-0.94838279904601697</v>
      </c>
      <c r="BI397">
        <v>-0.94838225785610097</v>
      </c>
      <c r="BJ397">
        <v>-0.94747999012808504</v>
      </c>
      <c r="BK397">
        <v>-0.94567656796715205</v>
      </c>
      <c r="BL397">
        <v>-0.94297432351175303</v>
      </c>
      <c r="BM397">
        <v>-0.93937591284608002</v>
      </c>
      <c r="BN397">
        <v>-0.93488552939450498</v>
      </c>
      <c r="BO397">
        <v>-0.92950728653550896</v>
      </c>
      <c r="BP397">
        <v>-0.92324683259310303</v>
      </c>
      <c r="BQ397">
        <v>-0.91610867072352398</v>
      </c>
      <c r="BR397">
        <v>-0.90809919979273201</v>
      </c>
      <c r="BS397">
        <v>-0.89922282900616102</v>
      </c>
      <c r="BT397">
        <v>-0.88948641559959396</v>
      </c>
      <c r="BU397">
        <v>-0.87889436070425697</v>
      </c>
      <c r="BV397">
        <v>-0.86745342573009099</v>
      </c>
      <c r="BW397">
        <v>-0.85516821712397795</v>
      </c>
      <c r="BX397">
        <v>-0.84204467836368602</v>
      </c>
      <c r="BY397">
        <v>-0.82808832261295195</v>
      </c>
      <c r="BZ397">
        <v>-0.81330482683316396</v>
      </c>
      <c r="CA397">
        <v>-0.797701378432639</v>
      </c>
      <c r="CB397">
        <v>-0.78128548316262303</v>
      </c>
      <c r="CC397">
        <v>-0.76406600058109198</v>
      </c>
      <c r="CD397">
        <v>-0.74605422468632199</v>
      </c>
      <c r="CE397">
        <v>-0.72726100875686805</v>
      </c>
      <c r="CF397">
        <v>-0.70770158641078496</v>
      </c>
      <c r="CG397">
        <v>-0.68739083443966098</v>
      </c>
      <c r="CH397">
        <v>-0.66634687623079503</v>
      </c>
      <c r="CI397">
        <v>-0.64459068494699701</v>
      </c>
      <c r="CJ397">
        <v>-0.62214329274060198</v>
      </c>
      <c r="CK397">
        <v>-0.59903126444746202</v>
      </c>
      <c r="CL397">
        <v>-0.57527983274084304</v>
      </c>
      <c r="CM397">
        <v>-0.55091898007338802</v>
      </c>
      <c r="CN397">
        <v>-0.52597823307811697</v>
      </c>
      <c r="CO397">
        <v>-0.50048980548956001</v>
      </c>
      <c r="CP397">
        <v>-0.47448576673548298</v>
      </c>
      <c r="CQ397">
        <v>-0.44800004471763699</v>
      </c>
      <c r="CR397">
        <v>-0.42106587797761602</v>
      </c>
      <c r="CS397">
        <v>-0.39371747420816</v>
      </c>
      <c r="CT397">
        <v>-0.36598879319509697</v>
      </c>
      <c r="CU397">
        <v>-0.33791296495010997</v>
      </c>
      <c r="CV397">
        <v>-0.30952350318074801</v>
      </c>
      <c r="CW397">
        <v>-0.28085230377062498</v>
      </c>
      <c r="CX397">
        <v>-0.25193091682610802</v>
      </c>
      <c r="CY397">
        <v>-0.222789631256441</v>
      </c>
      <c r="CZ397">
        <v>-0.19345791459609599</v>
      </c>
      <c r="DA397">
        <v>-0.16396338558882201</v>
      </c>
      <c r="DB397">
        <v>-0.13433388662433501</v>
      </c>
      <c r="DC397">
        <v>-0.104594583998291</v>
      </c>
      <c r="DD397">
        <v>-7.4771363387671902E-2</v>
      </c>
      <c r="DE397">
        <v>-4.4888294809411401E-2</v>
      </c>
      <c r="DF397">
        <v>-2.99346026825878E-2</v>
      </c>
    </row>
    <row r="398" spans="11:110" ht="1.1499999999999999" customHeight="1" x14ac:dyDescent="0.25">
      <c r="K398">
        <v>-2.91567240029416E-2</v>
      </c>
      <c r="L398">
        <v>-4.3731604150962E-2</v>
      </c>
      <c r="M398">
        <v>-7.2847692445830003E-2</v>
      </c>
      <c r="N398">
        <v>-0.101904272196638</v>
      </c>
      <c r="O398">
        <v>-0.130879536654993</v>
      </c>
      <c r="P398">
        <v>-0.15974681180362499</v>
      </c>
      <c r="Q398">
        <v>-0.18848010803338999</v>
      </c>
      <c r="R398">
        <v>-0.21705581060404699</v>
      </c>
      <c r="S398">
        <v>-0.245445763369152</v>
      </c>
      <c r="T398">
        <v>-0.27361491419165701</v>
      </c>
      <c r="U398">
        <v>-0.30154716472788001</v>
      </c>
      <c r="V398">
        <v>-0.329199981933265</v>
      </c>
      <c r="W398">
        <v>-0.35654587363258</v>
      </c>
      <c r="X398">
        <v>-0.383556804452996</v>
      </c>
      <c r="Y398">
        <v>-0.41019539276837702</v>
      </c>
      <c r="Z398">
        <v>-0.43642967436721303</v>
      </c>
      <c r="AA398">
        <v>-0.46222789982544299</v>
      </c>
      <c r="AB398">
        <v>-0.487558126765607</v>
      </c>
      <c r="AC398">
        <v>-0.51238338171912301</v>
      </c>
      <c r="AD398">
        <v>-0.53667733164621501</v>
      </c>
      <c r="AE398">
        <v>-0.56040638293412404</v>
      </c>
      <c r="AF398">
        <v>-0.58354148170048503</v>
      </c>
      <c r="AG398">
        <v>-0.60605527428902795</v>
      </c>
      <c r="AH398">
        <v>-0.62792230776160496</v>
      </c>
      <c r="AI398">
        <v>-0.64911690728114502</v>
      </c>
      <c r="AJ398">
        <v>-0.66961867908842498</v>
      </c>
      <c r="AK398">
        <v>-0.68940699225698998</v>
      </c>
      <c r="AL398">
        <v>-0.708464129441299</v>
      </c>
      <c r="AM398">
        <v>-0.72677508233020904</v>
      </c>
      <c r="AN398">
        <v>-0.744325619930573</v>
      </c>
      <c r="AO398">
        <v>-0.76110456723408804</v>
      </c>
      <c r="AP398">
        <v>-0.77710115253788803</v>
      </c>
      <c r="AQ398">
        <v>-0.792307348019053</v>
      </c>
      <c r="AR398">
        <v>-0.806714492616738</v>
      </c>
      <c r="AS398">
        <v>-0.82031708781951695</v>
      </c>
      <c r="AT398">
        <v>-0.833107653710772</v>
      </c>
      <c r="AU398">
        <v>-0.84508177077497304</v>
      </c>
      <c r="AV398">
        <v>-0.85623288374639195</v>
      </c>
      <c r="AW398">
        <v>-0.86655666762455796</v>
      </c>
      <c r="AX398">
        <v>-0.87604657925505303</v>
      </c>
      <c r="AY398">
        <v>-0.88469845041487105</v>
      </c>
      <c r="AZ398">
        <v>-0.89250505345781195</v>
      </c>
      <c r="BA398">
        <v>-0.89946261827014895</v>
      </c>
      <c r="BB398">
        <v>-0.90556400258098602</v>
      </c>
      <c r="BC398">
        <v>-0.910805493041425</v>
      </c>
      <c r="BD398">
        <v>-0.91518127599222199</v>
      </c>
      <c r="BE398">
        <v>-0.91868743556277799</v>
      </c>
      <c r="BF398">
        <v>-0.92132034408877095</v>
      </c>
      <c r="BG398">
        <v>-0.92307674620962599</v>
      </c>
      <c r="BH398">
        <v>-0.92395543534045399</v>
      </c>
      <c r="BI398">
        <v>-0.92395488676230697</v>
      </c>
      <c r="BJ398">
        <v>-0.92307579568976506</v>
      </c>
      <c r="BK398">
        <v>-0.92131866801948004</v>
      </c>
      <c r="BL398">
        <v>-0.91868580776999798</v>
      </c>
      <c r="BM398">
        <v>-0.915179694060125</v>
      </c>
      <c r="BN398">
        <v>-0.91080442174064402</v>
      </c>
      <c r="BO398">
        <v>-0.90556388523856202</v>
      </c>
      <c r="BP398">
        <v>-0.89946356121248205</v>
      </c>
      <c r="BQ398">
        <v>-0.892507750901813</v>
      </c>
      <c r="BR398">
        <v>-0.88470263825935003</v>
      </c>
      <c r="BS398">
        <v>-0.87605248653359802</v>
      </c>
      <c r="BT398">
        <v>-0.86656394454982</v>
      </c>
      <c r="BU398">
        <v>-0.85624134207222502</v>
      </c>
      <c r="BV398">
        <v>-0.84509127351586799</v>
      </c>
      <c r="BW398">
        <v>-0.83311833922860301</v>
      </c>
      <c r="BX398">
        <v>-0.82032837560810501</v>
      </c>
      <c r="BY398">
        <v>-0.806726907481088</v>
      </c>
      <c r="BZ398">
        <v>-0.79231957614420001</v>
      </c>
      <c r="CA398">
        <v>-0.77711352436996095</v>
      </c>
      <c r="CB398">
        <v>-0.76111626551895795</v>
      </c>
      <c r="CC398">
        <v>-0.74433651704524395</v>
      </c>
      <c r="CD398">
        <v>-0.726785514263247</v>
      </c>
      <c r="CE398">
        <v>-0.70847390213246397</v>
      </c>
      <c r="CF398">
        <v>-0.68941664553669801</v>
      </c>
      <c r="CG398">
        <v>-0.669628363860856</v>
      </c>
      <c r="CH398">
        <v>-0.64912666898925997</v>
      </c>
      <c r="CI398">
        <v>-0.62793211387274805</v>
      </c>
      <c r="CJ398">
        <v>-0.60606509468354397</v>
      </c>
      <c r="CK398">
        <v>-0.583551450819491</v>
      </c>
      <c r="CL398">
        <v>-0.56041572684625796</v>
      </c>
      <c r="CM398">
        <v>-0.53668693401044398</v>
      </c>
      <c r="CN398">
        <v>-0.51239376936039205</v>
      </c>
      <c r="CO398">
        <v>-0.48756741636887402</v>
      </c>
      <c r="CP398">
        <v>-0.46223895457008402</v>
      </c>
      <c r="CQ398">
        <v>-0.43644124584156901</v>
      </c>
      <c r="CR398">
        <v>-0.41020655101770398</v>
      </c>
      <c r="CS398">
        <v>-0.38356792916210403</v>
      </c>
      <c r="CT398">
        <v>-0.35655843579562702</v>
      </c>
      <c r="CU398">
        <v>-0.32921012631234498</v>
      </c>
      <c r="CV398">
        <v>-0.301555574463168</v>
      </c>
      <c r="CW398">
        <v>-0.27362580750156201</v>
      </c>
      <c r="CX398">
        <v>-0.245451471438314</v>
      </c>
      <c r="CY398">
        <v>-0.21706208023398099</v>
      </c>
      <c r="CZ398">
        <v>-0.188486371039466</v>
      </c>
      <c r="DA398">
        <v>-0.15975127875619299</v>
      </c>
      <c r="DB398">
        <v>-0.13088396593079701</v>
      </c>
      <c r="DC398">
        <v>-0.10190913217865701</v>
      </c>
      <c r="DD398">
        <v>-7.2851982936413096E-2</v>
      </c>
      <c r="DE398">
        <v>-4.3736195348324097E-2</v>
      </c>
      <c r="DF398">
        <v>-2.9166334223064E-2</v>
      </c>
    </row>
    <row r="399" spans="11:110" ht="1.1499999999999999" customHeight="1" x14ac:dyDescent="0.25">
      <c r="K399">
        <v>-2.8390430816052602E-2</v>
      </c>
      <c r="L399">
        <v>-4.2582065379638101E-2</v>
      </c>
      <c r="M399">
        <v>-7.0932444186555504E-2</v>
      </c>
      <c r="N399">
        <v>-9.9224620300633407E-2</v>
      </c>
      <c r="O399">
        <v>-0.1274371863141</v>
      </c>
      <c r="P399">
        <v>-0.155543958896428</v>
      </c>
      <c r="Q399">
        <v>-0.18351947629064799</v>
      </c>
      <c r="R399">
        <v>-0.211340957479969</v>
      </c>
      <c r="S399">
        <v>-0.23898079129960001</v>
      </c>
      <c r="T399">
        <v>-0.26640460899663099</v>
      </c>
      <c r="U399">
        <v>-0.29359721814964301</v>
      </c>
      <c r="V399">
        <v>-0.32051695542995701</v>
      </c>
      <c r="W399">
        <v>-0.34713715502561998</v>
      </c>
      <c r="X399">
        <v>-0.373430777800422</v>
      </c>
      <c r="Y399">
        <v>-0.39936140029356898</v>
      </c>
      <c r="Z399">
        <v>-0.42489825019858402</v>
      </c>
      <c r="AA399">
        <v>-0.450010301980728</v>
      </c>
      <c r="AB399">
        <v>-0.47466687315517903</v>
      </c>
      <c r="AC399">
        <v>-0.49883205413534498</v>
      </c>
      <c r="AD399">
        <v>-0.52248025241445695</v>
      </c>
      <c r="AE399">
        <v>-0.54557914707118904</v>
      </c>
      <c r="AF399">
        <v>-0.56810037695456195</v>
      </c>
      <c r="AG399">
        <v>-0.59001751736608099</v>
      </c>
      <c r="AH399">
        <v>-0.61130587075472698</v>
      </c>
      <c r="AI399">
        <v>-0.63194035666968296</v>
      </c>
      <c r="AJ399">
        <v>-0.65190127448087798</v>
      </c>
      <c r="AK399">
        <v>-0.67116843398124204</v>
      </c>
      <c r="AL399">
        <v>-0.68972443262530703</v>
      </c>
      <c r="AM399">
        <v>-0.70755483604490499</v>
      </c>
      <c r="AN399">
        <v>-0.72464537252824301</v>
      </c>
      <c r="AO399">
        <v>-0.74098522001841505</v>
      </c>
      <c r="AP399">
        <v>-0.75656379116536698</v>
      </c>
      <c r="AQ399">
        <v>-0.77137288838214302</v>
      </c>
      <c r="AR399">
        <v>-0.78540425171821404</v>
      </c>
      <c r="AS399">
        <v>-0.79865217310746595</v>
      </c>
      <c r="AT399">
        <v>-0.81110929125124098</v>
      </c>
      <c r="AU399">
        <v>-0.82277135971175097</v>
      </c>
      <c r="AV399">
        <v>-0.83363167521937098</v>
      </c>
      <c r="AW399">
        <v>-0.843686200843203</v>
      </c>
      <c r="AX399">
        <v>-0.85292844935414902</v>
      </c>
      <c r="AY399">
        <v>-0.86135429433977595</v>
      </c>
      <c r="AZ399">
        <v>-0.86895689823676003</v>
      </c>
      <c r="BA399">
        <v>-0.87573239403803604</v>
      </c>
      <c r="BB399">
        <v>-0.88167404387645498</v>
      </c>
      <c r="BC399">
        <v>-0.88677819303934402</v>
      </c>
      <c r="BD399">
        <v>-0.89103919254632702</v>
      </c>
      <c r="BE399">
        <v>-0.89445337684459003</v>
      </c>
      <c r="BF399">
        <v>-0.89701710090865505</v>
      </c>
      <c r="BG399">
        <v>-0.898727359979961</v>
      </c>
      <c r="BH399">
        <v>-0.89958292610712698</v>
      </c>
      <c r="BI399">
        <v>-0.89958235934254305</v>
      </c>
      <c r="BJ399">
        <v>-0.89872639355642103</v>
      </c>
      <c r="BK399">
        <v>-0.89701542179699101</v>
      </c>
      <c r="BL399">
        <v>-0.89445178658074398</v>
      </c>
      <c r="BM399">
        <v>-0.89103773605733705</v>
      </c>
      <c r="BN399">
        <v>-0.88677732474982696</v>
      </c>
      <c r="BO399">
        <v>-0.88167420524890505</v>
      </c>
      <c r="BP399">
        <v>-0.87573370209002799</v>
      </c>
      <c r="BQ399">
        <v>-0.86895993044121</v>
      </c>
      <c r="BR399">
        <v>-0.861358842197123</v>
      </c>
      <c r="BS399">
        <v>-0.85293459310556397</v>
      </c>
      <c r="BT399">
        <v>-0.84369358578973697</v>
      </c>
      <c r="BU399">
        <v>-0.83364011895430301</v>
      </c>
      <c r="BV399">
        <v>-0.822780577158296</v>
      </c>
      <c r="BW399">
        <v>-0.81111958314141197</v>
      </c>
      <c r="BX399">
        <v>-0.79866282912395004</v>
      </c>
      <c r="BY399">
        <v>-0.78541586275481201</v>
      </c>
      <c r="BZ399">
        <v>-0.771384261771904</v>
      </c>
      <c r="CA399">
        <v>-0.75657512061204202</v>
      </c>
      <c r="CB399">
        <v>-0.740995938262622</v>
      </c>
      <c r="CC399">
        <v>-0.72465528105306398</v>
      </c>
      <c r="CD399">
        <v>-0.70756430614945198</v>
      </c>
      <c r="CE399">
        <v>-0.68973344295346495</v>
      </c>
      <c r="CF399">
        <v>-0.67117737588636806</v>
      </c>
      <c r="CG399">
        <v>-0.65191045671328895</v>
      </c>
      <c r="CH399">
        <v>-0.63194979376359595</v>
      </c>
      <c r="CI399">
        <v>-0.61131550062499995</v>
      </c>
      <c r="CJ399">
        <v>-0.59002736491319396</v>
      </c>
      <c r="CK399">
        <v>-0.56811048424176502</v>
      </c>
      <c r="CL399">
        <v>-0.54558874292505999</v>
      </c>
      <c r="CM399">
        <v>-0.52249018413053305</v>
      </c>
      <c r="CN399">
        <v>-0.49884269442462897</v>
      </c>
      <c r="CO399">
        <v>-0.474676441196761</v>
      </c>
      <c r="CP399">
        <v>-0.45002153790513599</v>
      </c>
      <c r="CQ399">
        <v>-0.42490978954987402</v>
      </c>
      <c r="CR399">
        <v>-0.39937250551501102</v>
      </c>
      <c r="CS399">
        <v>-0.37344161264251302</v>
      </c>
      <c r="CT399">
        <v>-0.34714926747701602</v>
      </c>
      <c r="CU399">
        <v>-0.32052648225381702</v>
      </c>
      <c r="CV399">
        <v>-0.29360488413246</v>
      </c>
      <c r="CW399">
        <v>-0.26641464843809898</v>
      </c>
      <c r="CX399">
        <v>-0.23898552601122899</v>
      </c>
      <c r="CY399">
        <v>-0.211346247673841</v>
      </c>
      <c r="CZ399">
        <v>-0.18352483057601099</v>
      </c>
      <c r="DA399">
        <v>-0.15554751737203301</v>
      </c>
      <c r="DB399">
        <v>-0.12744079001414299</v>
      </c>
      <c r="DC399">
        <v>-9.9228864973219894E-2</v>
      </c>
      <c r="DD399">
        <v>-7.0936277367004502E-2</v>
      </c>
      <c r="DE399">
        <v>-4.2586279346191899E-2</v>
      </c>
      <c r="DF399">
        <v>-2.8399506039932E-2</v>
      </c>
    </row>
    <row r="400" spans="11:110" ht="1.1499999999999999" customHeight="1" x14ac:dyDescent="0.25">
      <c r="K400">
        <v>-2.76255573850448E-2</v>
      </c>
      <c r="L400">
        <v>-4.1434658105281401E-2</v>
      </c>
      <c r="M400">
        <v>-6.9020772826070206E-2</v>
      </c>
      <c r="N400">
        <v>-9.6550023362378806E-2</v>
      </c>
      <c r="O400">
        <v>-0.12400139494312</v>
      </c>
      <c r="P400">
        <v>-0.15134922653889099</v>
      </c>
      <c r="Q400">
        <v>-0.17856858807517201</v>
      </c>
      <c r="R400">
        <v>-0.20563750681777401</v>
      </c>
      <c r="S400">
        <v>-0.23252896231811501</v>
      </c>
      <c r="T400">
        <v>-0.25920924774791199</v>
      </c>
      <c r="U400">
        <v>-0.28566406247167297</v>
      </c>
      <c r="V400">
        <v>-0.31185263277123298</v>
      </c>
      <c r="W400">
        <v>-0.33774908014530802</v>
      </c>
      <c r="X400">
        <v>-0.36332739256827601</v>
      </c>
      <c r="Y400">
        <v>-0.38855203943757199</v>
      </c>
      <c r="Z400">
        <v>-0.413393455757814</v>
      </c>
      <c r="AA400">
        <v>-0.43782135184459497</v>
      </c>
      <c r="AB400">
        <v>-0.46180619930921202</v>
      </c>
      <c r="AC400">
        <v>-0.48531323272167298</v>
      </c>
      <c r="AD400">
        <v>-0.50831753709009198</v>
      </c>
      <c r="AE400">
        <v>-0.53078801571443301</v>
      </c>
      <c r="AF400">
        <v>-0.55269706975960597</v>
      </c>
      <c r="AG400">
        <v>-0.57401911096499103</v>
      </c>
      <c r="AH400">
        <v>-0.59473021820391703</v>
      </c>
      <c r="AI400">
        <v>-0.61480593147625695</v>
      </c>
      <c r="AJ400">
        <v>-0.63422717090613701</v>
      </c>
      <c r="AK400">
        <v>-0.65297425127988296</v>
      </c>
      <c r="AL400">
        <v>-0.67103006720083602</v>
      </c>
      <c r="AM400">
        <v>-0.68838073789677701</v>
      </c>
      <c r="AN400">
        <v>-0.705012017485391</v>
      </c>
      <c r="AO400">
        <v>-0.72091339248059305</v>
      </c>
      <c r="AP400">
        <v>-0.736074504672101</v>
      </c>
      <c r="AQ400">
        <v>-0.75048699858224999</v>
      </c>
      <c r="AR400">
        <v>-0.76414300767716603</v>
      </c>
      <c r="AS400">
        <v>-0.77703665916464104</v>
      </c>
      <c r="AT400">
        <v>-0.78916069129295396</v>
      </c>
      <c r="AU400">
        <v>-0.80051106516877102</v>
      </c>
      <c r="AV400">
        <v>-0.81108092392321796</v>
      </c>
      <c r="AW400">
        <v>-0.82086652343414601</v>
      </c>
      <c r="AX400">
        <v>-0.829861449085601</v>
      </c>
      <c r="AY400">
        <v>-0.83806158760443805</v>
      </c>
      <c r="AZ400">
        <v>-0.84546052304555297</v>
      </c>
      <c r="BA400">
        <v>-0.85205425493256803</v>
      </c>
      <c r="BB400">
        <v>-0.85783646250854795</v>
      </c>
      <c r="BC400">
        <v>-0.86280354566505602</v>
      </c>
      <c r="BD400">
        <v>-0.86694998857574301</v>
      </c>
      <c r="BE400">
        <v>-0.87027241087542295</v>
      </c>
      <c r="BF400">
        <v>-0.87276709609356096</v>
      </c>
      <c r="BG400">
        <v>-0.87443132570480397</v>
      </c>
      <c r="BH400">
        <v>-0.87526382217733001</v>
      </c>
      <c r="BI400">
        <v>-0.87526322799557399</v>
      </c>
      <c r="BJ400">
        <v>-0.87443033766623501</v>
      </c>
      <c r="BK400">
        <v>-0.87276539332774905</v>
      </c>
      <c r="BL400">
        <v>-0.87027082874924799</v>
      </c>
      <c r="BM400">
        <v>-0.86694862118606497</v>
      </c>
      <c r="BN400">
        <v>-0.86280282942681796</v>
      </c>
      <c r="BO400">
        <v>-0.85783685045813396</v>
      </c>
      <c r="BP400">
        <v>-0.85205587063406596</v>
      </c>
      <c r="BQ400">
        <v>-0.84546383508935796</v>
      </c>
      <c r="BR400">
        <v>-0.83806644944492703</v>
      </c>
      <c r="BS400">
        <v>-0.82986779383022502</v>
      </c>
      <c r="BT400">
        <v>-0.82087399476607903</v>
      </c>
      <c r="BU400">
        <v>-0.81108935099384305</v>
      </c>
      <c r="BV400">
        <v>-0.80052000367870202</v>
      </c>
      <c r="BW400">
        <v>-0.78917061770597197</v>
      </c>
      <c r="BX400">
        <v>-0.77704671250998603</v>
      </c>
      <c r="BY400">
        <v>-0.76415386313352396</v>
      </c>
      <c r="BZ400">
        <v>-0.75049756226196596</v>
      </c>
      <c r="CA400">
        <v>-0.73608484855694301</v>
      </c>
      <c r="CB400">
        <v>-0.72092318866247695</v>
      </c>
      <c r="CC400">
        <v>-0.70502098745794195</v>
      </c>
      <c r="CD400">
        <v>-0.68838930681759303</v>
      </c>
      <c r="CE400">
        <v>-0.67103835296332803</v>
      </c>
      <c r="CF400">
        <v>-0.65298251980959698</v>
      </c>
      <c r="CG400">
        <v>-0.63423588077232096</v>
      </c>
      <c r="CH400">
        <v>-0.61481504939145804</v>
      </c>
      <c r="CI400">
        <v>-0.59473968118542797</v>
      </c>
      <c r="CJ400">
        <v>-0.57402898076817099</v>
      </c>
      <c r="CK400">
        <v>-0.55270729063203305</v>
      </c>
      <c r="CL400">
        <v>-0.53079785770153198</v>
      </c>
      <c r="CM400">
        <v>-0.50832776476480301</v>
      </c>
      <c r="CN400">
        <v>-0.48532410096568102</v>
      </c>
      <c r="CO400">
        <v>-0.461816036348773</v>
      </c>
      <c r="CP400">
        <v>-0.43783273531760197</v>
      </c>
      <c r="CQ400">
        <v>-0.413404961258588</v>
      </c>
      <c r="CR400">
        <v>-0.38856308920698601</v>
      </c>
      <c r="CS400">
        <v>-0.36333793790943197</v>
      </c>
      <c r="CT400">
        <v>-0.337760762173547</v>
      </c>
      <c r="CU400">
        <v>-0.31186156625504702</v>
      </c>
      <c r="CV400">
        <v>-0.28567102278454898</v>
      </c>
      <c r="CW400">
        <v>-0.25921846959501599</v>
      </c>
      <c r="CX400">
        <v>-0.23253277414862999</v>
      </c>
      <c r="CY400">
        <v>-0.205641873037234</v>
      </c>
      <c r="CZ400">
        <v>-0.17857307621229199</v>
      </c>
      <c r="DA400">
        <v>-0.15135192322563801</v>
      </c>
      <c r="DB400">
        <v>-0.124004218398599</v>
      </c>
      <c r="DC400">
        <v>-9.6553675364598301E-2</v>
      </c>
      <c r="DD400">
        <v>-6.9024171660730604E-2</v>
      </c>
      <c r="DE400">
        <v>-4.143850313038E-2</v>
      </c>
      <c r="DF400">
        <v>-2.7634089529592499E-2</v>
      </c>
    </row>
    <row r="401" spans="11:110" ht="1.1499999999999999" customHeight="1" x14ac:dyDescent="0.25">
      <c r="K401">
        <v>-2.6862074199270801E-2</v>
      </c>
      <c r="L401">
        <v>-4.02893360612415E-2</v>
      </c>
      <c r="M401">
        <v>-6.7112600612263096E-2</v>
      </c>
      <c r="N401">
        <v>-9.3880371616896802E-2</v>
      </c>
      <c r="O401">
        <v>-0.120572017237941</v>
      </c>
      <c r="P401">
        <v>-0.14716243159273701</v>
      </c>
      <c r="Q401">
        <v>-0.17362722344418599</v>
      </c>
      <c r="R401">
        <v>-0.19994519434092101</v>
      </c>
      <c r="S401">
        <v>-0.22608996565669201</v>
      </c>
      <c r="T401">
        <v>-0.25202847459859601</v>
      </c>
      <c r="U401">
        <v>-0.277747284843189</v>
      </c>
      <c r="V401">
        <v>-0.30320654824270599</v>
      </c>
      <c r="W401">
        <v>-0.32838112562937499</v>
      </c>
      <c r="X401">
        <v>-0.35324605999740899</v>
      </c>
      <c r="Y401">
        <v>-0.37776666438594397</v>
      </c>
      <c r="Z401">
        <v>-0.40191457785748302</v>
      </c>
      <c r="AA401">
        <v>-0.425660272173563</v>
      </c>
      <c r="AB401">
        <v>-0.448975269002994</v>
      </c>
      <c r="AC401">
        <v>-0.47182601528235402</v>
      </c>
      <c r="AD401">
        <v>-0.49418822884255398</v>
      </c>
      <c r="AE401">
        <v>-0.51603197544407498</v>
      </c>
      <c r="AF401">
        <v>-0.53733049355290396</v>
      </c>
      <c r="AG401">
        <v>-0.55805894509245701</v>
      </c>
      <c r="AH401">
        <v>-0.57819419281302498</v>
      </c>
      <c r="AI401">
        <v>-0.59771244033747695</v>
      </c>
      <c r="AJ401">
        <v>-0.61659514464393805</v>
      </c>
      <c r="AK401">
        <v>-0.63482319000091103</v>
      </c>
      <c r="AL401">
        <v>-0.65237976366389305</v>
      </c>
      <c r="AM401">
        <v>-0.66925149588551802</v>
      </c>
      <c r="AN401">
        <v>-0.68542425244531802</v>
      </c>
      <c r="AO401">
        <v>-0.70088777633099597</v>
      </c>
      <c r="AP401">
        <v>-0.71563197157038205</v>
      </c>
      <c r="AQ401">
        <v>-0.72964836067888805</v>
      </c>
      <c r="AR401">
        <v>-0.74292943480932905</v>
      </c>
      <c r="AS401">
        <v>-0.75546921689815005</v>
      </c>
      <c r="AT401">
        <v>-0.76726052783935705</v>
      </c>
      <c r="AU401">
        <v>-0.77829954914523103</v>
      </c>
      <c r="AV401">
        <v>-0.78857929421374995</v>
      </c>
      <c r="AW401">
        <v>-0.798096290803741</v>
      </c>
      <c r="AX401">
        <v>-0.80684422356088303</v>
      </c>
      <c r="AY401">
        <v>-0.81481897267873604</v>
      </c>
      <c r="AZ401">
        <v>-0.82201455158749903</v>
      </c>
      <c r="BA401">
        <v>-0.82842681922787498</v>
      </c>
      <c r="BB401">
        <v>-0.83404986164231099</v>
      </c>
      <c r="BC401">
        <v>-0.83888013995181598</v>
      </c>
      <c r="BD401">
        <v>-0.84291224656034403</v>
      </c>
      <c r="BE401">
        <v>-0.84614310311760998</v>
      </c>
      <c r="BF401">
        <v>-0.84856889359130905</v>
      </c>
      <c r="BG401">
        <v>-0.85018719779166496</v>
      </c>
      <c r="BH401">
        <v>-0.85099667737867501</v>
      </c>
      <c r="BI401">
        <v>-0.85099604914475502</v>
      </c>
      <c r="BJ401">
        <v>-0.85018618449915195</v>
      </c>
      <c r="BK401">
        <v>-0.848567150746393</v>
      </c>
      <c r="BL401">
        <v>-0.84614150539453004</v>
      </c>
      <c r="BM401">
        <v>-0.84291093507001202</v>
      </c>
      <c r="BN401">
        <v>-0.83887952893988205</v>
      </c>
      <c r="BO401">
        <v>-0.83405042674301999</v>
      </c>
      <c r="BP401">
        <v>-0.82842868406360504</v>
      </c>
      <c r="BQ401">
        <v>-0.82201809135386505</v>
      </c>
      <c r="BR401">
        <v>-0.81482409912204701</v>
      </c>
      <c r="BS401">
        <v>-0.80685073383825001</v>
      </c>
      <c r="BT401">
        <v>-0.798103827832924</v>
      </c>
      <c r="BU401">
        <v>-0.78858769788046101</v>
      </c>
      <c r="BV401">
        <v>-0.77830822114639397</v>
      </c>
      <c r="BW401">
        <v>-0.76727011261596001</v>
      </c>
      <c r="BX401">
        <v>-0.75547870116628402</v>
      </c>
      <c r="BY401">
        <v>-0.74293958550234496</v>
      </c>
      <c r="BZ401">
        <v>-0.72965815916254895</v>
      </c>
      <c r="CA401">
        <v>-0.71564139333644505</v>
      </c>
      <c r="CB401">
        <v>-0.70089670838535301</v>
      </c>
      <c r="CC401">
        <v>-0.68543233635415601</v>
      </c>
      <c r="CD401">
        <v>-0.66925922844280195</v>
      </c>
      <c r="CE401">
        <v>-0.65238736038434997</v>
      </c>
      <c r="CF401">
        <v>-0.63483082626730702</v>
      </c>
      <c r="CG401">
        <v>-0.61660341103861804</v>
      </c>
      <c r="CH401">
        <v>-0.59772124164779505</v>
      </c>
      <c r="CI401">
        <v>-0.57820349884181199</v>
      </c>
      <c r="CJ401">
        <v>-0.55806882624350196</v>
      </c>
      <c r="CK401">
        <v>-0.53734080254333005</v>
      </c>
      <c r="CL401">
        <v>-0.51604205365400002</v>
      </c>
      <c r="CM401">
        <v>-0.49419871551695799</v>
      </c>
      <c r="CN401">
        <v>-0.471837085928418</v>
      </c>
      <c r="CO401">
        <v>-0.44898536158288099</v>
      </c>
      <c r="CP401">
        <v>-0.42567176778523802</v>
      </c>
      <c r="CQ401">
        <v>-0.401926047535484</v>
      </c>
      <c r="CR401">
        <v>-0.37777765036911098</v>
      </c>
      <c r="CS401">
        <v>-0.35325631718374001</v>
      </c>
      <c r="CT401">
        <v>-0.32839239256508701</v>
      </c>
      <c r="CU401">
        <v>-0.303214909167772</v>
      </c>
      <c r="CV401">
        <v>-0.27775357816733498</v>
      </c>
      <c r="CW401">
        <v>-0.252036910561523</v>
      </c>
      <c r="CX401">
        <v>-0.22609290566433601</v>
      </c>
      <c r="CY401">
        <v>-0.19994869216710801</v>
      </c>
      <c r="CZ401">
        <v>-0.173630887068356</v>
      </c>
      <c r="DA401">
        <v>-0.14716431490417101</v>
      </c>
      <c r="DB401">
        <v>-0.120574107300426</v>
      </c>
      <c r="DC401">
        <v>-9.3883454060460197E-2</v>
      </c>
      <c r="DD401">
        <v>-6.7115588825336095E-2</v>
      </c>
      <c r="DE401">
        <v>-4.02928218697024E-2</v>
      </c>
      <c r="DF401">
        <v>-2.6870056051275199E-2</v>
      </c>
    </row>
    <row r="402" spans="11:110" ht="1.1499999999999999" customHeight="1" x14ac:dyDescent="0.25">
      <c r="K402">
        <v>-2.6099950406532998E-2</v>
      </c>
      <c r="L402">
        <v>-3.9146051970746998E-2</v>
      </c>
      <c r="M402">
        <v>-6.5207848158679499E-2</v>
      </c>
      <c r="N402">
        <v>-9.1215552784260606E-2</v>
      </c>
      <c r="O402">
        <v>-0.117148905468447</v>
      </c>
      <c r="P402">
        <v>-0.14298338772237401</v>
      </c>
      <c r="Q402">
        <v>-0.168695158941081</v>
      </c>
      <c r="R402">
        <v>-0.19426375266686999</v>
      </c>
      <c r="S402">
        <v>-0.21966348678814901</v>
      </c>
      <c r="T402">
        <v>-0.244861930524366</v>
      </c>
      <c r="U402">
        <v>-0.26984646955921099</v>
      </c>
      <c r="V402">
        <v>-0.29457823310972803</v>
      </c>
      <c r="W402">
        <v>-0.31903276682632098</v>
      </c>
      <c r="X402">
        <v>-0.34318618982362697</v>
      </c>
      <c r="Y402">
        <v>-0.36700462899223102</v>
      </c>
      <c r="Z402">
        <v>-0.39046090479186202</v>
      </c>
      <c r="AA402">
        <v>-0.41352628650005002</v>
      </c>
      <c r="AB402">
        <v>-0.43617324937862501</v>
      </c>
      <c r="AC402">
        <v>-0.45836950345671901</v>
      </c>
      <c r="AD402">
        <v>-0.480091374507987</v>
      </c>
      <c r="AE402">
        <v>-0.50131001947213405</v>
      </c>
      <c r="AF402">
        <v>-0.52199958719252204</v>
      </c>
      <c r="AG402">
        <v>-0.54213591631000302</v>
      </c>
      <c r="AH402">
        <v>-0.56169664543476705</v>
      </c>
      <c r="AI402">
        <v>-0.58065869797025205</v>
      </c>
      <c r="AJ402">
        <v>-0.59900398015578904</v>
      </c>
      <c r="AK402">
        <v>-0.61671400334502302</v>
      </c>
      <c r="AL402">
        <v>-0.63377225852698704</v>
      </c>
      <c r="AM402">
        <v>-0.650165825661701</v>
      </c>
      <c r="AN402">
        <v>-0.66588077998699602</v>
      </c>
      <c r="AO402">
        <v>-0.68090706849618099</v>
      </c>
      <c r="AP402">
        <v>-0.695234875182136</v>
      </c>
      <c r="AQ402">
        <v>-0.70885565921060301</v>
      </c>
      <c r="AR402">
        <v>-0.72176221103612503</v>
      </c>
      <c r="AS402">
        <v>-0.73394851877796996</v>
      </c>
      <c r="AT402">
        <v>-0.74540747640808103</v>
      </c>
      <c r="AU402">
        <v>-0.75613547524272195</v>
      </c>
      <c r="AV402">
        <v>-0.76612545055435399</v>
      </c>
      <c r="AW402">
        <v>-0.77537415957604405</v>
      </c>
      <c r="AX402">
        <v>-0.78387541781591596</v>
      </c>
      <c r="AY402">
        <v>-0.79162509252611901</v>
      </c>
      <c r="AZ402">
        <v>-0.79861760809369997</v>
      </c>
      <c r="BA402">
        <v>-0.80484870545466403</v>
      </c>
      <c r="BB402">
        <v>-0.81031284590167596</v>
      </c>
      <c r="BC402">
        <v>-0.81500656579075903</v>
      </c>
      <c r="BD402">
        <v>-0.81892455131458897</v>
      </c>
      <c r="BE402">
        <v>-0.82206402103869103</v>
      </c>
      <c r="BF402">
        <v>-0.82442106016766004</v>
      </c>
      <c r="BG402">
        <v>-0.82599353377996898</v>
      </c>
      <c r="BH402">
        <v>-0.826780048384821</v>
      </c>
      <c r="BI402">
        <v>-0.82677938293140796</v>
      </c>
      <c r="BJ402">
        <v>-0.82599249320360701</v>
      </c>
      <c r="BK402">
        <v>-0.82441926576162505</v>
      </c>
      <c r="BL402">
        <v>-0.82206239013081805</v>
      </c>
      <c r="BM402">
        <v>-0.81892326620264599</v>
      </c>
      <c r="BN402">
        <v>-0.81500601870737599</v>
      </c>
      <c r="BO402">
        <v>-0.81031354189049598</v>
      </c>
      <c r="BP402">
        <v>-0.80485076138758704</v>
      </c>
      <c r="BQ402">
        <v>-0.798621326724264</v>
      </c>
      <c r="BR402">
        <v>-0.79163043154572699</v>
      </c>
      <c r="BS402">
        <v>-0.78388205863285698</v>
      </c>
      <c r="BT402">
        <v>-0.775381742140275</v>
      </c>
      <c r="BU402">
        <v>-0.76613381965571903</v>
      </c>
      <c r="BV402">
        <v>-0.75614389853827102</v>
      </c>
      <c r="BW402">
        <v>-0.74541673856784096</v>
      </c>
      <c r="BX402">
        <v>-0.73395747210831797</v>
      </c>
      <c r="BY402">
        <v>-0.72177170890474796</v>
      </c>
      <c r="BZ402">
        <v>-0.70886473679009598</v>
      </c>
      <c r="CA402">
        <v>-0.69524344364690005</v>
      </c>
      <c r="CB402">
        <v>-0.68091519322988003</v>
      </c>
      <c r="CC402">
        <v>-0.66588803282318598</v>
      </c>
      <c r="CD402">
        <v>-0.65017278862141603</v>
      </c>
      <c r="CE402">
        <v>-0.63377919961835205</v>
      </c>
      <c r="CF402">
        <v>-0.61672105055160897</v>
      </c>
      <c r="CG402">
        <v>-0.59901182941227904</v>
      </c>
      <c r="CH402">
        <v>-0.58066718299774001</v>
      </c>
      <c r="CI402">
        <v>-0.56170580384981295</v>
      </c>
      <c r="CJ402">
        <v>-0.54214579181398603</v>
      </c>
      <c r="CK402">
        <v>-0.52200995883526902</v>
      </c>
      <c r="CL402">
        <v>-0.50132031893403495</v>
      </c>
      <c r="CM402">
        <v>-0.48010208097696599</v>
      </c>
      <c r="CN402">
        <v>-0.45838075053456501</v>
      </c>
      <c r="CO402">
        <v>-0.43618357982716999</v>
      </c>
      <c r="CP402">
        <v>-0.41353785880824401</v>
      </c>
      <c r="CQ402">
        <v>-0.39047233599816</v>
      </c>
      <c r="CR402">
        <v>-0.36701553796924502</v>
      </c>
      <c r="CS402">
        <v>-0.34319616170596801</v>
      </c>
      <c r="CT402">
        <v>-0.31904363019450099</v>
      </c>
      <c r="CU402">
        <v>-0.29458603943731299</v>
      </c>
      <c r="CV402">
        <v>-0.26985213526631902</v>
      </c>
      <c r="CW402">
        <v>-0.24486960779033301</v>
      </c>
      <c r="CX402">
        <v>-0.219665606685675</v>
      </c>
      <c r="CY402">
        <v>-0.194266437532191</v>
      </c>
      <c r="CZ402">
        <v>-0.168698038509901</v>
      </c>
      <c r="DA402">
        <v>-0.14298450794294601</v>
      </c>
      <c r="DB402">
        <v>-0.11715030978606999</v>
      </c>
      <c r="DC402">
        <v>-9.1218089548478903E-2</v>
      </c>
      <c r="DD402">
        <v>-6.5210450047416005E-2</v>
      </c>
      <c r="DE402">
        <v>-3.91491896038451E-2</v>
      </c>
      <c r="DF402">
        <v>-2.6107376857044E-2</v>
      </c>
    </row>
    <row r="403" spans="11:110" ht="1.1499999999999999" customHeight="1" x14ac:dyDescent="0.25">
      <c r="K403">
        <v>-2.53391537045808E-2</v>
      </c>
      <c r="L403">
        <v>-3.8004757610910898E-2</v>
      </c>
      <c r="M403">
        <v>-6.3306434594528505E-2</v>
      </c>
      <c r="N403">
        <v>-8.8555452145947094E-2</v>
      </c>
      <c r="O403">
        <v>-0.1137319096498</v>
      </c>
      <c r="P403">
        <v>-0.13881190560602999</v>
      </c>
      <c r="Q403">
        <v>-0.163772167636516</v>
      </c>
      <c r="R403">
        <v>-0.188592911496411</v>
      </c>
      <c r="S403">
        <v>-0.21324920756294799</v>
      </c>
      <c r="T403">
        <v>-0.23770925327832601</v>
      </c>
      <c r="U403">
        <v>-0.261961198349345</v>
      </c>
      <c r="V403">
        <v>-0.28596721564598199</v>
      </c>
      <c r="W403">
        <v>-0.30970347783871999</v>
      </c>
      <c r="X403">
        <v>-0.333147190589484</v>
      </c>
      <c r="Y403">
        <v>-0.356265286614184</v>
      </c>
      <c r="Z403">
        <v>-0.37903172648665001</v>
      </c>
      <c r="AA403">
        <v>-0.401418619256942</v>
      </c>
      <c r="AB403">
        <v>-0.423399310684963</v>
      </c>
      <c r="AC403">
        <v>-0.444942802938394</v>
      </c>
      <c r="AD403">
        <v>-0.46602602433979401</v>
      </c>
      <c r="AE403">
        <v>-0.486621147370292</v>
      </c>
      <c r="AF403">
        <v>-0.50670329493936594</v>
      </c>
      <c r="AG403">
        <v>-0.52624892708981796</v>
      </c>
      <c r="AH403">
        <v>-0.54523643491242102</v>
      </c>
      <c r="AI403">
        <v>-0.56364352481688895</v>
      </c>
      <c r="AJ403">
        <v>-0.58145246951461504</v>
      </c>
      <c r="AK403">
        <v>-0.59864545191376195</v>
      </c>
      <c r="AL403">
        <v>-0.61520629373140301</v>
      </c>
      <c r="AM403">
        <v>-0.63112245039409098</v>
      </c>
      <c r="AN403">
        <v>-0.64638030756863296</v>
      </c>
      <c r="AO403">
        <v>-0.66096997056204099</v>
      </c>
      <c r="AP403">
        <v>-0.67488190392653402</v>
      </c>
      <c r="AQ403">
        <v>-0.68810758082618495</v>
      </c>
      <c r="AR403">
        <v>-0.70064001784213303</v>
      </c>
      <c r="AS403">
        <v>-0.712473239146584</v>
      </c>
      <c r="AT403">
        <v>-0.723600213594914</v>
      </c>
      <c r="AU403">
        <v>-0.73401750917993402</v>
      </c>
      <c r="AV403">
        <v>-0.74371805734767704</v>
      </c>
      <c r="AW403">
        <v>-0.75269878758709097</v>
      </c>
      <c r="AX403">
        <v>-0.76095367723335094</v>
      </c>
      <c r="AY403">
        <v>-0.76847859014712405</v>
      </c>
      <c r="AZ403">
        <v>-0.775268317834506</v>
      </c>
      <c r="BA403">
        <v>-0.78131853215394498</v>
      </c>
      <c r="BB403">
        <v>-0.78662402137210796</v>
      </c>
      <c r="BC403">
        <v>-0.791181414208881</v>
      </c>
      <c r="BD403">
        <v>-0.79498548951926695</v>
      </c>
      <c r="BE403">
        <v>-0.79803373457122695</v>
      </c>
      <c r="BF403">
        <v>-0.800322164961353</v>
      </c>
      <c r="BG403">
        <v>-0.80184889446603802</v>
      </c>
      <c r="BH403">
        <v>-0.80261249462561801</v>
      </c>
      <c r="BI403">
        <v>-0.80261179284092099</v>
      </c>
      <c r="BJ403">
        <v>-0.80184782578599401</v>
      </c>
      <c r="BK403">
        <v>-0.80032031304318396</v>
      </c>
      <c r="BL403">
        <v>-0.798032059277479</v>
      </c>
      <c r="BM403">
        <v>-0.79498420548327398</v>
      </c>
      <c r="BN403">
        <v>-0.79118089646834</v>
      </c>
      <c r="BO403">
        <v>-0.78662480549647196</v>
      </c>
      <c r="BP403">
        <v>-0.78132072333832603</v>
      </c>
      <c r="BQ403">
        <v>-0.77527216989455106</v>
      </c>
      <c r="BR403">
        <v>-0.76848408809860302</v>
      </c>
      <c r="BS403">
        <v>-0.76096041445622098</v>
      </c>
      <c r="BT403">
        <v>-0.75270639548577001</v>
      </c>
      <c r="BU403">
        <v>-0.74372637703816002</v>
      </c>
      <c r="BV403">
        <v>-0.73402570557846503</v>
      </c>
      <c r="BW403">
        <v>-0.72360916742704795</v>
      </c>
      <c r="BX403">
        <v>-0.71248170377700204</v>
      </c>
      <c r="BY403">
        <v>-0.70064891452395806</v>
      </c>
      <c r="BZ403">
        <v>-0.68811598200851198</v>
      </c>
      <c r="CA403">
        <v>-0.67488969159103296</v>
      </c>
      <c r="CB403">
        <v>-0.66097734289360599</v>
      </c>
      <c r="CC403">
        <v>-0.64638678669745697</v>
      </c>
      <c r="CD403">
        <v>-0.63112871014315197</v>
      </c>
      <c r="CE403">
        <v>-0.61521261097145696</v>
      </c>
      <c r="CF403">
        <v>-0.59865195407667604</v>
      </c>
      <c r="CG403">
        <v>-0.58145992439431604</v>
      </c>
      <c r="CH403">
        <v>-0.56365169242747404</v>
      </c>
      <c r="CI403">
        <v>-0.54524545311946404</v>
      </c>
      <c r="CJ403">
        <v>-0.52625877432452395</v>
      </c>
      <c r="CK403">
        <v>-0.50671370436434704</v>
      </c>
      <c r="CL403">
        <v>-0.486631647321764</v>
      </c>
      <c r="CM403">
        <v>-0.46603691045013401</v>
      </c>
      <c r="CN403">
        <v>-0.44495420030197602</v>
      </c>
      <c r="CO403">
        <v>-0.42340985698609002</v>
      </c>
      <c r="CP403">
        <v>-0.401430234476019</v>
      </c>
      <c r="CQ403">
        <v>-0.37904311523823198</v>
      </c>
      <c r="CR403">
        <v>-0.35627610173326002</v>
      </c>
      <c r="CS403">
        <v>-0.33315688182001801</v>
      </c>
      <c r="CT403">
        <v>-0.30971394549822401</v>
      </c>
      <c r="CU403">
        <v>-0.28597448332455699</v>
      </c>
      <c r="CV403">
        <v>-0.26196627634217201</v>
      </c>
      <c r="CW403">
        <v>-0.23771619484679801</v>
      </c>
      <c r="CX403">
        <v>-0.213250559754528</v>
      </c>
      <c r="CY403">
        <v>-0.18859483840934399</v>
      </c>
      <c r="CZ403">
        <v>-0.16377430230288101</v>
      </c>
      <c r="DA403">
        <v>-0.138812314926203</v>
      </c>
      <c r="DB403">
        <v>-0.11373267594912199</v>
      </c>
      <c r="DC403">
        <v>-8.8557468138123999E-2</v>
      </c>
      <c r="DD403">
        <v>-6.3308674838099196E-2</v>
      </c>
      <c r="DE403">
        <v>-3.8007559287820999E-2</v>
      </c>
      <c r="DF403">
        <v>-2.5346022972771599E-2</v>
      </c>
    </row>
    <row r="404" spans="11:110" ht="1.1499999999999999" customHeight="1" x14ac:dyDescent="0.25">
      <c r="K404">
        <v>-2.4579650240775599E-2</v>
      </c>
      <c r="L404">
        <v>-3.6865403857413999E-2</v>
      </c>
      <c r="M404">
        <v>-6.1408277709520002E-2</v>
      </c>
      <c r="N404">
        <v>-8.5899952619170106E-2</v>
      </c>
      <c r="O404">
        <v>-0.11032087767210599</v>
      </c>
      <c r="P404">
        <v>-0.13464779314755501</v>
      </c>
      <c r="Q404">
        <v>-0.158858019145768</v>
      </c>
      <c r="R404">
        <v>-0.182932397759696</v>
      </c>
      <c r="S404">
        <v>-0.20684680636710201</v>
      </c>
      <c r="T404">
        <v>-0.23057007730264101</v>
      </c>
      <c r="U404">
        <v>-0.25409105064983101</v>
      </c>
      <c r="V404">
        <v>-0.27737302118835899</v>
      </c>
      <c r="W404">
        <v>-0.30039273148663598</v>
      </c>
      <c r="X404">
        <v>-0.32312846997966899</v>
      </c>
      <c r="Y404">
        <v>-0.34554798995242397</v>
      </c>
      <c r="Z404">
        <v>-0.36762633458072702</v>
      </c>
      <c r="AA404">
        <v>-0.38933649600312897</v>
      </c>
      <c r="AB404">
        <v>-0.41065262598521202</v>
      </c>
      <c r="AC404">
        <v>-0.43154502369979503</v>
      </c>
      <c r="AD404">
        <v>-0.45199123188326601</v>
      </c>
      <c r="AE404">
        <v>-0.471964364708787</v>
      </c>
      <c r="AF404">
        <v>-0.49144056653331902</v>
      </c>
      <c r="AG404">
        <v>-0.51039688522459903</v>
      </c>
      <c r="AH404">
        <v>-0.52881242783224003</v>
      </c>
      <c r="AI404">
        <v>-0.54666574685353198</v>
      </c>
      <c r="AJ404">
        <v>-0.56393941176711404</v>
      </c>
      <c r="AK404">
        <v>-0.58061630374736495</v>
      </c>
      <c r="AL404">
        <v>-0.59668061617594903</v>
      </c>
      <c r="AM404">
        <v>-0.61212010047101495</v>
      </c>
      <c r="AN404">
        <v>-0.62692154756236895</v>
      </c>
      <c r="AO404">
        <v>-0.64107518818287201</v>
      </c>
      <c r="AP404">
        <v>-0.65457175149277103</v>
      </c>
      <c r="AQ404">
        <v>-0.667402814044321</v>
      </c>
      <c r="AR404">
        <v>-0.67956154007811098</v>
      </c>
      <c r="AS404">
        <v>-0.69104205457229395</v>
      </c>
      <c r="AT404">
        <v>-0.70183741664941401</v>
      </c>
      <c r="AU404">
        <v>-0.71194431917827805</v>
      </c>
      <c r="AV404">
        <v>-0.72135577887886904</v>
      </c>
      <c r="AW404">
        <v>-0.73006883375132903</v>
      </c>
      <c r="AX404">
        <v>-0.73807764799838804</v>
      </c>
      <c r="AY404">
        <v>-0.74537810814080296</v>
      </c>
      <c r="AZ404">
        <v>-0.75196530756006696</v>
      </c>
      <c r="BA404">
        <v>-0.75783491774478495</v>
      </c>
      <c r="BB404">
        <v>-0.76298199553596002</v>
      </c>
      <c r="BC404">
        <v>-0.767403277735352</v>
      </c>
      <c r="BD404">
        <v>-0.77109364926586199</v>
      </c>
      <c r="BE404">
        <v>-0.77405081658449904</v>
      </c>
      <c r="BF404">
        <v>-0.77627077911060405</v>
      </c>
      <c r="BG404">
        <v>-0.77775184399185904</v>
      </c>
      <c r="BH404">
        <v>-0.77849257826506801</v>
      </c>
      <c r="BI404">
        <v>-0.77849184529048598</v>
      </c>
      <c r="BJ404">
        <v>-0.777750747325335</v>
      </c>
      <c r="BK404">
        <v>-0.77626886958805696</v>
      </c>
      <c r="BL404">
        <v>-0.77404909205088201</v>
      </c>
      <c r="BM404">
        <v>-0.77109234574171703</v>
      </c>
      <c r="BN404">
        <v>-0.76740276231142601</v>
      </c>
      <c r="BO404">
        <v>-0.76298282884816604</v>
      </c>
      <c r="BP404">
        <v>-0.75783719226284096</v>
      </c>
      <c r="BQ404">
        <v>-0.751969250962638</v>
      </c>
      <c r="BR404">
        <v>-0.74538371106933898</v>
      </c>
      <c r="BS404">
        <v>-0.738084448633894</v>
      </c>
      <c r="BT404">
        <v>-0.73007644615915002</v>
      </c>
      <c r="BU404">
        <v>-0.72136403173164998</v>
      </c>
      <c r="BV404">
        <v>-0.71195231258509395</v>
      </c>
      <c r="BW404">
        <v>-0.70184607238365904</v>
      </c>
      <c r="BX404">
        <v>-0.69105007586525002</v>
      </c>
      <c r="BY404">
        <v>-0.67956988566203502</v>
      </c>
      <c r="BZ404">
        <v>-0.66741058403451403</v>
      </c>
      <c r="CA404">
        <v>-0.65457883252744897</v>
      </c>
      <c r="CB404">
        <v>-0.64108186077801699</v>
      </c>
      <c r="CC404">
        <v>-0.62692731234183097</v>
      </c>
      <c r="CD404">
        <v>-0.61212572081359595</v>
      </c>
      <c r="CE404">
        <v>-0.59668634040483903</v>
      </c>
      <c r="CF404">
        <v>-0.58062230423065997</v>
      </c>
      <c r="CG404">
        <v>-0.56394649082022097</v>
      </c>
      <c r="CH404">
        <v>-0.54667359533770599</v>
      </c>
      <c r="CI404">
        <v>-0.52882130993646503</v>
      </c>
      <c r="CJ404">
        <v>-0.51040667692712705</v>
      </c>
      <c r="CK404">
        <v>-0.49145098970976497</v>
      </c>
      <c r="CL404">
        <v>-0.47197503819501802</v>
      </c>
      <c r="CM404">
        <v>-0.45200225772338798</v>
      </c>
      <c r="CN404">
        <v>-0.431556545035582</v>
      </c>
      <c r="CO404">
        <v>-0.41066336178595902</v>
      </c>
      <c r="CP404">
        <v>-0.38934812346664699</v>
      </c>
      <c r="CQ404">
        <v>-0.36763767478366299</v>
      </c>
      <c r="CR404">
        <v>-0.34555869212468199</v>
      </c>
      <c r="CS404">
        <v>-0.32313788707900998</v>
      </c>
      <c r="CT404">
        <v>-0.30040280776842698</v>
      </c>
      <c r="CU404">
        <v>-0.27737976511221801</v>
      </c>
      <c r="CV404">
        <v>-0.254095580944317</v>
      </c>
      <c r="CW404">
        <v>-0.23057630260338099</v>
      </c>
      <c r="CX404">
        <v>-0.20684744394187801</v>
      </c>
      <c r="CY404">
        <v>-0.182933621002207</v>
      </c>
      <c r="CZ404">
        <v>-0.15885944679099701</v>
      </c>
      <c r="DA404">
        <v>-0.13464754554866801</v>
      </c>
      <c r="DB404">
        <v>-0.11032105309554401</v>
      </c>
      <c r="DC404">
        <v>-8.5901473999733705E-2</v>
      </c>
      <c r="DD404">
        <v>-6.1410181162655099E-2</v>
      </c>
      <c r="DE404">
        <v>-3.6867882850296997E-2</v>
      </c>
      <c r="DF404">
        <v>-2.45859650465718E-2</v>
      </c>
    </row>
    <row r="405" spans="11:110" ht="1.1499999999999999" customHeight="1" x14ac:dyDescent="0.25">
      <c r="K405">
        <v>-2.3821404540958602E-2</v>
      </c>
      <c r="L405">
        <v>-3.57279407131363E-2</v>
      </c>
      <c r="M405">
        <v>-5.9513294093717299E-2</v>
      </c>
      <c r="N405">
        <v>-8.3248934839753E-2</v>
      </c>
      <c r="O405">
        <v>-0.10691565538612301</v>
      </c>
      <c r="P405">
        <v>-0.13049085568939001</v>
      </c>
      <c r="Q405">
        <v>-0.15395247963547201</v>
      </c>
      <c r="R405">
        <v>-0.17728193571539499</v>
      </c>
      <c r="S405">
        <v>-0.20045595830888399</v>
      </c>
      <c r="T405">
        <v>-0.223444033609284</v>
      </c>
      <c r="U405">
        <v>-0.24623560384000001</v>
      </c>
      <c r="V405">
        <v>-0.26879517222758298</v>
      </c>
      <c r="W405">
        <v>-0.29109999918965901</v>
      </c>
      <c r="X405">
        <v>-0.31312943516096298</v>
      </c>
      <c r="Y405">
        <v>-0.33485209091755602</v>
      </c>
      <c r="Z405">
        <v>-0.35624402242447101</v>
      </c>
      <c r="AA405">
        <v>-0.37727914373931498</v>
      </c>
      <c r="AB405">
        <v>-0.39793237085043898</v>
      </c>
      <c r="AC405">
        <v>-0.418175280177565</v>
      </c>
      <c r="AD405">
        <v>-0.43798605398125301</v>
      </c>
      <c r="AE405">
        <v>-0.457338682610679</v>
      </c>
      <c r="AF405">
        <v>-0.47621035733073303</v>
      </c>
      <c r="AG405">
        <v>-0.49457870333778797</v>
      </c>
      <c r="AH405">
        <v>-0.51242349817206501</v>
      </c>
      <c r="AI405">
        <v>-0.529724195561452</v>
      </c>
      <c r="AJ405">
        <v>-0.546463612269803</v>
      </c>
      <c r="AK405">
        <v>-0.56262533430637596</v>
      </c>
      <c r="AL405">
        <v>-0.57819397739646705</v>
      </c>
      <c r="AM405">
        <v>-0.59315751303550701</v>
      </c>
      <c r="AN405">
        <v>-0.60750321735219504</v>
      </c>
      <c r="AO405">
        <v>-0.62122143051436995</v>
      </c>
      <c r="AP405">
        <v>-0.63430311685525298</v>
      </c>
      <c r="AQ405">
        <v>-0.64674004916751004</v>
      </c>
      <c r="AR405">
        <v>-0.65852546562548397</v>
      </c>
      <c r="AS405">
        <v>-0.66965364419732798</v>
      </c>
      <c r="AT405">
        <v>-0.68011776311806005</v>
      </c>
      <c r="AU405">
        <v>-0.68991457616584295</v>
      </c>
      <c r="AV405">
        <v>-0.69903727938362803</v>
      </c>
      <c r="AW405">
        <v>-0.70748295781801496</v>
      </c>
      <c r="AX405">
        <v>-0.71524597753470498</v>
      </c>
      <c r="AY405">
        <v>-0.72232228834535295</v>
      </c>
      <c r="AZ405">
        <v>-0.72870720581414805</v>
      </c>
      <c r="BA405">
        <v>-0.73439648053041295</v>
      </c>
      <c r="BB405">
        <v>-0.73938537714628105</v>
      </c>
      <c r="BC405">
        <v>-0.74367075081262501</v>
      </c>
      <c r="BD405">
        <v>-0.74724761966998798</v>
      </c>
      <c r="BE405">
        <v>-0.75011384330323805</v>
      </c>
      <c r="BF405">
        <v>-0.75226547549749201</v>
      </c>
      <c r="BG405">
        <v>-0.75370094987405001</v>
      </c>
      <c r="BH405">
        <v>-0.75441886424368898</v>
      </c>
      <c r="BI405">
        <v>-0.754418109213565</v>
      </c>
      <c r="BJ405">
        <v>-0.75369982617085896</v>
      </c>
      <c r="BK405">
        <v>-0.752263514129481</v>
      </c>
      <c r="BL405">
        <v>-0.75011207069332597</v>
      </c>
      <c r="BM405">
        <v>-0.74724628129967596</v>
      </c>
      <c r="BN405">
        <v>-0.743670218641582</v>
      </c>
      <c r="BO405">
        <v>-0.73938622480052296</v>
      </c>
      <c r="BP405">
        <v>-0.73439879197860503</v>
      </c>
      <c r="BQ405">
        <v>-0.72871120158448699</v>
      </c>
      <c r="BR405">
        <v>-0.72232794349009</v>
      </c>
      <c r="BS405">
        <v>-0.71525280986008399</v>
      </c>
      <c r="BT405">
        <v>-0.70749055280733897</v>
      </c>
      <c r="BU405">
        <v>-0.69904544668260304</v>
      </c>
      <c r="BV405">
        <v>-0.68992239034831004</v>
      </c>
      <c r="BW405">
        <v>-0.68012612807471196</v>
      </c>
      <c r="BX405">
        <v>-0.66966126917869595</v>
      </c>
      <c r="BY405">
        <v>-0.65853330770604301</v>
      </c>
      <c r="BZ405">
        <v>-0.64674723427937297</v>
      </c>
      <c r="CA405">
        <v>-0.63430956492549195</v>
      </c>
      <c r="CB405">
        <v>-0.62122745383298905</v>
      </c>
      <c r="CC405">
        <v>-0.60750832845325398</v>
      </c>
      <c r="CD405">
        <v>-0.59316255332023504</v>
      </c>
      <c r="CE405">
        <v>-0.57819913931369604</v>
      </c>
      <c r="CF405">
        <v>-0.56263087427426794</v>
      </c>
      <c r="CG405">
        <v>-0.54647032963016495</v>
      </c>
      <c r="CH405">
        <v>-0.52973172347939401</v>
      </c>
      <c r="CI405">
        <v>-0.51243224372723395</v>
      </c>
      <c r="CJ405">
        <v>-0.49458840904112999</v>
      </c>
      <c r="CK405">
        <v>-0.47622077094875698</v>
      </c>
      <c r="CL405">
        <v>-0.45734949648978701</v>
      </c>
      <c r="CM405">
        <v>-0.43799718088468997</v>
      </c>
      <c r="CN405">
        <v>-0.41818689877495602</v>
      </c>
      <c r="CO405">
        <v>-0.39794326567245603</v>
      </c>
      <c r="CP405">
        <v>-0.37729075697660802</v>
      </c>
      <c r="CQ405">
        <v>-0.35625530510187597</v>
      </c>
      <c r="CR405">
        <v>-0.33486266025184203</v>
      </c>
      <c r="CS405">
        <v>-0.31313858636349701</v>
      </c>
      <c r="CT405">
        <v>-0.291109685072033</v>
      </c>
      <c r="CU405">
        <v>-0.26880140728005197</v>
      </c>
      <c r="CV405">
        <v>-0.24623962592464901</v>
      </c>
      <c r="CW405">
        <v>-0.22344955937091901</v>
      </c>
      <c r="CX405">
        <v>-0.200455934985625</v>
      </c>
      <c r="CY405">
        <v>-0.17728250850198399</v>
      </c>
      <c r="CZ405">
        <v>-0.153953237090413</v>
      </c>
      <c r="DA405">
        <v>-0.13049000665218499</v>
      </c>
      <c r="DB405">
        <v>-0.106915285925074</v>
      </c>
      <c r="DC405">
        <v>-8.3249989209575603E-2</v>
      </c>
      <c r="DD405">
        <v>-5.9514885547027899E-2</v>
      </c>
      <c r="DE405">
        <v>-3.5730111261955202E-2</v>
      </c>
      <c r="DF405">
        <v>-2.3827173184827102E-2</v>
      </c>
    </row>
    <row r="406" spans="11:110" ht="1.1499999999999999" customHeight="1" x14ac:dyDescent="0.25">
      <c r="K406">
        <v>-2.3064379492398E-2</v>
      </c>
      <c r="L406">
        <v>-3.4592317326601001E-2</v>
      </c>
      <c r="M406">
        <v>-5.7621399270351502E-2</v>
      </c>
      <c r="N406">
        <v>-8.0602277262578306E-2</v>
      </c>
      <c r="O406">
        <v>-0.103516086643671</v>
      </c>
      <c r="P406">
        <v>-0.126340896223673</v>
      </c>
      <c r="Q406">
        <v>-0.149055311833872</v>
      </c>
      <c r="R406">
        <v>-0.171641246999852</v>
      </c>
      <c r="S406">
        <v>-0.19407633543744801</v>
      </c>
      <c r="T406">
        <v>-0.21633074964689</v>
      </c>
      <c r="U406">
        <v>-0.23839443342501901</v>
      </c>
      <c r="V406">
        <v>-0.26023318854410199</v>
      </c>
      <c r="W406">
        <v>-0.28182475077679497</v>
      </c>
      <c r="X406">
        <v>-0.303149493105352</v>
      </c>
      <c r="Y406">
        <v>-0.32417694055401602</v>
      </c>
      <c r="Z406">
        <v>-0.34488408498647399</v>
      </c>
      <c r="AA406">
        <v>-0.36524579129159501</v>
      </c>
      <c r="AB406">
        <v>-0.38523772306318199</v>
      </c>
      <c r="AC406">
        <v>-0.40483269137580002</v>
      </c>
      <c r="AD406">
        <v>-0.42400955090648901</v>
      </c>
      <c r="AE406">
        <v>-0.442743117239701</v>
      </c>
      <c r="AF406">
        <v>-0.46101162846143701</v>
      </c>
      <c r="AG406">
        <v>-0.47879329853546998</v>
      </c>
      <c r="AH406">
        <v>-0.49606852684353198</v>
      </c>
      <c r="AI406">
        <v>-0.51281770803994198</v>
      </c>
      <c r="AJ406">
        <v>-0.52902388204709905</v>
      </c>
      <c r="AK406">
        <v>-0.54467132635246795</v>
      </c>
      <c r="AL406">
        <v>-0.55974513341406595</v>
      </c>
      <c r="AM406">
        <v>-0.57423343137496397</v>
      </c>
      <c r="AN406">
        <v>-0.58812403945414105</v>
      </c>
      <c r="AO406">
        <v>-0.60140740973113704</v>
      </c>
      <c r="AP406">
        <v>-0.61407470410405895</v>
      </c>
      <c r="AQ406">
        <v>-0.62611797835626404</v>
      </c>
      <c r="AR406">
        <v>-0.63753048495909703</v>
      </c>
      <c r="AS406">
        <v>-0.64830669002494201</v>
      </c>
      <c r="AT406">
        <v>-0.65843993060517703</v>
      </c>
      <c r="AU406">
        <v>-0.66792695376653199</v>
      </c>
      <c r="AV406">
        <v>-0.67676122323425203</v>
      </c>
      <c r="AW406">
        <v>-0.68493982005329102</v>
      </c>
      <c r="AX406">
        <v>-0.692457314863968</v>
      </c>
      <c r="AY406">
        <v>-0.69930977161462504</v>
      </c>
      <c r="AZ406">
        <v>-0.70549264308312098</v>
      </c>
      <c r="BA406">
        <v>-0.711001838848906</v>
      </c>
      <c r="BB406">
        <v>-0.71583277605958695</v>
      </c>
      <c r="BC406">
        <v>-0.71998243020031605</v>
      </c>
      <c r="BD406">
        <v>-0.72344599060582304</v>
      </c>
      <c r="BE406">
        <v>-0.726221394614185</v>
      </c>
      <c r="BF406">
        <v>-0.72830482864020696</v>
      </c>
      <c r="BG406">
        <v>-0.72969478295814405</v>
      </c>
      <c r="BH406">
        <v>-0.73038992037005301</v>
      </c>
      <c r="BI406">
        <v>-0.73038915567947205</v>
      </c>
      <c r="BJ406">
        <v>-0.72969363408085797</v>
      </c>
      <c r="BK406">
        <v>-0.72830282664783197</v>
      </c>
      <c r="BL406">
        <v>-0.72621958050333402</v>
      </c>
      <c r="BM406">
        <v>-0.72344460761176299</v>
      </c>
      <c r="BN406">
        <v>-0.71998187007194603</v>
      </c>
      <c r="BO406">
        <v>-0.71583360765642301</v>
      </c>
      <c r="BP406">
        <v>-0.71100414760372499</v>
      </c>
      <c r="BQ406">
        <v>-0.70549665506475301</v>
      </c>
      <c r="BR406">
        <v>-0.69931542899186705</v>
      </c>
      <c r="BS406">
        <v>-0.69246414839326798</v>
      </c>
      <c r="BT406">
        <v>-0.68494737434222697</v>
      </c>
      <c r="BU406">
        <v>-0.67676928625731203</v>
      </c>
      <c r="BV406">
        <v>-0.66793461005775501</v>
      </c>
      <c r="BW406">
        <v>-0.65844801065471503</v>
      </c>
      <c r="BX406">
        <v>-0.64831396554346599</v>
      </c>
      <c r="BY406">
        <v>-0.63753786807373602</v>
      </c>
      <c r="BZ406">
        <v>-0.626124626233313</v>
      </c>
      <c r="CA406">
        <v>-0.61408059022397898</v>
      </c>
      <c r="CB406">
        <v>-0.60141283243911803</v>
      </c>
      <c r="CC406">
        <v>-0.588128557879804</v>
      </c>
      <c r="CD406">
        <v>-0.57423794513181703</v>
      </c>
      <c r="CE406">
        <v>-0.55974976433595203</v>
      </c>
      <c r="CF406">
        <v>-0.54467644326836295</v>
      </c>
      <c r="CG406">
        <v>-0.52903024767884699</v>
      </c>
      <c r="CH406">
        <v>-0.51282491490870497</v>
      </c>
      <c r="CI406">
        <v>-0.49607712987311497</v>
      </c>
      <c r="CJ406">
        <v>-0.47880288631286</v>
      </c>
      <c r="CK406">
        <v>-0.46102200948945599</v>
      </c>
      <c r="CL406">
        <v>-0.44275403263348301</v>
      </c>
      <c r="CM406">
        <v>-0.42402074220335101</v>
      </c>
      <c r="CN406">
        <v>-0.40484437969041198</v>
      </c>
      <c r="CO406">
        <v>-0.38524874276249599</v>
      </c>
      <c r="CP406">
        <v>-0.36525736858803098</v>
      </c>
      <c r="CQ406">
        <v>-0.34489529763747601</v>
      </c>
      <c r="CR406">
        <v>-0.32418735772448098</v>
      </c>
      <c r="CS406">
        <v>-0.303158387998259</v>
      </c>
      <c r="CT406">
        <v>-0.28183404415447899</v>
      </c>
      <c r="CU406">
        <v>-0.26023893063616899</v>
      </c>
      <c r="CV406">
        <v>-0.23839798547094199</v>
      </c>
      <c r="CW406">
        <v>-0.21633559096622301</v>
      </c>
      <c r="CX406">
        <v>-0.19407570545459199</v>
      </c>
      <c r="CY406">
        <v>-0.17164122110357299</v>
      </c>
      <c r="CZ406">
        <v>-0.14905543529152901</v>
      </c>
      <c r="DA406">
        <v>-0.12633950225309901</v>
      </c>
      <c r="DB406">
        <v>-0.10351521669746</v>
      </c>
      <c r="DC406">
        <v>-8.0602893807113093E-2</v>
      </c>
      <c r="DD406">
        <v>-5.7622703158417603E-2</v>
      </c>
      <c r="DE406">
        <v>-3.4594194608298399E-2</v>
      </c>
      <c r="DF406">
        <v>-2.30696167962832E-2</v>
      </c>
    </row>
    <row r="407" spans="11:110" ht="1.1499999999999999" customHeight="1" x14ac:dyDescent="0.25">
      <c r="K407">
        <v>-2.23085364075177E-2</v>
      </c>
      <c r="L407">
        <v>-3.3458482007395103E-2</v>
      </c>
      <c r="M407">
        <v>-5.5732507816787798E-2</v>
      </c>
      <c r="N407">
        <v>-7.7959856286006393E-2</v>
      </c>
      <c r="O407">
        <v>-0.100122013292598</v>
      </c>
      <c r="P407">
        <v>-0.122197715595716</v>
      </c>
      <c r="Q407">
        <v>-0.144166275059983</v>
      </c>
      <c r="R407">
        <v>-0.16601005062541799</v>
      </c>
      <c r="S407">
        <v>-0.187707606991039</v>
      </c>
      <c r="T407">
        <v>-0.20922984917526699</v>
      </c>
      <c r="U407">
        <v>-0.23056711314936301</v>
      </c>
      <c r="V407">
        <v>-0.25168658739662497</v>
      </c>
      <c r="W407">
        <v>-0.27256645424551601</v>
      </c>
      <c r="X407">
        <v>-0.293188050873877</v>
      </c>
      <c r="Y407">
        <v>-0.31352188904625999</v>
      </c>
      <c r="Z407">
        <v>-0.33354581866938099</v>
      </c>
      <c r="AA407">
        <v>-0.35323566972920101</v>
      </c>
      <c r="AB407">
        <v>-0.372567862357855</v>
      </c>
      <c r="AC407">
        <v>-0.39151638085034302</v>
      </c>
      <c r="AD407">
        <v>-0.410060786603344</v>
      </c>
      <c r="AE407">
        <v>-0.42817668925276398</v>
      </c>
      <c r="AF407">
        <v>-0.44584334695893602</v>
      </c>
      <c r="AG407">
        <v>-0.46303959222930102</v>
      </c>
      <c r="AH407">
        <v>-0.47974640113821798</v>
      </c>
      <c r="AI407">
        <v>-0.49594512721959699</v>
      </c>
      <c r="AJ407">
        <v>-0.51161903722228497</v>
      </c>
      <c r="AK407">
        <v>-0.52675306969221303</v>
      </c>
      <c r="AL407">
        <v>-0.54133284474991294</v>
      </c>
      <c r="AM407">
        <v>-0.555346604207275</v>
      </c>
      <c r="AN407">
        <v>-0.56878274160989795</v>
      </c>
      <c r="AO407">
        <v>-0.58163184068335805</v>
      </c>
      <c r="AP407">
        <v>-0.59388522208512295</v>
      </c>
      <c r="AQ407">
        <v>-0.60553529584688903</v>
      </c>
      <c r="AR407">
        <v>-0.61657529066211703</v>
      </c>
      <c r="AS407">
        <v>-0.62699987709081995</v>
      </c>
      <c r="AT407">
        <v>-0.63680259668922601</v>
      </c>
      <c r="AU407">
        <v>-0.64598012806721705</v>
      </c>
      <c r="AV407">
        <v>-0.65452627521710305</v>
      </c>
      <c r="AW407">
        <v>-0.66243808089853595</v>
      </c>
      <c r="AX407">
        <v>-0.66971031083695298</v>
      </c>
      <c r="AY407">
        <v>-0.67633919777302698</v>
      </c>
      <c r="AZ407">
        <v>-0.68232025176474898</v>
      </c>
      <c r="BA407">
        <v>-0.68764961135469005</v>
      </c>
      <c r="BB407">
        <v>-0.69232280305958205</v>
      </c>
      <c r="BC407">
        <v>-0.69633691531642805</v>
      </c>
      <c r="BD407">
        <v>-0.69968735260119497</v>
      </c>
      <c r="BE407">
        <v>-0.70237205421428295</v>
      </c>
      <c r="BF407">
        <v>-0.70438741474172695</v>
      </c>
      <c r="BG407">
        <v>-0.70573191729568396</v>
      </c>
      <c r="BH407">
        <v>-0.70640431743630405</v>
      </c>
      <c r="BI407">
        <v>-0.70640355758449402</v>
      </c>
      <c r="BJ407">
        <v>-0.70573074626754495</v>
      </c>
      <c r="BK407">
        <v>-0.70438538803130002</v>
      </c>
      <c r="BL407">
        <v>-0.70237020974523101</v>
      </c>
      <c r="BM407">
        <v>-0.69968592101830296</v>
      </c>
      <c r="BN407">
        <v>-0.69633632323957895</v>
      </c>
      <c r="BO407">
        <v>-0.692323593057658</v>
      </c>
      <c r="BP407">
        <v>-0.68765188537432498</v>
      </c>
      <c r="BQ407">
        <v>-0.68232424637149403</v>
      </c>
      <c r="BR407">
        <v>-0.67634481169471194</v>
      </c>
      <c r="BS407">
        <v>-0.66971711614139595</v>
      </c>
      <c r="BT407">
        <v>-0.66244556990518899</v>
      </c>
      <c r="BU407">
        <v>-0.65453421632083497</v>
      </c>
      <c r="BV407">
        <v>-0.64598764328923597</v>
      </c>
      <c r="BW407">
        <v>-0.63681039780349202</v>
      </c>
      <c r="BX407">
        <v>-0.62700684776728799</v>
      </c>
      <c r="BY407">
        <v>-0.61658225613534801</v>
      </c>
      <c r="BZ407">
        <v>-0.60554145539431803</v>
      </c>
      <c r="CA407">
        <v>-0.59389061269460797</v>
      </c>
      <c r="CB407">
        <v>-0.58163671032324504</v>
      </c>
      <c r="CC407">
        <v>-0.56878672746013303</v>
      </c>
      <c r="CD407">
        <v>-0.55535063841909504</v>
      </c>
      <c r="CE407">
        <v>-0.54133697719117602</v>
      </c>
      <c r="CF407">
        <v>-0.526757796011743</v>
      </c>
      <c r="CG407">
        <v>-0.51162505758464705</v>
      </c>
      <c r="CH407">
        <v>-0.49595201393869398</v>
      </c>
      <c r="CI407">
        <v>-0.47975484957391901</v>
      </c>
      <c r="CJ407">
        <v>-0.463049030553424</v>
      </c>
      <c r="CK407">
        <v>-0.44585367196150799</v>
      </c>
      <c r="CL407">
        <v>-0.42818766243760797</v>
      </c>
      <c r="CM407">
        <v>-0.41007200806921801</v>
      </c>
      <c r="CN407">
        <v>-0.39152810992804399</v>
      </c>
      <c r="CO407">
        <v>-0.37257896984327099</v>
      </c>
      <c r="CP407">
        <v>-0.353247194088817</v>
      </c>
      <c r="CQ407">
        <v>-0.33355694487110199</v>
      </c>
      <c r="CR407">
        <v>-0.31353213648626899</v>
      </c>
      <c r="CS407">
        <v>-0.29319669985266</v>
      </c>
      <c r="CT407">
        <v>-0.27257535035446301</v>
      </c>
      <c r="CU407">
        <v>-0.25169185439715402</v>
      </c>
      <c r="CV407">
        <v>-0.23057023117283701</v>
      </c>
      <c r="CW407">
        <v>-0.209234020723752</v>
      </c>
      <c r="CX407">
        <v>-0.18770642493435299</v>
      </c>
      <c r="CY407">
        <v>-0.166009475995474</v>
      </c>
      <c r="CZ407">
        <v>-0.14416580065568699</v>
      </c>
      <c r="DA407">
        <v>-0.122195833575756</v>
      </c>
      <c r="DB407">
        <v>-0.10012068537514</v>
      </c>
      <c r="DC407">
        <v>-7.79600658667777E-2</v>
      </c>
      <c r="DD407">
        <v>-5.5733547860977499E-2</v>
      </c>
      <c r="DE407">
        <v>-3.3460082160872803E-2</v>
      </c>
      <c r="DF407">
        <v>-2.23132644624911E-2</v>
      </c>
    </row>
    <row r="408" spans="11:110" ht="1.1499999999999999" customHeight="1" x14ac:dyDescent="0.25">
      <c r="K408">
        <v>-2.1553835190897999E-2</v>
      </c>
      <c r="L408">
        <v>-3.2326382245328203E-2</v>
      </c>
      <c r="M408">
        <v>-5.3846533465539297E-2</v>
      </c>
      <c r="N408">
        <v>-7.5321546403674805E-2</v>
      </c>
      <c r="O408">
        <v>-9.6733275129613494E-2</v>
      </c>
      <c r="P408">
        <v>-0.11806111269151599</v>
      </c>
      <c r="Q408">
        <v>-0.139285125286914</v>
      </c>
      <c r="R408">
        <v>-0.16038806293093699</v>
      </c>
      <c r="S408">
        <v>-0.18134943966763301</v>
      </c>
      <c r="T408">
        <v>-0.202140952173017</v>
      </c>
      <c r="U408">
        <v>-0.22275321503122</v>
      </c>
      <c r="V408">
        <v>-0.24315488376715599</v>
      </c>
      <c r="W408">
        <v>-0.26332457550140997</v>
      </c>
      <c r="X408">
        <v>-0.28324451583847299</v>
      </c>
      <c r="Y408">
        <v>-0.30288628582597898</v>
      </c>
      <c r="Z408">
        <v>-0.32222852104520799</v>
      </c>
      <c r="AA408">
        <v>-0.34124801277271599</v>
      </c>
      <c r="AB408">
        <v>-0.359921970224927</v>
      </c>
      <c r="AC408">
        <v>-0.37822547654955002</v>
      </c>
      <c r="AD408">
        <v>-0.39613882900792302</v>
      </c>
      <c r="AE408">
        <v>-0.41363842325845701</v>
      </c>
      <c r="AF408">
        <v>-0.43070448581651299</v>
      </c>
      <c r="AG408">
        <v>-0.44731651014153101</v>
      </c>
      <c r="AH408">
        <v>-0.46345601410292098</v>
      </c>
      <c r="AI408">
        <v>-0.47910530211831398</v>
      </c>
      <c r="AJ408">
        <v>-0.49424789856778201</v>
      </c>
      <c r="AK408">
        <v>-0.50886936076327804</v>
      </c>
      <c r="AL408">
        <v>-0.52295587658293197</v>
      </c>
      <c r="AM408">
        <v>-0.53649578492334005</v>
      </c>
      <c r="AN408">
        <v>-0.54947805680473205</v>
      </c>
      <c r="AO408">
        <v>-0.56189344073330605</v>
      </c>
      <c r="AP408">
        <v>-0.57373338386909301</v>
      </c>
      <c r="AQ408">
        <v>-0.58499069827431804</v>
      </c>
      <c r="AR408">
        <v>-0.59565857695750302</v>
      </c>
      <c r="AS408">
        <v>-0.60573189347414802</v>
      </c>
      <c r="AT408">
        <v>-0.615204439012909</v>
      </c>
      <c r="AU408">
        <v>-0.62407277718491005</v>
      </c>
      <c r="AV408">
        <v>-0.63233110085775002</v>
      </c>
      <c r="AW408">
        <v>-0.639976400662703</v>
      </c>
      <c r="AX408">
        <v>-0.647003618196481</v>
      </c>
      <c r="AY408">
        <v>-0.653409205769935</v>
      </c>
      <c r="AZ408">
        <v>-0.65918866596686199</v>
      </c>
      <c r="BA408">
        <v>-0.66433841739597899</v>
      </c>
      <c r="BB408">
        <v>-0.66885406971017303</v>
      </c>
      <c r="BC408">
        <v>-0.67273280846467498</v>
      </c>
      <c r="BD408">
        <v>-0.675970296913742</v>
      </c>
      <c r="BE408">
        <v>-0.67856440957440101</v>
      </c>
      <c r="BF408">
        <v>-0.68051181188021903</v>
      </c>
      <c r="BG408">
        <v>-0.68181092995404402</v>
      </c>
      <c r="BH408">
        <v>-0.68246062932539198</v>
      </c>
      <c r="BI408">
        <v>-0.68245988944560299</v>
      </c>
      <c r="BJ408">
        <v>-0.68180974132438199</v>
      </c>
      <c r="BK408">
        <v>-0.68050977991612804</v>
      </c>
      <c r="BL408">
        <v>-0.67856254943383598</v>
      </c>
      <c r="BM408">
        <v>-0.67596881862688396</v>
      </c>
      <c r="BN408">
        <v>-0.67273218655565803</v>
      </c>
      <c r="BO408">
        <v>-0.66885479789017099</v>
      </c>
      <c r="BP408">
        <v>-0.66434063246348096</v>
      </c>
      <c r="BQ408">
        <v>-0.65919261206965496</v>
      </c>
      <c r="BR408">
        <v>-0.65341473614304002</v>
      </c>
      <c r="BS408">
        <v>-0.64701036662862799</v>
      </c>
      <c r="BT408">
        <v>-0.63998379889297197</v>
      </c>
      <c r="BU408">
        <v>-0.63233890421104599</v>
      </c>
      <c r="BV408">
        <v>-0.62408016205169103</v>
      </c>
      <c r="BW408">
        <v>-0.615211968669377</v>
      </c>
      <c r="BX408">
        <v>-0.60573859965319998</v>
      </c>
      <c r="BY408">
        <v>-0.59566516311337103</v>
      </c>
      <c r="BZ408">
        <v>-0.58499641923855905</v>
      </c>
      <c r="CA408">
        <v>-0.57373833931262197</v>
      </c>
      <c r="CB408">
        <v>-0.56189780450008997</v>
      </c>
      <c r="CC408">
        <v>-0.54948156788453595</v>
      </c>
      <c r="CD408">
        <v>-0.53649937998419295</v>
      </c>
      <c r="CE408">
        <v>-0.52295954454799298</v>
      </c>
      <c r="CF408">
        <v>-0.50887372297132505</v>
      </c>
      <c r="CG408">
        <v>-0.49425357761403499</v>
      </c>
      <c r="CH408">
        <v>-0.47911187106772501</v>
      </c>
      <c r="CI408">
        <v>-0.46346428975477899</v>
      </c>
      <c r="CJ408">
        <v>-0.44732576963855503</v>
      </c>
      <c r="CK408">
        <v>-0.43071473015616901</v>
      </c>
      <c r="CL408">
        <v>-0.413649406943914</v>
      </c>
      <c r="CM408">
        <v>-0.39615004897890199</v>
      </c>
      <c r="CN408">
        <v>-0.37823721541122202</v>
      </c>
      <c r="CO408">
        <v>-0.35993312640264302</v>
      </c>
      <c r="CP408">
        <v>-0.34125947126630701</v>
      </c>
      <c r="CQ408">
        <v>-0.32223954038217401</v>
      </c>
      <c r="CR408">
        <v>-0.30289634864982801</v>
      </c>
      <c r="CS408">
        <v>-0.28325292941170999</v>
      </c>
      <c r="CT408">
        <v>-0.26333306755035202</v>
      </c>
      <c r="CU408">
        <v>-0.24315969621685299</v>
      </c>
      <c r="CV408">
        <v>-0.22275593212522801</v>
      </c>
      <c r="CW408">
        <v>-0.202144469466497</v>
      </c>
      <c r="CX408">
        <v>-0.18134776022549401</v>
      </c>
      <c r="CY408">
        <v>-0.16038698734416801</v>
      </c>
      <c r="CZ408">
        <v>-0.13928408979475501</v>
      </c>
      <c r="DA408">
        <v>-0.118058799104583</v>
      </c>
      <c r="DB408">
        <v>-9.6731529738399297E-2</v>
      </c>
      <c r="DC408">
        <v>-7.5321381584026306E-2</v>
      </c>
      <c r="DD408">
        <v>-5.3847332251502802E-2</v>
      </c>
      <c r="DE408">
        <v>-3.2327722441082098E-2</v>
      </c>
      <c r="DF408">
        <v>-2.1558083848258299E-2</v>
      </c>
    </row>
    <row r="409" spans="11:110" ht="1.1499999999999999" customHeight="1" x14ac:dyDescent="0.25">
      <c r="K409">
        <v>-2.0800234625357902E-2</v>
      </c>
      <c r="L409">
        <v>-3.11959647389085E-2</v>
      </c>
      <c r="M409">
        <v>-5.1963389174898102E-2</v>
      </c>
      <c r="N409">
        <v>-7.26872203836956E-2</v>
      </c>
      <c r="O409">
        <v>-9.3349709818626198E-2</v>
      </c>
      <c r="P409">
        <v>-0.113930884599958</v>
      </c>
      <c r="Q409">
        <v>-0.134411615253925</v>
      </c>
      <c r="R409">
        <v>-0.15477499749241799</v>
      </c>
      <c r="S409">
        <v>-0.175001497905791</v>
      </c>
      <c r="T409">
        <v>-0.19506367480575501</v>
      </c>
      <c r="U409">
        <v>-0.21495230931552201</v>
      </c>
      <c r="V409">
        <v>-0.23463759066029499</v>
      </c>
      <c r="W409">
        <v>-0.254098578117473</v>
      </c>
      <c r="X409">
        <v>-0.27331829582074002</v>
      </c>
      <c r="Y409">
        <v>-0.29226947978736401</v>
      </c>
      <c r="Z409">
        <v>-0.31093149053047398</v>
      </c>
      <c r="AA409">
        <v>-0.32928205714244901</v>
      </c>
      <c r="AB409">
        <v>-0.34729922980123701</v>
      </c>
      <c r="AC409">
        <v>-0.36495911050313601</v>
      </c>
      <c r="AD409">
        <v>-0.38224275040241501</v>
      </c>
      <c r="AE409">
        <v>-0.39912734732857102</v>
      </c>
      <c r="AF409">
        <v>-0.41559402392884198</v>
      </c>
      <c r="AG409">
        <v>-0.431622982480871</v>
      </c>
      <c r="AH409">
        <v>-0.44719626388195599</v>
      </c>
      <c r="AI409">
        <v>-0.46229708807208603</v>
      </c>
      <c r="AJ409">
        <v>-0.476909291210668</v>
      </c>
      <c r="AK409">
        <v>-0.49101900206434901</v>
      </c>
      <c r="AL409">
        <v>-0.50461299900668499</v>
      </c>
      <c r="AM409">
        <v>-0.51767973085819896</v>
      </c>
      <c r="AN409">
        <v>-0.53020872316759704</v>
      </c>
      <c r="AO409">
        <v>-0.54219092979044903</v>
      </c>
      <c r="AP409">
        <v>-0.55361790609303996</v>
      </c>
      <c r="AQ409">
        <v>-0.56448288504343902</v>
      </c>
      <c r="AR409">
        <v>-0.57477903932255603</v>
      </c>
      <c r="AS409">
        <v>-0.58450143012151301</v>
      </c>
      <c r="AT409">
        <v>-0.59364413554151196</v>
      </c>
      <c r="AU409">
        <v>-0.60220358068465396</v>
      </c>
      <c r="AV409">
        <v>-0.61017436673867398</v>
      </c>
      <c r="AW409">
        <v>-0.61755343930533302</v>
      </c>
      <c r="AX409">
        <v>-0.62433589145142798</v>
      </c>
      <c r="AY409">
        <v>-0.63051843402709395</v>
      </c>
      <c r="AZ409">
        <v>-0.63609652117015603</v>
      </c>
      <c r="BA409">
        <v>-0.64106687743625501</v>
      </c>
      <c r="BB409">
        <v>-0.64542518827505302</v>
      </c>
      <c r="BC409">
        <v>-0.64916871490774597</v>
      </c>
      <c r="BD409">
        <v>-0.65229341578473399</v>
      </c>
      <c r="BE409">
        <v>-0.65479705171673197</v>
      </c>
      <c r="BF409">
        <v>-0.65667660030491304</v>
      </c>
      <c r="BG409">
        <v>-0.65793040078076404</v>
      </c>
      <c r="BH409">
        <v>-0.65855743307677095</v>
      </c>
      <c r="BI409">
        <v>-0.65855672731717696</v>
      </c>
      <c r="BJ409">
        <v>-0.65792920102767305</v>
      </c>
      <c r="BK409">
        <v>-0.65667458471499696</v>
      </c>
      <c r="BL409">
        <v>-0.65479519300891298</v>
      </c>
      <c r="BM409">
        <v>-0.65229189832229595</v>
      </c>
      <c r="BN409">
        <v>-0.64916806991101506</v>
      </c>
      <c r="BO409">
        <v>-0.64542584020260596</v>
      </c>
      <c r="BP409">
        <v>-0.641069016816459</v>
      </c>
      <c r="BQ409">
        <v>-0.63610039017596998</v>
      </c>
      <c r="BR409">
        <v>-0.63052384728955502</v>
      </c>
      <c r="BS409">
        <v>-0.62434255484865298</v>
      </c>
      <c r="BT409">
        <v>-0.61756072103968496</v>
      </c>
      <c r="BU409">
        <v>-0.61018201861462695</v>
      </c>
      <c r="BV409">
        <v>-0.60221083888645799</v>
      </c>
      <c r="BW409">
        <v>-0.59365140375522896</v>
      </c>
      <c r="BX409">
        <v>-0.58450790605904701</v>
      </c>
      <c r="BY409">
        <v>-0.57478528196725998</v>
      </c>
      <c r="BZ409">
        <v>-0.56448821722593401</v>
      </c>
      <c r="CA409">
        <v>-0.55362247963925204</v>
      </c>
      <c r="CB409">
        <v>-0.54219483523156198</v>
      </c>
      <c r="CC409">
        <v>-0.53021181357805702</v>
      </c>
      <c r="CD409">
        <v>-0.51768292118689696</v>
      </c>
      <c r="CE409">
        <v>-0.50461623791629295</v>
      </c>
      <c r="CF409">
        <v>-0.49102302019002297</v>
      </c>
      <c r="CG409">
        <v>-0.47691463159303099</v>
      </c>
      <c r="CH409">
        <v>-0.46230334286984898</v>
      </c>
      <c r="CI409">
        <v>-0.44720434300408202</v>
      </c>
      <c r="CJ409">
        <v>-0.43163203736080002</v>
      </c>
      <c r="CK409">
        <v>-0.41560416100005099</v>
      </c>
      <c r="CL409">
        <v>-0.39913829222476499</v>
      </c>
      <c r="CM409">
        <v>-0.382253939549768</v>
      </c>
      <c r="CN409">
        <v>-0.36497082561211303</v>
      </c>
      <c r="CO409">
        <v>-0.34731039466994801</v>
      </c>
      <c r="CP409">
        <v>-0.329293439696903</v>
      </c>
      <c r="CQ409">
        <v>-0.310942378897475</v>
      </c>
      <c r="CR409">
        <v>-0.29227934635741698</v>
      </c>
      <c r="CS409">
        <v>-0.27332648380956398</v>
      </c>
      <c r="CT409">
        <v>-0.25410665815099898</v>
      </c>
      <c r="CU409">
        <v>-0.23464197217123001</v>
      </c>
      <c r="CV409">
        <v>-0.21495465506599801</v>
      </c>
      <c r="CW409">
        <v>-0.19506655545646001</v>
      </c>
      <c r="CX409">
        <v>-0.17499937554181999</v>
      </c>
      <c r="CY409">
        <v>-0.15477346629373601</v>
      </c>
      <c r="CZ409">
        <v>-0.13441005682474</v>
      </c>
      <c r="DA409">
        <v>-0.113928194663258</v>
      </c>
      <c r="DB409">
        <v>-9.3347585473902595E-2</v>
      </c>
      <c r="DC409">
        <v>-7.2686715372428795E-2</v>
      </c>
      <c r="DD409">
        <v>-5.1963967682827301E-2</v>
      </c>
      <c r="DE409">
        <v>-3.1197063272493299E-2</v>
      </c>
      <c r="DF409">
        <v>-2.0804041660048799E-2</v>
      </c>
    </row>
    <row r="410" spans="11:110" ht="1.1499999999999999" customHeight="1" x14ac:dyDescent="0.25">
      <c r="K410">
        <v>-2.0047692780853998E-2</v>
      </c>
      <c r="L410">
        <v>-3.0067175436556601E-2</v>
      </c>
      <c r="M410">
        <v>-5.0082987158011703E-2</v>
      </c>
      <c r="N410">
        <v>-7.0056749472405505E-2</v>
      </c>
      <c r="O410">
        <v>-8.9971152788057202E-2</v>
      </c>
      <c r="P410">
        <v>-0.109806826740709</v>
      </c>
      <c r="Q410">
        <v>-0.129545494639387</v>
      </c>
      <c r="R410">
        <v>-0.14917056500768</v>
      </c>
      <c r="S410">
        <v>-0.16866344415932399</v>
      </c>
      <c r="T410">
        <v>-0.187997629481851</v>
      </c>
      <c r="U410">
        <v>-0.20716396435250301</v>
      </c>
      <c r="V410">
        <v>-0.226134219446748</v>
      </c>
      <c r="W410">
        <v>-0.24488792315528299</v>
      </c>
      <c r="X410">
        <v>-0.26340879913002901</v>
      </c>
      <c r="Y410">
        <v>-0.281670819602509</v>
      </c>
      <c r="Z410">
        <v>-0.29965402603058899</v>
      </c>
      <c r="AA410">
        <v>-0.31733704279569303</v>
      </c>
      <c r="AB410">
        <v>-0.33469882586034999</v>
      </c>
      <c r="AC410">
        <v>-0.351716418370419</v>
      </c>
      <c r="AD410">
        <v>-0.36837162774979298</v>
      </c>
      <c r="AE410">
        <v>-0.38464249260848199</v>
      </c>
      <c r="AF410">
        <v>-0.40051094589013603</v>
      </c>
      <c r="AG410">
        <v>-0.41595794425347299</v>
      </c>
      <c r="AH410">
        <v>-0.43096605307497998</v>
      </c>
      <c r="AI410">
        <v>-0.44551934687204697</v>
      </c>
      <c r="AJ410">
        <v>-0.45960204451236197</v>
      </c>
      <c r="AK410">
        <v>-0.47320080145513599</v>
      </c>
      <c r="AL410">
        <v>-0.48630298732570199</v>
      </c>
      <c r="AM410">
        <v>-0.49889720266565701</v>
      </c>
      <c r="AN410">
        <v>-0.510973483727166</v>
      </c>
      <c r="AO410">
        <v>-0.52252303053695803</v>
      </c>
      <c r="AP410">
        <v>-0.53353750824061896</v>
      </c>
      <c r="AQ410">
        <v>-0.54401055868181603</v>
      </c>
      <c r="AR410">
        <v>-0.55393537424436501</v>
      </c>
      <c r="AS410">
        <v>-0.56330718048220196</v>
      </c>
      <c r="AT410">
        <v>-0.57212036495888696</v>
      </c>
      <c r="AU410">
        <v>-0.58037121892196797</v>
      </c>
      <c r="AV410">
        <v>-0.58805474075126296</v>
      </c>
      <c r="AW410">
        <v>-0.59516785635534197</v>
      </c>
      <c r="AX410">
        <v>-0.60170578656513496</v>
      </c>
      <c r="AY410">
        <v>-0.60766552094331905</v>
      </c>
      <c r="AZ410">
        <v>-0.61304245380841604</v>
      </c>
      <c r="BA410">
        <v>-0.61783361345705101</v>
      </c>
      <c r="BB410">
        <v>-0.62203477173321498</v>
      </c>
      <c r="BC410">
        <v>-0.62564324276426297</v>
      </c>
      <c r="BD410">
        <v>-0.62865530284179805</v>
      </c>
      <c r="BE410">
        <v>-0.63106857482930001</v>
      </c>
      <c r="BF410">
        <v>-0.63288036278432602</v>
      </c>
      <c r="BG410">
        <v>-0.63408891215283703</v>
      </c>
      <c r="BH410">
        <v>-0.63469330888116904</v>
      </c>
      <c r="BI410">
        <v>-0.63469264883806698</v>
      </c>
      <c r="BJ410">
        <v>-0.63408771002253606</v>
      </c>
      <c r="BK410">
        <v>-0.63287838581837097</v>
      </c>
      <c r="BL410">
        <v>-0.63106673593087603</v>
      </c>
      <c r="BM410">
        <v>-0.628653758887458</v>
      </c>
      <c r="BN410">
        <v>-0.62564258436614595</v>
      </c>
      <c r="BO410">
        <v>-0.62203533913358999</v>
      </c>
      <c r="BP410">
        <v>-0.61783566701463699</v>
      </c>
      <c r="BQ410">
        <v>-0.61304621994520803</v>
      </c>
      <c r="BR410">
        <v>-0.60767079052344297</v>
      </c>
      <c r="BS410">
        <v>-0.60171233702239901</v>
      </c>
      <c r="BT410">
        <v>-0.59517499654127703</v>
      </c>
      <c r="BU410">
        <v>-0.58806222936330799</v>
      </c>
      <c r="BV410">
        <v>-0.58037834700391999</v>
      </c>
      <c r="BW410">
        <v>-0.57212738476326597</v>
      </c>
      <c r="BX410">
        <v>-0.56331345299056002</v>
      </c>
      <c r="BY410">
        <v>-0.55394130727416202</v>
      </c>
      <c r="BZ410">
        <v>-0.54401555083145903</v>
      </c>
      <c r="CA410">
        <v>-0.53354174572136803</v>
      </c>
      <c r="CB410">
        <v>-0.52252652599543103</v>
      </c>
      <c r="CC410">
        <v>-0.51097620260561105</v>
      </c>
      <c r="CD410">
        <v>-0.49890001785858601</v>
      </c>
      <c r="CE410">
        <v>-0.486305833558276</v>
      </c>
      <c r="CF410">
        <v>-0.47320448916212599</v>
      </c>
      <c r="CG410">
        <v>-0.45960704883412201</v>
      </c>
      <c r="CH410">
        <v>-0.44552529183863399</v>
      </c>
      <c r="CI410">
        <v>-0.43097390752561299</v>
      </c>
      <c r="CJ410">
        <v>-0.41596677323181203</v>
      </c>
      <c r="CK410">
        <v>-0.40052094654114101</v>
      </c>
      <c r="CL410">
        <v>-0.38465334914500499</v>
      </c>
      <c r="CM410">
        <v>-0.36838275853762198</v>
      </c>
      <c r="CN410">
        <v>-0.35172807330943601</v>
      </c>
      <c r="CO410">
        <v>-0.33470995964447797</v>
      </c>
      <c r="CP410">
        <v>-0.31734834055246602</v>
      </c>
      <c r="CQ410">
        <v>-0.299664756310212</v>
      </c>
      <c r="CR410">
        <v>-0.28168048168370102</v>
      </c>
      <c r="CS410">
        <v>-0.26341676982377898</v>
      </c>
      <c r="CT410">
        <v>-0.244895583135121</v>
      </c>
      <c r="CU410">
        <v>-0.22613819671317201</v>
      </c>
      <c r="CV410">
        <v>-0.20716596453859801</v>
      </c>
      <c r="CW410">
        <v>-0.18799989434782199</v>
      </c>
      <c r="CX410">
        <v>-0.16866093269579699</v>
      </c>
      <c r="CY410">
        <v>-0.149168620998225</v>
      </c>
      <c r="CZ410">
        <v>-0.129543453488981</v>
      </c>
      <c r="DA410">
        <v>-0.109803813524886</v>
      </c>
      <c r="DB410">
        <v>-8.9968686242318602E-2</v>
      </c>
      <c r="DC410">
        <v>-7.0055939966955499E-2</v>
      </c>
      <c r="DD410">
        <v>-5.0083364283996103E-2</v>
      </c>
      <c r="DE410">
        <v>-3.0068051819398499E-2</v>
      </c>
      <c r="DF410">
        <v>-2.0051103653722702E-2</v>
      </c>
    </row>
    <row r="411" spans="11:110" ht="1.1499999999999999" customHeight="1" x14ac:dyDescent="0.25">
      <c r="K411">
        <v>-1.92961675357128E-2</v>
      </c>
      <c r="L411">
        <v>-2.8939959592376E-2</v>
      </c>
      <c r="M411">
        <v>-4.8205238861214597E-2</v>
      </c>
      <c r="N411">
        <v>-6.7430003617064305E-2</v>
      </c>
      <c r="O411">
        <v>-8.6597437126183605E-2</v>
      </c>
      <c r="P411">
        <v>-0.105688732949661</v>
      </c>
      <c r="Q411">
        <v>-0.124686510302426</v>
      </c>
      <c r="R411">
        <v>-0.14357447317500299</v>
      </c>
      <c r="S411">
        <v>-0.16233493914670299</v>
      </c>
      <c r="T411">
        <v>-0.18094242501834701</v>
      </c>
      <c r="U411">
        <v>-0.19938774641823301</v>
      </c>
      <c r="V411">
        <v>-0.21764428023186599</v>
      </c>
      <c r="W411">
        <v>-0.235692069088145</v>
      </c>
      <c r="X411">
        <v>-0.25351543449011299</v>
      </c>
      <c r="Y411">
        <v>-0.27108965411243302</v>
      </c>
      <c r="Z411">
        <v>-0.28839542658985401</v>
      </c>
      <c r="AA411">
        <v>-0.30541221300666999</v>
      </c>
      <c r="AB411">
        <v>-0.32211994490490198</v>
      </c>
      <c r="AC411">
        <v>-0.33849653887963899</v>
      </c>
      <c r="AD411">
        <v>-0.35452454294951102</v>
      </c>
      <c r="AE411">
        <v>-0.37018289306434299</v>
      </c>
      <c r="AF411">
        <v>-0.38545424163780301</v>
      </c>
      <c r="AG411">
        <v>-0.40032033565088998</v>
      </c>
      <c r="AH411">
        <v>-0.414764288164096</v>
      </c>
      <c r="AI411">
        <v>-0.42877094674822702</v>
      </c>
      <c r="AJ411">
        <v>-0.44232499211976101</v>
      </c>
      <c r="AK411">
        <v>-0.455413571377971</v>
      </c>
      <c r="AL411">
        <v>-0.46802462232291397</v>
      </c>
      <c r="AM411">
        <v>-0.48014696386389</v>
      </c>
      <c r="AN411">
        <v>-0.49177108601903902</v>
      </c>
      <c r="AO411">
        <v>-0.50288846880649096</v>
      </c>
      <c r="AP411">
        <v>-0.51349091194101204</v>
      </c>
      <c r="AQ411">
        <v>-0.523572425105576</v>
      </c>
      <c r="AR411">
        <v>-0.53312627915532096</v>
      </c>
      <c r="AS411">
        <v>-0.54214783998165705</v>
      </c>
      <c r="AT411">
        <v>-0.55063180714709203</v>
      </c>
      <c r="AU411">
        <v>-0.55857437239765595</v>
      </c>
      <c r="AV411">
        <v>-0.56597089223029295</v>
      </c>
      <c r="AW411">
        <v>-0.57281831099084202</v>
      </c>
      <c r="AX411">
        <v>-0.57911196048717095</v>
      </c>
      <c r="AY411">
        <v>-0.58484910549416302</v>
      </c>
      <c r="AZ411">
        <v>-0.59002510083141702</v>
      </c>
      <c r="BA411">
        <v>-0.59463724927759298</v>
      </c>
      <c r="BB411">
        <v>-0.59868143390438</v>
      </c>
      <c r="BC411">
        <v>-0.602155002730005</v>
      </c>
      <c r="BD411">
        <v>-0.60505455359868299</v>
      </c>
      <c r="BE411">
        <v>-0.60737757576416196</v>
      </c>
      <c r="BF411">
        <v>-0.60912168494497498</v>
      </c>
      <c r="BG411">
        <v>-0.610285048744722</v>
      </c>
      <c r="BH411">
        <v>-0.61086683998517799</v>
      </c>
      <c r="BI411">
        <v>-0.61086623340030199</v>
      </c>
      <c r="BJ411">
        <v>-0.61028385542060704</v>
      </c>
      <c r="BK411">
        <v>-0.60911976793260703</v>
      </c>
      <c r="BL411">
        <v>-0.60737577524229902</v>
      </c>
      <c r="BM411">
        <v>-0.60505300020320196</v>
      </c>
      <c r="BN411">
        <v>-0.60215434185791705</v>
      </c>
      <c r="BO411">
        <v>-0.59868191484064903</v>
      </c>
      <c r="BP411">
        <v>-0.59463921217698001</v>
      </c>
      <c r="BQ411">
        <v>-0.59002874160445096</v>
      </c>
      <c r="BR411">
        <v>-0.58485421173208096</v>
      </c>
      <c r="BS411">
        <v>-0.57911837028798696</v>
      </c>
      <c r="BT411">
        <v>-0.57282528620219098</v>
      </c>
      <c r="BU411">
        <v>-0.56597820717839997</v>
      </c>
      <c r="BV411">
        <v>-0.55858136043747897</v>
      </c>
      <c r="BW411">
        <v>-0.55063859442012897</v>
      </c>
      <c r="BX411">
        <v>-0.54215392771309701</v>
      </c>
      <c r="BY411">
        <v>-0.53313193511927603</v>
      </c>
      <c r="BZ411">
        <v>-0.52357712359203501</v>
      </c>
      <c r="CA411">
        <v>-0.51349485201406797</v>
      </c>
      <c r="CB411">
        <v>-0.50289160345572703</v>
      </c>
      <c r="CC411">
        <v>-0.49177347659787701</v>
      </c>
      <c r="CD411">
        <v>-0.48014943019805201</v>
      </c>
      <c r="CE411">
        <v>-0.46802711241085398</v>
      </c>
      <c r="CF411">
        <v>-0.455416936671936</v>
      </c>
      <c r="CG411">
        <v>-0.442329664064745</v>
      </c>
      <c r="CH411">
        <v>-0.42877658618287501</v>
      </c>
      <c r="CI411">
        <v>-0.41477188708527102</v>
      </c>
      <c r="CJ411">
        <v>-0.400328922238813</v>
      </c>
      <c r="CK411">
        <v>-0.38546407392311699</v>
      </c>
      <c r="CL411">
        <v>-0.37019361309683502</v>
      </c>
      <c r="CM411">
        <v>-0.354535588833086</v>
      </c>
      <c r="CN411">
        <v>-0.33850809434932599</v>
      </c>
      <c r="CO411">
        <v>-0.32213100909095799</v>
      </c>
      <c r="CP411">
        <v>-0.305423416439489</v>
      </c>
      <c r="CQ411">
        <v>-0.28840596965967902</v>
      </c>
      <c r="CR411">
        <v>-0.27109910658867098</v>
      </c>
      <c r="CS411">
        <v>-0.25352319383519401</v>
      </c>
      <c r="CT411">
        <v>-0.23569930213455301</v>
      </c>
      <c r="CU411">
        <v>-0.21764788261610099</v>
      </c>
      <c r="CV411">
        <v>-0.19938942306648599</v>
      </c>
      <c r="CW411">
        <v>-0.18094409916489801</v>
      </c>
      <c r="CX411">
        <v>-0.16233209126093601</v>
      </c>
      <c r="CY411">
        <v>-0.143572156699419</v>
      </c>
      <c r="CZ411">
        <v>-0.124684029251989</v>
      </c>
      <c r="DA411">
        <v>-0.10568544655239701</v>
      </c>
      <c r="DB411">
        <v>-8.6594663734444993E-2</v>
      </c>
      <c r="DC411">
        <v>-6.74289265283914E-2</v>
      </c>
      <c r="DD411">
        <v>-4.8205430986367898E-2</v>
      </c>
      <c r="DE411">
        <v>-2.8940634611662901E-2</v>
      </c>
      <c r="DF411">
        <v>-1.9299234686786799E-2</v>
      </c>
    </row>
    <row r="412" spans="11:110" ht="1.1499999999999999" customHeight="1" x14ac:dyDescent="0.25">
      <c r="K412">
        <v>-1.8545617183572099E-2</v>
      </c>
      <c r="L412">
        <v>-2.7814261836679101E-2</v>
      </c>
      <c r="M412">
        <v>-4.6330054886543598E-2</v>
      </c>
      <c r="N412">
        <v>-6.4806851699417994E-2</v>
      </c>
      <c r="O412">
        <v>-8.3228393498743503E-2</v>
      </c>
      <c r="P412">
        <v>-0.10157639551655299</v>
      </c>
      <c r="Q412">
        <v>-0.119834406594618</v>
      </c>
      <c r="R412">
        <v>-0.13798642659053201</v>
      </c>
      <c r="S412">
        <v>-0.15601564205500801</v>
      </c>
      <c r="T412">
        <v>-0.17389766693174299</v>
      </c>
      <c r="U412">
        <v>-0.19162321950288899</v>
      </c>
      <c r="V412">
        <v>-0.20916728222150599</v>
      </c>
      <c r="W412">
        <v>-0.22651047185876899</v>
      </c>
      <c r="X412">
        <v>-0.243637610852874</v>
      </c>
      <c r="Y412">
        <v>-0.26052533275359502</v>
      </c>
      <c r="Z412">
        <v>-0.27715499108773201</v>
      </c>
      <c r="AA412">
        <v>-0.29350681425549702</v>
      </c>
      <c r="AB412">
        <v>-0.30956177534777901</v>
      </c>
      <c r="AC412">
        <v>-0.32529861320838299</v>
      </c>
      <c r="AD412">
        <v>-0.340700582956383</v>
      </c>
      <c r="AE412">
        <v>-0.35574758538984003</v>
      </c>
      <c r="AF412">
        <v>-0.37042290595265498</v>
      </c>
      <c r="AG412">
        <v>-0.38470910243932399</v>
      </c>
      <c r="AH412">
        <v>-0.39858987906238302</v>
      </c>
      <c r="AI412">
        <v>-0.41205076216049702</v>
      </c>
      <c r="AJ412">
        <v>-0.425076972160914</v>
      </c>
      <c r="AK412">
        <v>-0.43765612807283499</v>
      </c>
      <c r="AL412">
        <v>-0.44977669042984803</v>
      </c>
      <c r="AM412">
        <v>-0.461427780600351</v>
      </c>
      <c r="AN412">
        <v>-0.47260028156529099</v>
      </c>
      <c r="AO412">
        <v>-0.48328597405280999</v>
      </c>
      <c r="AP412">
        <v>-0.49347684037086698</v>
      </c>
      <c r="AQ412">
        <v>-0.503167193740364</v>
      </c>
      <c r="AR412">
        <v>-0.51235045256151301</v>
      </c>
      <c r="AS412">
        <v>-0.52102210538793703</v>
      </c>
      <c r="AT412">
        <v>-0.52917714367892998</v>
      </c>
      <c r="AU412">
        <v>-0.53681172121443499</v>
      </c>
      <c r="AV412">
        <v>-0.54392149193422901</v>
      </c>
      <c r="AW412">
        <v>-0.55050346227861102</v>
      </c>
      <c r="AX412">
        <v>-0.55655307058189396</v>
      </c>
      <c r="AY412">
        <v>-0.56206782784447495</v>
      </c>
      <c r="AZ412">
        <v>-0.56704309931755204</v>
      </c>
      <c r="BA412">
        <v>-0.57147641073576305</v>
      </c>
      <c r="BB412">
        <v>-0.57536378967909496</v>
      </c>
      <c r="BC412">
        <v>-0.57870260764907899</v>
      </c>
      <c r="BD412">
        <v>-0.58148976598257796</v>
      </c>
      <c r="BE412">
        <v>-0.583722653482314</v>
      </c>
      <c r="BF412">
        <v>-0.58539915553891098</v>
      </c>
      <c r="BG412">
        <v>-0.58651739734672403</v>
      </c>
      <c r="BH412">
        <v>-0.58707661250044096</v>
      </c>
      <c r="BI412">
        <v>-0.587076062414989</v>
      </c>
      <c r="BJ412">
        <v>-0.586516226351668</v>
      </c>
      <c r="BK412">
        <v>-0.585397317500851</v>
      </c>
      <c r="BL412">
        <v>-0.58372090914633201</v>
      </c>
      <c r="BM412">
        <v>-0.58148822348538898</v>
      </c>
      <c r="BN412">
        <v>-0.57870195495389898</v>
      </c>
      <c r="BO412">
        <v>-0.57536418842286796</v>
      </c>
      <c r="BP412">
        <v>-0.57147828190249506</v>
      </c>
      <c r="BQ412">
        <v>-0.56704659605696095</v>
      </c>
      <c r="BR412">
        <v>-0.56207275737977402</v>
      </c>
      <c r="BS412">
        <v>-0.55655931235748501</v>
      </c>
      <c r="BT412">
        <v>-0.55051025158051703</v>
      </c>
      <c r="BU412">
        <v>-0.54392862339660397</v>
      </c>
      <c r="BV412">
        <v>-0.53681855419315505</v>
      </c>
      <c r="BW412">
        <v>-0.52918371630677397</v>
      </c>
      <c r="BX412">
        <v>-0.52102801886581296</v>
      </c>
      <c r="BY412">
        <v>-0.51235586300965597</v>
      </c>
      <c r="BZ412">
        <v>-0.50317164115842306</v>
      </c>
      <c r="CA412">
        <v>-0.49348051533103898</v>
      </c>
      <c r="CB412">
        <v>-0.48328879742964498</v>
      </c>
      <c r="CC412">
        <v>-0.47260238069564797</v>
      </c>
      <c r="CD412">
        <v>-0.461429922647489</v>
      </c>
      <c r="CE412">
        <v>-0.44977886001094702</v>
      </c>
      <c r="CF412">
        <v>-0.43765917459667403</v>
      </c>
      <c r="CG412">
        <v>-0.425081317342901</v>
      </c>
      <c r="CH412">
        <v>-0.41205609957913503</v>
      </c>
      <c r="CI412">
        <v>-0.39859719093242302</v>
      </c>
      <c r="CJ412">
        <v>-0.384717434564809</v>
      </c>
      <c r="CK412">
        <v>-0.370432535324903</v>
      </c>
      <c r="CL412">
        <v>-0.35575812372147497</v>
      </c>
      <c r="CM412">
        <v>-0.34071151741420602</v>
      </c>
      <c r="CN412">
        <v>-0.32531002742353399</v>
      </c>
      <c r="CO412">
        <v>-0.30957273348658798</v>
      </c>
      <c r="CP412">
        <v>-0.29351791128017701</v>
      </c>
      <c r="CQ412">
        <v>-0.277165317068297</v>
      </c>
      <c r="CR412">
        <v>-0.26053457292009602</v>
      </c>
      <c r="CS412">
        <v>-0.243645161764625</v>
      </c>
      <c r="CT412">
        <v>-0.22651727355045201</v>
      </c>
      <c r="CU412">
        <v>-0.209170540926884</v>
      </c>
      <c r="CV412">
        <v>-0.191624591325216</v>
      </c>
      <c r="CW412">
        <v>-0.17389878032394299</v>
      </c>
      <c r="CX412">
        <v>-0.15601250870535199</v>
      </c>
      <c r="CY412">
        <v>-0.1379837758562</v>
      </c>
      <c r="CZ412">
        <v>-0.11983153137035001</v>
      </c>
      <c r="DA412">
        <v>-0.101572882364162</v>
      </c>
      <c r="DB412">
        <v>-8.3225347727179697E-2</v>
      </c>
      <c r="DC412">
        <v>-6.4805544744076501E-2</v>
      </c>
      <c r="DD412">
        <v>-4.6330075563159802E-2</v>
      </c>
      <c r="DE412">
        <v>-2.78147575581397E-2</v>
      </c>
      <c r="DF412">
        <v>-1.8548398805260099E-2</v>
      </c>
    </row>
    <row r="413" spans="11:110" ht="1.1499999999999999" customHeight="1" x14ac:dyDescent="0.25">
      <c r="K413">
        <v>-1.7796001083797801E-2</v>
      </c>
      <c r="L413">
        <v>-2.66900262611579E-2</v>
      </c>
      <c r="M413">
        <v>-4.44573448603569E-2</v>
      </c>
      <c r="N413">
        <v>-6.2187161769702397E-2</v>
      </c>
      <c r="O413">
        <v>-7.9863850115880194E-2</v>
      </c>
      <c r="P413">
        <v>-9.7469605172500404E-2</v>
      </c>
      <c r="Q413">
        <v>-0.114988925734687</v>
      </c>
      <c r="R413">
        <v>-0.13240612669299001</v>
      </c>
      <c r="S413">
        <v>-0.149705210679621</v>
      </c>
      <c r="T413">
        <v>-0.166862957856242</v>
      </c>
      <c r="U413">
        <v>-0.18386994510042301</v>
      </c>
      <c r="V413">
        <v>-0.20070273405054601</v>
      </c>
      <c r="W413">
        <v>-0.21734258509086801</v>
      </c>
      <c r="X413">
        <v>-0.23377473711025601</v>
      </c>
      <c r="Y413">
        <v>-0.249977205967297</v>
      </c>
      <c r="Z413">
        <v>-0.26593201802129801</v>
      </c>
      <c r="AA413">
        <v>-0.28162009591186199</v>
      </c>
      <c r="AB413">
        <v>-0.29702350775349201</v>
      </c>
      <c r="AC413">
        <v>-0.31212178436878701</v>
      </c>
      <c r="AD413">
        <v>-0.32689883971397599</v>
      </c>
      <c r="AE413">
        <v>-0.34133560907425797</v>
      </c>
      <c r="AF413">
        <v>-0.35541593784915199</v>
      </c>
      <c r="AG413">
        <v>-0.369123196266118</v>
      </c>
      <c r="AH413">
        <v>-0.38244173882695098</v>
      </c>
      <c r="AI413">
        <v>-0.39535767338465999</v>
      </c>
      <c r="AJ413">
        <v>-0.40785682753521502</v>
      </c>
      <c r="AK413">
        <v>-0.41992729086980901</v>
      </c>
      <c r="AL413">
        <v>-0.43155798374187199</v>
      </c>
      <c r="AM413">
        <v>-0.44273842165576199</v>
      </c>
      <c r="AN413">
        <v>-0.45345982527232898</v>
      </c>
      <c r="AO413">
        <v>-0.46371427982539398</v>
      </c>
      <c r="AP413">
        <v>-0.473494017836051</v>
      </c>
      <c r="AQ413">
        <v>-0.48279357745990098</v>
      </c>
      <c r="AR413">
        <v>-0.49160659434531601</v>
      </c>
      <c r="AS413">
        <v>-0.49992867414874098</v>
      </c>
      <c r="AT413">
        <v>-0.50775505824467404</v>
      </c>
      <c r="AU413">
        <v>-0.515081944712797</v>
      </c>
      <c r="AV413">
        <v>-0.52190521185847905</v>
      </c>
      <c r="AW413">
        <v>-0.52822196954271905</v>
      </c>
      <c r="AX413">
        <v>-0.53402777402583501</v>
      </c>
      <c r="AY413">
        <v>-0.53932032988347101</v>
      </c>
      <c r="AZ413">
        <v>-0.544095086194747</v>
      </c>
      <c r="BA413">
        <v>-0.54834972569374696</v>
      </c>
      <c r="BB413">
        <v>-0.55208045532726802</v>
      </c>
      <c r="BC413">
        <v>-0.55528467198370401</v>
      </c>
      <c r="BD413">
        <v>-0.55795954081093402</v>
      </c>
      <c r="BE413">
        <v>-0.56010240851686299</v>
      </c>
      <c r="BF413">
        <v>-0.561711366588178</v>
      </c>
      <c r="BG413">
        <v>-0.56278454675660605</v>
      </c>
      <c r="BH413">
        <v>-0.56332121512845701</v>
      </c>
      <c r="BI413">
        <v>-0.563320719636349</v>
      </c>
      <c r="BJ413">
        <v>-0.56278341352063299</v>
      </c>
      <c r="BK413">
        <v>-0.56170962314266404</v>
      </c>
      <c r="BL413">
        <v>-0.56010073665259297</v>
      </c>
      <c r="BM413">
        <v>-0.55795803151419898</v>
      </c>
      <c r="BN413">
        <v>-0.55528403667895398</v>
      </c>
      <c r="BO413">
        <v>-0.55208078183097697</v>
      </c>
      <c r="BP413">
        <v>-0.54835150625107798</v>
      </c>
      <c r="BQ413">
        <v>-0.54409842458049695</v>
      </c>
      <c r="BR413">
        <v>-0.53932507458436196</v>
      </c>
      <c r="BS413">
        <v>-0.53403382117742604</v>
      </c>
      <c r="BT413">
        <v>-0.52822855510748401</v>
      </c>
      <c r="BU413">
        <v>-0.52191214971111499</v>
      </c>
      <c r="BV413">
        <v>-0.51508860437372195</v>
      </c>
      <c r="BW413">
        <v>-0.50776143471653501</v>
      </c>
      <c r="BX413">
        <v>-0.49993441656356402</v>
      </c>
      <c r="BY413">
        <v>-0.49161178982347697</v>
      </c>
      <c r="BZ413">
        <v>-0.48279781134372102</v>
      </c>
      <c r="CA413">
        <v>-0.47349745482524602</v>
      </c>
      <c r="CB413">
        <v>-0.46371684084786002</v>
      </c>
      <c r="CC413">
        <v>-0.453461663509233</v>
      </c>
      <c r="CD413">
        <v>-0.44274026375076098</v>
      </c>
      <c r="CE413">
        <v>-0.43155986641518201</v>
      </c>
      <c r="CF413">
        <v>-0.41993001968027299</v>
      </c>
      <c r="CG413">
        <v>-0.40786085394643501</v>
      </c>
      <c r="CH413">
        <v>-0.395362710890931</v>
      </c>
      <c r="CI413">
        <v>-0.38244873367864701</v>
      </c>
      <c r="CJ413">
        <v>-0.36913126528537299</v>
      </c>
      <c r="CK413">
        <v>-0.355425327846151</v>
      </c>
      <c r="CL413">
        <v>-0.34134592463095897</v>
      </c>
      <c r="CM413">
        <v>-0.32690963523892103</v>
      </c>
      <c r="CN413">
        <v>-0.31213301387473102</v>
      </c>
      <c r="CO413">
        <v>-0.29703432591127199</v>
      </c>
      <c r="CP413">
        <v>-0.28163107023713102</v>
      </c>
      <c r="CQ413">
        <v>-0.26594209764002602</v>
      </c>
      <c r="CR413">
        <v>-0.24998623245694401</v>
      </c>
      <c r="CS413">
        <v>-0.23378207900144299</v>
      </c>
      <c r="CT413">
        <v>-0.21734895468750401</v>
      </c>
      <c r="CU413">
        <v>-0.20070568094758001</v>
      </c>
      <c r="CV413">
        <v>-0.18387102829985399</v>
      </c>
      <c r="CW413">
        <v>-0.16686354571134401</v>
      </c>
      <c r="CX413">
        <v>-0.14970184049597199</v>
      </c>
      <c r="CY413">
        <v>-0.132403178325184</v>
      </c>
      <c r="CZ413">
        <v>-0.114985704951341</v>
      </c>
      <c r="DA413">
        <v>-9.7465907517525902E-2</v>
      </c>
      <c r="DB413">
        <v>-7.9860566150846302E-2</v>
      </c>
      <c r="DC413">
        <v>-6.2185662921556202E-2</v>
      </c>
      <c r="DD413">
        <v>-4.44572046873963E-2</v>
      </c>
      <c r="DE413">
        <v>-2.6690365952454099E-2</v>
      </c>
      <c r="DF413">
        <v>-1.77985593521316E-2</v>
      </c>
    </row>
    <row r="414" spans="11:110" ht="1.1499999999999999" customHeight="1" x14ac:dyDescent="0.25">
      <c r="K414">
        <v>-1.7047280299566401E-2</v>
      </c>
      <c r="L414">
        <v>-2.5567196518600201E-2</v>
      </c>
      <c r="M414">
        <v>-4.2587017258206197E-2</v>
      </c>
      <c r="N414">
        <v>-5.9570801267823298E-2</v>
      </c>
      <c r="O414">
        <v>-7.6503632775193106E-2</v>
      </c>
      <c r="P414">
        <v>-9.33681510296719E-2</v>
      </c>
      <c r="Q414">
        <v>-0.110149808229748</v>
      </c>
      <c r="R414">
        <v>-0.12683327178470299</v>
      </c>
      <c r="S414">
        <v>-0.14340330148530001</v>
      </c>
      <c r="T414">
        <v>-0.15983789807750701</v>
      </c>
      <c r="U414">
        <v>-0.176127482038414</v>
      </c>
      <c r="V414">
        <v>-0.192250144036825</v>
      </c>
      <c r="W414">
        <v>-0.208187860456723</v>
      </c>
      <c r="X414">
        <v>-0.22392622172968901</v>
      </c>
      <c r="Y414">
        <v>-0.23944462553310999</v>
      </c>
      <c r="Z414">
        <v>-0.25472580540843398</v>
      </c>
      <c r="AA414">
        <v>-0.26975130972366501</v>
      </c>
      <c r="AB414">
        <v>-0.28450433509607498</v>
      </c>
      <c r="AC414">
        <v>-0.298965196667063</v>
      </c>
      <c r="AD414">
        <v>-0.31311840987170803</v>
      </c>
      <c r="AE414">
        <v>-0.32694600660899997</v>
      </c>
      <c r="AF414">
        <v>-0.340432339910689</v>
      </c>
      <c r="AG414">
        <v>-0.35356157480218797</v>
      </c>
      <c r="AH414">
        <v>-0.36631878356168202</v>
      </c>
      <c r="AI414">
        <v>-0.37869056591483902</v>
      </c>
      <c r="AJ414">
        <v>-0.39066340622899498</v>
      </c>
      <c r="AK414">
        <v>-0.40222588164249301</v>
      </c>
      <c r="AL414">
        <v>-0.41336729984092402</v>
      </c>
      <c r="AM414">
        <v>-0.42407765867201702</v>
      </c>
      <c r="AN414">
        <v>-0.43434847481479599</v>
      </c>
      <c r="AO414">
        <v>-0.44417212416095903</v>
      </c>
      <c r="AP414">
        <v>-0.45354116958901097</v>
      </c>
      <c r="AQ414">
        <v>-0.46245029233340101</v>
      </c>
      <c r="AR414">
        <v>-0.47089340619246201</v>
      </c>
      <c r="AS414">
        <v>-0.47886624378999798</v>
      </c>
      <c r="AT414">
        <v>-0.48636423693870701</v>
      </c>
      <c r="AU414">
        <v>-0.493383721338505</v>
      </c>
      <c r="AV414">
        <v>-0.49992072489650102</v>
      </c>
      <c r="AW414">
        <v>-0.50597249280516199</v>
      </c>
      <c r="AX414">
        <v>-0.511534727255752</v>
      </c>
      <c r="AY414">
        <v>-0.51660525559725101</v>
      </c>
      <c r="AZ414">
        <v>-0.52117969811060805</v>
      </c>
      <c r="BA414">
        <v>-0.52525582385819602</v>
      </c>
      <c r="BB414">
        <v>-0.528830048839945</v>
      </c>
      <c r="BC414">
        <v>-0.53189981124976804</v>
      </c>
      <c r="BD414">
        <v>-0.53446248214175696</v>
      </c>
      <c r="BE414">
        <v>-0.53651544252281302</v>
      </c>
      <c r="BF414">
        <v>-0.53805691337256101</v>
      </c>
      <c r="BG414">
        <v>-0.53908508775404695</v>
      </c>
      <c r="BH414">
        <v>-0.53959923882744898</v>
      </c>
      <c r="BI414">
        <v>-0.53959879149449497</v>
      </c>
      <c r="BJ414">
        <v>-0.53908400882388297</v>
      </c>
      <c r="BK414">
        <v>-0.53805527604617498</v>
      </c>
      <c r="BL414">
        <v>-0.53651385733269696</v>
      </c>
      <c r="BM414">
        <v>-0.53446102881365198</v>
      </c>
      <c r="BN414">
        <v>-0.53189920042890204</v>
      </c>
      <c r="BO414">
        <v>-0.52883031776177603</v>
      </c>
      <c r="BP414">
        <v>-0.52525751575416002</v>
      </c>
      <c r="BQ414">
        <v>-0.52118286854544205</v>
      </c>
      <c r="BR414">
        <v>-0.51660981117182003</v>
      </c>
      <c r="BS414">
        <v>-0.511540554628231</v>
      </c>
      <c r="BT414">
        <v>-0.50597886016028903</v>
      </c>
      <c r="BU414">
        <v>-0.49992745795835603</v>
      </c>
      <c r="BV414">
        <v>-0.49339018826055497</v>
      </c>
      <c r="BW414">
        <v>-0.48637043456064399</v>
      </c>
      <c r="BX414">
        <v>-0.47887181247445798</v>
      </c>
      <c r="BY414">
        <v>-0.47089841580243902</v>
      </c>
      <c r="BZ414">
        <v>-0.462454344161919</v>
      </c>
      <c r="CA414">
        <v>-0.45354439200004898</v>
      </c>
      <c r="CB414">
        <v>-0.44417446970782698</v>
      </c>
      <c r="CC414">
        <v>-0.434350077088211</v>
      </c>
      <c r="CD414">
        <v>-0.42407922599946601</v>
      </c>
      <c r="CE414">
        <v>-0.41336892610630899</v>
      </c>
      <c r="CF414">
        <v>-0.40222829328793902</v>
      </c>
      <c r="CG414">
        <v>-0.39066712422560101</v>
      </c>
      <c r="CH414">
        <v>-0.37869530386752998</v>
      </c>
      <c r="CI414">
        <v>-0.36632543512096999</v>
      </c>
      <c r="CJ414">
        <v>-0.35356937405580902</v>
      </c>
      <c r="CK414">
        <v>-0.34044145332602899</v>
      </c>
      <c r="CL414">
        <v>-0.32695606314096898</v>
      </c>
      <c r="CM414">
        <v>-0.31312903706851503</v>
      </c>
      <c r="CN414">
        <v>-0.29897619753262</v>
      </c>
      <c r="CO414">
        <v>-0.28451498188102498</v>
      </c>
      <c r="CP414">
        <v>-0.26976213967578999</v>
      </c>
      <c r="CQ414">
        <v>-0.25473561132995598</v>
      </c>
      <c r="CR414">
        <v>-0.239453436979815</v>
      </c>
      <c r="CS414">
        <v>-0.22393335034068501</v>
      </c>
      <c r="CT414">
        <v>-0.20819380189006501</v>
      </c>
      <c r="CU414">
        <v>-0.192252810261693</v>
      </c>
      <c r="CV414">
        <v>-0.17612829141935399</v>
      </c>
      <c r="CW414">
        <v>-0.159838000823851</v>
      </c>
      <c r="CX414">
        <v>-0.143399740178597</v>
      </c>
      <c r="CY414">
        <v>-0.126830061585851</v>
      </c>
      <c r="CZ414">
        <v>-0.11014629301239801</v>
      </c>
      <c r="DA414">
        <v>-9.3364306701055194E-2</v>
      </c>
      <c r="DB414">
        <v>-7.6500145177542403E-2</v>
      </c>
      <c r="DC414">
        <v>-5.9569148073665E-2</v>
      </c>
      <c r="DD414">
        <v>-4.2586724009629498E-2</v>
      </c>
      <c r="DE414">
        <v>-2.5567404475955201E-2</v>
      </c>
      <c r="DF414">
        <v>-1.70496790831202E-2</v>
      </c>
    </row>
    <row r="415" spans="11:110" ht="1.1499999999999999" customHeight="1" x14ac:dyDescent="0.25">
      <c r="K415">
        <v>-1.6299418158478102E-2</v>
      </c>
      <c r="L415">
        <v>-2.4445715937363201E-2</v>
      </c>
      <c r="M415">
        <v>-4.0718979205166698E-2</v>
      </c>
      <c r="N415">
        <v>-5.6957637216437401E-2</v>
      </c>
      <c r="O415">
        <v>-7.3147565003591805E-2</v>
      </c>
      <c r="P415">
        <v>-8.9271820480307698E-2</v>
      </c>
      <c r="Q415">
        <v>-0.105316793316833</v>
      </c>
      <c r="R415">
        <v>-0.121267557155624</v>
      </c>
      <c r="S415">
        <v>-0.137109569581366</v>
      </c>
      <c r="T415">
        <v>-0.15282208615357801</v>
      </c>
      <c r="U415">
        <v>-0.16839538638888299</v>
      </c>
      <c r="V415">
        <v>-0.183809020325643</v>
      </c>
      <c r="W415">
        <v>-0.19904574818260201</v>
      </c>
      <c r="X415">
        <v>-0.214091472352783</v>
      </c>
      <c r="Y415">
        <v>-0.228926944768822</v>
      </c>
      <c r="Z415">
        <v>-0.24353565083425099</v>
      </c>
      <c r="AA415">
        <v>-0.257899709148041</v>
      </c>
      <c r="AB415">
        <v>-0.27200345297963802</v>
      </c>
      <c r="AC415">
        <v>-0.28582799530294301</v>
      </c>
      <c r="AD415">
        <v>-0.29935839427922001</v>
      </c>
      <c r="AE415">
        <v>-0.31257782378501803</v>
      </c>
      <c r="AF415">
        <v>-0.325471117639758</v>
      </c>
      <c r="AG415">
        <v>-0.33802320165477301</v>
      </c>
      <c r="AH415">
        <v>-0.350219932510895</v>
      </c>
      <c r="AI415">
        <v>-0.36204832973558398</v>
      </c>
      <c r="AJ415">
        <v>-0.37349556157681002</v>
      </c>
      <c r="AK415">
        <v>-0.384550724492146</v>
      </c>
      <c r="AL415">
        <v>-0.39520344141630098</v>
      </c>
      <c r="AM415">
        <v>-0.40544426655243099</v>
      </c>
      <c r="AN415">
        <v>-0.415264990085006</v>
      </c>
      <c r="AO415">
        <v>-0.424658249805902</v>
      </c>
      <c r="AP415">
        <v>-0.43361702190692902</v>
      </c>
      <c r="AQ415">
        <v>-0.44213605720652499</v>
      </c>
      <c r="AR415">
        <v>-0.45020959206828098</v>
      </c>
      <c r="AS415">
        <v>-0.457833511466819</v>
      </c>
      <c r="AT415">
        <v>-0.46500336834852002</v>
      </c>
      <c r="AU415">
        <v>-0.47171572875895801</v>
      </c>
      <c r="AV415">
        <v>-0.47796670439196898</v>
      </c>
      <c r="AW415">
        <v>-0.48375369322226502</v>
      </c>
      <c r="AX415">
        <v>-0.48907258554757299</v>
      </c>
      <c r="AY415">
        <v>-0.49392125121336899</v>
      </c>
      <c r="AZ415">
        <v>-0.49829557146747799</v>
      </c>
      <c r="BA415">
        <v>-0.50219333643531106</v>
      </c>
      <c r="BB415">
        <v>-0.505611190246127</v>
      </c>
      <c r="BC415">
        <v>-0.508546641493971</v>
      </c>
      <c r="BD415">
        <v>-0.51099719743485295</v>
      </c>
      <c r="BE415">
        <v>-0.51296035796873596</v>
      </c>
      <c r="BF415">
        <v>-0.51443439425044701</v>
      </c>
      <c r="BG415">
        <v>-0.515417613150848</v>
      </c>
      <c r="BH415">
        <v>-0.51590927645996498</v>
      </c>
      <c r="BI415">
        <v>-0.51590886738291797</v>
      </c>
      <c r="BJ415">
        <v>-0.51541660507318199</v>
      </c>
      <c r="BK415">
        <v>-0.51443287025321205</v>
      </c>
      <c r="BL415">
        <v>-0.51295887121346795</v>
      </c>
      <c r="BM415">
        <v>-0.510995821749193</v>
      </c>
      <c r="BN415">
        <v>-0.50854605997347302</v>
      </c>
      <c r="BO415">
        <v>-0.50561141953880395</v>
      </c>
      <c r="BP415">
        <v>-0.502194941442203</v>
      </c>
      <c r="BQ415">
        <v>-0.49829856917644499</v>
      </c>
      <c r="BR415">
        <v>-0.493925615691441</v>
      </c>
      <c r="BS415">
        <v>-0.48907817029150902</v>
      </c>
      <c r="BT415">
        <v>-0.48375983107316101</v>
      </c>
      <c r="BU415">
        <v>-0.477973219973096</v>
      </c>
      <c r="BV415">
        <v>-0.47172198434169299</v>
      </c>
      <c r="BW415">
        <v>-0.46500940133323598</v>
      </c>
      <c r="BX415">
        <v>-0.45783889986571003</v>
      </c>
      <c r="BY415">
        <v>-0.45021444258973498</v>
      </c>
      <c r="BZ415">
        <v>-0.44213995185274102</v>
      </c>
      <c r="CA415">
        <v>-0.433620050747272</v>
      </c>
      <c r="CB415">
        <v>-0.424660423021746</v>
      </c>
      <c r="CC415">
        <v>-0.41526637689617402</v>
      </c>
      <c r="CD415">
        <v>-0.40544558567408301</v>
      </c>
      <c r="CE415">
        <v>-0.39520483788022298</v>
      </c>
      <c r="CF415">
        <v>-0.38455282115335099</v>
      </c>
      <c r="CG415">
        <v>-0.37349898341228199</v>
      </c>
      <c r="CH415">
        <v>-0.36205276683630899</v>
      </c>
      <c r="CI415">
        <v>-0.350226220003169</v>
      </c>
      <c r="CJ415">
        <v>-0.33803072480094198</v>
      </c>
      <c r="CK415">
        <v>-0.32547991809041299</v>
      </c>
      <c r="CL415">
        <v>-0.31258759002159803</v>
      </c>
      <c r="CM415">
        <v>-0.29936882122215103</v>
      </c>
      <c r="CN415">
        <v>-0.28583872457868897</v>
      </c>
      <c r="CO415">
        <v>-0.27201389913185198</v>
      </c>
      <c r="CP415">
        <v>-0.25791036715279397</v>
      </c>
      <c r="CQ415">
        <v>-0.24354515879922001</v>
      </c>
      <c r="CR415">
        <v>-0.22893553835143299</v>
      </c>
      <c r="CS415">
        <v>-0.21409837994422501</v>
      </c>
      <c r="CT415">
        <v>-0.199051270665941</v>
      </c>
      <c r="CU415">
        <v>-0.18381143481413301</v>
      </c>
      <c r="CV415">
        <v>-0.168395936664815</v>
      </c>
      <c r="CW415">
        <v>-0.152821748968126</v>
      </c>
      <c r="CX415">
        <v>-0.137105859443445</v>
      </c>
      <c r="CY415">
        <v>-0.121264120998898</v>
      </c>
      <c r="CZ415">
        <v>-0.10531303655473399</v>
      </c>
      <c r="DA415">
        <v>-8.9267862926662903E-2</v>
      </c>
      <c r="DB415">
        <v>-7.3143909336717994E-2</v>
      </c>
      <c r="DC415">
        <v>-5.69558659954418E-2</v>
      </c>
      <c r="DD415">
        <v>-4.07185382537045E-2</v>
      </c>
      <c r="DE415">
        <v>-2.4445817202749801E-2</v>
      </c>
      <c r="DF415">
        <v>-1.6301720276305699E-2</v>
      </c>
    </row>
    <row r="416" spans="11:110" ht="1.1499999999999999" customHeight="1" x14ac:dyDescent="0.25">
      <c r="K416">
        <v>-1.55523806667042E-2</v>
      </c>
      <c r="L416">
        <v>-2.3325527650595101E-2</v>
      </c>
      <c r="M416">
        <v>-3.8853136278476003E-2</v>
      </c>
      <c r="N416">
        <v>-5.4347536367863498E-2</v>
      </c>
      <c r="O416">
        <v>-6.9795468312327094E-2</v>
      </c>
      <c r="P416">
        <v>-8.5180399068840396E-2</v>
      </c>
      <c r="Q416">
        <v>-0.10048961939035</v>
      </c>
      <c r="R416">
        <v>-0.11570867533056101</v>
      </c>
      <c r="S416">
        <v>-0.13082366861448</v>
      </c>
      <c r="T416">
        <v>-0.145815119578865</v>
      </c>
      <c r="U416">
        <v>-0.160673211497496</v>
      </c>
      <c r="V416">
        <v>-0.175378870899426</v>
      </c>
      <c r="W416">
        <v>-0.18991569765343599</v>
      </c>
      <c r="X416">
        <v>-0.20426989540909199</v>
      </c>
      <c r="Y416">
        <v>-0.21842351855009301</v>
      </c>
      <c r="Z416">
        <v>-0.232360851646358</v>
      </c>
      <c r="AA416">
        <v>-0.24606454858791901</v>
      </c>
      <c r="AB416">
        <v>-0.25952005976313502</v>
      </c>
      <c r="AC416">
        <v>-0.27270932616006099</v>
      </c>
      <c r="AD416">
        <v>-0.28561789728146297</v>
      </c>
      <c r="AE416">
        <v>-0.298230110012773</v>
      </c>
      <c r="AF416">
        <v>-0.31053127889871102</v>
      </c>
      <c r="AG416">
        <v>-0.32250704601221503</v>
      </c>
      <c r="AH416">
        <v>-0.33414410831625402</v>
      </c>
      <c r="AI416">
        <v>-0.34542985854471198</v>
      </c>
      <c r="AJ416">
        <v>-0.35635215238885798</v>
      </c>
      <c r="AK416">
        <v>-0.36690064570450798</v>
      </c>
      <c r="AL416">
        <v>-0.37706521570698398</v>
      </c>
      <c r="AM416">
        <v>-0.38683702395142</v>
      </c>
      <c r="AN416">
        <v>-0.39620813278800598</v>
      </c>
      <c r="AO416">
        <v>-0.40517140420502501</v>
      </c>
      <c r="AP416">
        <v>-0.41372030241749103</v>
      </c>
      <c r="AQ416">
        <v>-0.42184959317249099</v>
      </c>
      <c r="AR416">
        <v>-0.42955385865253398</v>
      </c>
      <c r="AS416">
        <v>-0.43682917374299801</v>
      </c>
      <c r="AT416">
        <v>-0.44367114341648101</v>
      </c>
      <c r="AU416">
        <v>-0.45007664420600102</v>
      </c>
      <c r="AV416">
        <v>-0.45604182364894702</v>
      </c>
      <c r="AW416">
        <v>-0.46156423343304998</v>
      </c>
      <c r="AX416">
        <v>-0.46664000279219597</v>
      </c>
      <c r="AY416">
        <v>-0.47126696508358201</v>
      </c>
      <c r="AZ416">
        <v>-0.47544134261008297</v>
      </c>
      <c r="BA416">
        <v>-0.47916089567041498</v>
      </c>
      <c r="BB416">
        <v>-0.48242250184202401</v>
      </c>
      <c r="BC416">
        <v>-0.48522377888649298</v>
      </c>
      <c r="BD416">
        <v>-0.48756229748482299</v>
      </c>
      <c r="BE416">
        <v>-0.48943575800271899</v>
      </c>
      <c r="BF416">
        <v>-0.49084241032836801</v>
      </c>
      <c r="BG416">
        <v>-0.49178071789344802</v>
      </c>
      <c r="BH416">
        <v>-0.49224992246619398</v>
      </c>
      <c r="BI416">
        <v>-0.49224953984909903</v>
      </c>
      <c r="BJ416">
        <v>-0.49177979586244402</v>
      </c>
      <c r="BK416">
        <v>-0.49084100279314002</v>
      </c>
      <c r="BL416">
        <v>-0.48943437881670798</v>
      </c>
      <c r="BM416">
        <v>-0.48756101852521999</v>
      </c>
      <c r="BN416">
        <v>-0.48522322953832803</v>
      </c>
      <c r="BO416">
        <v>-0.48242271098626099</v>
      </c>
      <c r="BP416">
        <v>-0.47916241487328498</v>
      </c>
      <c r="BQ416">
        <v>-0.47544416737725897</v>
      </c>
      <c r="BR416">
        <v>-0.47127113737943999</v>
      </c>
      <c r="BS416">
        <v>-0.466645325304825</v>
      </c>
      <c r="BT416">
        <v>-0.461570133079444</v>
      </c>
      <c r="BU416">
        <v>-0.45604810752460201</v>
      </c>
      <c r="BV416">
        <v>-0.45008267228229598</v>
      </c>
      <c r="BW416">
        <v>-0.44367702113919599</v>
      </c>
      <c r="BX416">
        <v>-0.43683437361459698</v>
      </c>
      <c r="BY416">
        <v>-0.429558573309818</v>
      </c>
      <c r="BZ416">
        <v>-0.42185334889185899</v>
      </c>
      <c r="CA416">
        <v>-0.41372315740556997</v>
      </c>
      <c r="CB416">
        <v>-0.40517344276207001</v>
      </c>
      <c r="CC416">
        <v>-0.39620932178447199</v>
      </c>
      <c r="CD416">
        <v>-0.3868381226882</v>
      </c>
      <c r="CE416">
        <v>-0.37706640470979802</v>
      </c>
      <c r="CF416">
        <v>-0.36690243313023002</v>
      </c>
      <c r="CG416">
        <v>-0.35635529138414701</v>
      </c>
      <c r="CH416">
        <v>-0.34543399240098999</v>
      </c>
      <c r="CI416">
        <v>-0.33415001771554598</v>
      </c>
      <c r="CJ416">
        <v>-0.32251428541694099</v>
      </c>
      <c r="CK416">
        <v>-0.31053973263109103</v>
      </c>
      <c r="CL416">
        <v>-0.29823955926790802</v>
      </c>
      <c r="CM416">
        <v>-0.28562808927065803</v>
      </c>
      <c r="CN416">
        <v>-0.27271974343178501</v>
      </c>
      <c r="CO416">
        <v>-0.25953027736747503</v>
      </c>
      <c r="CP416">
        <v>-0.24607500141494201</v>
      </c>
      <c r="CQ416">
        <v>-0.23237004127052299</v>
      </c>
      <c r="CR416">
        <v>-0.21843188859007101</v>
      </c>
      <c r="CS416">
        <v>-0.20427657133764501</v>
      </c>
      <c r="CT416">
        <v>-0.18992081578765899</v>
      </c>
      <c r="CU416">
        <v>-0.17538105904690299</v>
      </c>
      <c r="CV416">
        <v>-0.160673518653979</v>
      </c>
      <c r="CW416">
        <v>-0.14581439150995701</v>
      </c>
      <c r="CX416">
        <v>-0.130819848188648</v>
      </c>
      <c r="CY416">
        <v>-0.115705050083156</v>
      </c>
      <c r="CZ416">
        <v>-0.100485674662545</v>
      </c>
      <c r="DA416">
        <v>-8.5176357713849002E-2</v>
      </c>
      <c r="DB416">
        <v>-6.9791681659998994E-2</v>
      </c>
      <c r="DC416">
        <v>-5.4345681335230399E-2</v>
      </c>
      <c r="DD416">
        <v>-3.8852551325398901E-2</v>
      </c>
      <c r="DE416">
        <v>-2.3325547611029802E-2</v>
      </c>
      <c r="DF416">
        <v>-1.55546448247878E-2</v>
      </c>
    </row>
    <row r="417" spans="11:110" ht="1.1499999999999999" customHeight="1" x14ac:dyDescent="0.25">
      <c r="K417">
        <v>-1.48061367105037E-2</v>
      </c>
      <c r="L417">
        <v>-2.22065747383931E-2</v>
      </c>
      <c r="M417">
        <v>-3.6989392345399198E-2</v>
      </c>
      <c r="N417">
        <v>-5.1740365286896101E-2</v>
      </c>
      <c r="O417">
        <v>-6.6447162567082996E-2</v>
      </c>
      <c r="P417">
        <v>-8.1093670356853997E-2</v>
      </c>
      <c r="Q417">
        <v>-9.5668024376022801E-2</v>
      </c>
      <c r="R417">
        <v>-0.110156316449665</v>
      </c>
      <c r="S417">
        <v>-0.12454525059495999</v>
      </c>
      <c r="T417">
        <v>-0.13881659543442301</v>
      </c>
      <c r="U417">
        <v>-0.15296050816076701</v>
      </c>
      <c r="V417">
        <v>-0.166959203442684</v>
      </c>
      <c r="W417">
        <v>-0.180797158059922</v>
      </c>
      <c r="X417">
        <v>-0.19446089580402201</v>
      </c>
      <c r="Y417">
        <v>-0.207933703122157</v>
      </c>
      <c r="Z417">
        <v>-0.22120070528288999</v>
      </c>
      <c r="AA417">
        <v>-0.23424508261791699</v>
      </c>
      <c r="AB417">
        <v>-0.24705335653504301</v>
      </c>
      <c r="AC417">
        <v>-0.25960833581331799</v>
      </c>
      <c r="AD417">
        <v>-0.27189602586897299</v>
      </c>
      <c r="AE417">
        <v>-0.28390191858360098</v>
      </c>
      <c r="AF417">
        <v>-0.29561183351028802</v>
      </c>
      <c r="AG417">
        <v>-0.30701208201964097</v>
      </c>
      <c r="AH417">
        <v>-0.31809023738070202</v>
      </c>
      <c r="AI417">
        <v>-0.32883404902382102</v>
      </c>
      <c r="AJ417">
        <v>-0.33923204287862002</v>
      </c>
      <c r="AK417">
        <v>-0.349274473982641</v>
      </c>
      <c r="AL417">
        <v>-0.35895143382108902</v>
      </c>
      <c r="AM417">
        <v>-0.368254713749743</v>
      </c>
      <c r="AN417">
        <v>-0.37717666624878798</v>
      </c>
      <c r="AO417">
        <v>-0.38571033922616998</v>
      </c>
      <c r="AP417">
        <v>-0.39384974061919298</v>
      </c>
      <c r="AQ417">
        <v>-0.401589623014942</v>
      </c>
      <c r="AR417">
        <v>-0.40892491564207301</v>
      </c>
      <c r="AS417">
        <v>-0.41585192664598603</v>
      </c>
      <c r="AT417">
        <v>-0.42236625508018699</v>
      </c>
      <c r="AU417">
        <v>-0.42846514498416099</v>
      </c>
      <c r="AV417">
        <v>-0.43414475548126502</v>
      </c>
      <c r="AW417">
        <v>-0.43940277774310699</v>
      </c>
      <c r="AX417">
        <v>-0.44423563150856299</v>
      </c>
      <c r="AY417">
        <v>-0.448641047310952</v>
      </c>
      <c r="AZ417">
        <v>-0.45261564812595201</v>
      </c>
      <c r="BA417">
        <v>-0.45615713434407101</v>
      </c>
      <c r="BB417">
        <v>-0.45926260827617099</v>
      </c>
      <c r="BC417">
        <v>-0.46192983948847499</v>
      </c>
      <c r="BD417">
        <v>-0.46415639611716802</v>
      </c>
      <c r="BE417">
        <v>-0.46594024649638399</v>
      </c>
      <c r="BF417">
        <v>-0.46727956501827</v>
      </c>
      <c r="BG417">
        <v>-0.46817299918107402</v>
      </c>
      <c r="BH417">
        <v>-0.46861977260677501</v>
      </c>
      <c r="BI417">
        <v>-0.46861940464655599</v>
      </c>
      <c r="BJ417">
        <v>-0.46817217559371299</v>
      </c>
      <c r="BK417">
        <v>-0.46727827364242303</v>
      </c>
      <c r="BL417">
        <v>-0.46593898133390199</v>
      </c>
      <c r="BM417">
        <v>-0.46415522908148799</v>
      </c>
      <c r="BN417">
        <v>-0.46192932394502301</v>
      </c>
      <c r="BO417">
        <v>-0.459262816307627</v>
      </c>
      <c r="BP417">
        <v>-0.45615856814718397</v>
      </c>
      <c r="BQ417">
        <v>-0.45261830363181998</v>
      </c>
      <c r="BR417">
        <v>-0.44864502606559598</v>
      </c>
      <c r="BS417">
        <v>-0.44424067631236902</v>
      </c>
      <c r="BT417">
        <v>-0.43940843218654602</v>
      </c>
      <c r="BU417">
        <v>-0.43415079233489401</v>
      </c>
      <c r="BV417">
        <v>-0.42847093284082299</v>
      </c>
      <c r="BW417">
        <v>-0.42237198077910298</v>
      </c>
      <c r="BX417">
        <v>-0.41585693018664599</v>
      </c>
      <c r="BY417">
        <v>-0.408929512680278</v>
      </c>
      <c r="BZ417">
        <v>-0.40159325198755103</v>
      </c>
      <c r="CA417">
        <v>-0.39385244082976401</v>
      </c>
      <c r="CB417">
        <v>-0.38571227380800699</v>
      </c>
      <c r="CC417">
        <v>-0.37717767395910401</v>
      </c>
      <c r="CD417">
        <v>-0.36825562044291899</v>
      </c>
      <c r="CE417">
        <v>-0.35895243358426299</v>
      </c>
      <c r="CF417">
        <v>-0.349275962957867</v>
      </c>
      <c r="CG417">
        <v>-0.33923491238679099</v>
      </c>
      <c r="CH417">
        <v>-0.32883787715518698</v>
      </c>
      <c r="CI417">
        <v>-0.31809576194045802</v>
      </c>
      <c r="CJ417">
        <v>-0.30701902749017301</v>
      </c>
      <c r="CK417">
        <v>-0.29561991122798098</v>
      </c>
      <c r="CL417">
        <v>-0.28391102788727501</v>
      </c>
      <c r="CM417">
        <v>-0.27190594568438398</v>
      </c>
      <c r="CN417">
        <v>-0.25961840464299701</v>
      </c>
      <c r="CO417">
        <v>-0.24706331798779499</v>
      </c>
      <c r="CP417">
        <v>-0.234255292392063</v>
      </c>
      <c r="CQ417">
        <v>-0.22120956039866899</v>
      </c>
      <c r="CR417">
        <v>-0.20794183992175899</v>
      </c>
      <c r="CS417">
        <v>-0.194467327448683</v>
      </c>
      <c r="CT417">
        <v>-0.180801891366168</v>
      </c>
      <c r="CU417">
        <v>-0.16696118608462199</v>
      </c>
      <c r="CV417">
        <v>-0.15296059070887599</v>
      </c>
      <c r="CW417">
        <v>-0.13881552815773801</v>
      </c>
      <c r="CX417">
        <v>-0.124541354594857</v>
      </c>
      <c r="CY417">
        <v>-0.110152540795606</v>
      </c>
      <c r="CZ417">
        <v>-9.5663944635716605E-2</v>
      </c>
      <c r="DA417">
        <v>-8.1089571260695201E-2</v>
      </c>
      <c r="DB417">
        <v>-6.6443283852418003E-2</v>
      </c>
      <c r="DC417">
        <v>-5.1738457663423103E-2</v>
      </c>
      <c r="DD417">
        <v>-3.6988666427000598E-2</v>
      </c>
      <c r="DE417">
        <v>-2.2206538603904799E-2</v>
      </c>
      <c r="DF417">
        <v>-1.4808414305589299E-2</v>
      </c>
    </row>
    <row r="418" spans="11:110" ht="1.1499999999999999" customHeight="1" x14ac:dyDescent="0.25">
      <c r="K418">
        <v>-1.40606579901032E-2</v>
      </c>
      <c r="L418">
        <v>-2.1088800377833599E-2</v>
      </c>
      <c r="M418">
        <v>-3.5127649470696201E-2</v>
      </c>
      <c r="N418">
        <v>-4.9135990352583502E-2</v>
      </c>
      <c r="O418">
        <v>-6.3102466460577405E-2</v>
      </c>
      <c r="P418">
        <v>-7.7011415807833106E-2</v>
      </c>
      <c r="Q418">
        <v>-9.0851746011426204E-2</v>
      </c>
      <c r="R418">
        <v>-0.10461016877793999</v>
      </c>
      <c r="S418">
        <v>-0.118273965686207</v>
      </c>
      <c r="T418">
        <v>-0.13182611096066901</v>
      </c>
      <c r="U418">
        <v>-0.14525682496713199</v>
      </c>
      <c r="V418">
        <v>-0.15854952507355299</v>
      </c>
      <c r="W418">
        <v>-0.171689579017893</v>
      </c>
      <c r="X418">
        <v>-0.184663876739359</v>
      </c>
      <c r="Y418">
        <v>-0.197456855702939</v>
      </c>
      <c r="Z418">
        <v>-0.21005450969394099</v>
      </c>
      <c r="AA418">
        <v>-0.22244056529393599</v>
      </c>
      <c r="AB418">
        <v>-0.23460254689798099</v>
      </c>
      <c r="AC418">
        <v>-0.246524171746791</v>
      </c>
      <c r="AD418">
        <v>-0.25819188876482202</v>
      </c>
      <c r="AE418">
        <v>-0.26959230679003199</v>
      </c>
      <c r="AF418">
        <v>-0.28071179306819799</v>
      </c>
      <c r="AG418">
        <v>-0.291537287926175</v>
      </c>
      <c r="AH418">
        <v>-0.30205725025857599</v>
      </c>
      <c r="AI418">
        <v>-0.31225980025419098</v>
      </c>
      <c r="AJ418">
        <v>-0.32213410235057799</v>
      </c>
      <c r="AK418">
        <v>-0.331671040915407</v>
      </c>
      <c r="AL418">
        <v>-0.34086091001479402</v>
      </c>
      <c r="AM418">
        <v>-0.34969612340683398</v>
      </c>
      <c r="AN418">
        <v>-0.35816935547103601</v>
      </c>
      <c r="AO418">
        <v>-0.366273810632883</v>
      </c>
      <c r="AP418">
        <v>-0.374004068508897</v>
      </c>
      <c r="AQ418">
        <v>-0.38135487071672702</v>
      </c>
      <c r="AR418">
        <v>-0.38832147584550503</v>
      </c>
      <c r="AS418">
        <v>-0.39490046600431</v>
      </c>
      <c r="AT418">
        <v>-0.40108739773524998</v>
      </c>
      <c r="AU418">
        <v>-0.40687990905305899</v>
      </c>
      <c r="AV418">
        <v>-0.41227417188368598</v>
      </c>
      <c r="AW418">
        <v>-0.417267992089423</v>
      </c>
      <c r="AX418">
        <v>-0.42185812310013199</v>
      </c>
      <c r="AY418">
        <v>-0.42604214916884298</v>
      </c>
      <c r="AZ418">
        <v>-0.42981712519769999</v>
      </c>
      <c r="BA418">
        <v>-0.433180685307679</v>
      </c>
      <c r="BB418">
        <v>-0.43613013645020998</v>
      </c>
      <c r="BC418">
        <v>-0.43866343922839801</v>
      </c>
      <c r="BD418">
        <v>-0.44077810967230102</v>
      </c>
      <c r="BE418">
        <v>-0.44247242824097599</v>
      </c>
      <c r="BF418">
        <v>-0.44374446353916902</v>
      </c>
      <c r="BG418">
        <v>-0.44459305655533998</v>
      </c>
      <c r="BH418">
        <v>-0.44501742381023601</v>
      </c>
      <c r="BI418">
        <v>-0.44501706062374902</v>
      </c>
      <c r="BJ418">
        <v>-0.44459233965591399</v>
      </c>
      <c r="BK418">
        <v>-0.44374328551166398</v>
      </c>
      <c r="BL418">
        <v>-0.442471280905324</v>
      </c>
      <c r="BM418">
        <v>-0.44077706490373603</v>
      </c>
      <c r="BN418">
        <v>-0.438662958779727</v>
      </c>
      <c r="BO418">
        <v>-0.43613035998320299</v>
      </c>
      <c r="BP418">
        <v>-0.43318203389227999</v>
      </c>
      <c r="BQ418">
        <v>-0.42981961798690899</v>
      </c>
      <c r="BR418">
        <v>-0.426045932025858</v>
      </c>
      <c r="BS418">
        <v>-0.421862879507657</v>
      </c>
      <c r="BT418">
        <v>-0.41727339499460803</v>
      </c>
      <c r="BU418">
        <v>-0.41227994616888203</v>
      </c>
      <c r="BV418">
        <v>-0.40688544774122798</v>
      </c>
      <c r="BW418">
        <v>-0.40109296787764298</v>
      </c>
      <c r="BX418">
        <v>-0.39490526758678202</v>
      </c>
      <c r="BY418">
        <v>-0.38832596714162199</v>
      </c>
      <c r="BZ418">
        <v>-0.38135838006668998</v>
      </c>
      <c r="CA418">
        <v>-0.37400663246016802</v>
      </c>
      <c r="CB418">
        <v>-0.36627566389588001</v>
      </c>
      <c r="CC418">
        <v>-0.35817019893563601</v>
      </c>
      <c r="CD418">
        <v>-0.349696865696287</v>
      </c>
      <c r="CE418">
        <v>-0.340861735325306</v>
      </c>
      <c r="CF418">
        <v>-0.33167224804698803</v>
      </c>
      <c r="CG418">
        <v>-0.322136714721664</v>
      </c>
      <c r="CH418">
        <v>-0.31226332141636698</v>
      </c>
      <c r="CI418">
        <v>-0.30206239025639198</v>
      </c>
      <c r="CJ418">
        <v>-0.29154392603337298</v>
      </c>
      <c r="CK418">
        <v>-0.28071947153138299</v>
      </c>
      <c r="CL418">
        <v>-0.26960105569680298</v>
      </c>
      <c r="CM418">
        <v>-0.25820149745433801</v>
      </c>
      <c r="CN418">
        <v>-0.24653386078631601</v>
      </c>
      <c r="CO418">
        <v>-0.23461222381570199</v>
      </c>
      <c r="CP418">
        <v>-0.22245049116901999</v>
      </c>
      <c r="CQ418">
        <v>-0.21006301816687001</v>
      </c>
      <c r="CR418">
        <v>-0.197464744801432</v>
      </c>
      <c r="CS418">
        <v>-0.184670050686672</v>
      </c>
      <c r="CT418">
        <v>-0.17169395089768799</v>
      </c>
      <c r="CU418">
        <v>-0.15855131795729899</v>
      </c>
      <c r="CV418">
        <v>-0.145256704916992</v>
      </c>
      <c r="CW418">
        <v>-0.13182475726126</v>
      </c>
      <c r="CX418">
        <v>-0.118270025222527</v>
      </c>
      <c r="CY418">
        <v>-0.10460628380010301</v>
      </c>
      <c r="CZ418">
        <v>-9.0847582158621598E-2</v>
      </c>
      <c r="DA418">
        <v>-7.7007282598756305E-2</v>
      </c>
      <c r="DB418">
        <v>-6.3098536483448597E-2</v>
      </c>
      <c r="DC418">
        <v>-4.9134057542992202E-2</v>
      </c>
      <c r="DD418">
        <v>-3.5126786169721501E-2</v>
      </c>
      <c r="DE418">
        <v>-2.10887325412886E-2</v>
      </c>
      <c r="DF418">
        <v>-1.4062990022321101E-2</v>
      </c>
    </row>
    <row r="419" spans="11:110" ht="1.1499999999999999" customHeight="1" x14ac:dyDescent="0.25">
      <c r="K419">
        <v>-1.33159186498232E-2</v>
      </c>
      <c r="L419">
        <v>-1.99721479907384E-2</v>
      </c>
      <c r="M419">
        <v>-3.3267807925967598E-2</v>
      </c>
      <c r="N419">
        <v>-4.6534277667428799E-2</v>
      </c>
      <c r="O419">
        <v>-5.9761198058276899E-2</v>
      </c>
      <c r="P419">
        <v>-7.2933414723388504E-2</v>
      </c>
      <c r="Q419">
        <v>-8.6040521999061606E-2</v>
      </c>
      <c r="R419">
        <v>-9.9069919323028402E-2</v>
      </c>
      <c r="S419">
        <v>-0.112009461999518</v>
      </c>
      <c r="T419">
        <v>-0.124843263989478</v>
      </c>
      <c r="U419">
        <v>-0.13756170879909799</v>
      </c>
      <c r="V419">
        <v>-0.15014934197695701</v>
      </c>
      <c r="W419">
        <v>-0.16259241108459199</v>
      </c>
      <c r="X419">
        <v>-0.17487823971479399</v>
      </c>
      <c r="Y419">
        <v>-0.18699233390843301</v>
      </c>
      <c r="Z419">
        <v>-0.19892156379560599</v>
      </c>
      <c r="AA419">
        <v>-0.21065024963839199</v>
      </c>
      <c r="AB419">
        <v>-0.22216683654632999</v>
      </c>
      <c r="AC419">
        <v>-0.233455982739706</v>
      </c>
      <c r="AD419">
        <v>-0.24450459554901</v>
      </c>
      <c r="AE419">
        <v>-0.25530033583544898</v>
      </c>
      <c r="AF419">
        <v>-0.26583017097662298</v>
      </c>
      <c r="AG419">
        <v>-0.27608164508440902</v>
      </c>
      <c r="AH419">
        <v>-0.28604408197712899</v>
      </c>
      <c r="AI419">
        <v>-0.29570601335937202</v>
      </c>
      <c r="AJ419">
        <v>-0.30505720464474501</v>
      </c>
      <c r="AK419">
        <v>-0.31408918159789201</v>
      </c>
      <c r="AL419">
        <v>-0.32279246102815201</v>
      </c>
      <c r="AM419">
        <v>-0.33116004509587499</v>
      </c>
      <c r="AN419">
        <v>-0.33918496744879501</v>
      </c>
      <c r="AO419">
        <v>-0.34686057736241299</v>
      </c>
      <c r="AP419">
        <v>-0.354182021205451</v>
      </c>
      <c r="AQ419">
        <v>-0.361144061124614</v>
      </c>
      <c r="AR419">
        <v>-0.36774225502545899</v>
      </c>
      <c r="AS419">
        <v>-0.37397348802834501</v>
      </c>
      <c r="AT419">
        <v>-0.37983326659786598</v>
      </c>
      <c r="AU419">
        <v>-0.38531961557731798</v>
      </c>
      <c r="AV419">
        <v>-0.39042874389382098</v>
      </c>
      <c r="AW419">
        <v>-0.39515854376611897</v>
      </c>
      <c r="AX419">
        <v>-0.399506128323182</v>
      </c>
      <c r="AY419">
        <v>-0.40346892239575</v>
      </c>
      <c r="AZ419">
        <v>-0.40704441193442498</v>
      </c>
      <c r="BA419">
        <v>-0.41023018113825399</v>
      </c>
      <c r="BB419">
        <v>-0.41302371522055997</v>
      </c>
      <c r="BC419">
        <v>-0.41542319408835698</v>
      </c>
      <c r="BD419">
        <v>-0.41742605633360602</v>
      </c>
      <c r="BE419">
        <v>-0.41903090924268699</v>
      </c>
      <c r="BF419">
        <v>-0.42023571242827901</v>
      </c>
      <c r="BG419">
        <v>-0.42103949191817702</v>
      </c>
      <c r="BH419">
        <v>-0.42144147414452099</v>
      </c>
      <c r="BI419">
        <v>-0.42144110944694602</v>
      </c>
      <c r="BJ419">
        <v>-0.42103888472736301</v>
      </c>
      <c r="BK419">
        <v>-0.42023464348655098</v>
      </c>
      <c r="BL419">
        <v>-0.41902988095767302</v>
      </c>
      <c r="BM419">
        <v>-0.41742513877781201</v>
      </c>
      <c r="BN419">
        <v>-0.41542275055892702</v>
      </c>
      <c r="BO419">
        <v>-0.41302396670034303</v>
      </c>
      <c r="BP419">
        <v>-0.41023144521737698</v>
      </c>
      <c r="BQ419">
        <v>-0.407046750112672</v>
      </c>
      <c r="BR419">
        <v>-0.40347250579210098</v>
      </c>
      <c r="BS419">
        <v>-0.39951059075345202</v>
      </c>
      <c r="BT419">
        <v>-0.39516368847703598</v>
      </c>
      <c r="BU419">
        <v>-0.39043424097719698</v>
      </c>
      <c r="BV419">
        <v>-0.38532489951690402</v>
      </c>
      <c r="BW419">
        <v>-0.37983867103570401</v>
      </c>
      <c r="BX419">
        <v>-0.373978085292483</v>
      </c>
      <c r="BY419">
        <v>-0.36774664498815501</v>
      </c>
      <c r="BZ419">
        <v>-0.36114745425340899</v>
      </c>
      <c r="CA419">
        <v>-0.35418446638072898</v>
      </c>
      <c r="CB419">
        <v>-0.34686236357503197</v>
      </c>
      <c r="CC419">
        <v>-0.33918566547811602</v>
      </c>
      <c r="CD419">
        <v>-0.33116064844981702</v>
      </c>
      <c r="CE419">
        <v>-0.32279312438393298</v>
      </c>
      <c r="CF419">
        <v>-0.31409012928823299</v>
      </c>
      <c r="CG419">
        <v>-0.305059570410671</v>
      </c>
      <c r="CH419">
        <v>-0.29570922898074897</v>
      </c>
      <c r="CI419">
        <v>-0.28604884371772599</v>
      </c>
      <c r="CJ419">
        <v>-0.27608795923566498</v>
      </c>
      <c r="CK419">
        <v>-0.265837434124719</v>
      </c>
      <c r="CL419">
        <v>-0.25530870512142401</v>
      </c>
      <c r="CM419">
        <v>-0.24451385370707099</v>
      </c>
      <c r="CN419">
        <v>-0.233465266332441</v>
      </c>
      <c r="CO419">
        <v>-0.22217619883843701</v>
      </c>
      <c r="CP419">
        <v>-0.210659849925391</v>
      </c>
      <c r="CQ419">
        <v>-0.198929716814532</v>
      </c>
      <c r="CR419">
        <v>-0.18699995589930399</v>
      </c>
      <c r="CS419">
        <v>-0.17488414305570099</v>
      </c>
      <c r="CT419">
        <v>-0.162596447289301</v>
      </c>
      <c r="CU419">
        <v>-0.150150955843078</v>
      </c>
      <c r="CV419">
        <v>-0.13756141219731899</v>
      </c>
      <c r="CW419">
        <v>-0.124841676106102</v>
      </c>
      <c r="CX419">
        <v>-0.112005505140091</v>
      </c>
      <c r="CY419">
        <v>-9.9065968712861802E-2</v>
      </c>
      <c r="CZ419">
        <v>-8.6036321502792806E-2</v>
      </c>
      <c r="DA419">
        <v>-7.29292697320124E-2</v>
      </c>
      <c r="DB419">
        <v>-5.9757259187795099E-2</v>
      </c>
      <c r="DC419">
        <v>-4.6532342605923899E-2</v>
      </c>
      <c r="DD419">
        <v>-3.3266812676151801E-2</v>
      </c>
      <c r="DE419">
        <v>-1.9972071282731998E-2</v>
      </c>
      <c r="DF419">
        <v>-1.3318333024017101E-2</v>
      </c>
    </row>
    <row r="420" spans="11:110" ht="1.1499999999999999" customHeight="1" x14ac:dyDescent="0.25">
      <c r="K420">
        <v>-1.2571894595475801E-2</v>
      </c>
      <c r="L420">
        <v>-1.88565613729588E-2</v>
      </c>
      <c r="M420">
        <v>-3.1409766325400601E-2</v>
      </c>
      <c r="N420">
        <v>-4.3935092871433802E-2</v>
      </c>
      <c r="O420">
        <v>-5.6423175372997299E-2</v>
      </c>
      <c r="P420">
        <v>-6.8859444265626693E-2</v>
      </c>
      <c r="Q420">
        <v>-8.1234090009988796E-2</v>
      </c>
      <c r="R420">
        <v>-9.3535254522412195E-2</v>
      </c>
      <c r="S420">
        <v>-0.10575138544550999</v>
      </c>
      <c r="T420">
        <v>-0.117867653182752</v>
      </c>
      <c r="U420">
        <v>-0.129874705471552</v>
      </c>
      <c r="V420">
        <v>-0.14175815899765801</v>
      </c>
      <c r="W420">
        <v>-0.153505106101329</v>
      </c>
      <c r="X420">
        <v>-0.165103384738299</v>
      </c>
      <c r="Y420">
        <v>-0.17653949506229299</v>
      </c>
      <c r="Z420">
        <v>-0.187801167879943</v>
      </c>
      <c r="AA420">
        <v>-0.19887338737594701</v>
      </c>
      <c r="AB420">
        <v>-0.20974543265151999</v>
      </c>
      <c r="AC420">
        <v>-0.22040291934439599</v>
      </c>
      <c r="AD420">
        <v>-0.23083325592627199</v>
      </c>
      <c r="AE420">
        <v>-0.24102507049010399</v>
      </c>
      <c r="AF420">
        <v>-0.25096598269856202</v>
      </c>
      <c r="AG420">
        <v>-0.26064413691465599</v>
      </c>
      <c r="AH420">
        <v>-0.27004967219438603</v>
      </c>
      <c r="AI420">
        <v>-0.27917159142203601</v>
      </c>
      <c r="AJ420">
        <v>-0.28800022737658698</v>
      </c>
      <c r="AK420">
        <v>-0.296527735287063</v>
      </c>
      <c r="AL420">
        <v>-0.30474490557485301</v>
      </c>
      <c r="AM420">
        <v>-0.31264527555986599</v>
      </c>
      <c r="AN420">
        <v>-0.320222271689031</v>
      </c>
      <c r="AO420">
        <v>-0.327469400705522</v>
      </c>
      <c r="AP420">
        <v>-0.33438233745217899</v>
      </c>
      <c r="AQ420">
        <v>-0.34095591983833401</v>
      </c>
      <c r="AR420">
        <v>-0.34718597148588198</v>
      </c>
      <c r="AS420">
        <v>-0.353069690051865</v>
      </c>
      <c r="AT420">
        <v>-0.35860255706766497</v>
      </c>
      <c r="AU420">
        <v>-0.36378294533961197</v>
      </c>
      <c r="AV420">
        <v>-0.368607141686288</v>
      </c>
      <c r="AW420">
        <v>-0.37307310093318302</v>
      </c>
      <c r="AX420">
        <v>-0.37717829789952201</v>
      </c>
      <c r="AY420">
        <v>-0.380920018474112</v>
      </c>
      <c r="AZ420">
        <v>-0.38429614761064801</v>
      </c>
      <c r="BA420">
        <v>-0.38730425397313401</v>
      </c>
      <c r="BB420">
        <v>-0.38994197491665999</v>
      </c>
      <c r="BC420">
        <v>-0.39220772046542601</v>
      </c>
      <c r="BD420">
        <v>-0.39409885537970202</v>
      </c>
      <c r="BE420">
        <v>-0.39561429704689</v>
      </c>
      <c r="BF420">
        <v>-0.39675191912463498</v>
      </c>
      <c r="BG420">
        <v>-0.39751090944435802</v>
      </c>
      <c r="BH420">
        <v>-0.39789052291192001</v>
      </c>
      <c r="BI420">
        <v>-0.397890155178247</v>
      </c>
      <c r="BJ420">
        <v>-0.39751040915346902</v>
      </c>
      <c r="BK420">
        <v>-0.39675095456988302</v>
      </c>
      <c r="BL420">
        <v>-0.39561338654616901</v>
      </c>
      <c r="BM420">
        <v>-0.394098064524737</v>
      </c>
      <c r="BN420">
        <v>-0.39220731686179</v>
      </c>
      <c r="BO420">
        <v>-0.38994226132744098</v>
      </c>
      <c r="BP420">
        <v>-0.38730543562750402</v>
      </c>
      <c r="BQ420">
        <v>-0.38429833942854602</v>
      </c>
      <c r="BR420">
        <v>-0.38092339793705299</v>
      </c>
      <c r="BS420">
        <v>-0.37718246575494002</v>
      </c>
      <c r="BT420">
        <v>-0.37307797974658102</v>
      </c>
      <c r="BU420">
        <v>-0.36861234906607399</v>
      </c>
      <c r="BV420">
        <v>-0.36378797134521801</v>
      </c>
      <c r="BW420">
        <v>-0.35860777998376703</v>
      </c>
      <c r="BX420">
        <v>-0.35307408417916503</v>
      </c>
      <c r="BY420">
        <v>-0.34719025648297203</v>
      </c>
      <c r="BZ420">
        <v>-0.340959197844249</v>
      </c>
      <c r="CA420">
        <v>-0.33438467935587601</v>
      </c>
      <c r="CB420">
        <v>-0.32747112616940699</v>
      </c>
      <c r="CC420">
        <v>-0.32022284551987901</v>
      </c>
      <c r="CD420">
        <v>-0.31264576185106702</v>
      </c>
      <c r="CE420">
        <v>-0.30474541862379201</v>
      </c>
      <c r="CF420">
        <v>-0.29652845088125501</v>
      </c>
      <c r="CG420">
        <v>-0.288002354850937</v>
      </c>
      <c r="CH420">
        <v>-0.279174506895774</v>
      </c>
      <c r="CI420">
        <v>-0.27005406642911101</v>
      </c>
      <c r="CJ420">
        <v>-0.26065010821971002</v>
      </c>
      <c r="CK420">
        <v>-0.25097282208916999</v>
      </c>
      <c r="CL420">
        <v>-0.24103304098321501</v>
      </c>
      <c r="CM420">
        <v>-0.23084212533314699</v>
      </c>
      <c r="CN420">
        <v>-0.22041177749542301</v>
      </c>
      <c r="CO420">
        <v>-0.20975444797546899</v>
      </c>
      <c r="CP420">
        <v>-0.19888262183724201</v>
      </c>
      <c r="CQ420">
        <v>-0.18780895879670401</v>
      </c>
      <c r="CR420">
        <v>-0.176546826054468</v>
      </c>
      <c r="CS420">
        <v>-0.16510900628908901</v>
      </c>
      <c r="CT420">
        <v>-0.153508832872535</v>
      </c>
      <c r="CU420">
        <v>-0.141759600310911</v>
      </c>
      <c r="CV420">
        <v>-0.12987426238182201</v>
      </c>
      <c r="CW420">
        <v>-0.117865881185507</v>
      </c>
      <c r="CX420">
        <v>-0.105747438086464</v>
      </c>
      <c r="CY420">
        <v>-9.3531284316932195E-2</v>
      </c>
      <c r="CZ420">
        <v>-8.1229895755950507E-2</v>
      </c>
      <c r="DA420">
        <v>-6.8855309762097902E-2</v>
      </c>
      <c r="DB420">
        <v>-5.6419270864666901E-2</v>
      </c>
      <c r="DC420">
        <v>-4.3933173638756602E-2</v>
      </c>
      <c r="DD420">
        <v>-3.1408647666626099E-2</v>
      </c>
      <c r="DE420">
        <v>-1.8856496239595798E-2</v>
      </c>
      <c r="DF420">
        <v>-1.2574404105344E-2</v>
      </c>
    </row>
    <row r="421" spans="11:110" ht="1.1499999999999999" customHeight="1" x14ac:dyDescent="0.25">
      <c r="K421">
        <v>-1.1828562524015001E-2</v>
      </c>
      <c r="L421">
        <v>-1.7741984783669899E-2</v>
      </c>
      <c r="M421">
        <v>-2.9553421900204699E-2</v>
      </c>
      <c r="N421">
        <v>-4.1338300871416302E-2</v>
      </c>
      <c r="O421">
        <v>-5.3088216911892201E-2</v>
      </c>
      <c r="P421">
        <v>-6.47892795985444E-2</v>
      </c>
      <c r="Q421">
        <v>-7.6432187534332993E-2</v>
      </c>
      <c r="R421">
        <v>-8.8005860944053896E-2</v>
      </c>
      <c r="S421">
        <v>-9.9499379696790097E-2</v>
      </c>
      <c r="T421">
        <v>-0.11089887804494</v>
      </c>
      <c r="U421">
        <v>-0.12219536045773099</v>
      </c>
      <c r="V421">
        <v>-0.133375479268979</v>
      </c>
      <c r="W421">
        <v>-0.14442711730755001</v>
      </c>
      <c r="X421">
        <v>-0.15533871074349001</v>
      </c>
      <c r="Y421">
        <v>-0.16609769547891101</v>
      </c>
      <c r="Z421">
        <v>-0.17669262389905699</v>
      </c>
      <c r="AA421">
        <v>-0.187109228962522</v>
      </c>
      <c r="AB421">
        <v>-0.19733754310418999</v>
      </c>
      <c r="AC421">
        <v>-0.20736413435472001</v>
      </c>
      <c r="AD421">
        <v>-0.217176979232408</v>
      </c>
      <c r="AE421">
        <v>-0.22676557848934401</v>
      </c>
      <c r="AF421">
        <v>-0.236118246151577</v>
      </c>
      <c r="AG421">
        <v>-0.245223747962973</v>
      </c>
      <c r="AH421">
        <v>-0.25407296511519201</v>
      </c>
      <c r="AI421">
        <v>-0.26265543967636401</v>
      </c>
      <c r="AJ421">
        <v>-0.27096205105224702</v>
      </c>
      <c r="AK421">
        <v>-0.27898554595924402</v>
      </c>
      <c r="AL421">
        <v>-0.28671706406450498</v>
      </c>
      <c r="AM421">
        <v>-0.29415061567444301</v>
      </c>
      <c r="AN421">
        <v>-0.30128004086104199</v>
      </c>
      <c r="AO421">
        <v>-0.30809904351012801</v>
      </c>
      <c r="AP421">
        <v>-0.31460375989425299</v>
      </c>
      <c r="AQ421">
        <v>-0.320789173354801</v>
      </c>
      <c r="AR421">
        <v>-0.32665134544900398</v>
      </c>
      <c r="AS421">
        <v>-0.33218777131792598</v>
      </c>
      <c r="AT421">
        <v>-0.33739396419819001</v>
      </c>
      <c r="AU421">
        <v>-0.342268580934869</v>
      </c>
      <c r="AV421">
        <v>-0.34680803490246398</v>
      </c>
      <c r="AW421">
        <v>-0.35101033197252901</v>
      </c>
      <c r="AX421">
        <v>-0.35487328317936301</v>
      </c>
      <c r="AY421">
        <v>-0.358394088007917</v>
      </c>
      <c r="AZ421">
        <v>-0.36157097275524802</v>
      </c>
      <c r="BA421">
        <v>-0.364401535554084</v>
      </c>
      <c r="BB421">
        <v>-0.36688354672260998</v>
      </c>
      <c r="BC421">
        <v>-0.36901563564120299</v>
      </c>
      <c r="BD421">
        <v>-0.37079512645401302</v>
      </c>
      <c r="BE421">
        <v>-0.37222120101457201</v>
      </c>
      <c r="BF421">
        <v>-0.37329169167529003</v>
      </c>
      <c r="BG421">
        <v>-0.37400591537223099</v>
      </c>
      <c r="BH421">
        <v>-0.37436317084528098</v>
      </c>
      <c r="BI421">
        <v>-0.37436280375226</v>
      </c>
      <c r="BJ421">
        <v>-0.37400551333785098</v>
      </c>
      <c r="BK421">
        <v>-0.37329082718572398</v>
      </c>
      <c r="BL421">
        <v>-0.37222040464624501</v>
      </c>
      <c r="BM421">
        <v>-0.37079445675595701</v>
      </c>
      <c r="BN421">
        <v>-0.36901527640547099</v>
      </c>
      <c r="BO421">
        <v>-0.36688386893657898</v>
      </c>
      <c r="BP421">
        <v>-0.36440263890987301</v>
      </c>
      <c r="BQ421">
        <v>-0.36157302527440599</v>
      </c>
      <c r="BR421">
        <v>-0.35839725885721202</v>
      </c>
      <c r="BS421">
        <v>-0.35487716025677801</v>
      </c>
      <c r="BT421">
        <v>-0.35101493583285898</v>
      </c>
      <c r="BU421">
        <v>-0.34681294326644002</v>
      </c>
      <c r="BV421">
        <v>-0.34227334689231598</v>
      </c>
      <c r="BW421">
        <v>-0.33739898571464799</v>
      </c>
      <c r="BX421">
        <v>-0.33219196644847199</v>
      </c>
      <c r="BY421">
        <v>-0.32665551394206799</v>
      </c>
      <c r="BZ421">
        <v>-0.32079233628248799</v>
      </c>
      <c r="CA421">
        <v>-0.31460601083867001</v>
      </c>
      <c r="CB421">
        <v>-0.30810070774318299</v>
      </c>
      <c r="CC421">
        <v>-0.30128051406620199</v>
      </c>
      <c r="CD421">
        <v>-0.29415100210815498</v>
      </c>
      <c r="CE421">
        <v>-0.28671743909825098</v>
      </c>
      <c r="CF421">
        <v>-0.27898606017943101</v>
      </c>
      <c r="CG421">
        <v>-0.27096394647378902</v>
      </c>
      <c r="CH421">
        <v>-0.26265806524366297</v>
      </c>
      <c r="CI421">
        <v>-0.25407700513334402</v>
      </c>
      <c r="CJ421">
        <v>-0.24522935679843999</v>
      </c>
      <c r="CK421">
        <v>-0.23612466059030701</v>
      </c>
      <c r="CL421">
        <v>-0.22677313027355001</v>
      </c>
      <c r="CM421">
        <v>-0.21718542464521301</v>
      </c>
      <c r="CN421">
        <v>-0.20737255204660801</v>
      </c>
      <c r="CO421">
        <v>-0.197346176880319</v>
      </c>
      <c r="CP421">
        <v>-0.187118060941179</v>
      </c>
      <c r="CQ421">
        <v>-0.17670004676996501</v>
      </c>
      <c r="CR421">
        <v>-0.16610470820288301</v>
      </c>
      <c r="CS421">
        <v>-0.15534404198927801</v>
      </c>
      <c r="CT421">
        <v>-0.144430559415854</v>
      </c>
      <c r="CU421">
        <v>-0.133376751543692</v>
      </c>
      <c r="CV421">
        <v>-0.122194804320333</v>
      </c>
      <c r="CW421">
        <v>-0.11089696843527599</v>
      </c>
      <c r="CX421">
        <v>-9.9495466666098695E-2</v>
      </c>
      <c r="CY421">
        <v>-8.8001918742074803E-2</v>
      </c>
      <c r="CZ421">
        <v>-7.6428037066270896E-2</v>
      </c>
      <c r="DA421">
        <v>-6.4785179003933893E-2</v>
      </c>
      <c r="DB421">
        <v>-5.3084389864034097E-2</v>
      </c>
      <c r="DC421">
        <v>-4.1336410679191402E-2</v>
      </c>
      <c r="DD421">
        <v>-2.9552192525629802E-2</v>
      </c>
      <c r="DE421">
        <v>-1.7741948433913399E-2</v>
      </c>
      <c r="DF421">
        <v>-1.18311637968781E-2</v>
      </c>
    </row>
    <row r="422" spans="11:110" ht="1.1499999999999999" customHeight="1" x14ac:dyDescent="0.25">
      <c r="K422">
        <v>-1.1085898728297201E-2</v>
      </c>
      <c r="L422">
        <v>-1.6628362969713598E-2</v>
      </c>
      <c r="M422">
        <v>-2.76986709079119E-2</v>
      </c>
      <c r="N422">
        <v>-3.8743765512158398E-2</v>
      </c>
      <c r="O422">
        <v>-4.9756142132823603E-2</v>
      </c>
      <c r="P422">
        <v>-6.0722694173623401E-2</v>
      </c>
      <c r="Q422">
        <v>-7.1634551597926394E-2</v>
      </c>
      <c r="R422">
        <v>-8.2481425931464403E-2</v>
      </c>
      <c r="S422">
        <v>-9.3253086311124195E-2</v>
      </c>
      <c r="T422">
        <v>-0.103936538705715</v>
      </c>
      <c r="U422">
        <v>-0.114523219632606</v>
      </c>
      <c r="V422">
        <v>-0.12500080396088301</v>
      </c>
      <c r="W422">
        <v>-0.13535789919857499</v>
      </c>
      <c r="X422">
        <v>-0.14558361617670401</v>
      </c>
      <c r="Y422">
        <v>-0.15566628982564901</v>
      </c>
      <c r="Z422">
        <v>-0.16559523554938499</v>
      </c>
      <c r="AA422">
        <v>-0.17535702390703101</v>
      </c>
      <c r="AB422">
        <v>-0.184942375696168</v>
      </c>
      <c r="AC422">
        <v>-0.19433878315334299</v>
      </c>
      <c r="AD422">
        <v>-0.203534874245165</v>
      </c>
      <c r="AE422">
        <v>-0.21252092971543299</v>
      </c>
      <c r="AF422">
        <v>-0.221285982153581</v>
      </c>
      <c r="AG422">
        <v>-0.22981946317805901</v>
      </c>
      <c r="AH422">
        <v>-0.23811290912118599</v>
      </c>
      <c r="AI422">
        <v>-0.246156465925009</v>
      </c>
      <c r="AJ422">
        <v>-0.253941558170799</v>
      </c>
      <c r="AK422">
        <v>-0.26146146264110898</v>
      </c>
      <c r="AL422">
        <v>-0.26870775860070301</v>
      </c>
      <c r="AM422">
        <v>-0.27567486975844901</v>
      </c>
      <c r="AN422">
        <v>-0.282357051456538</v>
      </c>
      <c r="AO422">
        <v>-0.28874826953586702</v>
      </c>
      <c r="AP422">
        <v>-0.29484503506033799</v>
      </c>
      <c r="AQ422">
        <v>-0.30064254945041202</v>
      </c>
      <c r="AR422">
        <v>-0.30613709830991798</v>
      </c>
      <c r="AS422">
        <v>-0.31132643367620799</v>
      </c>
      <c r="AT422">
        <v>-0.31620618237009601</v>
      </c>
      <c r="AU422">
        <v>-0.320775206702551</v>
      </c>
      <c r="AV422">
        <v>-0.32503009317630099</v>
      </c>
      <c r="AW422">
        <v>-0.32896890479055801</v>
      </c>
      <c r="AX422">
        <v>-0.33258973674711301</v>
      </c>
      <c r="AY422">
        <v>-0.33588978030091299</v>
      </c>
      <c r="AZ422">
        <v>-0.33886752905883799</v>
      </c>
      <c r="BA422">
        <v>-0.34152065747092297</v>
      </c>
      <c r="BB422">
        <v>-0.343847061995466</v>
      </c>
      <c r="BC422">
        <v>-0.34584555826971097</v>
      </c>
      <c r="BD422">
        <v>-0.34751348894359502</v>
      </c>
      <c r="BE422">
        <v>-0.34885023248195002</v>
      </c>
      <c r="BF422">
        <v>-0.34985363859270302</v>
      </c>
      <c r="BG422">
        <v>-0.35052311767851202</v>
      </c>
      <c r="BH422">
        <v>-0.35085802036376601</v>
      </c>
      <c r="BI422">
        <v>-0.35085766241234001</v>
      </c>
      <c r="BJ422">
        <v>-0.350522800080657</v>
      </c>
      <c r="BK422">
        <v>-0.34985287071082399</v>
      </c>
      <c r="BL422">
        <v>-0.34884954434758503</v>
      </c>
      <c r="BM422">
        <v>-0.34751293068317801</v>
      </c>
      <c r="BN422">
        <v>-0.34584524904962499</v>
      </c>
      <c r="BO422">
        <v>-0.34384741487179299</v>
      </c>
      <c r="BP422">
        <v>-0.34152168900237401</v>
      </c>
      <c r="BQ422">
        <v>-0.33886944710122402</v>
      </c>
      <c r="BR422">
        <v>-0.335892738578495</v>
      </c>
      <c r="BS422">
        <v>-0.33259333023304399</v>
      </c>
      <c r="BT422">
        <v>-0.32897322349605401</v>
      </c>
      <c r="BU422">
        <v>-0.325034697076093</v>
      </c>
      <c r="BV422">
        <v>-0.32077971018625701</v>
      </c>
      <c r="BW422">
        <v>-0.31621098057727898</v>
      </c>
      <c r="BX422">
        <v>-0.31133043556847401</v>
      </c>
      <c r="BY422">
        <v>-0.30614113177692598</v>
      </c>
      <c r="BZ422">
        <v>-0.30064559713362499</v>
      </c>
      <c r="CA422">
        <v>-0.29484720294632999</v>
      </c>
      <c r="CB422">
        <v>-0.28874986706725803</v>
      </c>
      <c r="CC422">
        <v>-0.28235744908076399</v>
      </c>
      <c r="CD422">
        <v>-0.27567516841017498</v>
      </c>
      <c r="CE422">
        <v>-0.268708009829215</v>
      </c>
      <c r="CF422">
        <v>-0.26146180754246801</v>
      </c>
      <c r="CG422">
        <v>-0.25394322642127398</v>
      </c>
      <c r="CH422">
        <v>-0.24615881692841399</v>
      </c>
      <c r="CI422">
        <v>-0.23811660882956401</v>
      </c>
      <c r="CJ422">
        <v>-0.22982469122422999</v>
      </c>
      <c r="CK422">
        <v>-0.221291976503011</v>
      </c>
      <c r="CL422">
        <v>-0.212528041903356</v>
      </c>
      <c r="CM422">
        <v>-0.20354286507721001</v>
      </c>
      <c r="CN422">
        <v>-0.194346749095402</v>
      </c>
      <c r="CO422">
        <v>-0.18495059177815101</v>
      </c>
      <c r="CP422">
        <v>-0.17536542196660701</v>
      </c>
      <c r="CQ422">
        <v>-0.16560228359538501</v>
      </c>
      <c r="CR422">
        <v>-0.15567295529097899</v>
      </c>
      <c r="CS422">
        <v>-0.14558865175637001</v>
      </c>
      <c r="CT422">
        <v>-0.13536107814680201</v>
      </c>
      <c r="CU422">
        <v>-0.12500190952526699</v>
      </c>
      <c r="CV422">
        <v>-0.114522586012494</v>
      </c>
      <c r="CW422">
        <v>-0.103934533422534</v>
      </c>
      <c r="CX422">
        <v>-9.3249232569833099E-2</v>
      </c>
      <c r="CY422">
        <v>-8.2477559610811102E-2</v>
      </c>
      <c r="CZ422">
        <v>-7.1630476888535605E-2</v>
      </c>
      <c r="DA422">
        <v>-6.07186530964645E-2</v>
      </c>
      <c r="DB422">
        <v>-4.9752434150236599E-2</v>
      </c>
      <c r="DC422">
        <v>-3.8741913123949402E-2</v>
      </c>
      <c r="DD422">
        <v>-2.7697348347019202E-2</v>
      </c>
      <c r="DE422">
        <v>-1.6628368560268399E-2</v>
      </c>
      <c r="DF422">
        <v>-1.10885723543833E-2</v>
      </c>
    </row>
    <row r="423" spans="11:110" ht="1.1499999999999999" customHeight="1" x14ac:dyDescent="0.25">
      <c r="K423">
        <v>-1.0343877778659499E-2</v>
      </c>
      <c r="L423">
        <v>-1.5515641101205801E-2</v>
      </c>
      <c r="M423">
        <v>-2.5845409153535E-2</v>
      </c>
      <c r="N423">
        <v>-3.6151349232904903E-2</v>
      </c>
      <c r="O423">
        <v>-4.6426771748774603E-2</v>
      </c>
      <c r="P423">
        <v>-5.6659460170217203E-2</v>
      </c>
      <c r="Q423">
        <v>-6.6840918388770598E-2</v>
      </c>
      <c r="R423">
        <v>-7.6961638117563694E-2</v>
      </c>
      <c r="S423">
        <v>-8.7012145049443407E-2</v>
      </c>
      <c r="T423">
        <v>-9.6980235504183804E-2</v>
      </c>
      <c r="U423">
        <v>-0.106857829947698</v>
      </c>
      <c r="V423">
        <v>-0.11663363222513901</v>
      </c>
      <c r="W423">
        <v>-0.12629690713487801</v>
      </c>
      <c r="X423">
        <v>-0.13583749968008699</v>
      </c>
      <c r="Y423">
        <v>-0.14524463067144999</v>
      </c>
      <c r="Z423">
        <v>-0.154508308106137</v>
      </c>
      <c r="AA423">
        <v>-0.163616021336147</v>
      </c>
      <c r="AB423">
        <v>-0.17255913734984399</v>
      </c>
      <c r="AC423">
        <v>-0.18132602383504001</v>
      </c>
      <c r="AD423">
        <v>-0.18990604932143401</v>
      </c>
      <c r="AE423">
        <v>-0.19829019524965499</v>
      </c>
      <c r="AF423">
        <v>-0.206468214799165</v>
      </c>
      <c r="AG423">
        <v>-0.21443026750571301</v>
      </c>
      <c r="AH423">
        <v>-0.22216845611761499</v>
      </c>
      <c r="AI423">
        <v>-0.229673581080787</v>
      </c>
      <c r="AJ423">
        <v>-0.23693763244111701</v>
      </c>
      <c r="AK423">
        <v>-0.243954339415936</v>
      </c>
      <c r="AL423">
        <v>-0.25071581324998499</v>
      </c>
      <c r="AM423">
        <v>-0.25721684472561201</v>
      </c>
      <c r="AN423">
        <v>-0.26345208432834999</v>
      </c>
      <c r="AO423">
        <v>-0.26941584306817701</v>
      </c>
      <c r="AP423">
        <v>-0.27510491302691198</v>
      </c>
      <c r="AQ423">
        <v>-0.28051477773434202</v>
      </c>
      <c r="AR423">
        <v>-0.28564195188814601</v>
      </c>
      <c r="AS423">
        <v>-0.29048438206493699</v>
      </c>
      <c r="AT423">
        <v>-0.29503790523136503</v>
      </c>
      <c r="AU423">
        <v>-0.29930150840385</v>
      </c>
      <c r="AV423">
        <v>-0.30327198677687101</v>
      </c>
      <c r="AW423">
        <v>-0.30694748618621298</v>
      </c>
      <c r="AX423">
        <v>-0.31032631286761903</v>
      </c>
      <c r="AY423">
        <v>-0.31340574320495301</v>
      </c>
      <c r="AZ423">
        <v>-0.31618445910137299</v>
      </c>
      <c r="BA423">
        <v>-0.31866025155416</v>
      </c>
      <c r="BB423">
        <v>-0.32083115160984099</v>
      </c>
      <c r="BC423">
        <v>-0.32269610878551203</v>
      </c>
      <c r="BD423">
        <v>-0.324252561543521</v>
      </c>
      <c r="BE423">
        <v>-0.32550000475518498</v>
      </c>
      <c r="BF423">
        <v>-0.326436368865197</v>
      </c>
      <c r="BG423">
        <v>-0.32706112566645001</v>
      </c>
      <c r="BH423">
        <v>-0.32737367583323701</v>
      </c>
      <c r="BI423">
        <v>-0.32737333917587802</v>
      </c>
      <c r="BJ423">
        <v>-0.32706087480309098</v>
      </c>
      <c r="BK423">
        <v>-0.32643569509307702</v>
      </c>
      <c r="BL423">
        <v>-0.32549941691724599</v>
      </c>
      <c r="BM423">
        <v>-0.32425210200557097</v>
      </c>
      <c r="BN423">
        <v>-0.322695855728234</v>
      </c>
      <c r="BO423">
        <v>-0.32083152485188199</v>
      </c>
      <c r="BP423">
        <v>-0.31866121986178297</v>
      </c>
      <c r="BQ423">
        <v>-0.316186244653199</v>
      </c>
      <c r="BR423">
        <v>-0.31340848660773102</v>
      </c>
      <c r="BS423">
        <v>-0.31032963204156599</v>
      </c>
      <c r="BT423">
        <v>-0.30695150909757102</v>
      </c>
      <c r="BU423">
        <v>-0.30327628475433799</v>
      </c>
      <c r="BV423">
        <v>-0.29930574553225597</v>
      </c>
      <c r="BW423">
        <v>-0.29504245831939802</v>
      </c>
      <c r="BX423">
        <v>-0.29048819623245398</v>
      </c>
      <c r="BY423">
        <v>-0.28564582649044401</v>
      </c>
      <c r="BZ423">
        <v>-0.28051771006234899</v>
      </c>
      <c r="CA423">
        <v>-0.27510700040290398</v>
      </c>
      <c r="CB423">
        <v>-0.26941736558236701</v>
      </c>
      <c r="CC423">
        <v>-0.26345243135982399</v>
      </c>
      <c r="CD423">
        <v>-0.25721706284617502</v>
      </c>
      <c r="CE423">
        <v>-0.25071595759516602</v>
      </c>
      <c r="CF423">
        <v>-0.24395454618878801</v>
      </c>
      <c r="CG423">
        <v>-0.23693907825149799</v>
      </c>
      <c r="CH423">
        <v>-0.22967567745880799</v>
      </c>
      <c r="CI423">
        <v>-0.22217182843466601</v>
      </c>
      <c r="CJ423">
        <v>-0.214435099925608</v>
      </c>
      <c r="CK423">
        <v>-0.206473798086244</v>
      </c>
      <c r="CL423">
        <v>-0.198296846430671</v>
      </c>
      <c r="CM423">
        <v>-0.189913560930667</v>
      </c>
      <c r="CN423">
        <v>-0.18133352884218701</v>
      </c>
      <c r="CO423">
        <v>-0.17256689933619701</v>
      </c>
      <c r="CP423">
        <v>-0.16362396014733299</v>
      </c>
      <c r="CQ423">
        <v>-0.154514972347019</v>
      </c>
      <c r="CR423">
        <v>-0.14525092018739</v>
      </c>
      <c r="CS423">
        <v>-0.13584223729011599</v>
      </c>
      <c r="CT423">
        <v>-0.12629983979234499</v>
      </c>
      <c r="CU423">
        <v>-0.11663457417951099</v>
      </c>
      <c r="CV423">
        <v>-0.10685715476603901</v>
      </c>
      <c r="CW423">
        <v>-9.6978171485066003E-2</v>
      </c>
      <c r="CX423">
        <v>-8.70083768106997E-2</v>
      </c>
      <c r="CY423">
        <v>-7.6957894155102596E-2</v>
      </c>
      <c r="CZ423">
        <v>-6.6836946218209001E-2</v>
      </c>
      <c r="DA423">
        <v>-5.6655507112886798E-2</v>
      </c>
      <c r="DB423">
        <v>-4.6423221435884399E-2</v>
      </c>
      <c r="DC423">
        <v>-3.61495398462102E-2</v>
      </c>
      <c r="DD423">
        <v>-2.58440159599558E-2</v>
      </c>
      <c r="DE423">
        <v>-1.5515697047067E-2</v>
      </c>
      <c r="DF423">
        <v>-1.0346589755690701E-2</v>
      </c>
    </row>
    <row r="424" spans="11:110" ht="1.1499999999999999" customHeight="1" x14ac:dyDescent="0.25">
      <c r="K424">
        <v>-9.6024712166672497E-3</v>
      </c>
      <c r="L424">
        <v>-1.44037646013521E-2</v>
      </c>
      <c r="M424">
        <v>-2.3993532580402599E-2</v>
      </c>
      <c r="N424">
        <v>-3.3560912766738497E-2</v>
      </c>
      <c r="O424">
        <v>-4.3099927829243802E-2</v>
      </c>
      <c r="P424">
        <v>-5.2599349079987402E-2</v>
      </c>
      <c r="Q424">
        <v>-6.2051022859900502E-2</v>
      </c>
      <c r="R424">
        <v>-7.1446187735637004E-2</v>
      </c>
      <c r="S424">
        <v>-8.0776194398144902E-2</v>
      </c>
      <c r="T424">
        <v>-9.0029568441937005E-2</v>
      </c>
      <c r="U424">
        <v>-9.9198739945636605E-2</v>
      </c>
      <c r="V424">
        <v>-0.108273461393409</v>
      </c>
      <c r="W424">
        <v>-0.117243596750918</v>
      </c>
      <c r="X424">
        <v>-0.12609976076749199</v>
      </c>
      <c r="Y424">
        <v>-0.13483206831341199</v>
      </c>
      <c r="Z424">
        <v>-0.143431147995352</v>
      </c>
      <c r="AA424">
        <v>-0.15188547070517799</v>
      </c>
      <c r="AB424">
        <v>-0.16018703351310701</v>
      </c>
      <c r="AC424">
        <v>-0.16832501703268399</v>
      </c>
      <c r="AD424">
        <v>-0.176289612827977</v>
      </c>
      <c r="AE424">
        <v>-0.18407244641758999</v>
      </c>
      <c r="AF424">
        <v>-0.191663971644252</v>
      </c>
      <c r="AG424">
        <v>-0.19905514585230699</v>
      </c>
      <c r="AH424">
        <v>-0.20623856065420099</v>
      </c>
      <c r="AI424">
        <v>-0.213205699697923</v>
      </c>
      <c r="AJ424">
        <v>-0.219949158234371</v>
      </c>
      <c r="AK424">
        <v>-0.22646303505764001</v>
      </c>
      <c r="AL424">
        <v>-0.23274005452287799</v>
      </c>
      <c r="AM424">
        <v>-0.238775349211027</v>
      </c>
      <c r="AN424">
        <v>-0.244563924983554</v>
      </c>
      <c r="AO424">
        <v>-0.25010052885870199</v>
      </c>
      <c r="AP424">
        <v>-0.25538214680134302</v>
      </c>
      <c r="AQ424">
        <v>-0.26040459026326501</v>
      </c>
      <c r="AR424">
        <v>-0.265164627806593</v>
      </c>
      <c r="AS424">
        <v>-0.26966032467990297</v>
      </c>
      <c r="AT424">
        <v>-0.273887825922565</v>
      </c>
      <c r="AU424">
        <v>-0.27784617270266598</v>
      </c>
      <c r="AV424">
        <v>-0.281532387259053</v>
      </c>
      <c r="AW424">
        <v>-0.28494474140234599</v>
      </c>
      <c r="AX424">
        <v>-0.28808166769368598</v>
      </c>
      <c r="AY424">
        <v>-0.29094062326153503</v>
      </c>
      <c r="AZ424">
        <v>-0.29352040593752898</v>
      </c>
      <c r="BA424">
        <v>-0.29581895033340899</v>
      </c>
      <c r="BB424">
        <v>-0.29783444542132598</v>
      </c>
      <c r="BC424">
        <v>-0.29956590964261498</v>
      </c>
      <c r="BD424">
        <v>-0.30101096205501998</v>
      </c>
      <c r="BE424">
        <v>-0.302169132922049</v>
      </c>
      <c r="BF424">
        <v>-0.30303849209483802</v>
      </c>
      <c r="BG424">
        <v>-0.30361854951681799</v>
      </c>
      <c r="BH424">
        <v>-0.30390874377103</v>
      </c>
      <c r="BI424">
        <v>-0.30390844239634501</v>
      </c>
      <c r="BJ424">
        <v>-0.30361834561197998</v>
      </c>
      <c r="BK424">
        <v>-0.30303791060117802</v>
      </c>
      <c r="BL424">
        <v>-0.30216863571784802</v>
      </c>
      <c r="BM424">
        <v>-0.30101058688233001</v>
      </c>
      <c r="BN424">
        <v>-0.29956571831874002</v>
      </c>
      <c r="BO424">
        <v>-0.29783482508907499</v>
      </c>
      <c r="BP424">
        <v>-0.29581986535053501</v>
      </c>
      <c r="BQ424">
        <v>-0.29352205811448101</v>
      </c>
      <c r="BR424">
        <v>-0.2909431518483</v>
      </c>
      <c r="BS424">
        <v>-0.28808472252097</v>
      </c>
      <c r="BT424">
        <v>-0.28494845854130202</v>
      </c>
      <c r="BU424">
        <v>-0.28153638135633102</v>
      </c>
      <c r="BV424">
        <v>-0.27785013747849402</v>
      </c>
      <c r="BW424">
        <v>-0.273892114074619</v>
      </c>
      <c r="BX424">
        <v>-0.269663954339389</v>
      </c>
      <c r="BY424">
        <v>-0.26516831662701401</v>
      </c>
      <c r="BZ424">
        <v>-0.260407406809954</v>
      </c>
      <c r="CA424">
        <v>-0.25538415045275997</v>
      </c>
      <c r="CB424">
        <v>-0.250101967353971</v>
      </c>
      <c r="CC424">
        <v>-0.24456424439897501</v>
      </c>
      <c r="CD424">
        <v>-0.23877549031539699</v>
      </c>
      <c r="CE424">
        <v>-0.23274011173494699</v>
      </c>
      <c r="CF424">
        <v>-0.226463132039875</v>
      </c>
      <c r="CG424">
        <v>-0.21995038768067299</v>
      </c>
      <c r="CH424">
        <v>-0.213207564721938</v>
      </c>
      <c r="CI424">
        <v>-0.20624161649634001</v>
      </c>
      <c r="CJ424">
        <v>-0.199059573230006</v>
      </c>
      <c r="CK424">
        <v>-0.19166915471337201</v>
      </c>
      <c r="CL424">
        <v>-0.184078615769731</v>
      </c>
      <c r="CM424">
        <v>-0.176296627168499</v>
      </c>
      <c r="CN424">
        <v>-0.16833205231350301</v>
      </c>
      <c r="CO424">
        <v>-0.160194306560592</v>
      </c>
      <c r="CP424">
        <v>-0.15189293102628601</v>
      </c>
      <c r="CQ424">
        <v>-0.14343741631420001</v>
      </c>
      <c r="CR424">
        <v>-0.134837955605635</v>
      </c>
      <c r="CS424">
        <v>-0.12610420045388299</v>
      </c>
      <c r="CT424">
        <v>-0.117246294642391</v>
      </c>
      <c r="CU424">
        <v>-0.108274245456041</v>
      </c>
      <c r="CV424">
        <v>-9.9198057375856394E-2</v>
      </c>
      <c r="CW424">
        <v>-9.0027477823773502E-2</v>
      </c>
      <c r="CX424">
        <v>-8.0772539961376399E-2</v>
      </c>
      <c r="CY424">
        <v>-7.1442609310174696E-2</v>
      </c>
      <c r="CZ424">
        <v>-6.2047175801103499E-2</v>
      </c>
      <c r="DA424">
        <v>-5.2595515673810898E-2</v>
      </c>
      <c r="DB424">
        <v>-4.3096569282602103E-2</v>
      </c>
      <c r="DC424">
        <v>-3.3559149319326E-2</v>
      </c>
      <c r="DD424">
        <v>-2.3992095939538501E-2</v>
      </c>
      <c r="DE424">
        <v>-1.44038741133726E-2</v>
      </c>
      <c r="DF424">
        <v>-9.6051757115037592E-3</v>
      </c>
    </row>
    <row r="425" spans="11:110" ht="1.1499999999999999" customHeight="1" x14ac:dyDescent="0.25">
      <c r="K425">
        <v>-8.8616464190999899E-3</v>
      </c>
      <c r="L425">
        <v>-1.3292678866314399E-2</v>
      </c>
      <c r="M425">
        <v>-2.2142937870958099E-2</v>
      </c>
      <c r="N425">
        <v>-3.0972314949071902E-2</v>
      </c>
      <c r="O425">
        <v>-3.9775433668260099E-2</v>
      </c>
      <c r="P425">
        <v>-4.8542132397865298E-2</v>
      </c>
      <c r="Q425">
        <v>-5.7264598391211598E-2</v>
      </c>
      <c r="R425">
        <v>-6.5934766671430195E-2</v>
      </c>
      <c r="S425">
        <v>-7.45448722720084E-2</v>
      </c>
      <c r="T425">
        <v>-8.3084136603506498E-2</v>
      </c>
      <c r="U425">
        <v>-9.1545500030561E-2</v>
      </c>
      <c r="V425">
        <v>-9.9919787447079203E-2</v>
      </c>
      <c r="W425">
        <v>-0.108197423251272</v>
      </c>
      <c r="X425">
        <v>-0.11636980037366799</v>
      </c>
      <c r="Y425">
        <v>-0.12442795093757</v>
      </c>
      <c r="Z425">
        <v>-0.132363062139047</v>
      </c>
      <c r="AA425">
        <v>-0.14016462252209699</v>
      </c>
      <c r="AB425">
        <v>-0.14782526782791999</v>
      </c>
      <c r="AC425">
        <v>-0.15533492542114799</v>
      </c>
      <c r="AD425">
        <v>-0.162684673776611</v>
      </c>
      <c r="AE425">
        <v>-0.16986675396953599</v>
      </c>
      <c r="AF425">
        <v>-0.17687228359974499</v>
      </c>
      <c r="AG425">
        <v>-0.18369308340631499</v>
      </c>
      <c r="AH425">
        <v>-0.190322178928126</v>
      </c>
      <c r="AI425">
        <v>-0.19675174034496101</v>
      </c>
      <c r="AJ425">
        <v>-0.20297502036208701</v>
      </c>
      <c r="AK425">
        <v>-0.208986412311123</v>
      </c>
      <c r="AL425">
        <v>-0.21477931195963701</v>
      </c>
      <c r="AM425">
        <v>-0.22034919282263599</v>
      </c>
      <c r="AN425">
        <v>-0.22569136353789801</v>
      </c>
      <c r="AO425">
        <v>-0.230801092400024</v>
      </c>
      <c r="AP425">
        <v>-0.23567549151541201</v>
      </c>
      <c r="AQ425">
        <v>-0.24031072208302201</v>
      </c>
      <c r="AR425">
        <v>-0.24470384711557</v>
      </c>
      <c r="AS425">
        <v>-0.248852972783488</v>
      </c>
      <c r="AT425">
        <v>-0.252754637551797</v>
      </c>
      <c r="AU425">
        <v>-0.25640788655257801</v>
      </c>
      <c r="AV425">
        <v>-0.25980996800285</v>
      </c>
      <c r="AW425">
        <v>-0.26295933395492699</v>
      </c>
      <c r="AX425">
        <v>-0.26585445919434197</v>
      </c>
      <c r="AY425">
        <v>-0.26849306610658902</v>
      </c>
      <c r="AZ425">
        <v>-0.27087401260820099</v>
      </c>
      <c r="BA425">
        <v>-0.27299538745910401</v>
      </c>
      <c r="BB425">
        <v>-0.27485557192856902</v>
      </c>
      <c r="BC425">
        <v>-0.27645358532048703</v>
      </c>
      <c r="BD425">
        <v>-0.27778730742904301</v>
      </c>
      <c r="BE425">
        <v>-0.27885623349726302</v>
      </c>
      <c r="BF425">
        <v>-0.27965861871408798</v>
      </c>
      <c r="BG425">
        <v>-0.28019399986339</v>
      </c>
      <c r="BH425">
        <v>-0.28046183293995902</v>
      </c>
      <c r="BI425">
        <v>-0.28046158047723102</v>
      </c>
      <c r="BJ425">
        <v>-0.28019382317997499</v>
      </c>
      <c r="BK425">
        <v>-0.27965812772757498</v>
      </c>
      <c r="BL425">
        <v>-0.278855815988022</v>
      </c>
      <c r="BM425">
        <v>-0.27778700198205503</v>
      </c>
      <c r="BN425">
        <v>-0.27645345946820199</v>
      </c>
      <c r="BO425">
        <v>-0.274855942400549</v>
      </c>
      <c r="BP425">
        <v>-0.27299625915981701</v>
      </c>
      <c r="BQ425">
        <v>-0.27087552819857502</v>
      </c>
      <c r="BR425">
        <v>-0.26849538259074002</v>
      </c>
      <c r="BS425">
        <v>-0.26585725901754798</v>
      </c>
      <c r="BT425">
        <v>-0.26296273729075398</v>
      </c>
      <c r="BU425">
        <v>-0.25981366270423201</v>
      </c>
      <c r="BV425">
        <v>-0.25641157083398403</v>
      </c>
      <c r="BW425">
        <v>-0.25275864429723699</v>
      </c>
      <c r="BX425">
        <v>-0.248856416995695</v>
      </c>
      <c r="BY425">
        <v>-0.24470732268283399</v>
      </c>
      <c r="BZ425">
        <v>-0.24031342116955301</v>
      </c>
      <c r="CA425">
        <v>-0.23567740275117099</v>
      </c>
      <c r="CB425">
        <v>-0.23080243901410899</v>
      </c>
      <c r="CC425">
        <v>-0.225691674257645</v>
      </c>
      <c r="CD425">
        <v>-0.220349258422324</v>
      </c>
      <c r="CE425">
        <v>-0.214779303971599</v>
      </c>
      <c r="CF425">
        <v>-0.20898642355095001</v>
      </c>
      <c r="CG425">
        <v>-0.202976042366108</v>
      </c>
      <c r="CH425">
        <v>-0.19675339874444001</v>
      </c>
      <c r="CI425">
        <v>-0.19032492696051501</v>
      </c>
      <c r="CJ425">
        <v>-0.18369710307506401</v>
      </c>
      <c r="CK425">
        <v>-0.176877076658324</v>
      </c>
      <c r="CL425">
        <v>-0.16987242289002499</v>
      </c>
      <c r="CM425">
        <v>-0.162691179252301</v>
      </c>
      <c r="CN425">
        <v>-0.155341481093137</v>
      </c>
      <c r="CO425">
        <v>-0.14783202071128901</v>
      </c>
      <c r="CP425">
        <v>-0.14017159026854101</v>
      </c>
      <c r="CQ425">
        <v>-0.132368918987808</v>
      </c>
      <c r="CR425">
        <v>-0.124433414047998</v>
      </c>
      <c r="CS425">
        <v>-0.116373943294361</v>
      </c>
      <c r="CT425">
        <v>-0.108199892637449</v>
      </c>
      <c r="CU425">
        <v>-9.9920423363750996E-2</v>
      </c>
      <c r="CV425">
        <v>-9.1544840314509199E-2</v>
      </c>
      <c r="CW425">
        <v>-8.3082047555321795E-2</v>
      </c>
      <c r="CX425">
        <v>-7.4541362379168197E-2</v>
      </c>
      <c r="CY425">
        <v>-6.5931391793415006E-2</v>
      </c>
      <c r="CZ425">
        <v>-5.7260896308643998E-2</v>
      </c>
      <c r="DA425">
        <v>-4.8538453064766098E-2</v>
      </c>
      <c r="DB425">
        <v>-3.9772295168891102E-2</v>
      </c>
      <c r="DC425">
        <v>-3.0970599741799502E-2</v>
      </c>
      <c r="DD425">
        <v>-2.2141488607762699E-2</v>
      </c>
      <c r="DE425">
        <v>-1.32928398185185E-2</v>
      </c>
      <c r="DF425">
        <v>-8.8642896940291406E-3</v>
      </c>
    </row>
    <row r="426" spans="11:110" ht="1.1499999999999999" customHeight="1" x14ac:dyDescent="0.25">
      <c r="K426">
        <v>-8.1213657954412998E-3</v>
      </c>
      <c r="L426">
        <v>-1.21823288896075E-2</v>
      </c>
      <c r="M426">
        <v>-2.0293522985448301E-2</v>
      </c>
      <c r="N426">
        <v>-2.8385412699026301E-2</v>
      </c>
      <c r="O426">
        <v>-3.64531134179105E-2</v>
      </c>
      <c r="P426">
        <v>-4.4487582354418E-2</v>
      </c>
      <c r="Q426">
        <v>-5.2481376597957E-2</v>
      </c>
      <c r="R426">
        <v>-6.04270682289961E-2</v>
      </c>
      <c r="S426">
        <v>-6.8317816837152295E-2</v>
      </c>
      <c r="T426">
        <v>-7.6143537662351199E-2</v>
      </c>
      <c r="U426">
        <v>-8.3897662433983E-2</v>
      </c>
      <c r="V426">
        <v>-9.1572105728846498E-2</v>
      </c>
      <c r="W426">
        <v>-9.9157840712382497E-2</v>
      </c>
      <c r="X426">
        <v>-0.106647021161256</v>
      </c>
      <c r="Y426">
        <v>-0.11403162512001</v>
      </c>
      <c r="Z426">
        <v>-0.121303357159149</v>
      </c>
      <c r="AA426">
        <v>-0.128452728935667</v>
      </c>
      <c r="AB426">
        <v>-0.135473042148478</v>
      </c>
      <c r="AC426">
        <v>-0.14235491293494701</v>
      </c>
      <c r="AD426">
        <v>-0.149090342527924</v>
      </c>
      <c r="AE426">
        <v>-0.15567218753185399</v>
      </c>
      <c r="AF426">
        <v>-0.162092184480884</v>
      </c>
      <c r="AG426">
        <v>-0.16834306624004</v>
      </c>
      <c r="AH426">
        <v>-0.17441826781447101</v>
      </c>
      <c r="AI426">
        <v>-0.180310625687047</v>
      </c>
      <c r="AJ426">
        <v>-0.18601410421676901</v>
      </c>
      <c r="AK426">
        <v>-0.19152333690635701</v>
      </c>
      <c r="AL426">
        <v>-0.19683241867943199</v>
      </c>
      <c r="AM426">
        <v>-0.20193718565632399</v>
      </c>
      <c r="AN426">
        <v>-0.20683319429196201</v>
      </c>
      <c r="AO426">
        <v>-0.21151630047612699</v>
      </c>
      <c r="AP426">
        <v>-0.21598370356375601</v>
      </c>
      <c r="AQ426">
        <v>-0.22023191156240901</v>
      </c>
      <c r="AR426">
        <v>-0.224258330241596</v>
      </c>
      <c r="AS426">
        <v>-0.22806104016940901</v>
      </c>
      <c r="AT426">
        <v>-0.23163703383275699</v>
      </c>
      <c r="AU426">
        <v>-0.234985336618215</v>
      </c>
      <c r="AV426">
        <v>-0.23810340453214299</v>
      </c>
      <c r="AW426">
        <v>-0.24098992579096301</v>
      </c>
      <c r="AX426">
        <v>-0.243643346812314</v>
      </c>
      <c r="AY426">
        <v>-0.246061717058428</v>
      </c>
      <c r="AZ426">
        <v>-0.248243921666153</v>
      </c>
      <c r="BA426">
        <v>-0.250188197985244</v>
      </c>
      <c r="BB426">
        <v>-0.25189315818663</v>
      </c>
      <c r="BC426">
        <v>-0.253357762072491</v>
      </c>
      <c r="BD426">
        <v>-0.25458021402784597</v>
      </c>
      <c r="BE426">
        <v>-0.25555992395132299</v>
      </c>
      <c r="BF426">
        <v>-0.25629536021751298</v>
      </c>
      <c r="BG426">
        <v>-0.25678608745622999</v>
      </c>
      <c r="BH426">
        <v>-0.25703155429132402</v>
      </c>
      <c r="BI426">
        <v>-0.257031361770023</v>
      </c>
      <c r="BJ426">
        <v>-0.25678592044381199</v>
      </c>
      <c r="BK426">
        <v>-0.256294957241188</v>
      </c>
      <c r="BL426">
        <v>-0.25555957451178501</v>
      </c>
      <c r="BM426">
        <v>-0.25457996458573601</v>
      </c>
      <c r="BN426">
        <v>-0.25335770240255401</v>
      </c>
      <c r="BO426">
        <v>-0.25189350428888702</v>
      </c>
      <c r="BP426">
        <v>-0.25018903478209698</v>
      </c>
      <c r="BQ426">
        <v>-0.24824529616687399</v>
      </c>
      <c r="BR426">
        <v>-0.24606382658003401</v>
      </c>
      <c r="BS426">
        <v>-0.24364589934036299</v>
      </c>
      <c r="BT426">
        <v>-0.2409930104579</v>
      </c>
      <c r="BU426">
        <v>-0.23810680530143999</v>
      </c>
      <c r="BV426">
        <v>-0.234988730733139</v>
      </c>
      <c r="BW426">
        <v>-0.23164074665485199</v>
      </c>
      <c r="BX426">
        <v>-0.22806429253365401</v>
      </c>
      <c r="BY426">
        <v>-0.22426156698674701</v>
      </c>
      <c r="BZ426">
        <v>-0.22023448895543801</v>
      </c>
      <c r="CA426">
        <v>-0.215985509239708</v>
      </c>
      <c r="CB426">
        <v>-0.21151754968584999</v>
      </c>
      <c r="CC426">
        <v>-0.206833509425837</v>
      </c>
      <c r="CD426">
        <v>-0.20193717735187799</v>
      </c>
      <c r="CE426">
        <v>-0.196832368257983</v>
      </c>
      <c r="CF426">
        <v>-0.19152328152466899</v>
      </c>
      <c r="CG426">
        <v>-0.18601493172976399</v>
      </c>
      <c r="CH426">
        <v>-0.180312101442482</v>
      </c>
      <c r="CI426">
        <v>-0.174420714991147</v>
      </c>
      <c r="CJ426">
        <v>-0.16834668271476799</v>
      </c>
      <c r="CK426">
        <v>-0.162096594932786</v>
      </c>
      <c r="CL426">
        <v>-0.15567734151724799</v>
      </c>
      <c r="CM426">
        <v>-0.14909633301596301</v>
      </c>
      <c r="CN426">
        <v>-0.142360977064554</v>
      </c>
      <c r="CO426">
        <v>-0.13547924922644999</v>
      </c>
      <c r="CP426">
        <v>-0.12845919349666399</v>
      </c>
      <c r="CQ426">
        <v>-0.121308784024172</v>
      </c>
      <c r="CR426">
        <v>-0.11403664777772</v>
      </c>
      <c r="CS426">
        <v>-0.106650868017163</v>
      </c>
      <c r="CT426">
        <v>-9.9160083476813196E-2</v>
      </c>
      <c r="CU426">
        <v>-9.1572607959169494E-2</v>
      </c>
      <c r="CV426">
        <v>-8.3897049922284098E-2</v>
      </c>
      <c r="CW426">
        <v>-7.6141475735689704E-2</v>
      </c>
      <c r="CX426">
        <v>-6.8314484405377698E-2</v>
      </c>
      <c r="CY426">
        <v>-6.0423928175673602E-2</v>
      </c>
      <c r="CZ426">
        <v>-5.2477838472818797E-2</v>
      </c>
      <c r="DA426">
        <v>-4.44840933572049E-2</v>
      </c>
      <c r="DB426">
        <v>-3.64502165285603E-2</v>
      </c>
      <c r="DC426">
        <v>-2.8383749157937899E-2</v>
      </c>
      <c r="DD426">
        <v>-2.0292094031160501E-2</v>
      </c>
      <c r="DE426">
        <v>-1.21825341019075E-2</v>
      </c>
      <c r="DF426">
        <v>-8.1238909828789396E-3</v>
      </c>
    </row>
    <row r="427" spans="11:110" ht="1.1499999999999999" customHeight="1" x14ac:dyDescent="0.25">
      <c r="K427">
        <v>-7.3815864637435799E-3</v>
      </c>
      <c r="L427">
        <v>-1.10726588268835E-2</v>
      </c>
      <c r="M427">
        <v>-1.8445187562078899E-2</v>
      </c>
      <c r="N427">
        <v>-2.5800061223276299E-2</v>
      </c>
      <c r="O427">
        <v>-3.3132791521602402E-2</v>
      </c>
      <c r="P427">
        <v>-4.0435472599560797E-2</v>
      </c>
      <c r="Q427">
        <v>-4.7701087364398501E-2</v>
      </c>
      <c r="R427">
        <v>-5.4922786623514998E-2</v>
      </c>
      <c r="S427">
        <v>-6.209466735771E-2</v>
      </c>
      <c r="T427">
        <v>-6.9207367591588895E-2</v>
      </c>
      <c r="U427">
        <v>-7.6254780855333604E-2</v>
      </c>
      <c r="V427">
        <v>-8.3229911813245905E-2</v>
      </c>
      <c r="W427">
        <v>-9.0124301523460404E-2</v>
      </c>
      <c r="X427">
        <v>-9.6930827498208597E-2</v>
      </c>
      <c r="Y427">
        <v>-0.103642436614077</v>
      </c>
      <c r="Z427">
        <v>-0.110251338568482</v>
      </c>
      <c r="AA427">
        <v>-0.11674904404887</v>
      </c>
      <c r="AB427">
        <v>-0.123129556931207</v>
      </c>
      <c r="AC427">
        <v>-0.12938414379847399</v>
      </c>
      <c r="AD427">
        <v>-0.135505731401212</v>
      </c>
      <c r="AE427">
        <v>-0.14148781543210101</v>
      </c>
      <c r="AF427">
        <v>-0.14732271022408799</v>
      </c>
      <c r="AG427">
        <v>-0.15300408205368499</v>
      </c>
      <c r="AH427">
        <v>-0.15852578408253001</v>
      </c>
      <c r="AI427">
        <v>-0.16388128219019099</v>
      </c>
      <c r="AJ427">
        <v>-0.16906529624425701</v>
      </c>
      <c r="AK427">
        <v>-0.17407267645254201</v>
      </c>
      <c r="AL427">
        <v>-0.17889821174293499</v>
      </c>
      <c r="AM427">
        <v>-0.18353813817077</v>
      </c>
      <c r="AN427">
        <v>-0.18798821495663501</v>
      </c>
      <c r="AO427">
        <v>-0.19224492186943201</v>
      </c>
      <c r="AP427">
        <v>-0.19630553984133201</v>
      </c>
      <c r="AQ427">
        <v>-0.200166900412004</v>
      </c>
      <c r="AR427">
        <v>-0.20382679728310901</v>
      </c>
      <c r="AS427">
        <v>-0.20728324236388199</v>
      </c>
      <c r="AT427">
        <v>-0.21053370976098901</v>
      </c>
      <c r="AU427">
        <v>-0.21357720886013701</v>
      </c>
      <c r="AV427">
        <v>-0.21641137453683701</v>
      </c>
      <c r="AW427">
        <v>-0.219035177768205</v>
      </c>
      <c r="AX427">
        <v>-0.22144699090893899</v>
      </c>
      <c r="AY427">
        <v>-0.22364522177239399</v>
      </c>
      <c r="AZ427">
        <v>-0.22562877480799601</v>
      </c>
      <c r="BA427">
        <v>-0.22739601843222701</v>
      </c>
      <c r="BB427">
        <v>-0.22894582998570001</v>
      </c>
      <c r="BC427">
        <v>-0.23027706743797799</v>
      </c>
      <c r="BD427">
        <v>-0.23138829804189301</v>
      </c>
      <c r="BE427">
        <v>-0.23227882219652199</v>
      </c>
      <c r="BF427">
        <v>-0.23294732934238699</v>
      </c>
      <c r="BG427">
        <v>-0.23339342296534599</v>
      </c>
      <c r="BH427">
        <v>-0.233616520739415</v>
      </c>
      <c r="BI427">
        <v>-0.23361639466022499</v>
      </c>
      <c r="BJ427">
        <v>-0.23339325214952999</v>
      </c>
      <c r="BK427">
        <v>-0.23294701036109</v>
      </c>
      <c r="BL427">
        <v>-0.23227852921907899</v>
      </c>
      <c r="BM427">
        <v>-0.231388092710344</v>
      </c>
      <c r="BN427">
        <v>-0.23027707074683301</v>
      </c>
      <c r="BO427">
        <v>-0.228946138971341</v>
      </c>
      <c r="BP427">
        <v>-0.22739682553962601</v>
      </c>
      <c r="BQ427">
        <v>-0.22563000377288001</v>
      </c>
      <c r="BR427">
        <v>-0.22364713115148699</v>
      </c>
      <c r="BS427">
        <v>-0.221449301653628</v>
      </c>
      <c r="BT427">
        <v>-0.21903794295062601</v>
      </c>
      <c r="BU427">
        <v>-0.21641448620457099</v>
      </c>
      <c r="BV427">
        <v>-0.21358030273575801</v>
      </c>
      <c r="BW427">
        <v>-0.210537119893624</v>
      </c>
      <c r="BX427">
        <v>-0.20728629053914099</v>
      </c>
      <c r="BY427">
        <v>-0.203829773563688</v>
      </c>
      <c r="BZ427">
        <v>-0.20016934796169999</v>
      </c>
      <c r="CA427">
        <v>-0.19630722401415801</v>
      </c>
      <c r="CB427">
        <v>-0.19224607088686299</v>
      </c>
      <c r="CC427">
        <v>-0.18798854069565499</v>
      </c>
      <c r="CD427">
        <v>-0.18353805972227699</v>
      </c>
      <c r="CE427">
        <v>-0.17889814064287199</v>
      </c>
      <c r="CF427">
        <v>-0.17407256890787201</v>
      </c>
      <c r="CG427">
        <v>-0.16906594681833201</v>
      </c>
      <c r="CH427">
        <v>-0.16388259636436001</v>
      </c>
      <c r="CI427">
        <v>-0.15852793683552499</v>
      </c>
      <c r="CJ427">
        <v>-0.15300730642975799</v>
      </c>
      <c r="CK427">
        <v>-0.14732674116618399</v>
      </c>
      <c r="CL427">
        <v>-0.141492445849944</v>
      </c>
      <c r="CM427">
        <v>-0.13551120456657301</v>
      </c>
      <c r="CN427">
        <v>-0.12938970217982301</v>
      </c>
      <c r="CO427">
        <v>-0.123135199649395</v>
      </c>
      <c r="CP427">
        <v>-0.116754996159838</v>
      </c>
      <c r="CQ427">
        <v>-0.110256315184774</v>
      </c>
      <c r="CR427">
        <v>-0.103647008821958</v>
      </c>
      <c r="CS427">
        <v>-9.6934376924141294E-2</v>
      </c>
      <c r="CT427">
        <v>-9.0126316739797402E-2</v>
      </c>
      <c r="CU427">
        <v>-8.3230299301708305E-2</v>
      </c>
      <c r="CV427">
        <v>-7.6254232584051299E-2</v>
      </c>
      <c r="CW427">
        <v>-6.9205357366518006E-2</v>
      </c>
      <c r="CX427">
        <v>-6.2091546528286003E-2</v>
      </c>
      <c r="CY427">
        <v>-5.4919904950584103E-2</v>
      </c>
      <c r="CZ427">
        <v>-4.7697733178806601E-2</v>
      </c>
      <c r="DA427">
        <v>-4.0432210529875098E-2</v>
      </c>
      <c r="DB427">
        <v>-3.31301507657508E-2</v>
      </c>
      <c r="DC427">
        <v>-2.5798455567937702E-2</v>
      </c>
      <c r="DD427">
        <v>-1.8443812020946099E-2</v>
      </c>
      <c r="DE427">
        <v>-1.1072896812106501E-2</v>
      </c>
      <c r="DF427">
        <v>-7.3839387253792597E-3</v>
      </c>
    </row>
    <row r="428" spans="11:110" ht="1.1499999999999999" customHeight="1" x14ac:dyDescent="0.25">
      <c r="K428">
        <v>-6.6422605043226198E-3</v>
      </c>
      <c r="L428">
        <v>-9.9636115577823106E-3</v>
      </c>
      <c r="M428">
        <v>-1.6597833108799E-2</v>
      </c>
      <c r="N428">
        <v>-2.32161144630572E-2</v>
      </c>
      <c r="O428">
        <v>-2.9814292019077499E-2</v>
      </c>
      <c r="P428">
        <v>-3.6385578733807003E-2</v>
      </c>
      <c r="Q428">
        <v>-4.2923459154417198E-2</v>
      </c>
      <c r="R428">
        <v>-4.9421616261170101E-2</v>
      </c>
      <c r="S428">
        <v>-5.5875064944129901E-2</v>
      </c>
      <c r="T428">
        <v>-6.22752206774203E-2</v>
      </c>
      <c r="U428">
        <v>-6.8616409807823395E-2</v>
      </c>
      <c r="V428">
        <v>-7.4892702406000294E-2</v>
      </c>
      <c r="W428">
        <v>-8.1096256092791905E-2</v>
      </c>
      <c r="X428">
        <v>-8.7220625069298799E-2</v>
      </c>
      <c r="Y428">
        <v>-9.3259731309676602E-2</v>
      </c>
      <c r="Z428">
        <v>-9.9206310101476403E-2</v>
      </c>
      <c r="AA428">
        <v>-0.105052823858268</v>
      </c>
      <c r="AB428">
        <v>-0.110794011952057</v>
      </c>
      <c r="AC428">
        <v>-0.11642178151989301</v>
      </c>
      <c r="AD428">
        <v>-0.121929955030759</v>
      </c>
      <c r="AE428">
        <v>-0.12731270494146801</v>
      </c>
      <c r="AF428">
        <v>-0.13256289785578701</v>
      </c>
      <c r="AG428">
        <v>-0.13767512088549599</v>
      </c>
      <c r="AH428">
        <v>-0.142643683938563</v>
      </c>
      <c r="AI428">
        <v>-0.14746263942950399</v>
      </c>
      <c r="AJ428">
        <v>-0.15212748464671599</v>
      </c>
      <c r="AK428">
        <v>-0.15663329939347001</v>
      </c>
      <c r="AL428">
        <v>-0.160975532199681</v>
      </c>
      <c r="AM428">
        <v>-0.16515086145125599</v>
      </c>
      <c r="AN428">
        <v>-0.16915522562502699</v>
      </c>
      <c r="AO428">
        <v>-0.17298572806279</v>
      </c>
      <c r="AP428">
        <v>-0.176639757223683</v>
      </c>
      <c r="AQ428">
        <v>-0.18011443333409199</v>
      </c>
      <c r="AR428">
        <v>-0.18340796860731101</v>
      </c>
      <c r="AS428">
        <v>-0.18651829569801001</v>
      </c>
      <c r="AT428">
        <v>-0.18944336218702501</v>
      </c>
      <c r="AU428">
        <v>-0.19218218838624099</v>
      </c>
      <c r="AV428">
        <v>-0.194732557573361</v>
      </c>
      <c r="AW428">
        <v>-0.19709375038888</v>
      </c>
      <c r="AX428">
        <v>-0.199264052096709</v>
      </c>
      <c r="AY428">
        <v>-0.20124222682984</v>
      </c>
      <c r="AZ428">
        <v>-0.20302721268995799</v>
      </c>
      <c r="BA428">
        <v>-0.20461748658795301</v>
      </c>
      <c r="BB428">
        <v>-0.20601221226602301</v>
      </c>
      <c r="BC428">
        <v>-0.20721012958398199</v>
      </c>
      <c r="BD428">
        <v>-0.20821017597469099</v>
      </c>
      <c r="BE428">
        <v>-0.20901154611523901</v>
      </c>
      <c r="BF428">
        <v>-0.20961314014103199</v>
      </c>
      <c r="BG428">
        <v>-0.210014616955322</v>
      </c>
      <c r="BH428">
        <v>-0.21021534677738599</v>
      </c>
      <c r="BI428">
        <v>-0.21021528781420301</v>
      </c>
      <c r="BJ428">
        <v>-0.21001443429672201</v>
      </c>
      <c r="BK428">
        <v>-0.20961289900296301</v>
      </c>
      <c r="BL428">
        <v>-0.20901129876835001</v>
      </c>
      <c r="BM428">
        <v>-0.208210005216246</v>
      </c>
      <c r="BN428">
        <v>-0.207210188381168</v>
      </c>
      <c r="BO428">
        <v>-0.206012475345382</v>
      </c>
      <c r="BP428">
        <v>-0.20461826466687799</v>
      </c>
      <c r="BQ428">
        <v>-0.20302829314023199</v>
      </c>
      <c r="BR428">
        <v>-0.20124394341819399</v>
      </c>
      <c r="BS428">
        <v>-0.19926612432458499</v>
      </c>
      <c r="BT428">
        <v>-0.197096199658817</v>
      </c>
      <c r="BU428">
        <v>-0.194735382872922</v>
      </c>
      <c r="BV428">
        <v>-0.19218497294610101</v>
      </c>
      <c r="BW428">
        <v>-0.18944646369305701</v>
      </c>
      <c r="BX428">
        <v>-0.18652112187845399</v>
      </c>
      <c r="BY428">
        <v>-0.183410667992811</v>
      </c>
      <c r="BZ428">
        <v>-0.18011673790521401</v>
      </c>
      <c r="CA428">
        <v>-0.17664130319100799</v>
      </c>
      <c r="CB428">
        <v>-0.17298677640982901</v>
      </c>
      <c r="CC428">
        <v>-0.16915556103804599</v>
      </c>
      <c r="CD428">
        <v>-0.16515072041517201</v>
      </c>
      <c r="CE428">
        <v>-0.160975459153087</v>
      </c>
      <c r="CF428">
        <v>-0.15663315057413399</v>
      </c>
      <c r="CG428">
        <v>-0.15212798019181201</v>
      </c>
      <c r="CH428">
        <v>-0.14746380843277601</v>
      </c>
      <c r="CI428">
        <v>-0.142645549725334</v>
      </c>
      <c r="CJ428">
        <v>-0.137677969252854</v>
      </c>
      <c r="CK428">
        <v>-0.13256654751762101</v>
      </c>
      <c r="CL428">
        <v>-0.12731681030576</v>
      </c>
      <c r="CM428">
        <v>-0.12193491020403099</v>
      </c>
      <c r="CN428">
        <v>-0.11642681826790501</v>
      </c>
      <c r="CO428">
        <v>-0.110799079553698</v>
      </c>
      <c r="CP428">
        <v>-0.10505825344398</v>
      </c>
      <c r="CQ428">
        <v>-9.9210816254872006E-2</v>
      </c>
      <c r="CR428">
        <v>-9.3263849003587806E-2</v>
      </c>
      <c r="CS428">
        <v>-8.72238723233658E-2</v>
      </c>
      <c r="CT428">
        <v>-8.1098042010257804E-2</v>
      </c>
      <c r="CU428">
        <v>-7.4892997390352295E-2</v>
      </c>
      <c r="CV428">
        <v>-6.8615934880640397E-2</v>
      </c>
      <c r="CW428">
        <v>-6.2273287396014801E-2</v>
      </c>
      <c r="CX428">
        <v>-5.5872189502897497E-2</v>
      </c>
      <c r="CY428">
        <v>-4.9419008605132098E-2</v>
      </c>
      <c r="CZ428">
        <v>-4.2920311517123E-2</v>
      </c>
      <c r="DA428">
        <v>-3.6382578585694297E-2</v>
      </c>
      <c r="DB428">
        <v>-2.9811915253990202E-2</v>
      </c>
      <c r="DC428">
        <v>-2.3214577021499198E-2</v>
      </c>
      <c r="DD428">
        <v>-1.6596542140314301E-2</v>
      </c>
      <c r="DE428">
        <v>-9.9638677246412007E-3</v>
      </c>
      <c r="DF428">
        <v>-6.6443920045912803E-3</v>
      </c>
    </row>
    <row r="429" spans="11:110" ht="1.1499999999999999" customHeight="1" x14ac:dyDescent="0.25">
      <c r="K429">
        <v>-5.9033358202395898E-3</v>
      </c>
      <c r="L429">
        <v>-8.8551283166225393E-3</v>
      </c>
      <c r="M429">
        <v>-1.47513629359491E-2</v>
      </c>
      <c r="N429">
        <v>-2.0633425765008699E-2</v>
      </c>
      <c r="O429">
        <v>-2.6497437828143101E-2</v>
      </c>
      <c r="P429">
        <v>-3.2337678585004102E-2</v>
      </c>
      <c r="Q429">
        <v>-3.8148219608469799E-2</v>
      </c>
      <c r="R429">
        <v>-4.3923250913435297E-2</v>
      </c>
      <c r="S429">
        <v>-4.96586530719514E-2</v>
      </c>
      <c r="T429">
        <v>-5.5346689888010503E-2</v>
      </c>
      <c r="U429">
        <v>-6.0982103757273698E-2</v>
      </c>
      <c r="V429">
        <v>-6.65599761118255E-2</v>
      </c>
      <c r="W429">
        <v>-7.20731529128988E-2</v>
      </c>
      <c r="X429">
        <v>-7.7515820154617304E-2</v>
      </c>
      <c r="Y429">
        <v>-8.2882856202800198E-2</v>
      </c>
      <c r="Z429">
        <v>-8.8167573333516797E-2</v>
      </c>
      <c r="AA429">
        <v>-9.33633257853307E-2</v>
      </c>
      <c r="AB429">
        <v>-9.8465607235662E-2</v>
      </c>
      <c r="AC429">
        <v>-0.103466988028571</v>
      </c>
      <c r="AD429">
        <v>-0.108362130346004</v>
      </c>
      <c r="AE429">
        <v>-0.113145922901717</v>
      </c>
      <c r="AF429">
        <v>-0.117811784363893</v>
      </c>
      <c r="AG429">
        <v>-0.122355175604743</v>
      </c>
      <c r="AH429">
        <v>-0.126770922984801</v>
      </c>
      <c r="AI429">
        <v>-0.13105362906504001</v>
      </c>
      <c r="AJ429">
        <v>-0.13519956015673801</v>
      </c>
      <c r="AK429">
        <v>-0.139204074206281</v>
      </c>
      <c r="AL429">
        <v>-0.14306322474363201</v>
      </c>
      <c r="AM429">
        <v>-0.146774167810376</v>
      </c>
      <c r="AN429">
        <v>-0.15033302764537801</v>
      </c>
      <c r="AO429">
        <v>-0.15373749376353299</v>
      </c>
      <c r="AP429">
        <v>-0.156985112392212</v>
      </c>
      <c r="AQ429">
        <v>-0.16007325732021399</v>
      </c>
      <c r="AR429">
        <v>-0.163000565636989</v>
      </c>
      <c r="AS429">
        <v>-0.16576491641687399</v>
      </c>
      <c r="AT429">
        <v>-0.16836469015689001</v>
      </c>
      <c r="AU429">
        <v>-0.17079895962212499</v>
      </c>
      <c r="AV429">
        <v>-0.17306563447888401</v>
      </c>
      <c r="AW429">
        <v>-0.17516430466666799</v>
      </c>
      <c r="AX429">
        <v>-0.17709319058429601</v>
      </c>
      <c r="AY429">
        <v>-0.17885138013952601</v>
      </c>
      <c r="AZ429">
        <v>-0.18043787497386299</v>
      </c>
      <c r="BA429">
        <v>-0.18185124105644199</v>
      </c>
      <c r="BB429">
        <v>-0.18309092969869201</v>
      </c>
      <c r="BC429">
        <v>-0.18415557657743101</v>
      </c>
      <c r="BD429">
        <v>-0.18504446509833</v>
      </c>
      <c r="BE429">
        <v>-0.18575671320932499</v>
      </c>
      <c r="BF429">
        <v>-0.18629140790896501</v>
      </c>
      <c r="BG429">
        <v>-0.18664828003225001</v>
      </c>
      <c r="BH429">
        <v>-0.18682664797180201</v>
      </c>
      <c r="BI429">
        <v>-0.186826650532711</v>
      </c>
      <c r="BJ429">
        <v>-0.186648083548861</v>
      </c>
      <c r="BK429">
        <v>-0.18629123603864101</v>
      </c>
      <c r="BL429">
        <v>-0.18575650216301701</v>
      </c>
      <c r="BM429">
        <v>-0.185044321865243</v>
      </c>
      <c r="BN429">
        <v>-0.184155679350019</v>
      </c>
      <c r="BO429">
        <v>-0.18309114288858799</v>
      </c>
      <c r="BP429">
        <v>-0.18185198543643699</v>
      </c>
      <c r="BQ429">
        <v>-0.180438806592706</v>
      </c>
      <c r="BR429">
        <v>-0.178852910486371</v>
      </c>
      <c r="BS429">
        <v>-0.177095025751345</v>
      </c>
      <c r="BT429">
        <v>-0.17516644565419001</v>
      </c>
      <c r="BU429">
        <v>-0.17306817301744101</v>
      </c>
      <c r="BV429">
        <v>-0.17080142813228499</v>
      </c>
      <c r="BW429">
        <v>-0.16836747852648301</v>
      </c>
      <c r="BX429">
        <v>-0.16576749871325699</v>
      </c>
      <c r="BY429">
        <v>-0.16300297726996099</v>
      </c>
      <c r="BZ429">
        <v>-0.160075400347991</v>
      </c>
      <c r="CA429">
        <v>-0.15698650477595</v>
      </c>
      <c r="CB429">
        <v>-0.15373844217853699</v>
      </c>
      <c r="CC429">
        <v>-0.15033336548214199</v>
      </c>
      <c r="CD429">
        <v>-0.146773976385011</v>
      </c>
      <c r="CE429">
        <v>-0.143063163684651</v>
      </c>
      <c r="CF429">
        <v>-0.13920389309695499</v>
      </c>
      <c r="CG429">
        <v>-0.13519992583056101</v>
      </c>
      <c r="CH429">
        <v>-0.13105466369527199</v>
      </c>
      <c r="CI429">
        <v>-0.12677251180139501</v>
      </c>
      <c r="CJ429">
        <v>-0.12235766672144099</v>
      </c>
      <c r="CK429">
        <v>-0.11781504660879299</v>
      </c>
      <c r="CL429">
        <v>-0.113149509309296</v>
      </c>
      <c r="CM429">
        <v>-0.108366566351646</v>
      </c>
      <c r="CN429">
        <v>-0.10347148689176699</v>
      </c>
      <c r="CO429">
        <v>-9.8470096465471196E-2</v>
      </c>
      <c r="CP429">
        <v>-9.3368220225320306E-2</v>
      </c>
      <c r="CQ429">
        <v>-8.8171590948404599E-2</v>
      </c>
      <c r="CR429">
        <v>-8.2886519996045502E-2</v>
      </c>
      <c r="CS429">
        <v>-7.7518756426047705E-2</v>
      </c>
      <c r="CT429">
        <v>-7.2074708993086406E-2</v>
      </c>
      <c r="CU429">
        <v>-6.6560202097270996E-2</v>
      </c>
      <c r="CV429">
        <v>-6.0981703704874199E-2</v>
      </c>
      <c r="CW429">
        <v>-5.5344860723875997E-2</v>
      </c>
      <c r="CX429">
        <v>-4.9656054424321999E-2</v>
      </c>
      <c r="CY429">
        <v>-4.3920925691863802E-2</v>
      </c>
      <c r="CZ429">
        <v>-3.8145304800650502E-2</v>
      </c>
      <c r="DA429">
        <v>-3.23349716575057E-2</v>
      </c>
      <c r="DB429">
        <v>-2.64953273268702E-2</v>
      </c>
      <c r="DC429">
        <v>-2.0631971690113399E-2</v>
      </c>
      <c r="DD429">
        <v>-1.4750183721616799E-2</v>
      </c>
      <c r="DE429">
        <v>-8.8553865494350199E-3</v>
      </c>
      <c r="DF429">
        <v>-5.90520990746881E-3</v>
      </c>
    </row>
    <row r="430" spans="11:110" ht="1.1499999999999999" customHeight="1" x14ac:dyDescent="0.25">
      <c r="K430">
        <v>-5.1647575418883197E-3</v>
      </c>
      <c r="L430">
        <v>-7.7471484681518599E-3</v>
      </c>
      <c r="M430">
        <v>-1.2905681811430401E-2</v>
      </c>
      <c r="N430">
        <v>-1.8051848709937899E-2</v>
      </c>
      <c r="O430">
        <v>-2.3182050129776099E-2</v>
      </c>
      <c r="P430">
        <v>-2.8291552151749701E-2</v>
      </c>
      <c r="Q430">
        <v>-3.3375096381696397E-2</v>
      </c>
      <c r="R430">
        <v>-3.8427382930080897E-2</v>
      </c>
      <c r="S430">
        <v>-4.34450777547635E-2</v>
      </c>
      <c r="T430">
        <v>-4.8421367585324303E-2</v>
      </c>
      <c r="U430">
        <v>-5.3351416193963802E-2</v>
      </c>
      <c r="V430">
        <v>-5.8231233908250003E-2</v>
      </c>
      <c r="W430">
        <v>-6.3054439019701897E-2</v>
      </c>
      <c r="X430">
        <v>-6.7815818682865903E-2</v>
      </c>
      <c r="Y430">
        <v>-7.25111601898379E-2</v>
      </c>
      <c r="Z430">
        <v>-7.7134427700739194E-2</v>
      </c>
      <c r="AA430">
        <v>-8.1679807848531696E-2</v>
      </c>
      <c r="AB430">
        <v>-8.6143544023334406E-2</v>
      </c>
      <c r="AC430">
        <v>-9.0518923130998602E-2</v>
      </c>
      <c r="AD430">
        <v>-9.4801376121636097E-2</v>
      </c>
      <c r="AE430">
        <v>-9.8986536622087395E-2</v>
      </c>
      <c r="AF430">
        <v>-0.103068405665508</v>
      </c>
      <c r="AG430">
        <v>-0.10704324203580599</v>
      </c>
      <c r="AH430">
        <v>-0.11090645660726201</v>
      </c>
      <c r="AI430">
        <v>-0.114653183628006</v>
      </c>
      <c r="AJ430">
        <v>-0.118280416692014</v>
      </c>
      <c r="AK430">
        <v>-0.12178386898780399</v>
      </c>
      <c r="AL430">
        <v>-0.125160136975519</v>
      </c>
      <c r="AM430">
        <v>-0.128406871595134</v>
      </c>
      <c r="AN430">
        <v>-0.131520422581338</v>
      </c>
      <c r="AO430">
        <v>-0.134498997100477</v>
      </c>
      <c r="AP430">
        <v>-0.13734036203914901</v>
      </c>
      <c r="AQ430">
        <v>-0.140042120687521</v>
      </c>
      <c r="AR430">
        <v>-0.14260331166759899</v>
      </c>
      <c r="AS430">
        <v>-0.145021819990165</v>
      </c>
      <c r="AT430">
        <v>-0.14729639492994001</v>
      </c>
      <c r="AU430">
        <v>-0.149426206786442</v>
      </c>
      <c r="AV430">
        <v>-0.15140928659386599</v>
      </c>
      <c r="AW430">
        <v>-0.15324550297323999</v>
      </c>
      <c r="AX430">
        <v>-0.15493306566008799</v>
      </c>
      <c r="AY430">
        <v>-0.156471331064826</v>
      </c>
      <c r="AZ430">
        <v>-0.157859400606116</v>
      </c>
      <c r="BA430">
        <v>-0.15909592061644601</v>
      </c>
      <c r="BB430">
        <v>-0.16018060733088499</v>
      </c>
      <c r="BC430">
        <v>-0.161112035705823</v>
      </c>
      <c r="BD430">
        <v>-0.16188978378991101</v>
      </c>
      <c r="BE430">
        <v>-0.162512940428305</v>
      </c>
      <c r="BF430">
        <v>-0.162980748961667</v>
      </c>
      <c r="BG430">
        <v>-0.16329302313160901</v>
      </c>
      <c r="BH430">
        <v>-0.16344904039581701</v>
      </c>
      <c r="BI430">
        <v>-0.16344909313800099</v>
      </c>
      <c r="BJ430">
        <v>-0.163292816682574</v>
      </c>
      <c r="BK430">
        <v>-0.16298063550846101</v>
      </c>
      <c r="BL430">
        <v>-0.16251275844597299</v>
      </c>
      <c r="BM430">
        <v>-0.16188966330641499</v>
      </c>
      <c r="BN430">
        <v>-0.16111216783193399</v>
      </c>
      <c r="BO430">
        <v>-0.16018077150270901</v>
      </c>
      <c r="BP430">
        <v>-0.159096621310231</v>
      </c>
      <c r="BQ430">
        <v>-0.15786018646198899</v>
      </c>
      <c r="BR430">
        <v>-0.1564726796708</v>
      </c>
      <c r="BS430">
        <v>-0.15493466419778901</v>
      </c>
      <c r="BT430">
        <v>-0.15324734637784301</v>
      </c>
      <c r="BU430">
        <v>-0.151411534469407</v>
      </c>
      <c r="BV430">
        <v>-0.149428355826912</v>
      </c>
      <c r="BW430">
        <v>-0.147298865539851</v>
      </c>
      <c r="BX430">
        <v>-0.14502413449280899</v>
      </c>
      <c r="BY430">
        <v>-0.14260542968067899</v>
      </c>
      <c r="BZ430">
        <v>-0.14004407859475501</v>
      </c>
      <c r="CA430">
        <v>-0.13734158853439099</v>
      </c>
      <c r="CB430">
        <v>-0.134499846079916</v>
      </c>
      <c r="CC430">
        <v>-0.131520750992349</v>
      </c>
      <c r="CD430">
        <v>-0.12840664645106201</v>
      </c>
      <c r="CE430">
        <v>-0.12516009589406099</v>
      </c>
      <c r="CF430">
        <v>-0.12178366452018501</v>
      </c>
      <c r="CG430">
        <v>-0.11828067904916199</v>
      </c>
      <c r="CH430">
        <v>-0.11465408909164999</v>
      </c>
      <c r="CI430">
        <v>-0.11090778204971199</v>
      </c>
      <c r="CJ430">
        <v>-0.10704539466660599</v>
      </c>
      <c r="CK430">
        <v>-0.103071271467533</v>
      </c>
      <c r="CL430">
        <v>-9.8989617130769106E-2</v>
      </c>
      <c r="CM430">
        <v>-9.4805289492683104E-2</v>
      </c>
      <c r="CN430">
        <v>-9.0522869258961594E-2</v>
      </c>
      <c r="CO430">
        <v>-8.6147457785355E-2</v>
      </c>
      <c r="CP430">
        <v>-8.1684151065301094E-2</v>
      </c>
      <c r="CQ430">
        <v>-7.7137942809699697E-2</v>
      </c>
      <c r="CR430">
        <v>-7.2514373392359596E-2</v>
      </c>
      <c r="CS430">
        <v>-6.7818431246078004E-2</v>
      </c>
      <c r="CT430">
        <v>-6.30557676119224E-2</v>
      </c>
      <c r="CU430">
        <v>-5.8231413112412103E-2</v>
      </c>
      <c r="CV430">
        <v>-5.3351086335669602E-2</v>
      </c>
      <c r="CW430">
        <v>-4.8419672216809803E-2</v>
      </c>
      <c r="CX430">
        <v>-4.3442782756228503E-2</v>
      </c>
      <c r="CY430">
        <v>-3.8425342899999999E-2</v>
      </c>
      <c r="CZ430">
        <v>-3.3372444553942802E-2</v>
      </c>
      <c r="DA430">
        <v>-2.8289164095995099E-2</v>
      </c>
      <c r="DB430">
        <v>-2.3180204267277901E-2</v>
      </c>
      <c r="DC430">
        <v>-1.8050497914459802E-2</v>
      </c>
      <c r="DD430">
        <v>-1.2904635894028601E-2</v>
      </c>
      <c r="DE430">
        <v>-7.7473929291863898E-3</v>
      </c>
      <c r="DF430">
        <v>-5.1663515841300902E-3</v>
      </c>
    </row>
    <row r="431" spans="11:110" ht="1.1499999999999999" customHeight="1" x14ac:dyDescent="0.25">
      <c r="K431">
        <v>-4.4264698138704204E-3</v>
      </c>
      <c r="L431">
        <v>-6.63960949440479E-3</v>
      </c>
      <c r="M431">
        <v>-1.1060695363044E-2</v>
      </c>
      <c r="N431">
        <v>-1.5471237988581301E-2</v>
      </c>
      <c r="O431">
        <v>-1.9867947986153899E-2</v>
      </c>
      <c r="P431">
        <v>-2.4246981180017401E-2</v>
      </c>
      <c r="Q431">
        <v>-2.8603818119127E-2</v>
      </c>
      <c r="R431">
        <v>-3.2933702652030598E-2</v>
      </c>
      <c r="S431">
        <v>-3.7233987297090598E-2</v>
      </c>
      <c r="T431">
        <v>-4.14988464914222E-2</v>
      </c>
      <c r="U431">
        <v>-4.5723898812566402E-2</v>
      </c>
      <c r="V431">
        <v>-4.9905979195350399E-2</v>
      </c>
      <c r="W431">
        <v>-5.4039560804972103E-2</v>
      </c>
      <c r="X431">
        <v>-5.8120025233206397E-2</v>
      </c>
      <c r="Y431">
        <v>-6.2143994511939103E-2</v>
      </c>
      <c r="Z431">
        <v>-6.6106170963075694E-2</v>
      </c>
      <c r="AA431">
        <v>-7.0001527609833802E-2</v>
      </c>
      <c r="AB431">
        <v>-7.3827025575715202E-2</v>
      </c>
      <c r="AC431">
        <v>-7.7576744415423393E-2</v>
      </c>
      <c r="AD431">
        <v>-8.1246812135423105E-2</v>
      </c>
      <c r="AE431">
        <v>-8.48336148637827E-2</v>
      </c>
      <c r="AF431">
        <v>-8.8331795870912999E-2</v>
      </c>
      <c r="AG431">
        <v>-9.1738318629559196E-2</v>
      </c>
      <c r="AH431">
        <v>-9.5049240713833499E-2</v>
      </c>
      <c r="AI431">
        <v>-9.8260235317611605E-2</v>
      </c>
      <c r="AJ431">
        <v>-0.101368951706117</v>
      </c>
      <c r="AK431">
        <v>-0.104371551499539</v>
      </c>
      <c r="AL431">
        <v>-0.107265118356381</v>
      </c>
      <c r="AM431">
        <v>-0.110047790011421</v>
      </c>
      <c r="AN431">
        <v>-0.112716211441434</v>
      </c>
      <c r="AO431">
        <v>-0.115269019404267</v>
      </c>
      <c r="AP431">
        <v>-0.117704263404921</v>
      </c>
      <c r="AQ431">
        <v>-0.120019772007963</v>
      </c>
      <c r="AR431">
        <v>-0.12221493253563399</v>
      </c>
      <c r="AS431">
        <v>-0.12428772075408601</v>
      </c>
      <c r="AT431">
        <v>-0.12623717964668199</v>
      </c>
      <c r="AU431">
        <v>-0.12806261458815699</v>
      </c>
      <c r="AV431">
        <v>-0.12976219493145799</v>
      </c>
      <c r="AW431">
        <v>-0.131336009705705</v>
      </c>
      <c r="AX431">
        <v>-0.132782335416154</v>
      </c>
      <c r="AY431">
        <v>-0.13410073024508601</v>
      </c>
      <c r="AZ431">
        <v>-0.13529042828488799</v>
      </c>
      <c r="BA431">
        <v>-0.13635016349663101</v>
      </c>
      <c r="BB431">
        <v>-0.13727987118002599</v>
      </c>
      <c r="BC431">
        <v>-0.138078132960408</v>
      </c>
      <c r="BD431">
        <v>-0.13874475168311101</v>
      </c>
      <c r="BE431">
        <v>-0.13927884419962</v>
      </c>
      <c r="BF431">
        <v>-0.13967978028401301</v>
      </c>
      <c r="BG431">
        <v>-0.139947457887628</v>
      </c>
      <c r="BH431">
        <v>-0.14008114007488501</v>
      </c>
      <c r="BI431">
        <v>-0.140081227314726</v>
      </c>
      <c r="BJ431">
        <v>-0.13994725014209</v>
      </c>
      <c r="BK431">
        <v>-0.13967971273612401</v>
      </c>
      <c r="BL431">
        <v>-0.139278686502293</v>
      </c>
      <c r="BM431">
        <v>-0.138744650981238</v>
      </c>
      <c r="BN431">
        <v>-0.138078278165639</v>
      </c>
      <c r="BO431">
        <v>-0.137279991322316</v>
      </c>
      <c r="BP431">
        <v>-0.13635080609313699</v>
      </c>
      <c r="BQ431">
        <v>-0.135291074902879</v>
      </c>
      <c r="BR431">
        <v>-0.13410189868264699</v>
      </c>
      <c r="BS431">
        <v>-0.132783697660288</v>
      </c>
      <c r="BT431">
        <v>-0.13133756779113301</v>
      </c>
      <c r="BU431">
        <v>-0.12976414508494999</v>
      </c>
      <c r="BV431">
        <v>-0.128064444392057</v>
      </c>
      <c r="BW431">
        <v>-0.12623932645658401</v>
      </c>
      <c r="BX431">
        <v>-0.12428974391452299</v>
      </c>
      <c r="BY431">
        <v>-0.122216754685118</v>
      </c>
      <c r="BZ431">
        <v>-0.12002151756284</v>
      </c>
      <c r="CA431">
        <v>-0.117705315860944</v>
      </c>
      <c r="CB431">
        <v>-0.11526976777360599</v>
      </c>
      <c r="CC431">
        <v>-0.112716516336204</v>
      </c>
      <c r="CD431">
        <v>-0.1100475510766</v>
      </c>
      <c r="CE431">
        <v>-0.107265099080086</v>
      </c>
      <c r="CF431">
        <v>-0.104371334132497</v>
      </c>
      <c r="CG431">
        <v>-0.101369136405687</v>
      </c>
      <c r="CH431">
        <v>-9.8261012246548401E-2</v>
      </c>
      <c r="CI431">
        <v>-9.5050320237664895E-2</v>
      </c>
      <c r="CJ431">
        <v>-9.1740149046713598E-2</v>
      </c>
      <c r="CK431">
        <v>-8.83342554737237E-2</v>
      </c>
      <c r="CL431">
        <v>-8.4836207780235706E-2</v>
      </c>
      <c r="CM431">
        <v>-8.1250196110590797E-2</v>
      </c>
      <c r="CN431">
        <v>-7.7580126185402998E-2</v>
      </c>
      <c r="CO431">
        <v>-7.3830370715418203E-2</v>
      </c>
      <c r="CP431">
        <v>-7.0005300240454704E-2</v>
      </c>
      <c r="CQ431">
        <v>-6.61091751242429E-2</v>
      </c>
      <c r="CR431">
        <v>-6.2146760778273302E-2</v>
      </c>
      <c r="CS431">
        <v>-5.8122298517059703E-2</v>
      </c>
      <c r="CT431">
        <v>-5.4040668079132902E-2</v>
      </c>
      <c r="CU431">
        <v>-4.9906129909954799E-2</v>
      </c>
      <c r="CV431">
        <v>-4.5723630467586998E-2</v>
      </c>
      <c r="CW431">
        <v>-4.1497316737127199E-2</v>
      </c>
      <c r="CX431">
        <v>-3.72320163194126E-2</v>
      </c>
      <c r="CY431">
        <v>-3.2931947120664502E-2</v>
      </c>
      <c r="CZ431">
        <v>-2.8601462483393299E-2</v>
      </c>
      <c r="DA431">
        <v>-2.4244930533282E-2</v>
      </c>
      <c r="DB431">
        <v>-1.9866363300279698E-2</v>
      </c>
      <c r="DC431">
        <v>-1.54700142254068E-2</v>
      </c>
      <c r="DD431">
        <v>-1.10597976201734E-2</v>
      </c>
      <c r="DE431">
        <v>-6.6398264309191204E-3</v>
      </c>
      <c r="DF431">
        <v>-4.4277762908041E-3</v>
      </c>
    </row>
    <row r="432" spans="11:110" ht="1.1499999999999999" customHeight="1" x14ac:dyDescent="0.25">
      <c r="K432">
        <v>-3.6884177118190501E-3</v>
      </c>
      <c r="L432">
        <v>-5.5324472326856201E-3</v>
      </c>
      <c r="M432">
        <v>-9.2163093020735595E-3</v>
      </c>
      <c r="N432">
        <v>-1.2891450180795801E-2</v>
      </c>
      <c r="O432">
        <v>-1.65549482991218E-2</v>
      </c>
      <c r="P432">
        <v>-2.0203748403673599E-2</v>
      </c>
      <c r="Q432">
        <v>-2.3834115412323598E-2</v>
      </c>
      <c r="R432">
        <v>-2.7441898172064601E-2</v>
      </c>
      <c r="S432">
        <v>-3.1025031620579201E-2</v>
      </c>
      <c r="T432">
        <v>-3.4578720747808801E-2</v>
      </c>
      <c r="U432">
        <v>-3.8099100981780799E-2</v>
      </c>
      <c r="V432">
        <v>-4.1583717359580899E-2</v>
      </c>
      <c r="W432">
        <v>-4.5027965058361499E-2</v>
      </c>
      <c r="X432">
        <v>-4.8427842198275298E-2</v>
      </c>
      <c r="Y432">
        <v>-5.1780712724466799E-2</v>
      </c>
      <c r="Z432">
        <v>-5.5082100060967601E-2</v>
      </c>
      <c r="AA432">
        <v>-5.8327741097909898E-2</v>
      </c>
      <c r="AB432">
        <v>-6.1515257616238099E-2</v>
      </c>
      <c r="AC432">
        <v>-6.4639607655653797E-2</v>
      </c>
      <c r="AD432">
        <v>-6.76975580679572E-2</v>
      </c>
      <c r="AE432">
        <v>-7.0686228691106398E-2</v>
      </c>
      <c r="AF432">
        <v>-7.3600987005265697E-2</v>
      </c>
      <c r="AG432">
        <v>-7.6439405693627102E-2</v>
      </c>
      <c r="AH432">
        <v>-7.9198232657499798E-2</v>
      </c>
      <c r="AI432">
        <v>-8.1873715029378194E-2</v>
      </c>
      <c r="AJ432">
        <v>-8.4464066100617796E-2</v>
      </c>
      <c r="AK432">
        <v>-8.6965989645864203E-2</v>
      </c>
      <c r="AL432">
        <v>-8.9377019014268602E-2</v>
      </c>
      <c r="AM432">
        <v>-9.1695743753907599E-2</v>
      </c>
      <c r="AN432">
        <v>-9.3919194315153595E-2</v>
      </c>
      <c r="AO432">
        <v>-9.6046344565879696E-2</v>
      </c>
      <c r="AP432">
        <v>-9.8075575020916406E-2</v>
      </c>
      <c r="AQ432">
        <v>-0.10000495911991</v>
      </c>
      <c r="AR432">
        <v>-0.10183415697665101</v>
      </c>
      <c r="AS432">
        <v>-0.103561331949163</v>
      </c>
      <c r="AT432">
        <v>-0.10518574869257399</v>
      </c>
      <c r="AU432">
        <v>-0.10670686900577001</v>
      </c>
      <c r="AV432">
        <v>-0.108123039452275</v>
      </c>
      <c r="AW432">
        <v>-0.10943449164309101</v>
      </c>
      <c r="AX432">
        <v>-0.110639656767675</v>
      </c>
      <c r="AY432">
        <v>-0.11173822914357</v>
      </c>
      <c r="AZ432">
        <v>-0.112729597028169</v>
      </c>
      <c r="BA432">
        <v>-0.113612606699698</v>
      </c>
      <c r="BB432">
        <v>-0.114387348667296</v>
      </c>
      <c r="BC432">
        <v>-0.115052492769345</v>
      </c>
      <c r="BD432">
        <v>-0.11560798960596</v>
      </c>
      <c r="BE432">
        <v>-0.116053040644164</v>
      </c>
      <c r="BF432">
        <v>-0.116387119104711</v>
      </c>
      <c r="BG432">
        <v>-0.116610197005275</v>
      </c>
      <c r="BH432">
        <v>-0.11672156252037399</v>
      </c>
      <c r="BI432">
        <v>-0.116721666331827</v>
      </c>
      <c r="BJ432">
        <v>-0.116609999748961</v>
      </c>
      <c r="BK432">
        <v>-0.116387084314901</v>
      </c>
      <c r="BL432">
        <v>-0.11605290498182499</v>
      </c>
      <c r="BM432">
        <v>-0.115607906956211</v>
      </c>
      <c r="BN432">
        <v>-0.11505263491751901</v>
      </c>
      <c r="BO432">
        <v>-0.114387432515791</v>
      </c>
      <c r="BP432">
        <v>-0.11361317406400701</v>
      </c>
      <c r="BQ432">
        <v>-0.112730113744614</v>
      </c>
      <c r="BR432">
        <v>-0.11173921576522799</v>
      </c>
      <c r="BS432">
        <v>-0.11064078378591601</v>
      </c>
      <c r="BT432">
        <v>-0.109435776470763</v>
      </c>
      <c r="BU432">
        <v>-0.10812468269396</v>
      </c>
      <c r="BV432">
        <v>-0.10670838303607499</v>
      </c>
      <c r="BW432">
        <v>-0.10518756351003899</v>
      </c>
      <c r="BX432">
        <v>-0.10356304284689399</v>
      </c>
      <c r="BY432">
        <v>-0.10183568281224301</v>
      </c>
      <c r="BZ432">
        <v>-0.10000646362381301</v>
      </c>
      <c r="CA432">
        <v>-9.8076449642226102E-2</v>
      </c>
      <c r="CB432">
        <v>-9.6046988481580206E-2</v>
      </c>
      <c r="CC432">
        <v>-9.3919461935497495E-2</v>
      </c>
      <c r="CD432">
        <v>-9.1695512140463495E-2</v>
      </c>
      <c r="CE432">
        <v>-8.9377018046816303E-2</v>
      </c>
      <c r="CF432">
        <v>-8.6965772252101406E-2</v>
      </c>
      <c r="CG432">
        <v>-8.4464195596460706E-2</v>
      </c>
      <c r="CH432">
        <v>-8.1874361292984699E-2</v>
      </c>
      <c r="CI432">
        <v>-7.9199086841258495E-2</v>
      </c>
      <c r="CJ432">
        <v>-7.6440925829415293E-2</v>
      </c>
      <c r="CK432">
        <v>-7.3603032302257801E-2</v>
      </c>
      <c r="CL432">
        <v>-7.0688354957583202E-2</v>
      </c>
      <c r="CM432">
        <v>-6.7700402633445206E-2</v>
      </c>
      <c r="CN432">
        <v>-6.4642418107655406E-2</v>
      </c>
      <c r="CO432">
        <v>-6.1518042198244902E-2</v>
      </c>
      <c r="CP432">
        <v>-5.8330921798224099E-2</v>
      </c>
      <c r="CQ432">
        <v>-5.5084590850678898E-2</v>
      </c>
      <c r="CR432">
        <v>-5.1783033799197201E-2</v>
      </c>
      <c r="CS432">
        <v>-4.8429759638975098E-2</v>
      </c>
      <c r="CT432">
        <v>-4.5028860932184202E-2</v>
      </c>
      <c r="CU432">
        <v>-4.1583851743221198E-2</v>
      </c>
      <c r="CV432">
        <v>-3.8098884197684098E-2</v>
      </c>
      <c r="CW432">
        <v>-3.4577389183104899E-2</v>
      </c>
      <c r="CX432">
        <v>-3.1023397248209201E-2</v>
      </c>
      <c r="CY432">
        <v>-2.7440425500121799E-2</v>
      </c>
      <c r="CZ432">
        <v>-2.3832090436890201E-2</v>
      </c>
      <c r="DA432">
        <v>-2.0202045917244501E-2</v>
      </c>
      <c r="DB432">
        <v>-1.6553621592697701E-2</v>
      </c>
      <c r="DC432">
        <v>-1.2890379338905401E-2</v>
      </c>
      <c r="DD432">
        <v>-9.2155677385471792E-3</v>
      </c>
      <c r="DE432">
        <v>-5.5326265333087501E-3</v>
      </c>
      <c r="DF432">
        <v>-3.6894434104851799E-3</v>
      </c>
    </row>
    <row r="433" spans="11:110" ht="1.1499999999999999" customHeight="1" x14ac:dyDescent="0.25">
      <c r="K433">
        <v>-2.9505489743132701E-3</v>
      </c>
      <c r="L433">
        <v>-4.4255963634577703E-3</v>
      </c>
      <c r="M433">
        <v>-7.3724285897196701E-3</v>
      </c>
      <c r="N433">
        <v>-1.03123442849482E-2</v>
      </c>
      <c r="O433">
        <v>-1.3242866167815901E-2</v>
      </c>
      <c r="P433">
        <v>-1.6161636552687899E-2</v>
      </c>
      <c r="Q433">
        <v>-1.9065721550746199E-2</v>
      </c>
      <c r="R433">
        <v>-2.1951655543311899E-2</v>
      </c>
      <c r="S433">
        <v>-2.48178612419542E-2</v>
      </c>
      <c r="T433">
        <v>-2.7660586854990399E-2</v>
      </c>
      <c r="U433">
        <v>-3.0476569653255799E-2</v>
      </c>
      <c r="V433">
        <v>-3.3263954886042398E-2</v>
      </c>
      <c r="W433">
        <v>-3.6019100044259102E-2</v>
      </c>
      <c r="X433">
        <v>-3.8738669317658597E-2</v>
      </c>
      <c r="Y433">
        <v>-4.1420670152324403E-2</v>
      </c>
      <c r="Z433">
        <v>-4.40615122189092E-2</v>
      </c>
      <c r="AA433">
        <v>-4.6657701944459402E-2</v>
      </c>
      <c r="AB433">
        <v>-4.9207448277020303E-2</v>
      </c>
      <c r="AC433">
        <v>-5.17066676602735E-2</v>
      </c>
      <c r="AD433">
        <v>-5.4152732358543197E-2</v>
      </c>
      <c r="AE433">
        <v>-5.6543451974252999E-2</v>
      </c>
      <c r="AF433">
        <v>-5.8875009267430799E-2</v>
      </c>
      <c r="AG433">
        <v>-6.11455042972784E-2</v>
      </c>
      <c r="AH433">
        <v>-6.3352392119904802E-2</v>
      </c>
      <c r="AI433">
        <v>-6.5492551808742902E-2</v>
      </c>
      <c r="AJ433">
        <v>-6.7564663649682194E-2</v>
      </c>
      <c r="AK433">
        <v>-6.9566052259183303E-2</v>
      </c>
      <c r="AL433">
        <v>-7.1494688616648996E-2</v>
      </c>
      <c r="AM433">
        <v>-7.3349557252440703E-2</v>
      </c>
      <c r="AN433">
        <v>-7.5128170473653805E-2</v>
      </c>
      <c r="AO433">
        <v>-7.6829758061685405E-2</v>
      </c>
      <c r="AP433">
        <v>-7.8453057471660897E-2</v>
      </c>
      <c r="AQ433">
        <v>-7.9996428409599502E-2</v>
      </c>
      <c r="AR433">
        <v>-8.1459716565195697E-2</v>
      </c>
      <c r="AS433">
        <v>-8.2841366135266895E-2</v>
      </c>
      <c r="AT433">
        <v>-8.4140806873810994E-2</v>
      </c>
      <c r="AU433">
        <v>-8.5357657977151502E-2</v>
      </c>
      <c r="AV433">
        <v>-8.6490498590160295E-2</v>
      </c>
      <c r="AW433">
        <v>-8.7539617915235707E-2</v>
      </c>
      <c r="AX433">
        <v>-8.8503685761993398E-2</v>
      </c>
      <c r="AY433">
        <v>-8.9382479414539306E-2</v>
      </c>
      <c r="AZ433">
        <v>-9.01755467277644E-2</v>
      </c>
      <c r="BA433">
        <v>-9.0881885507960697E-2</v>
      </c>
      <c r="BB433">
        <v>-9.1501668808077696E-2</v>
      </c>
      <c r="BC433">
        <v>-9.2033738023883399E-2</v>
      </c>
      <c r="BD433">
        <v>-9.2478119318152502E-2</v>
      </c>
      <c r="BE433">
        <v>-9.2834145922288294E-2</v>
      </c>
      <c r="BF433">
        <v>-9.3101382467007096E-2</v>
      </c>
      <c r="BG433">
        <v>-9.3279854551183206E-2</v>
      </c>
      <c r="BH433">
        <v>-9.3368922415675099E-2</v>
      </c>
      <c r="BI433">
        <v>-9.3369025092597396E-2</v>
      </c>
      <c r="BJ433">
        <v>-9.3279680592536302E-2</v>
      </c>
      <c r="BK433">
        <v>-9.3101367958279294E-2</v>
      </c>
      <c r="BL433">
        <v>-9.2834032333193997E-2</v>
      </c>
      <c r="BM433">
        <v>-9.2478053705917704E-2</v>
      </c>
      <c r="BN433">
        <v>-9.2033862967696195E-2</v>
      </c>
      <c r="BO433">
        <v>-9.1501725109173995E-2</v>
      </c>
      <c r="BP433">
        <v>-9.08823600613686E-2</v>
      </c>
      <c r="BQ433">
        <v>-9.0175944401321401E-2</v>
      </c>
      <c r="BR433">
        <v>-8.9383279760281695E-2</v>
      </c>
      <c r="BS433">
        <v>-8.8504579852924495E-2</v>
      </c>
      <c r="BT433">
        <v>-8.7540639636276799E-2</v>
      </c>
      <c r="BU433">
        <v>-8.6491825094794805E-2</v>
      </c>
      <c r="BV433">
        <v>-8.5358861775944206E-2</v>
      </c>
      <c r="BW433">
        <v>-8.4142279399434305E-2</v>
      </c>
      <c r="BX433">
        <v>-8.2842748212874504E-2</v>
      </c>
      <c r="BY433">
        <v>-8.1460945557137093E-2</v>
      </c>
      <c r="BZ433">
        <v>-7.9997664417901404E-2</v>
      </c>
      <c r="CA433">
        <v>-7.8453754106180898E-2</v>
      </c>
      <c r="CB433">
        <v>-7.6830290761608896E-2</v>
      </c>
      <c r="CC433">
        <v>-7.5128389693254499E-2</v>
      </c>
      <c r="CD433">
        <v>-7.3349352705849899E-2</v>
      </c>
      <c r="CE433">
        <v>-7.1494698940650706E-2</v>
      </c>
      <c r="CF433">
        <v>-6.9565850026679005E-2</v>
      </c>
      <c r="CG433">
        <v>-6.7564755329121901E-2</v>
      </c>
      <c r="CH433">
        <v>-6.5493064730335296E-2</v>
      </c>
      <c r="CI433">
        <v>-6.33530429576694E-2</v>
      </c>
      <c r="CJ433">
        <v>-6.1146720922138201E-2</v>
      </c>
      <c r="CK433">
        <v>-5.8876635860824499E-2</v>
      </c>
      <c r="CL433">
        <v>-5.6545132054061399E-2</v>
      </c>
      <c r="CM433">
        <v>-5.4155025385643901E-2</v>
      </c>
      <c r="CN433">
        <v>-5.17089051351695E-2</v>
      </c>
      <c r="CO433">
        <v>-4.9209678875999897E-2</v>
      </c>
      <c r="CP433">
        <v>-4.6660269628027801E-2</v>
      </c>
      <c r="CQ433">
        <v>-4.4063492584264098E-2</v>
      </c>
      <c r="CR433">
        <v>-4.1422544212550698E-2</v>
      </c>
      <c r="CS433">
        <v>-3.8740215662642102E-2</v>
      </c>
      <c r="CT433">
        <v>-3.6019797034223297E-2</v>
      </c>
      <c r="CU433">
        <v>-3.3264077669664403E-2</v>
      </c>
      <c r="CV433">
        <v>-3.0476395975019801E-2</v>
      </c>
      <c r="CW433">
        <v>-2.7659484536584299E-2</v>
      </c>
      <c r="CX433">
        <v>-2.4816567924512999E-2</v>
      </c>
      <c r="CY433">
        <v>-2.19504654744423E-2</v>
      </c>
      <c r="CZ433">
        <v>-1.9064060360333299E-2</v>
      </c>
      <c r="DA433">
        <v>-1.6160285513674301E-2</v>
      </c>
      <c r="DB433">
        <v>-1.32417962601584E-2</v>
      </c>
      <c r="DC433">
        <v>-1.03114521275301E-2</v>
      </c>
      <c r="DD433">
        <v>-7.3718450073692997E-3</v>
      </c>
      <c r="DE433">
        <v>-4.4257326123943097E-3</v>
      </c>
      <c r="DF433">
        <v>-2.9513124485583799E-3</v>
      </c>
    </row>
    <row r="434" spans="11:110" ht="1.1499999999999999" customHeight="1" x14ac:dyDescent="0.25">
      <c r="K434">
        <v>-2.2128152195546101E-3</v>
      </c>
      <c r="L434">
        <v>-3.31899109731693E-3</v>
      </c>
      <c r="M434">
        <v>-5.5289567042655103E-3</v>
      </c>
      <c r="N434">
        <v>-7.7337818650994403E-3</v>
      </c>
      <c r="O434">
        <v>-9.93151563087394E-3</v>
      </c>
      <c r="P434">
        <v>-1.21204273009016E-2</v>
      </c>
      <c r="Q434">
        <v>-1.4298372883818E-2</v>
      </c>
      <c r="R434">
        <v>-1.6462659453832199E-2</v>
      </c>
      <c r="S434">
        <v>-1.86121260686468E-2</v>
      </c>
      <c r="T434">
        <v>-2.0744044265707001E-2</v>
      </c>
      <c r="U434">
        <v>-2.2855849787301801E-2</v>
      </c>
      <c r="V434">
        <v>-2.4946198161246599E-2</v>
      </c>
      <c r="W434">
        <v>-2.70124163775744E-2</v>
      </c>
      <c r="X434">
        <v>-2.9051903737131301E-2</v>
      </c>
      <c r="Y434">
        <v>-3.1063222901620901E-2</v>
      </c>
      <c r="Z434">
        <v>-3.3043706068392499E-2</v>
      </c>
      <c r="AA434">
        <v>-3.4990660954067603E-2</v>
      </c>
      <c r="AB434">
        <v>-3.69028075073356E-2</v>
      </c>
      <c r="AC434">
        <v>-3.8777079406058797E-2</v>
      </c>
      <c r="AD434">
        <v>-4.0611451272579799E-2</v>
      </c>
      <c r="AE434">
        <v>-4.2404361385547401E-2</v>
      </c>
      <c r="AF434">
        <v>-4.41528917922141E-2</v>
      </c>
      <c r="AG434">
        <v>-4.5855615056971097E-2</v>
      </c>
      <c r="AH434">
        <v>-4.75106817150526E-2</v>
      </c>
      <c r="AI434">
        <v>-4.9115672848838499E-2</v>
      </c>
      <c r="AJ434">
        <v>-5.0669649997234903E-2</v>
      </c>
      <c r="AK434">
        <v>-5.2170609984032099E-2</v>
      </c>
      <c r="AL434">
        <v>-5.3616975528247998E-2</v>
      </c>
      <c r="AM434">
        <v>-5.5008058414054997E-2</v>
      </c>
      <c r="AN434">
        <v>-5.6341938892369402E-2</v>
      </c>
      <c r="AO434">
        <v>-5.76180458155977E-2</v>
      </c>
      <c r="AP434">
        <v>-5.8835473967874301E-2</v>
      </c>
      <c r="AQ434">
        <v>-5.9992924505267997E-2</v>
      </c>
      <c r="AR434">
        <v>-6.10903452120828E-2</v>
      </c>
      <c r="AS434">
        <v>-6.2126535880242903E-2</v>
      </c>
      <c r="AT434">
        <v>-6.3101058570287E-2</v>
      </c>
      <c r="AU434">
        <v>-6.4013671833013097E-2</v>
      </c>
      <c r="AV434">
        <v>-6.4863249130435105E-2</v>
      </c>
      <c r="AW434">
        <v>-6.56500595814168E-2</v>
      </c>
      <c r="AX434">
        <v>-6.6373078108158498E-2</v>
      </c>
      <c r="AY434">
        <v>-6.7032132225076493E-2</v>
      </c>
      <c r="AZ434">
        <v>-6.7626918568739702E-2</v>
      </c>
      <c r="BA434">
        <v>-6.8156633275621006E-2</v>
      </c>
      <c r="BB434">
        <v>-6.8621462120672702E-2</v>
      </c>
      <c r="BC434">
        <v>-6.9020490386587793E-2</v>
      </c>
      <c r="BD434">
        <v>-6.93537631020444E-2</v>
      </c>
      <c r="BE434">
        <v>-6.9620776627229999E-2</v>
      </c>
      <c r="BF434">
        <v>-6.9821186872395594E-2</v>
      </c>
      <c r="BG434">
        <v>-6.9955046090617506E-2</v>
      </c>
      <c r="BH434">
        <v>-7.00218334965165E-2</v>
      </c>
      <c r="BI434">
        <v>-7.0021919990131201E-2</v>
      </c>
      <c r="BJ434">
        <v>-6.9954907098322097E-2</v>
      </c>
      <c r="BK434">
        <v>-6.9821182233436002E-2</v>
      </c>
      <c r="BL434">
        <v>-6.9620686923030903E-2</v>
      </c>
      <c r="BM434">
        <v>-6.9353713879777304E-2</v>
      </c>
      <c r="BN434">
        <v>-6.9020587587901902E-2</v>
      </c>
      <c r="BO434">
        <v>-6.8621498860656993E-2</v>
      </c>
      <c r="BP434">
        <v>-6.8156999506513702E-2</v>
      </c>
      <c r="BQ434">
        <v>-6.7627207855352894E-2</v>
      </c>
      <c r="BR434">
        <v>-6.7032740096524296E-2</v>
      </c>
      <c r="BS434">
        <v>-6.6373742814253095E-2</v>
      </c>
      <c r="BT434">
        <v>-6.5650825107377297E-2</v>
      </c>
      <c r="BU434">
        <v>-6.48642500882078E-2</v>
      </c>
      <c r="BV434">
        <v>-6.4014571345505797E-2</v>
      </c>
      <c r="BW434">
        <v>-6.3102177260775494E-2</v>
      </c>
      <c r="BX434">
        <v>-6.2127577836113203E-2</v>
      </c>
      <c r="BY434">
        <v>-6.1091275273479302E-2</v>
      </c>
      <c r="BZ434">
        <v>-5.9993868645192301E-2</v>
      </c>
      <c r="CA434">
        <v>-5.8835994651089997E-2</v>
      </c>
      <c r="CB434">
        <v>-5.7618458268852903E-2</v>
      </c>
      <c r="CC434">
        <v>-5.6342102791450001E-2</v>
      </c>
      <c r="CD434">
        <v>-5.5007896790725597E-2</v>
      </c>
      <c r="CE434">
        <v>-5.3616989056740699E-2</v>
      </c>
      <c r="CF434">
        <v>-5.2170439251644801E-2</v>
      </c>
      <c r="CG434">
        <v>-5.0669715169960897E-2</v>
      </c>
      <c r="CH434">
        <v>-4.9116051316659602E-2</v>
      </c>
      <c r="CI434">
        <v>-4.7511150200907598E-2</v>
      </c>
      <c r="CJ434">
        <v>-4.5856530147107097E-2</v>
      </c>
      <c r="CK434">
        <v>-4.4154100223563503E-2</v>
      </c>
      <c r="CL434">
        <v>-4.2405612197362601E-2</v>
      </c>
      <c r="CM434">
        <v>-4.0613180551285898E-2</v>
      </c>
      <c r="CN434">
        <v>-3.8778747131805097E-2</v>
      </c>
      <c r="CO434">
        <v>-3.6904487076562797E-2</v>
      </c>
      <c r="CP434">
        <v>-3.4992597537057003E-2</v>
      </c>
      <c r="CQ434">
        <v>-3.3045182558598701E-2</v>
      </c>
      <c r="CR434">
        <v>-3.10646439194943E-2</v>
      </c>
      <c r="CS434">
        <v>-2.90530673149441E-2</v>
      </c>
      <c r="CT434">
        <v>-2.7012927540763398E-2</v>
      </c>
      <c r="CU434">
        <v>-2.4946306603001098E-2</v>
      </c>
      <c r="CV434">
        <v>-2.2855714521479002E-2</v>
      </c>
      <c r="CW434">
        <v>-2.0743197910851399E-2</v>
      </c>
      <c r="CX434">
        <v>-1.86111708994121E-2</v>
      </c>
      <c r="CY434">
        <v>-1.6461754780148101E-2</v>
      </c>
      <c r="CZ434">
        <v>-1.4297104256811501E-2</v>
      </c>
      <c r="DA434">
        <v>-1.2119424876123001E-2</v>
      </c>
      <c r="DB434">
        <v>-9.9307043802400498E-3</v>
      </c>
      <c r="DC434">
        <v>-7.7330915730908596E-3</v>
      </c>
      <c r="DD434">
        <v>-5.5285281453598097E-3</v>
      </c>
      <c r="DE434">
        <v>-3.3190839283952301E-3</v>
      </c>
      <c r="DF434">
        <v>-2.2133430035591998E-3</v>
      </c>
    </row>
    <row r="435" spans="11:110" ht="1.1499999999999999" customHeight="1" x14ac:dyDescent="0.25">
      <c r="K435">
        <v>-1.47517235979648E-3</v>
      </c>
      <c r="L435">
        <v>-2.21256595958948E-3</v>
      </c>
      <c r="M435">
        <v>-3.6857951811543801E-3</v>
      </c>
      <c r="N435">
        <v>-5.1556267393925697E-3</v>
      </c>
      <c r="O435">
        <v>-6.6207106911997399E-3</v>
      </c>
      <c r="P435">
        <v>-8.0799003693618893E-3</v>
      </c>
      <c r="Q435">
        <v>-9.5318086549968893E-3</v>
      </c>
      <c r="R435">
        <v>-1.0974594281283299E-2</v>
      </c>
      <c r="S435">
        <v>-1.24074742476523E-2</v>
      </c>
      <c r="T435">
        <v>-1.38286954437762E-2</v>
      </c>
      <c r="U435">
        <v>-1.52364852670052E-2</v>
      </c>
      <c r="V435">
        <v>-1.6629952202847499E-2</v>
      </c>
      <c r="W435">
        <v>-1.8007367469040199E-2</v>
      </c>
      <c r="X435">
        <v>-1.93669406466551E-2</v>
      </c>
      <c r="Y435">
        <v>-2.07077266104124E-2</v>
      </c>
      <c r="Z435">
        <v>-2.2027982524273199E-2</v>
      </c>
      <c r="AA435">
        <v>-2.3325866257487098E-2</v>
      </c>
      <c r="AB435">
        <v>-2.4600546028682401E-2</v>
      </c>
      <c r="AC435">
        <v>-2.58499992093447E-2</v>
      </c>
      <c r="AD435">
        <v>-2.7072828419795698E-2</v>
      </c>
      <c r="AE435">
        <v>-2.8268035832152202E-2</v>
      </c>
      <c r="AF435">
        <v>-2.9433663761060401E-2</v>
      </c>
      <c r="AG435">
        <v>-3.05687370609211E-2</v>
      </c>
      <c r="AH435">
        <v>-3.16720671141274E-2</v>
      </c>
      <c r="AI435">
        <v>-3.2742004039637299E-2</v>
      </c>
      <c r="AJ435">
        <v>-3.3777931394683901E-2</v>
      </c>
      <c r="AK435">
        <v>-3.47785360106172E-2</v>
      </c>
      <c r="AL435">
        <v>-3.5742726430084901E-2</v>
      </c>
      <c r="AM435">
        <v>-3.66700778435688E-2</v>
      </c>
      <c r="AN435">
        <v>-3.7559299051936203E-2</v>
      </c>
      <c r="AO435">
        <v>-3.8409993118120801E-2</v>
      </c>
      <c r="AP435">
        <v>-3.9221590546085199E-2</v>
      </c>
      <c r="AQ435">
        <v>-3.9993190446293701E-2</v>
      </c>
      <c r="AR435">
        <v>-4.0724778289477397E-2</v>
      </c>
      <c r="AS435">
        <v>-4.1415554551590503E-2</v>
      </c>
      <c r="AT435">
        <v>-4.2065207047262403E-2</v>
      </c>
      <c r="AU435">
        <v>-4.2673603348762197E-2</v>
      </c>
      <c r="AV435">
        <v>-4.32399664719696E-2</v>
      </c>
      <c r="AW435">
        <v>-4.3764488894507798E-2</v>
      </c>
      <c r="AX435">
        <v>-4.42464898061916E-2</v>
      </c>
      <c r="AY435">
        <v>-4.4685837682695802E-2</v>
      </c>
      <c r="AZ435">
        <v>-4.5082355213357898E-2</v>
      </c>
      <c r="BA435">
        <v>-4.5435481562385499E-2</v>
      </c>
      <c r="BB435">
        <v>-4.5745360267946997E-2</v>
      </c>
      <c r="BC435">
        <v>-4.6011370816786398E-2</v>
      </c>
      <c r="BD435">
        <v>-4.6233543291637001E-2</v>
      </c>
      <c r="BE435">
        <v>-4.64115501313608E-2</v>
      </c>
      <c r="BF435">
        <v>-4.6545148064897103E-2</v>
      </c>
      <c r="BG435">
        <v>-4.6634388623283403E-2</v>
      </c>
      <c r="BH435">
        <v>-4.6678908636067697E-2</v>
      </c>
      <c r="BI435">
        <v>-4.6678968579708401E-2</v>
      </c>
      <c r="BJ435">
        <v>-4.6634293243355301E-2</v>
      </c>
      <c r="BK435">
        <v>-4.65451462175724E-2</v>
      </c>
      <c r="BL435">
        <v>-4.6411487201366897E-2</v>
      </c>
      <c r="BM435">
        <v>-4.6233510089514297E-2</v>
      </c>
      <c r="BN435">
        <v>-4.60114344855765E-2</v>
      </c>
      <c r="BO435">
        <v>-4.57453832051214E-2</v>
      </c>
      <c r="BP435">
        <v>-4.5435728355437202E-2</v>
      </c>
      <c r="BQ435">
        <v>-4.5082544715414702E-2</v>
      </c>
      <c r="BR435">
        <v>-4.4686246702722199E-2</v>
      </c>
      <c r="BS435">
        <v>-4.4246929395144401E-2</v>
      </c>
      <c r="BT435">
        <v>-4.3765001197548302E-2</v>
      </c>
      <c r="BU435">
        <v>-4.3240635538004397E-2</v>
      </c>
      <c r="BV435">
        <v>-4.2674203057063098E-2</v>
      </c>
      <c r="BW435">
        <v>-4.2065960641766598E-2</v>
      </c>
      <c r="BX435">
        <v>-4.1416250256861499E-2</v>
      </c>
      <c r="BY435">
        <v>-4.0725405053121902E-2</v>
      </c>
      <c r="BZ435">
        <v>-3.9993825838991998E-2</v>
      </c>
      <c r="CA435">
        <v>-3.9221937649458499E-2</v>
      </c>
      <c r="CB435">
        <v>-3.8410275510477702E-2</v>
      </c>
      <c r="CC435">
        <v>-3.7559405456636302E-2</v>
      </c>
      <c r="CD435">
        <v>-3.6669969143358599E-2</v>
      </c>
      <c r="CE435">
        <v>-3.5742736613842599E-2</v>
      </c>
      <c r="CF435">
        <v>-3.4778412207328899E-2</v>
      </c>
      <c r="CG435">
        <v>-3.3777975365860503E-2</v>
      </c>
      <c r="CH435">
        <v>-3.2742249992406797E-2</v>
      </c>
      <c r="CI435">
        <v>-3.1672370582086801E-2</v>
      </c>
      <c r="CJ435">
        <v>-3.05693492536693E-2</v>
      </c>
      <c r="CK435">
        <v>-2.9434459563904E-2</v>
      </c>
      <c r="CL435">
        <v>-2.8268868329519099E-2</v>
      </c>
      <c r="CM435">
        <v>-2.7073984154330901E-2</v>
      </c>
      <c r="CN435">
        <v>-2.58511038146798E-2</v>
      </c>
      <c r="CO435">
        <v>-2.4601672831804498E-2</v>
      </c>
      <c r="CP435">
        <v>-2.3327159321865999E-2</v>
      </c>
      <c r="CQ435">
        <v>-2.20289626883504E-2</v>
      </c>
      <c r="CR435">
        <v>-2.0708684973560501E-2</v>
      </c>
      <c r="CS435">
        <v>-1.9367715062485299E-2</v>
      </c>
      <c r="CT435">
        <v>-1.8007703837915799E-2</v>
      </c>
      <c r="CU435">
        <v>-1.6630037385330001E-2</v>
      </c>
      <c r="CV435">
        <v>-1.5236388734238E-2</v>
      </c>
      <c r="CW435">
        <v>-1.38281245910729E-2</v>
      </c>
      <c r="CX435">
        <v>-1.2406848811961E-2</v>
      </c>
      <c r="CY435">
        <v>-1.0973981437109599E-2</v>
      </c>
      <c r="CZ435">
        <v>-9.5309541520555204E-3</v>
      </c>
      <c r="DA435">
        <v>-8.0792397863387998E-3</v>
      </c>
      <c r="DB435">
        <v>-6.62016300889718E-3</v>
      </c>
      <c r="DC435">
        <v>-5.1551567060596397E-3</v>
      </c>
      <c r="DD435">
        <v>-3.6855158653042899E-3</v>
      </c>
      <c r="DE435">
        <v>-2.2126196161161701E-3</v>
      </c>
      <c r="DF435">
        <v>-1.47549471685124E-3</v>
      </c>
    </row>
    <row r="436" spans="11:110" ht="1.1499999999999999" customHeight="1" x14ac:dyDescent="0.25">
      <c r="K436">
        <v>-7.3758003049078898E-4</v>
      </c>
      <c r="L436">
        <v>-1.10625653268471E-3</v>
      </c>
      <c r="M436">
        <v>-1.8428435821851901E-3</v>
      </c>
      <c r="N436">
        <v>-2.5777442179196401E-3</v>
      </c>
      <c r="O436">
        <v>-3.3102664356147202E-3</v>
      </c>
      <c r="P436">
        <v>-4.0398330044763399E-3</v>
      </c>
      <c r="Q436">
        <v>-4.7657702592095999E-3</v>
      </c>
      <c r="R436">
        <v>-5.4871453338137099E-3</v>
      </c>
      <c r="S436">
        <v>-6.2035513321097796E-3</v>
      </c>
      <c r="T436">
        <v>-6.9141452932808501E-3</v>
      </c>
      <c r="U436">
        <v>-7.6180201504166597E-3</v>
      </c>
      <c r="V436">
        <v>-8.3147196076742997E-3</v>
      </c>
      <c r="W436">
        <v>-9.0034093743906803E-3</v>
      </c>
      <c r="X436">
        <v>-9.6831744149812899E-3</v>
      </c>
      <c r="Y436">
        <v>-1.03535352094286E-2</v>
      </c>
      <c r="Z436">
        <v>-1.10136451704465E-2</v>
      </c>
      <c r="AA436">
        <v>-1.16625640787333E-2</v>
      </c>
      <c r="AB436">
        <v>-1.22998740441471E-2</v>
      </c>
      <c r="AC436">
        <v>-1.29245856511261E-2</v>
      </c>
      <c r="AD436">
        <v>-1.35359748849032E-2</v>
      </c>
      <c r="AE436">
        <v>-1.4133555398389E-2</v>
      </c>
      <c r="AF436">
        <v>-1.47163556057194E-2</v>
      </c>
      <c r="AG436">
        <v>-1.52838671870495E-2</v>
      </c>
      <c r="AH436">
        <v>-1.5835516588176599E-2</v>
      </c>
      <c r="AI436">
        <v>-1.63704709485273E-2</v>
      </c>
      <c r="AJ436">
        <v>-1.6888413426650001E-2</v>
      </c>
      <c r="AK436">
        <v>-1.73887064228938E-2</v>
      </c>
      <c r="AL436">
        <v>-1.7870786483608701E-2</v>
      </c>
      <c r="AM436">
        <v>-1.8334447643596801E-2</v>
      </c>
      <c r="AN436">
        <v>-1.8779051796809599E-2</v>
      </c>
      <c r="AO436">
        <v>-1.9204383824162501E-2</v>
      </c>
      <c r="AP436">
        <v>-1.9610175780753698E-2</v>
      </c>
      <c r="AQ436">
        <v>-1.9995968287785201E-2</v>
      </c>
      <c r="AR436">
        <v>-2.0361751542100098E-2</v>
      </c>
      <c r="AS436">
        <v>-2.07071370079756E-2</v>
      </c>
      <c r="AT436">
        <v>-2.10319540822183E-2</v>
      </c>
      <c r="AU436">
        <v>-2.1336147362758299E-2</v>
      </c>
      <c r="AV436">
        <v>-2.1619325222518401E-2</v>
      </c>
      <c r="AW436">
        <v>-2.18815783928357E-2</v>
      </c>
      <c r="AX436">
        <v>-2.2122577727227501E-2</v>
      </c>
      <c r="AY436">
        <v>-2.2342244502542598E-2</v>
      </c>
      <c r="AZ436">
        <v>-2.2540500691675298E-2</v>
      </c>
      <c r="BA436">
        <v>-2.27170605978699E-2</v>
      </c>
      <c r="BB436">
        <v>-2.2871995499112899E-2</v>
      </c>
      <c r="BC436">
        <v>-2.3005000206644501E-2</v>
      </c>
      <c r="BD436">
        <v>-2.31160818376429E-2</v>
      </c>
      <c r="BE436">
        <v>-2.3205084798164501E-2</v>
      </c>
      <c r="BF436">
        <v>-2.3271880998881798E-2</v>
      </c>
      <c r="BG436">
        <v>-2.3316500307241701E-2</v>
      </c>
      <c r="BH436">
        <v>-2.3338760111864702E-2</v>
      </c>
      <c r="BI436">
        <v>-2.33387891124993E-2</v>
      </c>
      <c r="BJ436">
        <v>-2.3316452865474201E-2</v>
      </c>
      <c r="BK436">
        <v>-2.3271879130461401E-2</v>
      </c>
      <c r="BL436">
        <v>-2.3205051868367198E-2</v>
      </c>
      <c r="BM436">
        <v>-2.31160647506021E-2</v>
      </c>
      <c r="BN436">
        <v>-2.30050297941988E-2</v>
      </c>
      <c r="BO436">
        <v>-2.28720072762644E-2</v>
      </c>
      <c r="BP436">
        <v>-2.27171829813551E-2</v>
      </c>
      <c r="BQ436">
        <v>-2.2540595339214601E-2</v>
      </c>
      <c r="BR436">
        <v>-2.2342449857928801E-2</v>
      </c>
      <c r="BS436">
        <v>-2.21227962276907E-2</v>
      </c>
      <c r="BT436">
        <v>-2.1881836558991299E-2</v>
      </c>
      <c r="BU436">
        <v>-2.1619659442489999E-2</v>
      </c>
      <c r="BV436">
        <v>-2.1336448629490402E-2</v>
      </c>
      <c r="BW436">
        <v>-2.1032333469302101E-2</v>
      </c>
      <c r="BX436">
        <v>-2.0707484527506401E-2</v>
      </c>
      <c r="BY436">
        <v>-2.03620685864279E-2</v>
      </c>
      <c r="BZ436">
        <v>-1.9996286128766701E-2</v>
      </c>
      <c r="CA436">
        <v>-1.96103502243977E-2</v>
      </c>
      <c r="CB436">
        <v>-1.9204527597744301E-2</v>
      </c>
      <c r="CC436">
        <v>-1.87791026948207E-2</v>
      </c>
      <c r="CD436">
        <v>-1.8334395024921801E-2</v>
      </c>
      <c r="CE436">
        <v>-1.7870790500642199E-2</v>
      </c>
      <c r="CF436">
        <v>-1.7388641513825801E-2</v>
      </c>
      <c r="CG436">
        <v>-1.6888436644503499E-2</v>
      </c>
      <c r="CH436">
        <v>-1.6370589829798499E-2</v>
      </c>
      <c r="CI436">
        <v>-1.58356663787435E-2</v>
      </c>
      <c r="CJ436">
        <v>-1.5284173958148101E-2</v>
      </c>
      <c r="CK436">
        <v>-1.4716748091655E-2</v>
      </c>
      <c r="CL436">
        <v>-1.41339733054473E-2</v>
      </c>
      <c r="CM436">
        <v>-1.35365520599907E-2</v>
      </c>
      <c r="CN436">
        <v>-1.29251348591651E-2</v>
      </c>
      <c r="CO436">
        <v>-1.2300441929851301E-2</v>
      </c>
      <c r="CP436">
        <v>-1.16632088288315E-2</v>
      </c>
      <c r="CQ436">
        <v>-1.10141346508908E-2</v>
      </c>
      <c r="CR436">
        <v>-1.03540195671348E-2</v>
      </c>
      <c r="CS436">
        <v>-9.6835592067736793E-3</v>
      </c>
      <c r="CT436">
        <v>-9.0035774604984905E-3</v>
      </c>
      <c r="CU436">
        <v>-8.3147688694043594E-3</v>
      </c>
      <c r="CV436">
        <v>-7.6179675812181801E-3</v>
      </c>
      <c r="CW436">
        <v>-6.91386005955337E-3</v>
      </c>
      <c r="CX436">
        <v>-6.2032443130465202E-3</v>
      </c>
      <c r="CY436">
        <v>-5.48683370283015E-3</v>
      </c>
      <c r="CZ436">
        <v>-4.7653420674259898E-3</v>
      </c>
      <c r="DA436">
        <v>-4.0395061706385597E-3</v>
      </c>
      <c r="DB436">
        <v>-3.3099891965503001E-3</v>
      </c>
      <c r="DC436">
        <v>-2.5775065388643202E-3</v>
      </c>
      <c r="DD436">
        <v>-1.84270689726872E-3</v>
      </c>
      <c r="DE436">
        <v>-1.10627868069514E-3</v>
      </c>
      <c r="DF436">
        <v>-7.3772720742454096E-4</v>
      </c>
    </row>
    <row r="437" spans="11:110" ht="1.1499999999999999" customHeight="1" x14ac:dyDescent="0.25"/>
    <row r="438" spans="11:110" ht="1.1499999999999999" customHeight="1" x14ac:dyDescent="0.25"/>
    <row r="439" spans="11:110" ht="1.1499999999999999" customHeight="1" x14ac:dyDescent="0.25"/>
    <row r="440" spans="11:110" ht="1.1499999999999999" customHeight="1" x14ac:dyDescent="0.25"/>
    <row r="441" spans="11:110" ht="1.1499999999999999" customHeight="1" x14ac:dyDescent="0.25"/>
    <row r="442" spans="11:110" ht="1.1499999999999999" customHeight="1" x14ac:dyDescent="0.25"/>
    <row r="443" spans="11:110" ht="1.1499999999999999" customHeight="1" x14ac:dyDescent="0.25"/>
    <row r="444" spans="11:110" ht="1.1499999999999999" customHeight="1" x14ac:dyDescent="0.25"/>
    <row r="445" spans="11:110" ht="1.1499999999999999" customHeight="1" x14ac:dyDescent="0.25"/>
    <row r="446" spans="11:110" ht="1.1499999999999999" customHeight="1" x14ac:dyDescent="0.25"/>
    <row r="447" spans="11:110" ht="1.1499999999999999" customHeight="1" x14ac:dyDescent="0.25"/>
    <row r="448" spans="11:110" ht="1.1499999999999999" customHeight="1" x14ac:dyDescent="0.25"/>
    <row r="449" ht="1.1499999999999999" customHeight="1" x14ac:dyDescent="0.25"/>
    <row r="450" ht="1.1499999999999999" customHeight="1" x14ac:dyDescent="0.25"/>
    <row r="451" ht="1.1499999999999999" customHeight="1" x14ac:dyDescent="0.25"/>
    <row r="452" ht="1.1499999999999999" customHeight="1" x14ac:dyDescent="0.25"/>
    <row r="453" ht="1.1499999999999999" customHeight="1" x14ac:dyDescent="0.25"/>
    <row r="454" ht="1.1499999999999999" customHeight="1" x14ac:dyDescent="0.25"/>
    <row r="455" ht="1.1499999999999999" customHeight="1" x14ac:dyDescent="0.25"/>
    <row r="456" ht="1.1499999999999999" customHeight="1" x14ac:dyDescent="0.25"/>
    <row r="457" ht="1.1499999999999999" customHeight="1" x14ac:dyDescent="0.25"/>
    <row r="458" ht="1.1499999999999999" customHeight="1" x14ac:dyDescent="0.25"/>
    <row r="459" ht="1.1499999999999999" customHeight="1" x14ac:dyDescent="0.25"/>
    <row r="460" ht="1.1499999999999999" customHeight="1" x14ac:dyDescent="0.25"/>
    <row r="461" ht="1.1499999999999999" customHeight="1" x14ac:dyDescent="0.25"/>
    <row r="462" ht="1.1499999999999999" customHeight="1" x14ac:dyDescent="0.25"/>
    <row r="463" ht="1.1499999999999999" customHeight="1" x14ac:dyDescent="0.25"/>
    <row r="464" ht="1.1499999999999999" customHeight="1" x14ac:dyDescent="0.25"/>
    <row r="465" ht="1.1499999999999999" customHeight="1" x14ac:dyDescent="0.25"/>
    <row r="466" ht="1.1499999999999999" customHeight="1" x14ac:dyDescent="0.25"/>
    <row r="467" ht="1.1499999999999999" customHeight="1" x14ac:dyDescent="0.25"/>
    <row r="468" ht="1.1499999999999999" customHeight="1" x14ac:dyDescent="0.25"/>
    <row r="469" ht="1.1499999999999999" customHeight="1" x14ac:dyDescent="0.25"/>
    <row r="470" ht="1.1499999999999999" customHeight="1" x14ac:dyDescent="0.25"/>
    <row r="471" ht="1.1499999999999999" customHeight="1" x14ac:dyDescent="0.25"/>
    <row r="472" ht="1.1499999999999999" customHeight="1" x14ac:dyDescent="0.25"/>
    <row r="473" ht="1.1499999999999999" customHeight="1" x14ac:dyDescent="0.25"/>
    <row r="474" ht="1.1499999999999999" customHeight="1" x14ac:dyDescent="0.25"/>
    <row r="475" ht="1.1499999999999999" customHeight="1" x14ac:dyDescent="0.25"/>
    <row r="476" ht="1.1499999999999999" customHeight="1" x14ac:dyDescent="0.25"/>
    <row r="477" ht="1.1499999999999999" customHeight="1" x14ac:dyDescent="0.25"/>
    <row r="478" ht="1.1499999999999999" customHeight="1" x14ac:dyDescent="0.25"/>
    <row r="479" ht="1.1499999999999999" customHeight="1" x14ac:dyDescent="0.25"/>
    <row r="480" ht="1.1499999999999999" customHeight="1" x14ac:dyDescent="0.25"/>
    <row r="481" ht="1.1499999999999999" customHeight="1" x14ac:dyDescent="0.25"/>
    <row r="482" ht="1.1499999999999999" customHeight="1" x14ac:dyDescent="0.25"/>
    <row r="483" ht="1.1499999999999999" customHeight="1" x14ac:dyDescent="0.25"/>
    <row r="484" ht="1.1499999999999999" customHeight="1" x14ac:dyDescent="0.25"/>
    <row r="485" ht="1.1499999999999999" customHeight="1" x14ac:dyDescent="0.25"/>
    <row r="486" ht="1.1499999999999999" customHeight="1" x14ac:dyDescent="0.25"/>
    <row r="487" ht="1.1499999999999999" customHeight="1" x14ac:dyDescent="0.25"/>
    <row r="488" ht="1.1499999999999999" customHeight="1" x14ac:dyDescent="0.25"/>
    <row r="489" ht="1.1499999999999999" customHeight="1" x14ac:dyDescent="0.25"/>
    <row r="490" ht="1.1499999999999999" customHeight="1" x14ac:dyDescent="0.25"/>
    <row r="491" ht="1.1499999999999999" customHeight="1" x14ac:dyDescent="0.25"/>
    <row r="492" ht="1.1499999999999999" customHeight="1" x14ac:dyDescent="0.25"/>
    <row r="493" ht="1.1499999999999999" customHeight="1" x14ac:dyDescent="0.25"/>
    <row r="494" ht="1.1499999999999999" customHeight="1" x14ac:dyDescent="0.25"/>
    <row r="495" ht="1.1499999999999999" customHeight="1" x14ac:dyDescent="0.25"/>
    <row r="496" ht="1.1499999999999999" customHeight="1" x14ac:dyDescent="0.25"/>
    <row r="497" ht="1.1499999999999999" customHeight="1" x14ac:dyDescent="0.25"/>
    <row r="498" ht="1.1499999999999999" customHeight="1" x14ac:dyDescent="0.25"/>
    <row r="499" ht="1.1499999999999999" customHeight="1" x14ac:dyDescent="0.25"/>
    <row r="500" ht="1.1499999999999999" customHeight="1" x14ac:dyDescent="0.25"/>
    <row r="501" ht="1.1499999999999999" customHeight="1" x14ac:dyDescent="0.25"/>
    <row r="502" ht="1.1499999999999999" customHeight="1" x14ac:dyDescent="0.25"/>
    <row r="503" ht="1.1499999999999999" customHeight="1" x14ac:dyDescent="0.25"/>
    <row r="504" ht="1.1499999999999999" customHeight="1" x14ac:dyDescent="0.25"/>
    <row r="505" ht="1.1499999999999999" customHeight="1" x14ac:dyDescent="0.25"/>
    <row r="506" ht="1.1499999999999999" customHeight="1" x14ac:dyDescent="0.25"/>
    <row r="507" ht="1.1499999999999999" customHeight="1" x14ac:dyDescent="0.25"/>
    <row r="508" ht="1.1499999999999999" customHeight="1" x14ac:dyDescent="0.25"/>
    <row r="509" ht="1.1499999999999999" customHeight="1" x14ac:dyDescent="0.25"/>
    <row r="510" ht="1.1499999999999999" customHeight="1" x14ac:dyDescent="0.25"/>
    <row r="511" ht="1.1499999999999999" customHeight="1" x14ac:dyDescent="0.25"/>
    <row r="512" ht="1.1499999999999999" customHeight="1" x14ac:dyDescent="0.25"/>
    <row r="513" ht="1.1499999999999999" customHeight="1" x14ac:dyDescent="0.25"/>
    <row r="514" ht="1.1499999999999999" customHeight="1" x14ac:dyDescent="0.25"/>
    <row r="515" ht="1.1499999999999999" customHeight="1" x14ac:dyDescent="0.25"/>
    <row r="516" ht="1.1499999999999999" customHeight="1" x14ac:dyDescent="0.25"/>
    <row r="517" ht="1.1499999999999999" customHeight="1" x14ac:dyDescent="0.25"/>
    <row r="518" ht="1.1499999999999999" customHeight="1" x14ac:dyDescent="0.25"/>
    <row r="519" ht="1.1499999999999999" customHeight="1" x14ac:dyDescent="0.25"/>
  </sheetData>
  <conditionalFormatting sqref="B12:B211 B4:B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B2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E21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:I21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6:DF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:DF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:DF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:DF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DF13">
    <cfRule type="cellIs" dxfId="19" priority="51" operator="equal">
      <formula>$E$11</formula>
    </cfRule>
    <cfRule type="cellIs" dxfId="18" priority="52" operator="equal">
      <formula>$D$11</formula>
    </cfRule>
    <cfRule type="cellIs" dxfId="17" priority="53" operator="equal">
      <formula>$G$11</formula>
    </cfRule>
  </conditionalFormatting>
  <conditionalFormatting sqref="K15:DF2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7:DF4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2:DH1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2:DM1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2:DN128 J9:DG9 DI12:DI14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BC370"/>
  <sheetViews>
    <sheetView workbookViewId="0">
      <selection activeCell="AC5" sqref="AC5"/>
    </sheetView>
  </sheetViews>
  <sheetFormatPr defaultRowHeight="15" x14ac:dyDescent="0.25"/>
  <cols>
    <col min="1" max="1" width="2.5703125" customWidth="1"/>
    <col min="2" max="2" width="2.28515625" customWidth="1"/>
    <col min="3" max="3" width="0.5703125" customWidth="1"/>
    <col min="4" max="5" width="3.5703125" style="37" customWidth="1"/>
    <col min="6" max="6" width="6.85546875" style="79" customWidth="1"/>
    <col min="7" max="7" width="4.85546875" style="79" customWidth="1"/>
    <col min="8" max="8" width="2" style="79" customWidth="1"/>
    <col min="9" max="9" width="5.28515625" style="79" customWidth="1"/>
    <col min="10" max="10" width="2" style="79" customWidth="1"/>
    <col min="11" max="11" width="5.140625" style="79" customWidth="1"/>
    <col min="12" max="12" width="2.85546875" customWidth="1"/>
    <col min="13" max="13" width="5.28515625" customWidth="1"/>
    <col min="14" max="14" width="8.28515625" customWidth="1"/>
    <col min="15" max="15" width="7.7109375" customWidth="1"/>
    <col min="16" max="16" width="7.85546875" customWidth="1"/>
    <col min="17" max="20" width="7" customWidth="1"/>
    <col min="21" max="24" width="4.42578125" customWidth="1"/>
    <col min="25" max="25" width="9.140625" style="102"/>
    <col min="27" max="27" width="7.85546875" customWidth="1"/>
    <col min="28" max="28" width="8.140625" style="90" customWidth="1"/>
    <col min="29" max="29" width="4.42578125" customWidth="1"/>
    <col min="30" max="30" width="5.5703125" customWidth="1"/>
    <col min="31" max="32" width="2.85546875" customWidth="1"/>
    <col min="33" max="33" width="6.28515625" customWidth="1"/>
    <col min="34" max="34" width="4.5703125" customWidth="1"/>
    <col min="35" max="35" width="4.28515625" customWidth="1"/>
    <col min="36" max="48" width="3.7109375" customWidth="1"/>
    <col min="51" max="51" width="7.140625" customWidth="1"/>
    <col min="52" max="52" width="2.5703125" customWidth="1"/>
    <col min="53" max="53" width="6.140625" customWidth="1"/>
  </cols>
  <sheetData>
    <row r="1" spans="1:55" x14ac:dyDescent="0.25">
      <c r="A1" s="78" t="s">
        <v>0</v>
      </c>
      <c r="B1" s="77"/>
      <c r="C1" s="77"/>
      <c r="D1" s="130"/>
      <c r="E1" s="130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5"/>
      <c r="V1" s="42" t="s">
        <v>9</v>
      </c>
      <c r="W1" s="5"/>
      <c r="X1" s="5"/>
      <c r="Y1" s="103"/>
      <c r="Z1" s="5"/>
      <c r="AA1" s="5"/>
      <c r="AB1" s="91"/>
      <c r="AC1" s="5"/>
      <c r="AD1" s="5"/>
      <c r="AE1" s="5"/>
      <c r="AF1" s="5"/>
      <c r="AG1" s="5"/>
      <c r="AH1" s="5"/>
      <c r="AI1" s="5"/>
      <c r="AJ1" s="139"/>
      <c r="AK1" s="139" t="str">
        <f t="shared" ref="AK1:AK2" si="0">Q35</f>
        <v>GHB_2_6_10</v>
      </c>
      <c r="AL1" s="15"/>
      <c r="AM1" s="139">
        <f t="shared" ref="AM1:AM2" si="1">S35</f>
        <v>2</v>
      </c>
      <c r="AN1" s="15"/>
      <c r="AO1" s="15"/>
      <c r="AP1" s="15"/>
      <c r="AQ1" s="15"/>
      <c r="AR1" s="5"/>
      <c r="AS1" s="5"/>
      <c r="AT1" s="5"/>
      <c r="AU1" s="5"/>
      <c r="AV1" s="5"/>
      <c r="AW1" s="5"/>
      <c r="AX1" s="5"/>
      <c r="AY1" s="5"/>
      <c r="AZ1" s="5"/>
      <c r="BA1" s="5" t="s">
        <v>101</v>
      </c>
      <c r="BB1" s="5"/>
      <c r="BC1" s="5"/>
    </row>
    <row r="2" spans="1:55" x14ac:dyDescent="0.25">
      <c r="A2" s="111" t="s">
        <v>43</v>
      </c>
      <c r="B2" s="111"/>
      <c r="C2" s="77"/>
      <c r="D2" s="130"/>
      <c r="E2" s="130"/>
      <c r="F2" s="78" t="s">
        <v>105</v>
      </c>
      <c r="G2" s="77"/>
      <c r="H2" s="77"/>
      <c r="I2" s="77"/>
      <c r="J2" s="77"/>
      <c r="K2" s="77"/>
      <c r="L2" s="136" t="s">
        <v>107</v>
      </c>
      <c r="M2" s="135"/>
      <c r="N2" s="135"/>
      <c r="O2" s="135"/>
      <c r="P2" s="135"/>
      <c r="Q2" s="77"/>
      <c r="R2" s="77"/>
      <c r="S2" s="77"/>
      <c r="T2" s="77"/>
      <c r="U2" s="95" t="s">
        <v>82</v>
      </c>
      <c r="V2" s="95"/>
      <c r="W2" s="29"/>
      <c r="X2" s="29"/>
      <c r="Y2" s="104"/>
      <c r="Z2" s="29"/>
      <c r="AA2" s="29"/>
      <c r="AB2" s="29"/>
      <c r="AC2" s="97" t="s">
        <v>34</v>
      </c>
      <c r="AD2" s="45">
        <v>-1</v>
      </c>
      <c r="AE2" s="53"/>
      <c r="AF2" s="53"/>
      <c r="AG2" s="107">
        <v>1</v>
      </c>
      <c r="AH2" s="106" t="s">
        <v>2</v>
      </c>
      <c r="AI2" s="107">
        <v>10</v>
      </c>
      <c r="AJ2" s="139"/>
      <c r="AK2" s="139" t="str">
        <f t="shared" si="0"/>
        <v>GHB_3_6_10</v>
      </c>
      <c r="AL2" s="139"/>
      <c r="AM2" s="139">
        <f t="shared" si="1"/>
        <v>6</v>
      </c>
      <c r="AN2" s="141"/>
      <c r="AO2" s="139"/>
      <c r="AP2" s="141"/>
      <c r="AQ2" s="40">
        <f>AQ11</f>
        <v>-1</v>
      </c>
      <c r="AR2" s="5"/>
      <c r="AS2" s="5"/>
      <c r="AT2" s="5"/>
      <c r="AU2" s="5"/>
      <c r="AV2" s="5"/>
      <c r="AW2" s="5"/>
      <c r="AX2" s="5"/>
      <c r="AY2" s="5"/>
      <c r="AZ2" s="5"/>
      <c r="BA2" s="121">
        <f>MAX(BA4:BA123)</f>
        <v>10</v>
      </c>
      <c r="BB2" s="5"/>
      <c r="BC2" s="5"/>
    </row>
    <row r="3" spans="1:55" x14ac:dyDescent="0.25">
      <c r="A3" s="111"/>
      <c r="B3" s="111"/>
      <c r="C3" s="77"/>
      <c r="D3" s="130" t="s">
        <v>30</v>
      </c>
      <c r="E3" s="130">
        <f>3/100</f>
        <v>0.03</v>
      </c>
      <c r="F3" s="78">
        <f>COUNT($F$5:$F$369)</f>
        <v>365</v>
      </c>
      <c r="G3" s="93">
        <v>120</v>
      </c>
      <c r="H3" s="128"/>
      <c r="I3" s="128" t="s">
        <v>104</v>
      </c>
      <c r="J3" s="128"/>
      <c r="K3" s="128" t="s">
        <v>103</v>
      </c>
      <c r="L3" s="81"/>
      <c r="M3" s="83">
        <f>AVERAGE(M5:M365)</f>
        <v>-281.13501721304067</v>
      </c>
      <c r="N3" s="83">
        <f t="shared" ref="N3:P3" si="2">AVERAGE(N5:N365)</f>
        <v>-5980.1605650891934</v>
      </c>
      <c r="O3" s="83">
        <f t="shared" si="2"/>
        <v>-2671.8629231979121</v>
      </c>
      <c r="P3" s="83">
        <f t="shared" si="2"/>
        <v>-70383.649389373531</v>
      </c>
      <c r="Q3" s="123"/>
      <c r="R3" s="123"/>
      <c r="S3" s="123"/>
      <c r="T3" s="123"/>
      <c r="U3" s="30"/>
      <c r="V3" s="42" t="s">
        <v>15</v>
      </c>
      <c r="W3" s="30" t="s">
        <v>10</v>
      </c>
      <c r="X3" s="30" t="s">
        <v>7</v>
      </c>
      <c r="Y3" s="30" t="s">
        <v>61</v>
      </c>
      <c r="Z3" s="30" t="s">
        <v>62</v>
      </c>
      <c r="AA3" s="30" t="s">
        <v>63</v>
      </c>
      <c r="AB3" s="30" t="s">
        <v>64</v>
      </c>
      <c r="AC3" s="30"/>
      <c r="AD3" s="45">
        <f>(AD25-AD5)/(AD4+AD2)</f>
        <v>5.2631578947369166E-3</v>
      </c>
      <c r="AE3" s="53"/>
      <c r="AF3" s="53"/>
      <c r="AG3" s="107">
        <v>0</v>
      </c>
      <c r="AH3" s="106" t="s">
        <v>3</v>
      </c>
      <c r="AI3" s="107">
        <v>15</v>
      </c>
      <c r="AJ3" s="139"/>
      <c r="AK3" s="139" t="str">
        <f>Q37</f>
        <v>ESTUARY2</v>
      </c>
      <c r="AL3" s="139"/>
      <c r="AM3" s="139" t="str">
        <f>S37</f>
        <v>L2</v>
      </c>
      <c r="AN3" s="141"/>
      <c r="AO3" s="139"/>
      <c r="AP3" s="141"/>
      <c r="AQ3" s="139"/>
      <c r="AR3" s="5"/>
      <c r="AS3" s="5"/>
      <c r="AT3" s="5"/>
      <c r="AU3" s="5"/>
      <c r="AV3" s="5"/>
      <c r="AW3" s="5"/>
      <c r="AX3" s="5"/>
      <c r="AY3" s="5"/>
      <c r="AZ3" s="5"/>
      <c r="BA3" s="5">
        <f>COUNT(BA4:BA123)</f>
        <v>120</v>
      </c>
      <c r="BB3" s="5"/>
      <c r="BC3" s="5"/>
    </row>
    <row r="4" spans="1:55" x14ac:dyDescent="0.25">
      <c r="A4" s="110" t="s">
        <v>66</v>
      </c>
      <c r="B4" s="110"/>
      <c r="C4" s="96"/>
      <c r="D4" s="115"/>
      <c r="E4" s="115"/>
      <c r="F4" s="96"/>
      <c r="G4" s="132">
        <f>MAX($F$5:$F$369)</f>
        <v>31.0259999999999</v>
      </c>
      <c r="H4" s="128" t="s">
        <v>38</v>
      </c>
      <c r="I4" s="128" t="s">
        <v>102</v>
      </c>
      <c r="J4" s="128"/>
      <c r="K4" s="128"/>
      <c r="L4" s="81" t="s">
        <v>38</v>
      </c>
      <c r="M4" s="81" t="s">
        <v>39</v>
      </c>
      <c r="N4" s="81" t="s">
        <v>40</v>
      </c>
      <c r="O4" s="81" t="s">
        <v>41</v>
      </c>
      <c r="P4" s="81" t="s">
        <v>42</v>
      </c>
      <c r="Q4" s="124" t="s">
        <v>81</v>
      </c>
      <c r="R4" s="124"/>
      <c r="S4" s="124"/>
      <c r="T4" s="124"/>
      <c r="U4" s="30"/>
      <c r="V4" s="105" t="s">
        <v>52</v>
      </c>
      <c r="W4" s="105" t="s">
        <v>53</v>
      </c>
      <c r="X4" s="105" t="s">
        <v>54</v>
      </c>
      <c r="Y4" s="105" t="s">
        <v>55</v>
      </c>
      <c r="Z4" s="105" t="s">
        <v>56</v>
      </c>
      <c r="AA4" s="105" t="s">
        <v>57</v>
      </c>
      <c r="AB4" s="105" t="s">
        <v>58</v>
      </c>
      <c r="AC4" s="30" t="s">
        <v>60</v>
      </c>
      <c r="AD4" s="45">
        <f>COUNT(X5:X24)</f>
        <v>20</v>
      </c>
      <c r="AE4" s="53"/>
      <c r="AF4" s="53"/>
      <c r="AG4" s="107">
        <f>AI2*AI3</f>
        <v>150</v>
      </c>
      <c r="AH4" s="122" t="s">
        <v>1</v>
      </c>
      <c r="AI4" s="122">
        <v>3</v>
      </c>
      <c r="AJ4" s="139"/>
      <c r="AK4" s="139" t="str">
        <f>Q38</f>
        <v>ESTUARY3</v>
      </c>
      <c r="AL4" s="139"/>
      <c r="AM4" s="139" t="str">
        <f>S38</f>
        <v>L3</v>
      </c>
      <c r="AN4" s="115" t="s">
        <v>86</v>
      </c>
      <c r="AO4" s="120"/>
      <c r="AP4" s="120"/>
      <c r="AQ4" s="120" t="s">
        <v>85</v>
      </c>
      <c r="AR4" s="5"/>
      <c r="AS4" s="5"/>
      <c r="AT4" s="5"/>
      <c r="AU4" s="5"/>
      <c r="AV4" s="5"/>
      <c r="AW4" s="5"/>
      <c r="AX4" s="5"/>
      <c r="AY4" s="5"/>
      <c r="AZ4" s="5"/>
      <c r="BA4" s="73">
        <v>1</v>
      </c>
      <c r="BB4" s="5"/>
      <c r="BC4" s="5"/>
    </row>
    <row r="5" spans="1:55" ht="12" customHeight="1" x14ac:dyDescent="0.25">
      <c r="A5" s="77"/>
      <c r="B5" s="77">
        <v>0</v>
      </c>
      <c r="C5" s="77">
        <v>-2.5</v>
      </c>
      <c r="D5" s="131">
        <v>1</v>
      </c>
      <c r="E5" s="131">
        <f>IF(D5&lt;=$G$3,F5,"")</f>
        <v>0</v>
      </c>
      <c r="F5" s="118">
        <v>0</v>
      </c>
      <c r="G5" s="118">
        <v>-2.5</v>
      </c>
      <c r="H5" s="129">
        <v>1</v>
      </c>
      <c r="I5" s="129">
        <v>18.815294679595201</v>
      </c>
      <c r="J5" s="129">
        <v>1</v>
      </c>
      <c r="K5" s="129">
        <v>285.26079680536401</v>
      </c>
      <c r="L5" s="81">
        <v>1</v>
      </c>
      <c r="M5" s="82">
        <v>-280.85853284485103</v>
      </c>
      <c r="N5" s="82">
        <v>-6008.9499979607899</v>
      </c>
      <c r="O5" s="82">
        <v>-2664.52663210317</v>
      </c>
      <c r="P5" s="82">
        <v>-70514.393117567699</v>
      </c>
      <c r="Q5" s="78">
        <v>0</v>
      </c>
      <c r="R5" s="78">
        <v>0</v>
      </c>
      <c r="S5" s="78">
        <v>0</v>
      </c>
      <c r="T5" s="78">
        <v>0</v>
      </c>
      <c r="U5" s="84">
        <v>0</v>
      </c>
      <c r="V5" s="85">
        <v>0</v>
      </c>
      <c r="W5" s="86">
        <v>2</v>
      </c>
      <c r="X5" s="86">
        <v>0</v>
      </c>
      <c r="Y5" s="100" t="s">
        <v>44</v>
      </c>
      <c r="Z5" s="87">
        <v>1001</v>
      </c>
      <c r="AA5" s="88">
        <v>35.9</v>
      </c>
      <c r="AB5" s="92"/>
      <c r="AC5" s="9" t="str">
        <f>_xlfn.CONCAT(X5,",",W5)</f>
        <v>0,2</v>
      </c>
      <c r="AD5" s="93">
        <f>AA5</f>
        <v>35.9</v>
      </c>
      <c r="AE5" s="53"/>
      <c r="AF5" s="53"/>
      <c r="AG5" s="108"/>
      <c r="AH5" s="103">
        <v>1</v>
      </c>
      <c r="AI5" s="103">
        <f t="shared" ref="AI5:AV5" si="3">AH5+1</f>
        <v>2</v>
      </c>
      <c r="AJ5" s="103">
        <f t="shared" si="3"/>
        <v>3</v>
      </c>
      <c r="AK5" s="103">
        <f t="shared" si="3"/>
        <v>4</v>
      </c>
      <c r="AL5" s="103">
        <f t="shared" si="3"/>
        <v>5</v>
      </c>
      <c r="AM5" s="103">
        <f t="shared" si="3"/>
        <v>6</v>
      </c>
      <c r="AN5" s="103">
        <f t="shared" si="3"/>
        <v>7</v>
      </c>
      <c r="AO5" s="103">
        <f t="shared" si="3"/>
        <v>8</v>
      </c>
      <c r="AP5" s="103">
        <f t="shared" si="3"/>
        <v>9</v>
      </c>
      <c r="AQ5" s="103">
        <f t="shared" si="3"/>
        <v>10</v>
      </c>
      <c r="AR5" s="103">
        <f t="shared" si="3"/>
        <v>11</v>
      </c>
      <c r="AS5" s="103">
        <f t="shared" si="3"/>
        <v>12</v>
      </c>
      <c r="AT5" s="103">
        <f t="shared" si="3"/>
        <v>13</v>
      </c>
      <c r="AU5" s="103">
        <f t="shared" si="3"/>
        <v>14</v>
      </c>
      <c r="AV5" s="103">
        <f t="shared" si="3"/>
        <v>15</v>
      </c>
      <c r="AW5" s="5"/>
      <c r="AX5" s="5"/>
      <c r="AY5" s="5"/>
      <c r="AZ5" s="5"/>
      <c r="BA5" s="73">
        <v>1.0756302521008401</v>
      </c>
      <c r="BB5" s="5"/>
      <c r="BC5" s="5"/>
    </row>
    <row r="6" spans="1:55" ht="12" customHeight="1" x14ac:dyDescent="0.25">
      <c r="A6" s="77"/>
      <c r="B6" s="77">
        <v>0.05</v>
      </c>
      <c r="C6" s="77">
        <v>-2.1</v>
      </c>
      <c r="D6" s="131">
        <f>D5+1</f>
        <v>2</v>
      </c>
      <c r="E6" s="131">
        <f t="shared" ref="E6:E69" si="4">IF(D6&lt;=$G$3,F6,"")</f>
        <v>0.05</v>
      </c>
      <c r="F6" s="118">
        <v>0.05</v>
      </c>
      <c r="G6" s="118">
        <v>-2.1</v>
      </c>
      <c r="H6" s="129">
        <v>1.083333333333</v>
      </c>
      <c r="I6" s="129">
        <v>18.5604408105776</v>
      </c>
      <c r="J6" s="129">
        <v>1.083333333333</v>
      </c>
      <c r="K6" s="129">
        <v>285.57840049587298</v>
      </c>
      <c r="L6" s="81">
        <v>1.083333333333</v>
      </c>
      <c r="M6" s="82">
        <v>-305.19342008326902</v>
      </c>
      <c r="N6" s="82">
        <v>-6965.0719586809801</v>
      </c>
      <c r="O6" s="82">
        <v>-3030.3383108927301</v>
      </c>
      <c r="P6" s="82">
        <v>-84902.528346943698</v>
      </c>
      <c r="Q6" s="78">
        <v>1</v>
      </c>
      <c r="R6" s="78">
        <v>-200</v>
      </c>
      <c r="S6" s="78">
        <v>0</v>
      </c>
      <c r="T6" s="78">
        <v>-100</v>
      </c>
      <c r="U6" s="84">
        <v>1</v>
      </c>
      <c r="V6" s="85">
        <v>0</v>
      </c>
      <c r="W6" s="86">
        <v>3</v>
      </c>
      <c r="X6" s="86">
        <v>1</v>
      </c>
      <c r="Y6" s="100" t="s">
        <v>44</v>
      </c>
      <c r="Z6" s="87">
        <v>1002</v>
      </c>
      <c r="AA6" s="88">
        <v>35.799999999999997</v>
      </c>
      <c r="AB6" s="92"/>
      <c r="AC6" s="9" t="str">
        <f t="shared" ref="AC6:AC12" si="5">_xlfn.CONCAT(X6+1,",",W6+1)</f>
        <v>2,4</v>
      </c>
      <c r="AD6" s="45">
        <f>AD5+AD$3</f>
        <v>35.905263157894737</v>
      </c>
      <c r="AE6" s="53"/>
      <c r="AF6" s="53"/>
      <c r="AG6" s="103">
        <v>1</v>
      </c>
      <c r="AH6" s="40">
        <f t="shared" ref="AH6:AV6" si="6">IF(AH23="","",IF(ISNUMBER(MATCH(AH23,$AE$28:$AE$37,0)),$Y$27,IF(ISNUMBER(MATCH(AH23,$AC$5:$AC$24,0)),$AG$2,IF(ISNUMBER(MATCH(AH23,$V$35:$V$38,0)),$V$32,IF(ISNUMBER(MATCH(AH23,$Y$41:$Y$70,0)),$Y$40,$AG$3)))))</f>
        <v>0</v>
      </c>
      <c r="AI6" s="40">
        <f t="shared" si="6"/>
        <v>0</v>
      </c>
      <c r="AJ6" s="40">
        <f t="shared" si="6"/>
        <v>0</v>
      </c>
      <c r="AK6" s="40">
        <f t="shared" si="6"/>
        <v>0</v>
      </c>
      <c r="AL6" s="40">
        <f t="shared" si="6"/>
        <v>0</v>
      </c>
      <c r="AM6" s="40">
        <f t="shared" si="6"/>
        <v>0</v>
      </c>
      <c r="AN6" s="40">
        <f t="shared" si="6"/>
        <v>0</v>
      </c>
      <c r="AO6" s="40">
        <f t="shared" si="6"/>
        <v>0</v>
      </c>
      <c r="AP6" s="40">
        <f t="shared" si="6"/>
        <v>0</v>
      </c>
      <c r="AQ6" s="40">
        <f t="shared" si="6"/>
        <v>-2</v>
      </c>
      <c r="AR6" s="40" t="str">
        <f t="shared" si="6"/>
        <v/>
      </c>
      <c r="AS6" s="40" t="str">
        <f t="shared" si="6"/>
        <v/>
      </c>
      <c r="AT6" s="40" t="str">
        <f t="shared" si="6"/>
        <v/>
      </c>
      <c r="AU6" s="40" t="str">
        <f t="shared" si="6"/>
        <v/>
      </c>
      <c r="AV6" s="40" t="str">
        <f t="shared" si="6"/>
        <v/>
      </c>
      <c r="AW6" s="5"/>
      <c r="AX6" s="5"/>
      <c r="AY6" s="5"/>
      <c r="AZ6" s="5"/>
      <c r="BA6" s="73">
        <v>1.1512605042016799</v>
      </c>
      <c r="BB6" s="5"/>
      <c r="BC6" s="5"/>
    </row>
    <row r="7" spans="1:55" ht="12" customHeight="1" x14ac:dyDescent="0.25">
      <c r="A7" s="77"/>
      <c r="B7" s="77">
        <v>0.20599999999999999</v>
      </c>
      <c r="C7" s="77">
        <v>2.1</v>
      </c>
      <c r="D7" s="131">
        <f t="shared" ref="D7:D70" si="7">D6+1</f>
        <v>3</v>
      </c>
      <c r="E7" s="131">
        <f t="shared" si="4"/>
        <v>0.20599999999999899</v>
      </c>
      <c r="F7" s="118">
        <v>0.20599999999999899</v>
      </c>
      <c r="G7" s="118">
        <v>2.1</v>
      </c>
      <c r="H7" s="129">
        <v>1.166666666667</v>
      </c>
      <c r="I7" s="129">
        <v>18.512683318123798</v>
      </c>
      <c r="J7" s="129">
        <v>1.166666666667</v>
      </c>
      <c r="K7" s="129">
        <v>285.94384322376402</v>
      </c>
      <c r="L7" s="81">
        <v>1.166666666667</v>
      </c>
      <c r="M7" s="82">
        <v>-286.04348400677799</v>
      </c>
      <c r="N7" s="82">
        <v>-5917.9389025838</v>
      </c>
      <c r="O7" s="82">
        <v>-2743.0832509674701</v>
      </c>
      <c r="P7" s="82">
        <v>-69229.233074456701</v>
      </c>
      <c r="Q7" s="78">
        <v>11</v>
      </c>
      <c r="R7" s="78">
        <v>-1800</v>
      </c>
      <c r="S7" s="78">
        <v>-500</v>
      </c>
      <c r="T7" s="78">
        <v>-200</v>
      </c>
      <c r="U7" s="84">
        <v>2</v>
      </c>
      <c r="V7" s="85">
        <v>0</v>
      </c>
      <c r="W7" s="86">
        <v>4</v>
      </c>
      <c r="X7" s="86">
        <v>2</v>
      </c>
      <c r="Y7" s="100" t="s">
        <v>44</v>
      </c>
      <c r="Z7" s="87">
        <v>1003</v>
      </c>
      <c r="AA7" s="88">
        <v>35.699999999999903</v>
      </c>
      <c r="AB7" s="92"/>
      <c r="AC7" s="9" t="str">
        <f t="shared" si="5"/>
        <v>3,5</v>
      </c>
      <c r="AD7" s="45">
        <f t="shared" ref="AD7:AD24" si="8">AD6+AD$3</f>
        <v>35.910526315789475</v>
      </c>
      <c r="AE7" s="53"/>
      <c r="AF7" s="53"/>
      <c r="AG7" s="103">
        <f t="shared" ref="AG7:AG20" si="9">AG6+1</f>
        <v>2</v>
      </c>
      <c r="AH7" s="40">
        <f t="shared" ref="AH7:AV7" si="10">IF(AH24="","",IF(ISNUMBER(MATCH(AH24,$AE$28:$AE$37,0)),$Y$27,IF(ISNUMBER(MATCH(AH24,$AC$5:$AC$24,0)),$AG$2,IF(ISNUMBER(MATCH(AH24,$V$35:$V$38,0)),$V$32,IF(ISNUMBER(MATCH(AH24,$Y$41:$Y$70,0)),$Y$40,$AG$3)))))</f>
        <v>0</v>
      </c>
      <c r="AI7" s="40">
        <f t="shared" si="10"/>
        <v>0</v>
      </c>
      <c r="AJ7" s="40">
        <f t="shared" si="10"/>
        <v>0</v>
      </c>
      <c r="AK7" s="40">
        <f t="shared" si="10"/>
        <v>0</v>
      </c>
      <c r="AL7" s="40">
        <f t="shared" si="10"/>
        <v>0</v>
      </c>
      <c r="AM7" s="40">
        <f t="shared" si="10"/>
        <v>0</v>
      </c>
      <c r="AN7" s="40">
        <f t="shared" si="10"/>
        <v>0</v>
      </c>
      <c r="AO7" s="40">
        <f t="shared" si="10"/>
        <v>0</v>
      </c>
      <c r="AP7" s="40">
        <f t="shared" si="10"/>
        <v>0</v>
      </c>
      <c r="AQ7" s="40">
        <f t="shared" si="10"/>
        <v>-2</v>
      </c>
      <c r="AR7" s="40" t="str">
        <f t="shared" si="10"/>
        <v/>
      </c>
      <c r="AS7" s="40" t="str">
        <f t="shared" si="10"/>
        <v/>
      </c>
      <c r="AT7" s="40" t="str">
        <f t="shared" si="10"/>
        <v/>
      </c>
      <c r="AU7" s="40" t="str">
        <f t="shared" si="10"/>
        <v/>
      </c>
      <c r="AV7" s="40" t="str">
        <f t="shared" si="10"/>
        <v/>
      </c>
      <c r="AW7" s="5"/>
      <c r="AX7" s="5"/>
      <c r="AY7" s="5"/>
      <c r="AZ7" s="5"/>
      <c r="BA7" s="73">
        <v>1.22689075630252</v>
      </c>
      <c r="BB7" s="5"/>
      <c r="BC7" s="5"/>
    </row>
    <row r="8" spans="1:55" ht="12" customHeight="1" x14ac:dyDescent="0.25">
      <c r="A8" s="77"/>
      <c r="B8" s="77">
        <v>0.25600000000000001</v>
      </c>
      <c r="C8" s="77">
        <v>2.5</v>
      </c>
      <c r="D8" s="131">
        <f t="shared" si="7"/>
        <v>4</v>
      </c>
      <c r="E8" s="131">
        <f t="shared" si="4"/>
        <v>0.25600000000000001</v>
      </c>
      <c r="F8" s="118">
        <v>0.25600000000000001</v>
      </c>
      <c r="G8" s="118">
        <v>2.5</v>
      </c>
      <c r="H8" s="129">
        <v>1.25</v>
      </c>
      <c r="I8" s="129">
        <v>18.756030530639801</v>
      </c>
      <c r="J8" s="129">
        <v>1.25</v>
      </c>
      <c r="K8" s="129">
        <v>286.35694414270603</v>
      </c>
      <c r="L8" s="81">
        <v>1.25</v>
      </c>
      <c r="M8" s="82">
        <v>-264.37260218136601</v>
      </c>
      <c r="N8" s="82">
        <v>-5193.5166050339803</v>
      </c>
      <c r="O8" s="82">
        <v>-2417.4529898431301</v>
      </c>
      <c r="P8" s="82">
        <v>-58377.367553513999</v>
      </c>
      <c r="Q8" s="78">
        <v>21</v>
      </c>
      <c r="R8" s="78">
        <v>-200</v>
      </c>
      <c r="S8" s="78">
        <v>-400</v>
      </c>
      <c r="T8" s="78">
        <v>-300</v>
      </c>
      <c r="U8" s="84">
        <v>3</v>
      </c>
      <c r="V8" s="85">
        <v>0</v>
      </c>
      <c r="W8" s="86">
        <v>4</v>
      </c>
      <c r="X8" s="86">
        <v>3</v>
      </c>
      <c r="Y8" s="100" t="s">
        <v>44</v>
      </c>
      <c r="Z8" s="87">
        <v>1004</v>
      </c>
      <c r="AA8" s="88">
        <v>35.6</v>
      </c>
      <c r="AB8" s="92"/>
      <c r="AC8" s="9" t="str">
        <f t="shared" si="5"/>
        <v>4,5</v>
      </c>
      <c r="AD8" s="45">
        <f t="shared" si="8"/>
        <v>35.915789473684214</v>
      </c>
      <c r="AE8" s="53"/>
      <c r="AF8" s="53"/>
      <c r="AG8" s="103">
        <f t="shared" si="9"/>
        <v>3</v>
      </c>
      <c r="AH8" s="40">
        <f t="shared" ref="AH8:AV8" si="11">IF(AH25="","",IF(ISNUMBER(MATCH(AH25,$AE$28:$AE$37,0)),$Y$27,IF(ISNUMBER(MATCH(AH25,$AC$5:$AC$24,0)),$AG$2,IF(ISNUMBER(MATCH(AH25,$V$35:$V$38,0)),$V$32,IF(ISNUMBER(MATCH(AH25,$Y$41:$Y$70,0)),$Y$40,$AG$3)))))</f>
        <v>0</v>
      </c>
      <c r="AI8" s="40">
        <f t="shared" si="11"/>
        <v>0</v>
      </c>
      <c r="AJ8" s="40">
        <f t="shared" si="11"/>
        <v>0</v>
      </c>
      <c r="AK8" s="40">
        <f t="shared" si="11"/>
        <v>0</v>
      </c>
      <c r="AL8" s="40" t="str">
        <f t="shared" si="11"/>
        <v>W</v>
      </c>
      <c r="AM8" s="40">
        <f t="shared" si="11"/>
        <v>0</v>
      </c>
      <c r="AN8" s="40">
        <f t="shared" si="11"/>
        <v>0</v>
      </c>
      <c r="AO8" s="40">
        <f t="shared" si="11"/>
        <v>0</v>
      </c>
      <c r="AP8" s="40">
        <f t="shared" si="11"/>
        <v>0</v>
      </c>
      <c r="AQ8" s="40">
        <f t="shared" si="11"/>
        <v>-2</v>
      </c>
      <c r="AR8" s="40" t="str">
        <f t="shared" si="11"/>
        <v/>
      </c>
      <c r="AS8" s="40" t="str">
        <f t="shared" si="11"/>
        <v/>
      </c>
      <c r="AT8" s="40" t="str">
        <f t="shared" si="11"/>
        <v/>
      </c>
      <c r="AU8" s="40" t="str">
        <f t="shared" si="11"/>
        <v/>
      </c>
      <c r="AV8" s="40" t="str">
        <f t="shared" si="11"/>
        <v/>
      </c>
      <c r="AW8" s="5"/>
      <c r="AX8" s="5"/>
      <c r="AY8" s="5"/>
      <c r="AZ8" s="5"/>
      <c r="BA8" s="73">
        <v>1.30252100840336</v>
      </c>
      <c r="BB8" s="5"/>
      <c r="BC8" s="5"/>
    </row>
    <row r="9" spans="1:55" ht="12" customHeight="1" x14ac:dyDescent="0.25">
      <c r="A9" s="77"/>
      <c r="B9" s="77">
        <v>0.30599999999999999</v>
      </c>
      <c r="C9" s="77">
        <v>2</v>
      </c>
      <c r="D9" s="131">
        <f t="shared" si="7"/>
        <v>5</v>
      </c>
      <c r="E9" s="131">
        <f t="shared" si="4"/>
        <v>0.305999999999999</v>
      </c>
      <c r="F9" s="118">
        <v>0.305999999999999</v>
      </c>
      <c r="G9" s="118">
        <v>2</v>
      </c>
      <c r="H9" s="129">
        <v>1.333333333333</v>
      </c>
      <c r="I9" s="129">
        <v>19.057546537176599</v>
      </c>
      <c r="J9" s="129">
        <v>1.333333333333</v>
      </c>
      <c r="K9" s="129">
        <v>286.81753264747999</v>
      </c>
      <c r="L9" s="81">
        <v>1.333333333333</v>
      </c>
      <c r="M9" s="82">
        <v>-258.825373074982</v>
      </c>
      <c r="N9" s="82">
        <v>-5264.4887088745199</v>
      </c>
      <c r="O9" s="82">
        <v>-2333.83480204444</v>
      </c>
      <c r="P9" s="82">
        <v>-59447.252113850598</v>
      </c>
      <c r="Q9" s="78">
        <v>31</v>
      </c>
      <c r="R9" s="78">
        <v>0</v>
      </c>
      <c r="S9" s="78">
        <v>-600</v>
      </c>
      <c r="T9" s="78">
        <v>-400</v>
      </c>
      <c r="U9" s="84">
        <v>4</v>
      </c>
      <c r="V9" s="85">
        <v>0</v>
      </c>
      <c r="W9" s="86">
        <v>5</v>
      </c>
      <c r="X9" s="86">
        <v>4</v>
      </c>
      <c r="Y9" s="100" t="s">
        <v>44</v>
      </c>
      <c r="Z9" s="87">
        <v>1005</v>
      </c>
      <c r="AA9" s="88">
        <v>35.5</v>
      </c>
      <c r="AB9" s="92"/>
      <c r="AC9" s="9" t="str">
        <f t="shared" si="5"/>
        <v>5,6</v>
      </c>
      <c r="AD9" s="45">
        <f t="shared" si="8"/>
        <v>35.921052631578952</v>
      </c>
      <c r="AE9" s="53"/>
      <c r="AF9" s="53"/>
      <c r="AG9" s="103">
        <f t="shared" si="9"/>
        <v>4</v>
      </c>
      <c r="AH9" s="40">
        <f t="shared" ref="AH9:AV9" si="12">IF(AH26="","",IF(ISNUMBER(MATCH(AH26,$AE$28:$AE$37,0)),$Y$27,IF(ISNUMBER(MATCH(AH26,$AC$5:$AC$24,0)),$AG$2,IF(ISNUMBER(MATCH(AH26,$V$35:$V$38,0)),$V$32,IF(ISNUMBER(MATCH(AH26,$Y$41:$Y$70,0)),$Y$40,$AG$3)))))</f>
        <v>0</v>
      </c>
      <c r="AI9" s="40">
        <f t="shared" si="12"/>
        <v>1</v>
      </c>
      <c r="AJ9" s="40" t="str">
        <f t="shared" si="12"/>
        <v>W</v>
      </c>
      <c r="AK9" s="40">
        <f t="shared" si="12"/>
        <v>0</v>
      </c>
      <c r="AL9" s="40">
        <f t="shared" si="12"/>
        <v>0</v>
      </c>
      <c r="AM9" s="40">
        <f t="shared" si="12"/>
        <v>0</v>
      </c>
      <c r="AN9" s="40">
        <f t="shared" si="12"/>
        <v>0</v>
      </c>
      <c r="AO9" s="40">
        <f t="shared" si="12"/>
        <v>0</v>
      </c>
      <c r="AP9" s="40">
        <f t="shared" si="12"/>
        <v>0</v>
      </c>
      <c r="AQ9" s="40">
        <f t="shared" si="12"/>
        <v>-2</v>
      </c>
      <c r="AR9" s="40" t="str">
        <f t="shared" si="12"/>
        <v/>
      </c>
      <c r="AS9" s="40" t="str">
        <f t="shared" si="12"/>
        <v/>
      </c>
      <c r="AT9" s="40" t="str">
        <f t="shared" si="12"/>
        <v/>
      </c>
      <c r="AU9" s="40" t="str">
        <f t="shared" si="12"/>
        <v/>
      </c>
      <c r="AV9" s="40" t="str">
        <f t="shared" si="12"/>
        <v/>
      </c>
      <c r="AW9" s="5"/>
      <c r="AX9" s="5"/>
      <c r="AY9" s="5"/>
      <c r="AZ9" s="5"/>
      <c r="BA9" s="73">
        <v>1.3781512605041999</v>
      </c>
      <c r="BB9" s="5"/>
      <c r="BC9" s="5"/>
    </row>
    <row r="10" spans="1:55" ht="12" customHeight="1" x14ac:dyDescent="0.25">
      <c r="A10" s="77"/>
      <c r="B10" s="77">
        <v>0.46200000000000002</v>
      </c>
      <c r="C10" s="77">
        <v>-2.4</v>
      </c>
      <c r="D10" s="131">
        <f t="shared" si="7"/>
        <v>6</v>
      </c>
      <c r="E10" s="131">
        <f t="shared" si="4"/>
        <v>0.46200000000000002</v>
      </c>
      <c r="F10" s="118">
        <v>0.46200000000000002</v>
      </c>
      <c r="G10" s="118">
        <v>-2.3999999999999901</v>
      </c>
      <c r="H10" s="129">
        <v>1.416666666667</v>
      </c>
      <c r="I10" s="129">
        <v>19.102172346097401</v>
      </c>
      <c r="J10" s="129">
        <v>1.416666666667</v>
      </c>
      <c r="K10" s="129">
        <v>287.32539990376102</v>
      </c>
      <c r="L10" s="81">
        <v>1.416666666667</v>
      </c>
      <c r="M10" s="82">
        <v>-276.67842971136599</v>
      </c>
      <c r="N10" s="82">
        <v>-6130.5110305344397</v>
      </c>
      <c r="O10" s="82">
        <v>-2601.9231360127601</v>
      </c>
      <c r="P10" s="82">
        <v>-72442.896743359001</v>
      </c>
      <c r="Q10" s="80"/>
      <c r="R10" s="80"/>
      <c r="S10" s="80"/>
      <c r="T10" s="80"/>
      <c r="U10" s="84">
        <v>5</v>
      </c>
      <c r="V10" s="85">
        <v>0</v>
      </c>
      <c r="W10" s="86">
        <v>5</v>
      </c>
      <c r="X10" s="86">
        <v>5</v>
      </c>
      <c r="Y10" s="100" t="s">
        <v>44</v>
      </c>
      <c r="Z10" s="87">
        <v>1006</v>
      </c>
      <c r="AA10" s="88">
        <v>35.4</v>
      </c>
      <c r="AB10" s="92" t="s">
        <v>45</v>
      </c>
      <c r="AC10" s="9" t="str">
        <f t="shared" si="5"/>
        <v>6,6</v>
      </c>
      <c r="AD10" s="45">
        <f t="shared" si="8"/>
        <v>35.926315789473691</v>
      </c>
      <c r="AE10" s="53"/>
      <c r="AF10" s="53"/>
      <c r="AG10" s="103">
        <f t="shared" si="9"/>
        <v>5</v>
      </c>
      <c r="AH10" s="40">
        <f t="shared" ref="AH10:AV10" si="13">IF(AH27="","",IF(ISNUMBER(MATCH(AH27,$AE$28:$AE$37,0)),$Y$27,IF(ISNUMBER(MATCH(AH27,$AC$5:$AC$24,0)),$AG$2,IF(ISNUMBER(MATCH(AH27,$V$35:$V$38,0)),$V$32,IF(ISNUMBER(MATCH(AH27,$Y$41:$Y$70,0)),$Y$40,$AG$3)))))</f>
        <v>0</v>
      </c>
      <c r="AI10" s="40">
        <f t="shared" si="13"/>
        <v>0</v>
      </c>
      <c r="AJ10" s="40">
        <f t="shared" si="13"/>
        <v>1</v>
      </c>
      <c r="AK10" s="40">
        <f t="shared" si="13"/>
        <v>1</v>
      </c>
      <c r="AL10" s="40">
        <f t="shared" si="13"/>
        <v>0</v>
      </c>
      <c r="AM10" s="40">
        <f t="shared" si="13"/>
        <v>0</v>
      </c>
      <c r="AN10" s="40">
        <f t="shared" si="13"/>
        <v>0</v>
      </c>
      <c r="AO10" s="40" t="str">
        <f t="shared" si="13"/>
        <v>W</v>
      </c>
      <c r="AP10" s="40">
        <f t="shared" si="13"/>
        <v>1</v>
      </c>
      <c r="AQ10" s="40">
        <f t="shared" si="13"/>
        <v>1</v>
      </c>
      <c r="AR10" s="40" t="str">
        <f t="shared" si="13"/>
        <v/>
      </c>
      <c r="AS10" s="40" t="str">
        <f t="shared" si="13"/>
        <v/>
      </c>
      <c r="AT10" s="40" t="str">
        <f t="shared" si="13"/>
        <v/>
      </c>
      <c r="AU10" s="40" t="str">
        <f t="shared" si="13"/>
        <v/>
      </c>
      <c r="AV10" s="40" t="str">
        <f t="shared" si="13"/>
        <v/>
      </c>
      <c r="AW10" s="5"/>
      <c r="AX10" s="5"/>
      <c r="AY10" s="5"/>
      <c r="AZ10" s="5"/>
      <c r="BA10" s="73">
        <v>1.45378151260504</v>
      </c>
      <c r="BB10" s="5"/>
      <c r="BC10" s="5"/>
    </row>
    <row r="11" spans="1:55" ht="12" customHeight="1" x14ac:dyDescent="0.25">
      <c r="A11" s="77"/>
      <c r="B11" s="77">
        <v>0.51200000000000001</v>
      </c>
      <c r="C11" s="77">
        <v>-2.8</v>
      </c>
      <c r="D11" s="131">
        <f t="shared" si="7"/>
        <v>7</v>
      </c>
      <c r="E11" s="131">
        <f t="shared" si="4"/>
        <v>0.51200000000000001</v>
      </c>
      <c r="F11" s="118">
        <v>0.51200000000000001</v>
      </c>
      <c r="G11" s="118">
        <v>-2.7999999999999901</v>
      </c>
      <c r="H11" s="129">
        <v>1.5</v>
      </c>
      <c r="I11" s="129">
        <v>18.836910079386701</v>
      </c>
      <c r="J11" s="129">
        <v>1.5</v>
      </c>
      <c r="K11" s="129">
        <v>287.880299642571</v>
      </c>
      <c r="L11" s="81">
        <v>1.5</v>
      </c>
      <c r="M11" s="82">
        <v>-299.43807220044499</v>
      </c>
      <c r="N11" s="82">
        <v>-6879.3186435461803</v>
      </c>
      <c r="O11" s="82">
        <v>-2944.0835508907098</v>
      </c>
      <c r="P11" s="82">
        <v>-83682.250912328498</v>
      </c>
      <c r="Q11" s="80"/>
      <c r="R11" s="80"/>
      <c r="S11" s="80"/>
      <c r="T11" s="80"/>
      <c r="U11" s="84">
        <v>6</v>
      </c>
      <c r="V11" s="85">
        <v>0</v>
      </c>
      <c r="W11" s="86">
        <v>5</v>
      </c>
      <c r="X11" s="86">
        <v>6</v>
      </c>
      <c r="Y11" s="100" t="s">
        <v>44</v>
      </c>
      <c r="Z11" s="87">
        <v>1007</v>
      </c>
      <c r="AA11" s="88">
        <v>35.299999999999997</v>
      </c>
      <c r="AB11" s="92" t="s">
        <v>46</v>
      </c>
      <c r="AC11" s="9" t="str">
        <f t="shared" si="5"/>
        <v>7,6</v>
      </c>
      <c r="AD11" s="45">
        <f t="shared" si="8"/>
        <v>35.931578947368429</v>
      </c>
      <c r="AE11" s="53"/>
      <c r="AF11" s="53"/>
      <c r="AG11" s="103">
        <f t="shared" si="9"/>
        <v>6</v>
      </c>
      <c r="AH11" s="40">
        <f t="shared" ref="AH11:AV11" si="14">IF(AH28="","",IF(ISNUMBER(MATCH(AH28,$AE$28:$AE$37,0)),$Y$27,IF(ISNUMBER(MATCH(AH28,$AC$5:$AC$24,0)),$AG$2,IF(ISNUMBER(MATCH(AH28,$V$35:$V$38,0)),$V$32,IF(ISNUMBER(MATCH(AH28,$Y$41:$Y$70,0)),$Y$40,$AG$3)))))</f>
        <v>0</v>
      </c>
      <c r="AI11" s="40">
        <f t="shared" si="14"/>
        <v>0</v>
      </c>
      <c r="AJ11" s="40">
        <f t="shared" si="14"/>
        <v>0</v>
      </c>
      <c r="AK11" s="40">
        <f t="shared" si="14"/>
        <v>0</v>
      </c>
      <c r="AL11" s="40">
        <f t="shared" si="14"/>
        <v>1</v>
      </c>
      <c r="AM11" s="40">
        <f t="shared" si="14"/>
        <v>1</v>
      </c>
      <c r="AN11" s="40">
        <f t="shared" si="14"/>
        <v>1</v>
      </c>
      <c r="AO11" s="40">
        <f t="shared" si="14"/>
        <v>0</v>
      </c>
      <c r="AP11" s="40">
        <f t="shared" si="14"/>
        <v>0</v>
      </c>
      <c r="AQ11" s="40">
        <f t="shared" si="14"/>
        <v>-1</v>
      </c>
      <c r="AR11" s="40" t="str">
        <f t="shared" si="14"/>
        <v/>
      </c>
      <c r="AS11" s="40" t="str">
        <f t="shared" si="14"/>
        <v/>
      </c>
      <c r="AT11" s="40" t="str">
        <f t="shared" si="14"/>
        <v/>
      </c>
      <c r="AU11" s="40" t="str">
        <f t="shared" si="14"/>
        <v/>
      </c>
      <c r="AV11" s="40" t="str">
        <f t="shared" si="14"/>
        <v/>
      </c>
      <c r="AW11" s="5"/>
      <c r="AX11" s="5"/>
      <c r="AY11" s="5"/>
      <c r="AZ11" s="5"/>
      <c r="BA11" s="73">
        <v>1.52941176470588</v>
      </c>
      <c r="BB11" s="5"/>
      <c r="BC11" s="5"/>
    </row>
    <row r="12" spans="1:55" ht="12" customHeight="1" x14ac:dyDescent="0.25">
      <c r="A12" s="77"/>
      <c r="B12" s="77">
        <v>0.56200000000000006</v>
      </c>
      <c r="C12" s="77">
        <v>-2.4</v>
      </c>
      <c r="D12" s="131">
        <f t="shared" si="7"/>
        <v>8</v>
      </c>
      <c r="E12" s="131">
        <f t="shared" si="4"/>
        <v>0.56200000000000006</v>
      </c>
      <c r="F12" s="118">
        <v>0.56200000000000006</v>
      </c>
      <c r="G12" s="118">
        <v>-2.3999999999999901</v>
      </c>
      <c r="H12" s="129">
        <v>1.583333333333</v>
      </c>
      <c r="I12" s="129">
        <v>18.493987106292</v>
      </c>
      <c r="J12" s="129">
        <v>1.583333333333</v>
      </c>
      <c r="K12" s="129">
        <v>288.48199176224301</v>
      </c>
      <c r="L12" s="81">
        <v>1.583333333333</v>
      </c>
      <c r="M12" s="82">
        <v>-307.065718840557</v>
      </c>
      <c r="N12" s="82">
        <v>-6870.0020785259803</v>
      </c>
      <c r="O12" s="82">
        <v>-3059.0816559192999</v>
      </c>
      <c r="P12" s="82">
        <v>-83548.306122289301</v>
      </c>
      <c r="Q12" s="110" t="s">
        <v>83</v>
      </c>
      <c r="R12" s="110"/>
      <c r="S12" s="110"/>
      <c r="T12" s="110"/>
      <c r="U12" s="84">
        <v>7</v>
      </c>
      <c r="V12" s="85">
        <v>0</v>
      </c>
      <c r="W12" s="86">
        <v>4</v>
      </c>
      <c r="X12" s="86">
        <v>7</v>
      </c>
      <c r="Y12" s="100" t="s">
        <v>44</v>
      </c>
      <c r="Z12" s="87">
        <v>1008</v>
      </c>
      <c r="AA12" s="88">
        <v>35.200000000000003</v>
      </c>
      <c r="AB12" s="92"/>
      <c r="AC12" s="9" t="str">
        <f t="shared" si="5"/>
        <v>8,5</v>
      </c>
      <c r="AD12" s="45">
        <f t="shared" si="8"/>
        <v>35.936842105263167</v>
      </c>
      <c r="AE12" s="53"/>
      <c r="AF12" s="53"/>
      <c r="AG12" s="103">
        <f t="shared" si="9"/>
        <v>7</v>
      </c>
      <c r="AH12" s="40">
        <f t="shared" ref="AH12:AV12" si="15">IF(AH29="","",IF(ISNUMBER(MATCH(AH29,$AE$28:$AE$37,0)),$Y$27,IF(ISNUMBER(MATCH(AH29,$AC$5:$AC$24,0)),$AG$2,IF(ISNUMBER(MATCH(AH29,$V$35:$V$38,0)),$V$32,IF(ISNUMBER(MATCH(AH29,$Y$41:$Y$70,0)),$Y$40,$AG$3)))))</f>
        <v>0</v>
      </c>
      <c r="AI12" s="40">
        <f t="shared" si="15"/>
        <v>0</v>
      </c>
      <c r="AJ12" s="40">
        <f t="shared" si="15"/>
        <v>0</v>
      </c>
      <c r="AK12" s="40">
        <f t="shared" si="15"/>
        <v>1</v>
      </c>
      <c r="AL12" s="40">
        <f t="shared" si="15"/>
        <v>1</v>
      </c>
      <c r="AM12" s="40">
        <f t="shared" si="15"/>
        <v>0</v>
      </c>
      <c r="AN12" s="40">
        <f t="shared" si="15"/>
        <v>0</v>
      </c>
      <c r="AO12" s="40">
        <f t="shared" si="15"/>
        <v>1</v>
      </c>
      <c r="AP12" s="40">
        <f t="shared" si="15"/>
        <v>1</v>
      </c>
      <c r="AQ12" s="40">
        <f t="shared" si="15"/>
        <v>1</v>
      </c>
      <c r="AR12" s="40" t="str">
        <f t="shared" si="15"/>
        <v/>
      </c>
      <c r="AS12" s="40" t="str">
        <f t="shared" si="15"/>
        <v/>
      </c>
      <c r="AT12" s="40" t="str">
        <f t="shared" si="15"/>
        <v/>
      </c>
      <c r="AU12" s="40" t="str">
        <f t="shared" si="15"/>
        <v/>
      </c>
      <c r="AV12" s="40" t="str">
        <f t="shared" si="15"/>
        <v/>
      </c>
      <c r="AW12" s="5"/>
      <c r="AX12" s="5"/>
      <c r="AY12" s="5"/>
      <c r="AZ12" s="5"/>
      <c r="BA12" s="73">
        <v>1.6050420168067201</v>
      </c>
      <c r="BB12" s="5"/>
      <c r="BC12" s="5"/>
    </row>
    <row r="13" spans="1:55" ht="12" customHeight="1" x14ac:dyDescent="0.25">
      <c r="A13" s="77"/>
      <c r="B13" s="77">
        <v>0.71799999999999997</v>
      </c>
      <c r="C13" s="77">
        <v>2.4</v>
      </c>
      <c r="D13" s="131">
        <f t="shared" si="7"/>
        <v>9</v>
      </c>
      <c r="E13" s="131">
        <f t="shared" si="4"/>
        <v>0.71799999999999897</v>
      </c>
      <c r="F13" s="118">
        <v>0.71799999999999897</v>
      </c>
      <c r="G13" s="118">
        <v>2.3999999999999901</v>
      </c>
      <c r="H13" s="129">
        <v>1.666666666667</v>
      </c>
      <c r="I13" s="129">
        <v>18.404497312466098</v>
      </c>
      <c r="J13" s="129">
        <v>1.666666666667</v>
      </c>
      <c r="K13" s="129">
        <v>289.13028795990601</v>
      </c>
      <c r="L13" s="81">
        <v>1.666666666667</v>
      </c>
      <c r="M13" s="82">
        <v>-290.16731733352498</v>
      </c>
      <c r="N13" s="82">
        <v>-6009.4272902171997</v>
      </c>
      <c r="O13" s="82">
        <v>-2805.4465225851</v>
      </c>
      <c r="P13" s="82">
        <v>-70639.722721527301</v>
      </c>
      <c r="Q13" s="78">
        <v>0</v>
      </c>
      <c r="R13" s="78">
        <v>40</v>
      </c>
      <c r="S13" s="78">
        <v>41</v>
      </c>
      <c r="T13" s="78"/>
      <c r="U13" s="84">
        <v>8</v>
      </c>
      <c r="V13" s="85">
        <v>0</v>
      </c>
      <c r="W13" s="86">
        <v>4</v>
      </c>
      <c r="X13" s="86">
        <v>8</v>
      </c>
      <c r="Y13" s="100" t="s">
        <v>44</v>
      </c>
      <c r="Z13" s="87">
        <v>1009</v>
      </c>
      <c r="AA13" s="88">
        <v>35.1</v>
      </c>
      <c r="AB13" s="92"/>
      <c r="AC13" s="9" t="str">
        <f t="shared" ref="AC13:AC24" si="16">_xlfn.CONCAT(X13+1,",",W13+1)</f>
        <v>9,5</v>
      </c>
      <c r="AD13" s="45">
        <f t="shared" si="8"/>
        <v>35.942105263157906</v>
      </c>
      <c r="AE13" s="45"/>
      <c r="AF13" s="45"/>
      <c r="AG13" s="103">
        <f t="shared" si="9"/>
        <v>8</v>
      </c>
      <c r="AH13" s="40">
        <f t="shared" ref="AH13:AV13" si="17">IF(AH30="","",IF(ISNUMBER(MATCH(AH30,$AE$28:$AE$37,0)),$Y$27,IF(ISNUMBER(MATCH(AH30,$AC$5:$AC$24,0)),$AG$2,IF(ISNUMBER(MATCH(AH30,$V$35:$V$38,0)),$V$32,IF(ISNUMBER(MATCH(AH30,$Y$41:$Y$70,0)),$Y$40,$AG$3)))))</f>
        <v>0</v>
      </c>
      <c r="AI13" s="40">
        <f t="shared" si="17"/>
        <v>0</v>
      </c>
      <c r="AJ13" s="40">
        <f t="shared" si="17"/>
        <v>1</v>
      </c>
      <c r="AK13" s="40">
        <f t="shared" si="17"/>
        <v>0</v>
      </c>
      <c r="AL13" s="40">
        <f t="shared" si="17"/>
        <v>0</v>
      </c>
      <c r="AM13" s="40">
        <f t="shared" si="17"/>
        <v>0</v>
      </c>
      <c r="AN13" s="40">
        <f t="shared" si="17"/>
        <v>0</v>
      </c>
      <c r="AO13" s="40">
        <f t="shared" si="17"/>
        <v>0</v>
      </c>
      <c r="AP13" s="40">
        <f t="shared" si="17"/>
        <v>0</v>
      </c>
      <c r="AQ13" s="40">
        <f t="shared" si="17"/>
        <v>-2</v>
      </c>
      <c r="AR13" s="40" t="str">
        <f t="shared" si="17"/>
        <v/>
      </c>
      <c r="AS13" s="40" t="str">
        <f t="shared" si="17"/>
        <v/>
      </c>
      <c r="AT13" s="40" t="str">
        <f t="shared" si="17"/>
        <v/>
      </c>
      <c r="AU13" s="40" t="str">
        <f t="shared" si="17"/>
        <v/>
      </c>
      <c r="AV13" s="40" t="str">
        <f t="shared" si="17"/>
        <v/>
      </c>
      <c r="AW13" s="5"/>
      <c r="AX13" s="5"/>
      <c r="AY13" s="5"/>
      <c r="AZ13" s="5"/>
      <c r="BA13" s="73">
        <v>1.6806722689075599</v>
      </c>
      <c r="BB13" s="5"/>
      <c r="BC13" s="5"/>
    </row>
    <row r="14" spans="1:55" ht="12" customHeight="1" x14ac:dyDescent="0.25">
      <c r="A14" s="77"/>
      <c r="B14" s="77">
        <v>0.76800000000000002</v>
      </c>
      <c r="C14" s="77">
        <v>2.8</v>
      </c>
      <c r="D14" s="131">
        <f t="shared" si="7"/>
        <v>10</v>
      </c>
      <c r="E14" s="131">
        <f t="shared" si="4"/>
        <v>0.76800000000000002</v>
      </c>
      <c r="F14" s="118">
        <v>0.76800000000000002</v>
      </c>
      <c r="G14" s="118">
        <v>2.7999999999999901</v>
      </c>
      <c r="H14" s="129">
        <v>1.75</v>
      </c>
      <c r="I14" s="129">
        <v>18.663170441805899</v>
      </c>
      <c r="J14" s="129">
        <v>1.75</v>
      </c>
      <c r="K14" s="129">
        <v>289.82505129133602</v>
      </c>
      <c r="L14" s="81">
        <v>1.75</v>
      </c>
      <c r="M14" s="82">
        <v>-264.80502692990598</v>
      </c>
      <c r="N14" s="82">
        <v>-5135.1693883943699</v>
      </c>
      <c r="O14" s="82">
        <v>-2424.2688979416498</v>
      </c>
      <c r="P14" s="82">
        <v>-57520.320791105703</v>
      </c>
      <c r="Q14" s="78">
        <v>1</v>
      </c>
      <c r="R14" s="78">
        <v>41</v>
      </c>
      <c r="S14" s="78">
        <v>41.5</v>
      </c>
      <c r="T14" s="78"/>
      <c r="U14" s="84">
        <v>9</v>
      </c>
      <c r="V14" s="85">
        <v>0</v>
      </c>
      <c r="W14" s="86">
        <v>4</v>
      </c>
      <c r="X14" s="86">
        <v>9</v>
      </c>
      <c r="Y14" s="100" t="s">
        <v>44</v>
      </c>
      <c r="Z14" s="87">
        <v>1010</v>
      </c>
      <c r="AA14" s="88">
        <v>35</v>
      </c>
      <c r="AB14" s="92"/>
      <c r="AC14" s="9" t="str">
        <f t="shared" si="16"/>
        <v>10,5</v>
      </c>
      <c r="AD14" s="45">
        <f t="shared" si="8"/>
        <v>35.947368421052644</v>
      </c>
      <c r="AE14" s="45"/>
      <c r="AF14" s="45"/>
      <c r="AG14" s="103">
        <f t="shared" si="9"/>
        <v>9</v>
      </c>
      <c r="AH14" s="40">
        <f t="shared" ref="AH14:AV14" si="18">IF(AH31="","",IF(ISNUMBER(MATCH(AH31,$AE$28:$AE$37,0)),$Y$27,IF(ISNUMBER(MATCH(AH31,$AC$5:$AC$24,0)),$AG$2,IF(ISNUMBER(MATCH(AH31,$V$35:$V$38,0)),$V$32,IF(ISNUMBER(MATCH(AH31,$Y$41:$Y$70,0)),$Y$40,$AG$3)))))</f>
        <v>0</v>
      </c>
      <c r="AI14" s="40">
        <f t="shared" si="18"/>
        <v>1</v>
      </c>
      <c r="AJ14" s="40">
        <f t="shared" si="18"/>
        <v>0</v>
      </c>
      <c r="AK14" s="40">
        <f t="shared" si="18"/>
        <v>0</v>
      </c>
      <c r="AL14" s="40">
        <f t="shared" si="18"/>
        <v>0</v>
      </c>
      <c r="AM14" s="40">
        <f t="shared" si="18"/>
        <v>0</v>
      </c>
      <c r="AN14" s="40">
        <f t="shared" si="18"/>
        <v>0</v>
      </c>
      <c r="AO14" s="40">
        <f t="shared" si="18"/>
        <v>0</v>
      </c>
      <c r="AP14" s="40">
        <f t="shared" si="18"/>
        <v>0</v>
      </c>
      <c r="AQ14" s="40">
        <f t="shared" si="18"/>
        <v>-2</v>
      </c>
      <c r="AR14" s="40" t="str">
        <f t="shared" si="18"/>
        <v/>
      </c>
      <c r="AS14" s="40" t="str">
        <f t="shared" si="18"/>
        <v/>
      </c>
      <c r="AT14" s="40" t="str">
        <f t="shared" si="18"/>
        <v/>
      </c>
      <c r="AU14" s="40" t="str">
        <f t="shared" si="18"/>
        <v/>
      </c>
      <c r="AV14" s="40" t="str">
        <f t="shared" si="18"/>
        <v/>
      </c>
      <c r="AW14" s="5"/>
      <c r="AX14" s="5"/>
      <c r="AY14" s="5"/>
      <c r="AZ14" s="5"/>
      <c r="BA14" s="73">
        <v>1.7563025210084</v>
      </c>
      <c r="BB14" s="5"/>
      <c r="BC14" s="5"/>
    </row>
    <row r="15" spans="1:55" ht="12" customHeight="1" x14ac:dyDescent="0.25">
      <c r="A15" s="77"/>
      <c r="B15" s="77">
        <v>0.81799999999999995</v>
      </c>
      <c r="C15" s="77">
        <v>2.4</v>
      </c>
      <c r="D15" s="131">
        <f t="shared" si="7"/>
        <v>11</v>
      </c>
      <c r="E15" s="131">
        <f t="shared" si="4"/>
        <v>0.81799999999999895</v>
      </c>
      <c r="F15" s="118">
        <v>0.81799999999999895</v>
      </c>
      <c r="G15" s="118">
        <v>2.3999999999999901</v>
      </c>
      <c r="H15" s="129">
        <v>1.833333333333</v>
      </c>
      <c r="I15" s="129">
        <v>19.0342276712339</v>
      </c>
      <c r="J15" s="129">
        <v>1.833333333333</v>
      </c>
      <c r="K15" s="129">
        <v>290.56614807140301</v>
      </c>
      <c r="L15" s="81">
        <v>1.833333333333</v>
      </c>
      <c r="M15" s="82">
        <v>-254.854240462722</v>
      </c>
      <c r="N15" s="82">
        <v>-5074.8787968487404</v>
      </c>
      <c r="O15" s="82">
        <v>-2274.3988723625398</v>
      </c>
      <c r="P15" s="82">
        <v>-56609.849543285804</v>
      </c>
      <c r="Q15" s="78">
        <v>2</v>
      </c>
      <c r="R15" s="78">
        <v>43</v>
      </c>
      <c r="S15" s="78">
        <v>42</v>
      </c>
      <c r="T15" s="78"/>
      <c r="U15" s="84">
        <v>10</v>
      </c>
      <c r="V15" s="85">
        <v>0</v>
      </c>
      <c r="W15" s="86">
        <v>9</v>
      </c>
      <c r="X15" s="86">
        <v>0</v>
      </c>
      <c r="Y15" s="100" t="s">
        <v>47</v>
      </c>
      <c r="Z15" s="87">
        <v>1001</v>
      </c>
      <c r="AA15" s="88">
        <v>36.9</v>
      </c>
      <c r="AB15" s="92" t="s">
        <v>48</v>
      </c>
      <c r="AC15" s="9" t="str">
        <f t="shared" si="16"/>
        <v>1,10</v>
      </c>
      <c r="AD15" s="45">
        <f t="shared" si="8"/>
        <v>35.952631578947383</v>
      </c>
      <c r="AE15" s="45"/>
      <c r="AF15" s="45"/>
      <c r="AG15" s="103">
        <f t="shared" si="9"/>
        <v>10</v>
      </c>
      <c r="AH15" s="40">
        <f t="shared" ref="AH15:AV15" si="19">IF(AH32="","",IF(ISNUMBER(MATCH(AH32,$AE$28:$AE$37,0)),$Y$27,IF(ISNUMBER(MATCH(AH32,$AC$5:$AC$24,0)),$AG$2,IF(ISNUMBER(MATCH(AH32,$V$35:$V$38,0)),$V$32,IF(ISNUMBER(MATCH(AH32,$Y$41:$Y$70,0)),$Y$40,$AG$3)))))</f>
        <v>1</v>
      </c>
      <c r="AI15" s="40">
        <f t="shared" si="19"/>
        <v>0</v>
      </c>
      <c r="AJ15" s="40">
        <f t="shared" si="19"/>
        <v>0</v>
      </c>
      <c r="AK15" s="40">
        <f t="shared" si="19"/>
        <v>0</v>
      </c>
      <c r="AL15" s="40">
        <f t="shared" si="19"/>
        <v>0</v>
      </c>
      <c r="AM15" s="40">
        <f t="shared" si="19"/>
        <v>0</v>
      </c>
      <c r="AN15" s="40">
        <f t="shared" si="19"/>
        <v>0</v>
      </c>
      <c r="AO15" s="40">
        <f t="shared" si="19"/>
        <v>0</v>
      </c>
      <c r="AP15" s="40">
        <f t="shared" si="19"/>
        <v>0</v>
      </c>
      <c r="AQ15" s="40">
        <f t="shared" si="19"/>
        <v>-2</v>
      </c>
      <c r="AR15" s="40" t="str">
        <f t="shared" si="19"/>
        <v/>
      </c>
      <c r="AS15" s="40" t="str">
        <f t="shared" si="19"/>
        <v/>
      </c>
      <c r="AT15" s="40" t="str">
        <f t="shared" si="19"/>
        <v/>
      </c>
      <c r="AU15" s="40" t="str">
        <f t="shared" si="19"/>
        <v/>
      </c>
      <c r="AV15" s="40" t="str">
        <f t="shared" si="19"/>
        <v/>
      </c>
      <c r="AW15" s="5"/>
      <c r="AX15" s="5"/>
      <c r="AY15" s="5"/>
      <c r="AZ15" s="5"/>
      <c r="BA15" s="73">
        <v>1.8319327731092401</v>
      </c>
      <c r="BB15" s="5"/>
      <c r="BC15" s="5"/>
    </row>
    <row r="16" spans="1:55" ht="12" customHeight="1" x14ac:dyDescent="0.25">
      <c r="A16" s="77"/>
      <c r="B16" s="77">
        <v>0.97399999999999998</v>
      </c>
      <c r="C16" s="77">
        <v>-2.1</v>
      </c>
      <c r="D16" s="131">
        <f t="shared" si="7"/>
        <v>12</v>
      </c>
      <c r="E16" s="131">
        <f t="shared" si="4"/>
        <v>0.97399999999999898</v>
      </c>
      <c r="F16" s="118">
        <v>0.97399999999999898</v>
      </c>
      <c r="G16" s="118">
        <v>-2.1</v>
      </c>
      <c r="H16" s="129">
        <v>1.916666666667</v>
      </c>
      <c r="I16" s="129">
        <v>19.173897790317099</v>
      </c>
      <c r="J16" s="129">
        <v>1.916666666667</v>
      </c>
      <c r="K16" s="129">
        <v>291.353397341304</v>
      </c>
      <c r="L16" s="81">
        <v>1.916666666667</v>
      </c>
      <c r="M16" s="82">
        <v>-269.629759235488</v>
      </c>
      <c r="N16" s="82">
        <v>-5885.3044285347496</v>
      </c>
      <c r="O16" s="82">
        <v>-2496.1538614733199</v>
      </c>
      <c r="P16" s="82">
        <v>-68764.806431520003</v>
      </c>
      <c r="Q16" s="78">
        <v>3</v>
      </c>
      <c r="R16" s="78">
        <v>45</v>
      </c>
      <c r="S16" s="78">
        <v>42.799999999999898</v>
      </c>
      <c r="T16" s="78"/>
      <c r="U16" s="84">
        <v>11</v>
      </c>
      <c r="V16" s="85">
        <v>0</v>
      </c>
      <c r="W16" s="86">
        <v>8</v>
      </c>
      <c r="X16" s="86">
        <v>1</v>
      </c>
      <c r="Y16" s="100" t="s">
        <v>47</v>
      </c>
      <c r="Z16" s="87">
        <v>1002</v>
      </c>
      <c r="AA16" s="88">
        <v>36.799999999999997</v>
      </c>
      <c r="AB16" s="92" t="s">
        <v>48</v>
      </c>
      <c r="AC16" s="9" t="str">
        <f t="shared" si="16"/>
        <v>2,9</v>
      </c>
      <c r="AD16" s="45">
        <f t="shared" si="8"/>
        <v>35.957894736842121</v>
      </c>
      <c r="AE16" s="45"/>
      <c r="AF16" s="45"/>
      <c r="AG16" s="103">
        <f t="shared" si="9"/>
        <v>11</v>
      </c>
      <c r="AH16" s="40">
        <f t="shared" ref="AH16:AV16" si="20">IF(AH33="","",IF(ISNUMBER(MATCH(AH33,$AE$28:$AE$37,0)),$Y$27,IF(ISNUMBER(MATCH(AH33,$AC$5:$AC$24,0)),$AG$2,IF(ISNUMBER(MATCH(AH33,$V$35:$V$38,0)),$V$32,IF(ISNUMBER(MATCH(AH33,$Y$41:$Y$70,0)),$Y$40,$AG$3)))))</f>
        <v>0</v>
      </c>
      <c r="AI16" s="40">
        <f t="shared" si="20"/>
        <v>0</v>
      </c>
      <c r="AJ16" s="40">
        <f t="shared" si="20"/>
        <v>0</v>
      </c>
      <c r="AK16" s="40">
        <f t="shared" si="20"/>
        <v>0</v>
      </c>
      <c r="AL16" s="40">
        <f t="shared" si="20"/>
        <v>0</v>
      </c>
      <c r="AM16" s="40">
        <f t="shared" si="20"/>
        <v>0</v>
      </c>
      <c r="AN16" s="40">
        <f t="shared" si="20"/>
        <v>0</v>
      </c>
      <c r="AO16" s="40">
        <f t="shared" si="20"/>
        <v>0</v>
      </c>
      <c r="AP16" s="40">
        <f t="shared" si="20"/>
        <v>0</v>
      </c>
      <c r="AQ16" s="40">
        <f t="shared" si="20"/>
        <v>-2</v>
      </c>
      <c r="AR16" s="40" t="str">
        <f t="shared" si="20"/>
        <v/>
      </c>
      <c r="AS16" s="40" t="str">
        <f t="shared" si="20"/>
        <v/>
      </c>
      <c r="AT16" s="40" t="str">
        <f t="shared" si="20"/>
        <v/>
      </c>
      <c r="AU16" s="40" t="str">
        <f t="shared" si="20"/>
        <v/>
      </c>
      <c r="AV16" s="40" t="str">
        <f t="shared" si="20"/>
        <v/>
      </c>
      <c r="AW16" s="5"/>
      <c r="AX16" s="5"/>
      <c r="AY16" s="5"/>
      <c r="AZ16" s="5"/>
      <c r="BA16" s="73">
        <v>1.9075630252100799</v>
      </c>
      <c r="BB16" s="5"/>
      <c r="BC16" s="5"/>
    </row>
    <row r="17" spans="1:55" ht="12" customHeight="1" x14ac:dyDescent="0.25">
      <c r="A17" s="77"/>
      <c r="B17" s="77">
        <v>1.024</v>
      </c>
      <c r="C17" s="77">
        <v>-2.5</v>
      </c>
      <c r="D17" s="131">
        <f t="shared" si="7"/>
        <v>13</v>
      </c>
      <c r="E17" s="131">
        <f t="shared" si="4"/>
        <v>1.024</v>
      </c>
      <c r="F17" s="118">
        <v>1.024</v>
      </c>
      <c r="G17" s="118">
        <v>-2.5</v>
      </c>
      <c r="H17" s="129">
        <v>2</v>
      </c>
      <c r="I17" s="129">
        <v>18.970352412262201</v>
      </c>
      <c r="J17" s="129">
        <v>2</v>
      </c>
      <c r="K17" s="129">
        <v>292.18656777487502</v>
      </c>
      <c r="L17" s="81">
        <v>2</v>
      </c>
      <c r="M17" s="82">
        <v>-293.68873440758802</v>
      </c>
      <c r="N17" s="82">
        <v>-6744.7165933549204</v>
      </c>
      <c r="O17" s="82">
        <v>-2857.7629054387498</v>
      </c>
      <c r="P17" s="82">
        <v>-81659.649951495405</v>
      </c>
      <c r="Q17" s="78">
        <v>4</v>
      </c>
      <c r="R17" s="78">
        <v>44</v>
      </c>
      <c r="S17" s="78">
        <v>43</v>
      </c>
      <c r="T17" s="78"/>
      <c r="U17" s="84">
        <v>12</v>
      </c>
      <c r="V17" s="85">
        <v>0</v>
      </c>
      <c r="W17" s="86">
        <v>7</v>
      </c>
      <c r="X17" s="86">
        <v>2</v>
      </c>
      <c r="Y17" s="100" t="s">
        <v>47</v>
      </c>
      <c r="Z17" s="87">
        <v>1003</v>
      </c>
      <c r="AA17" s="88">
        <v>36.699999999999903</v>
      </c>
      <c r="AB17" s="92" t="s">
        <v>48</v>
      </c>
      <c r="AC17" s="9" t="str">
        <f t="shared" si="16"/>
        <v>3,8</v>
      </c>
      <c r="AD17" s="45">
        <f t="shared" si="8"/>
        <v>35.96315789473686</v>
      </c>
      <c r="AE17" s="45"/>
      <c r="AF17" s="45"/>
      <c r="AG17" s="103">
        <f t="shared" si="9"/>
        <v>12</v>
      </c>
      <c r="AH17" s="40">
        <f t="shared" ref="AH17:AV17" si="21">IF(AH34="","",IF(ISNUMBER(MATCH(AH34,$AE$28:$AE$37,0)),$Y$27,IF(ISNUMBER(MATCH(AH34,$AC$5:$AC$24,0)),$AG$2,IF(ISNUMBER(MATCH(AH34,$V$35:$V$38,0)),$V$32,IF(ISNUMBER(MATCH(AH34,$Y$41:$Y$70,0)),$Y$40,$AG$3)))))</f>
        <v>0</v>
      </c>
      <c r="AI17" s="40">
        <f t="shared" si="21"/>
        <v>0</v>
      </c>
      <c r="AJ17" s="40" t="str">
        <f t="shared" si="21"/>
        <v>W</v>
      </c>
      <c r="AK17" s="40">
        <f t="shared" si="21"/>
        <v>0</v>
      </c>
      <c r="AL17" s="40">
        <f t="shared" si="21"/>
        <v>0</v>
      </c>
      <c r="AM17" s="40">
        <f t="shared" si="21"/>
        <v>0</v>
      </c>
      <c r="AN17" s="40">
        <f t="shared" si="21"/>
        <v>0</v>
      </c>
      <c r="AO17" s="40">
        <f t="shared" si="21"/>
        <v>0</v>
      </c>
      <c r="AP17" s="40">
        <f t="shared" si="21"/>
        <v>0</v>
      </c>
      <c r="AQ17" s="40">
        <f t="shared" si="21"/>
        <v>-2</v>
      </c>
      <c r="AR17" s="40" t="str">
        <f t="shared" si="21"/>
        <v/>
      </c>
      <c r="AS17" s="40" t="str">
        <f t="shared" si="21"/>
        <v/>
      </c>
      <c r="AT17" s="40" t="str">
        <f t="shared" si="21"/>
        <v/>
      </c>
      <c r="AU17" s="40" t="str">
        <f t="shared" si="21"/>
        <v/>
      </c>
      <c r="AV17" s="40" t="str">
        <f t="shared" si="21"/>
        <v/>
      </c>
      <c r="AW17" s="5"/>
      <c r="AX17" s="5"/>
      <c r="AY17" s="5"/>
      <c r="AZ17" s="5"/>
      <c r="BA17" s="73">
        <v>1.98319327731092</v>
      </c>
      <c r="BB17" s="5"/>
      <c r="BC17" s="5"/>
    </row>
    <row r="18" spans="1:55" ht="12" customHeight="1" x14ac:dyDescent="0.25">
      <c r="A18" s="77"/>
      <c r="B18" s="77">
        <v>1.0740000000000001</v>
      </c>
      <c r="C18" s="77">
        <v>-2.1</v>
      </c>
      <c r="D18" s="131">
        <f t="shared" si="7"/>
        <v>14</v>
      </c>
      <c r="E18" s="131">
        <f t="shared" si="4"/>
        <v>1.0740000000000001</v>
      </c>
      <c r="F18" s="118">
        <v>1.0740000000000001</v>
      </c>
      <c r="G18" s="118">
        <v>-2.1</v>
      </c>
      <c r="H18" s="129">
        <v>2.083333333333</v>
      </c>
      <c r="I18" s="129">
        <v>18.627382035743</v>
      </c>
      <c r="J18" s="129">
        <v>2.083333333333</v>
      </c>
      <c r="K18" s="129">
        <v>293.21286523719101</v>
      </c>
      <c r="L18" s="81">
        <v>2.083333333333</v>
      </c>
      <c r="M18" s="82">
        <v>-304.92573524125203</v>
      </c>
      <c r="N18" s="82">
        <v>-6884.5064608431503</v>
      </c>
      <c r="O18" s="82">
        <v>-3026.9894520087</v>
      </c>
      <c r="P18" s="82">
        <v>-83760.842158709202</v>
      </c>
      <c r="Q18" s="78">
        <v>6</v>
      </c>
      <c r="R18" s="78">
        <v>43</v>
      </c>
      <c r="S18" s="78">
        <v>43.1</v>
      </c>
      <c r="T18" s="78"/>
      <c r="U18" s="84">
        <v>13</v>
      </c>
      <c r="V18" s="85">
        <v>0</v>
      </c>
      <c r="W18" s="86">
        <v>6</v>
      </c>
      <c r="X18" s="86">
        <v>3</v>
      </c>
      <c r="Y18" s="100" t="s">
        <v>47</v>
      </c>
      <c r="Z18" s="87">
        <v>1004</v>
      </c>
      <c r="AA18" s="88">
        <v>36.6</v>
      </c>
      <c r="AB18" s="92"/>
      <c r="AC18" s="9" t="str">
        <f t="shared" si="16"/>
        <v>4,7</v>
      </c>
      <c r="AD18" s="45">
        <f t="shared" si="8"/>
        <v>35.968421052631598</v>
      </c>
      <c r="AE18" s="45"/>
      <c r="AF18" s="45"/>
      <c r="AG18" s="103">
        <f t="shared" si="9"/>
        <v>13</v>
      </c>
      <c r="AH18" s="40">
        <f t="shared" ref="AH18:AV18" si="22">IF(AH35="","",IF(ISNUMBER(MATCH(AH35,$AE$28:$AE$37,0)),$Y$27,IF(ISNUMBER(MATCH(AH35,$AC$5:$AC$24,0)),$AG$2,IF(ISNUMBER(MATCH(AH35,$V$35:$V$38,0)),$V$32,IF(ISNUMBER(MATCH(AH35,$Y$41:$Y$70,0)),$Y$40,$AG$3)))))</f>
        <v>0</v>
      </c>
      <c r="AI18" s="40">
        <f t="shared" si="22"/>
        <v>0</v>
      </c>
      <c r="AJ18" s="40">
        <f t="shared" si="22"/>
        <v>0</v>
      </c>
      <c r="AK18" s="40">
        <f t="shared" si="22"/>
        <v>0</v>
      </c>
      <c r="AL18" s="40">
        <f t="shared" si="22"/>
        <v>0</v>
      </c>
      <c r="AM18" s="40">
        <f t="shared" si="22"/>
        <v>0</v>
      </c>
      <c r="AN18" s="40">
        <f t="shared" si="22"/>
        <v>0</v>
      </c>
      <c r="AO18" s="40">
        <f t="shared" si="22"/>
        <v>0</v>
      </c>
      <c r="AP18" s="40">
        <f t="shared" si="22"/>
        <v>0</v>
      </c>
      <c r="AQ18" s="40">
        <f t="shared" si="22"/>
        <v>-2</v>
      </c>
      <c r="AR18" s="40" t="str">
        <f t="shared" si="22"/>
        <v/>
      </c>
      <c r="AS18" s="40" t="str">
        <f t="shared" si="22"/>
        <v/>
      </c>
      <c r="AT18" s="40" t="str">
        <f t="shared" si="22"/>
        <v/>
      </c>
      <c r="AU18" s="40" t="str">
        <f t="shared" si="22"/>
        <v/>
      </c>
      <c r="AV18" s="40" t="str">
        <f t="shared" si="22"/>
        <v/>
      </c>
      <c r="AW18" s="5"/>
      <c r="AX18" s="5"/>
      <c r="AY18" s="5"/>
      <c r="AZ18" s="5"/>
      <c r="BA18" s="73">
        <v>2.0588235294117601</v>
      </c>
      <c r="BB18" s="5"/>
      <c r="BC18" s="5"/>
    </row>
    <row r="19" spans="1:55" ht="12" customHeight="1" x14ac:dyDescent="0.25">
      <c r="A19" s="77"/>
      <c r="B19" s="77">
        <v>1.23</v>
      </c>
      <c r="C19" s="77">
        <v>2.1</v>
      </c>
      <c r="D19" s="131">
        <f t="shared" si="7"/>
        <v>15</v>
      </c>
      <c r="E19" s="131">
        <f t="shared" si="4"/>
        <v>1.22999999999999</v>
      </c>
      <c r="F19" s="118">
        <v>1.22999999999999</v>
      </c>
      <c r="G19" s="118">
        <v>2.1</v>
      </c>
      <c r="H19" s="129">
        <v>2.166666666667</v>
      </c>
      <c r="I19" s="129">
        <v>18.479409876592499</v>
      </c>
      <c r="J19" s="129">
        <v>2.166666666667</v>
      </c>
      <c r="K19" s="129">
        <v>294.28401593606998</v>
      </c>
      <c r="L19" s="81">
        <v>2.166666666667</v>
      </c>
      <c r="M19" s="82">
        <v>-292.331949884886</v>
      </c>
      <c r="N19" s="82">
        <v>-6156.1182554610295</v>
      </c>
      <c r="O19" s="82">
        <v>-2838.0870161438002</v>
      </c>
      <c r="P19" s="82">
        <v>-72834.909105171799</v>
      </c>
      <c r="Q19" s="78">
        <v>9</v>
      </c>
      <c r="R19" s="78">
        <v>42</v>
      </c>
      <c r="S19" s="78">
        <v>42.399999999999899</v>
      </c>
      <c r="T19" s="78"/>
      <c r="U19" s="84">
        <v>14</v>
      </c>
      <c r="V19" s="85">
        <v>0</v>
      </c>
      <c r="W19" s="86">
        <v>6</v>
      </c>
      <c r="X19" s="86">
        <v>4</v>
      </c>
      <c r="Y19" s="100" t="s">
        <v>47</v>
      </c>
      <c r="Z19" s="87">
        <v>1005</v>
      </c>
      <c r="AA19" s="88">
        <v>36.5</v>
      </c>
      <c r="AB19" s="92"/>
      <c r="AC19" s="9" t="str">
        <f t="shared" si="16"/>
        <v>5,7</v>
      </c>
      <c r="AD19" s="45">
        <f t="shared" si="8"/>
        <v>35.973684210526336</v>
      </c>
      <c r="AE19" s="45"/>
      <c r="AF19" s="45"/>
      <c r="AG19" s="103">
        <f t="shared" si="9"/>
        <v>14</v>
      </c>
      <c r="AH19" s="40">
        <f t="shared" ref="AH19:AV19" si="23">IF(AH36="","",IF(ISNUMBER(MATCH(AH36,$AE$28:$AE$37,0)),$Y$27,IF(ISNUMBER(MATCH(AH36,$AC$5:$AC$24,0)),$AG$2,IF(ISNUMBER(MATCH(AH36,$V$35:$V$38,0)),$V$32,IF(ISNUMBER(MATCH(AH36,$Y$41:$Y$70,0)),$Y$40,$AG$3)))))</f>
        <v>0</v>
      </c>
      <c r="AI19" s="40">
        <f t="shared" si="23"/>
        <v>0</v>
      </c>
      <c r="AJ19" s="40">
        <f t="shared" si="23"/>
        <v>0</v>
      </c>
      <c r="AK19" s="40">
        <f t="shared" si="23"/>
        <v>0</v>
      </c>
      <c r="AL19" s="40">
        <f t="shared" si="23"/>
        <v>0</v>
      </c>
      <c r="AM19" s="40" t="str">
        <f t="shared" si="23"/>
        <v>W</v>
      </c>
      <c r="AN19" s="40">
        <f t="shared" si="23"/>
        <v>0</v>
      </c>
      <c r="AO19" s="40">
        <f t="shared" si="23"/>
        <v>0</v>
      </c>
      <c r="AP19" s="40">
        <f t="shared" si="23"/>
        <v>0</v>
      </c>
      <c r="AQ19" s="40">
        <f t="shared" si="23"/>
        <v>-2</v>
      </c>
      <c r="AR19" s="40" t="str">
        <f t="shared" si="23"/>
        <v/>
      </c>
      <c r="AS19" s="40" t="str">
        <f t="shared" si="23"/>
        <v/>
      </c>
      <c r="AT19" s="40" t="str">
        <f t="shared" si="23"/>
        <v/>
      </c>
      <c r="AU19" s="40" t="str">
        <f t="shared" si="23"/>
        <v/>
      </c>
      <c r="AV19" s="40" t="str">
        <f t="shared" si="23"/>
        <v/>
      </c>
      <c r="AW19" s="5"/>
      <c r="AX19" s="5"/>
      <c r="AY19" s="5"/>
      <c r="AZ19" s="5"/>
      <c r="BA19" s="73">
        <v>2.1344537815126001</v>
      </c>
      <c r="BB19" s="5"/>
      <c r="BC19" s="5"/>
    </row>
    <row r="20" spans="1:55" ht="12" customHeight="1" x14ac:dyDescent="0.25">
      <c r="A20" s="77"/>
      <c r="B20" s="77">
        <v>1.28</v>
      </c>
      <c r="C20" s="77">
        <v>2.5</v>
      </c>
      <c r="D20" s="131">
        <f t="shared" si="7"/>
        <v>16</v>
      </c>
      <c r="E20" s="131">
        <f t="shared" si="4"/>
        <v>1.28</v>
      </c>
      <c r="F20" s="118">
        <v>1.28</v>
      </c>
      <c r="G20" s="118">
        <v>2.5</v>
      </c>
      <c r="H20" s="129">
        <v>2.25</v>
      </c>
      <c r="I20" s="129">
        <v>18.652715336272301</v>
      </c>
      <c r="J20" s="129">
        <v>2.25</v>
      </c>
      <c r="K20" s="129">
        <v>295.399887286161</v>
      </c>
      <c r="L20" s="81">
        <v>2.25</v>
      </c>
      <c r="M20" s="82">
        <v>-269.82760911594403</v>
      </c>
      <c r="N20" s="82">
        <v>-5332.5747544211899</v>
      </c>
      <c r="O20" s="82">
        <v>-2499.9375739898101</v>
      </c>
      <c r="P20" s="82">
        <v>-60476.540417288699</v>
      </c>
      <c r="Q20" s="78">
        <v>11</v>
      </c>
      <c r="R20" s="78">
        <v>41</v>
      </c>
      <c r="S20" s="78">
        <v>41.5</v>
      </c>
      <c r="T20" s="78"/>
      <c r="U20" s="84">
        <v>15</v>
      </c>
      <c r="V20" s="85">
        <v>0</v>
      </c>
      <c r="W20" s="86">
        <v>5</v>
      </c>
      <c r="X20" s="86">
        <v>5</v>
      </c>
      <c r="Y20" s="100" t="s">
        <v>47</v>
      </c>
      <c r="Z20" s="87">
        <v>1006</v>
      </c>
      <c r="AA20" s="88">
        <v>36.4</v>
      </c>
      <c r="AB20" s="92" t="s">
        <v>49</v>
      </c>
      <c r="AC20" s="9" t="str">
        <f t="shared" si="16"/>
        <v>6,6</v>
      </c>
      <c r="AD20" s="45">
        <f t="shared" si="8"/>
        <v>35.978947368421075</v>
      </c>
      <c r="AE20" s="45"/>
      <c r="AF20" s="45"/>
      <c r="AG20" s="103">
        <f t="shared" si="9"/>
        <v>15</v>
      </c>
      <c r="AH20" s="40">
        <f t="shared" ref="AH20:AV20" si="24">IF(AH37="","",IF(ISNUMBER(MATCH(AH37,$AE$28:$AE$37,0)),$Y$27,IF(ISNUMBER(MATCH(AH37,$AC$5:$AC$24,0)),$AG$2,IF(ISNUMBER(MATCH(AH37,$V$35:$V$38,0)),$V$32,IF(ISNUMBER(MATCH(AH37,$Y$41:$Y$70,0)),$Y$40,$AG$3)))))</f>
        <v>0</v>
      </c>
      <c r="AI20" s="40">
        <f t="shared" si="24"/>
        <v>0</v>
      </c>
      <c r="AJ20" s="40">
        <f t="shared" si="24"/>
        <v>0</v>
      </c>
      <c r="AK20" s="40">
        <f t="shared" si="24"/>
        <v>0</v>
      </c>
      <c r="AL20" s="40">
        <f t="shared" si="24"/>
        <v>0</v>
      </c>
      <c r="AM20" s="40">
        <f t="shared" si="24"/>
        <v>0</v>
      </c>
      <c r="AN20" s="40">
        <f t="shared" si="24"/>
        <v>0</v>
      </c>
      <c r="AO20" s="40">
        <f t="shared" si="24"/>
        <v>0</v>
      </c>
      <c r="AP20" s="40">
        <f t="shared" si="24"/>
        <v>0</v>
      </c>
      <c r="AQ20" s="40">
        <f t="shared" si="24"/>
        <v>-2</v>
      </c>
      <c r="AR20" s="40" t="str">
        <f t="shared" si="24"/>
        <v/>
      </c>
      <c r="AS20" s="40" t="str">
        <f t="shared" si="24"/>
        <v/>
      </c>
      <c r="AT20" s="40" t="str">
        <f t="shared" si="24"/>
        <v/>
      </c>
      <c r="AU20" s="40" t="str">
        <f t="shared" si="24"/>
        <v/>
      </c>
      <c r="AV20" s="40" t="str">
        <f t="shared" si="24"/>
        <v/>
      </c>
      <c r="AW20" s="5"/>
      <c r="AX20" s="5"/>
      <c r="AY20" s="5"/>
      <c r="AZ20" s="5"/>
      <c r="BA20" s="73">
        <v>2.2100840336134402</v>
      </c>
      <c r="BB20" s="5"/>
      <c r="BC20" s="5"/>
    </row>
    <row r="21" spans="1:55" ht="12" customHeight="1" x14ac:dyDescent="0.25">
      <c r="A21" s="77"/>
      <c r="B21" s="77">
        <v>1.33</v>
      </c>
      <c r="C21" s="77">
        <v>2</v>
      </c>
      <c r="D21" s="131">
        <f t="shared" si="7"/>
        <v>17</v>
      </c>
      <c r="E21" s="131">
        <f t="shared" si="4"/>
        <v>1.33</v>
      </c>
      <c r="F21" s="118">
        <v>1.33</v>
      </c>
      <c r="G21" s="118">
        <v>2</v>
      </c>
      <c r="H21" s="129">
        <v>2.333333333333</v>
      </c>
      <c r="I21" s="129">
        <v>18.9785379400994</v>
      </c>
      <c r="J21" s="129">
        <v>2.333333333333</v>
      </c>
      <c r="K21" s="129">
        <v>296.56035969091198</v>
      </c>
      <c r="L21" s="81">
        <v>2.333333333333</v>
      </c>
      <c r="M21" s="82">
        <v>-257.67378109867798</v>
      </c>
      <c r="N21" s="82">
        <v>-5130.4952244859096</v>
      </c>
      <c r="O21" s="82">
        <v>-2317.0461954625798</v>
      </c>
      <c r="P21" s="82">
        <v>-57438.842447966999</v>
      </c>
      <c r="Q21" s="78">
        <v>31</v>
      </c>
      <c r="R21" s="78">
        <v>40</v>
      </c>
      <c r="S21" s="78">
        <v>41</v>
      </c>
      <c r="T21" s="78"/>
      <c r="U21" s="84">
        <v>16</v>
      </c>
      <c r="V21" s="85">
        <v>0</v>
      </c>
      <c r="W21" s="86">
        <v>5</v>
      </c>
      <c r="X21" s="86">
        <v>6</v>
      </c>
      <c r="Y21" s="100" t="s">
        <v>47</v>
      </c>
      <c r="Z21" s="87">
        <v>1007</v>
      </c>
      <c r="AA21" s="88">
        <v>36.299999999999997</v>
      </c>
      <c r="AB21" s="92" t="s">
        <v>50</v>
      </c>
      <c r="AC21" s="9" t="str">
        <f t="shared" si="16"/>
        <v>7,6</v>
      </c>
      <c r="AD21" s="45">
        <f t="shared" si="8"/>
        <v>35.984210526315813</v>
      </c>
      <c r="AE21" s="45"/>
      <c r="AF21" s="45"/>
      <c r="AG21" s="103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73">
        <v>2.2857142857142798</v>
      </c>
      <c r="BB21" s="5"/>
      <c r="BC21" s="5"/>
    </row>
    <row r="22" spans="1:55" ht="12" customHeight="1" x14ac:dyDescent="0.25">
      <c r="A22" s="77"/>
      <c r="B22" s="77">
        <v>1.486</v>
      </c>
      <c r="C22" s="77">
        <v>-2.4</v>
      </c>
      <c r="D22" s="131">
        <f t="shared" si="7"/>
        <v>18</v>
      </c>
      <c r="E22" s="131">
        <f t="shared" si="4"/>
        <v>1.48599999999999</v>
      </c>
      <c r="F22" s="118">
        <v>1.48599999999999</v>
      </c>
      <c r="G22" s="118">
        <v>-2.3999999999999901</v>
      </c>
      <c r="H22" s="129">
        <v>2.416666666667</v>
      </c>
      <c r="I22" s="129">
        <v>19.121009496099902</v>
      </c>
      <c r="J22" s="129">
        <v>2.416666666667</v>
      </c>
      <c r="K22" s="129">
        <v>297.76527402154397</v>
      </c>
      <c r="L22" s="81">
        <v>2.416666666667</v>
      </c>
      <c r="M22" s="82">
        <v>-269.90711241872998</v>
      </c>
      <c r="N22" s="82">
        <v>-5846.5376792468996</v>
      </c>
      <c r="O22" s="82">
        <v>-2500.6154293395898</v>
      </c>
      <c r="P22" s="82">
        <v>-68177.039614756097</v>
      </c>
      <c r="Q22" s="80"/>
      <c r="R22" s="80"/>
      <c r="S22" s="80"/>
      <c r="T22" s="80"/>
      <c r="U22" s="84">
        <v>17</v>
      </c>
      <c r="V22" s="85">
        <v>0</v>
      </c>
      <c r="W22" s="86">
        <v>6</v>
      </c>
      <c r="X22" s="86">
        <v>7</v>
      </c>
      <c r="Y22" s="100" t="s">
        <v>47</v>
      </c>
      <c r="Z22" s="87">
        <v>1008</v>
      </c>
      <c r="AA22" s="88">
        <v>36.200000000000003</v>
      </c>
      <c r="AB22" s="92"/>
      <c r="AC22" s="9" t="str">
        <f t="shared" si="16"/>
        <v>8,7</v>
      </c>
      <c r="AD22" s="45">
        <f t="shared" si="8"/>
        <v>35.989473684210552</v>
      </c>
      <c r="AE22" s="45"/>
      <c r="AF22" s="45"/>
      <c r="AG22" s="109"/>
      <c r="AH22" s="11">
        <f>ROW()</f>
        <v>22</v>
      </c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5"/>
      <c r="AS22" s="5"/>
      <c r="AT22" s="5"/>
      <c r="AU22" s="5"/>
      <c r="AV22" s="5"/>
      <c r="AW22" s="5"/>
      <c r="AX22" s="5"/>
      <c r="AY22" s="5"/>
      <c r="AZ22" s="5"/>
      <c r="BA22" s="73">
        <v>2.3613445378151199</v>
      </c>
      <c r="BB22" s="5"/>
      <c r="BC22" s="5"/>
    </row>
    <row r="23" spans="1:55" ht="12" customHeight="1" x14ac:dyDescent="0.25">
      <c r="A23" s="77"/>
      <c r="B23" s="77">
        <v>1.536</v>
      </c>
      <c r="C23" s="77">
        <v>-2.8</v>
      </c>
      <c r="D23" s="131">
        <f t="shared" si="7"/>
        <v>19</v>
      </c>
      <c r="E23" s="131">
        <f t="shared" si="4"/>
        <v>1.536</v>
      </c>
      <c r="F23" s="118">
        <v>1.536</v>
      </c>
      <c r="G23" s="118">
        <v>-2.7999999999999901</v>
      </c>
      <c r="H23" s="129">
        <v>2.5</v>
      </c>
      <c r="I23" s="129">
        <v>18.936400784912301</v>
      </c>
      <c r="J23" s="129">
        <v>2.5</v>
      </c>
      <c r="K23" s="129">
        <v>299.01442063044601</v>
      </c>
      <c r="L23" s="81">
        <v>2.5</v>
      </c>
      <c r="M23" s="82">
        <v>-293.33117099006603</v>
      </c>
      <c r="N23" s="82">
        <v>-6710.3824992032896</v>
      </c>
      <c r="O23" s="82">
        <v>-2852.6645159177901</v>
      </c>
      <c r="P23" s="82">
        <v>-81137.360908814197</v>
      </c>
      <c r="Q23" s="80"/>
      <c r="R23" s="80"/>
      <c r="S23" s="80"/>
      <c r="T23" s="80"/>
      <c r="U23" s="84">
        <v>18</v>
      </c>
      <c r="V23" s="85">
        <v>0</v>
      </c>
      <c r="W23" s="86">
        <v>6</v>
      </c>
      <c r="X23" s="86">
        <v>8</v>
      </c>
      <c r="Y23" s="100" t="s">
        <v>47</v>
      </c>
      <c r="Z23" s="87">
        <v>1009</v>
      </c>
      <c r="AA23" s="88">
        <v>36.1</v>
      </c>
      <c r="AB23" s="92"/>
      <c r="AC23" s="9" t="str">
        <f t="shared" si="16"/>
        <v>9,7</v>
      </c>
      <c r="AD23" s="45">
        <f t="shared" si="8"/>
        <v>35.99473684210529</v>
      </c>
      <c r="AE23" s="45"/>
      <c r="AF23" s="45"/>
      <c r="AG23" s="11">
        <f>COLUMN()</f>
        <v>33</v>
      </c>
      <c r="AH23" s="10" t="str">
        <f t="shared" ref="AH23:AQ30" si="25">_xlfn.CONCAT(COLUMN()-$AG23,",",ROW()-AH$22)</f>
        <v>1,1</v>
      </c>
      <c r="AI23" s="10" t="str">
        <f t="shared" si="25"/>
        <v>2,1</v>
      </c>
      <c r="AJ23" s="10" t="str">
        <f t="shared" si="25"/>
        <v>3,1</v>
      </c>
      <c r="AK23" s="10" t="str">
        <f t="shared" si="25"/>
        <v>4,1</v>
      </c>
      <c r="AL23" s="10" t="str">
        <f t="shared" si="25"/>
        <v>5,1</v>
      </c>
      <c r="AM23" s="10" t="str">
        <f t="shared" si="25"/>
        <v>6,1</v>
      </c>
      <c r="AN23" s="10" t="str">
        <f t="shared" si="25"/>
        <v>7,1</v>
      </c>
      <c r="AO23" s="10" t="str">
        <f t="shared" si="25"/>
        <v>8,1</v>
      </c>
      <c r="AP23" s="10" t="str">
        <f t="shared" si="25"/>
        <v>9,1</v>
      </c>
      <c r="AQ23" s="10" t="str">
        <f t="shared" si="25"/>
        <v>10,1</v>
      </c>
      <c r="AR23" s="5"/>
      <c r="AS23" s="5"/>
      <c r="AT23" s="5"/>
      <c r="AU23" s="5"/>
      <c r="AV23" s="5"/>
      <c r="AW23" s="5"/>
      <c r="AX23" s="5"/>
      <c r="AY23" s="5"/>
      <c r="AZ23" s="5"/>
      <c r="BA23" s="73">
        <v>2.4369747899159599</v>
      </c>
      <c r="BB23" s="5"/>
      <c r="BC23" s="5"/>
    </row>
    <row r="24" spans="1:55" ht="12" customHeight="1" x14ac:dyDescent="0.25">
      <c r="A24" s="77"/>
      <c r="B24" s="77">
        <v>1.5860000000000001</v>
      </c>
      <c r="C24" s="77">
        <v>-2.4</v>
      </c>
      <c r="D24" s="131">
        <f t="shared" si="7"/>
        <v>20</v>
      </c>
      <c r="E24" s="131">
        <f t="shared" si="4"/>
        <v>1.5860000000000001</v>
      </c>
      <c r="F24" s="118">
        <v>1.5860000000000001</v>
      </c>
      <c r="G24" s="118">
        <v>-2.3999999999999901</v>
      </c>
      <c r="H24" s="129">
        <v>2.583333333333</v>
      </c>
      <c r="I24" s="129">
        <v>18.5786749535811</v>
      </c>
      <c r="J24" s="129">
        <v>2.583333333333</v>
      </c>
      <c r="K24" s="129">
        <v>300.30757676688501</v>
      </c>
      <c r="L24" s="81">
        <v>2.583333333333</v>
      </c>
      <c r="M24" s="82">
        <v>-307.57491512700102</v>
      </c>
      <c r="N24" s="82">
        <v>-6985.1656996784504</v>
      </c>
      <c r="O24" s="82">
        <v>-3067.05615744139</v>
      </c>
      <c r="P24" s="82">
        <v>-85263.243620523805</v>
      </c>
      <c r="Q24" s="110" t="s">
        <v>84</v>
      </c>
      <c r="R24" s="110"/>
      <c r="S24" s="110"/>
      <c r="T24" s="122" t="s">
        <v>89</v>
      </c>
      <c r="U24" s="84">
        <v>19</v>
      </c>
      <c r="V24" s="85">
        <v>0</v>
      </c>
      <c r="W24" s="86">
        <v>6</v>
      </c>
      <c r="X24" s="86">
        <v>9</v>
      </c>
      <c r="Y24" s="100" t="s">
        <v>47</v>
      </c>
      <c r="Z24" s="87">
        <v>1010</v>
      </c>
      <c r="AA24" s="99">
        <v>36</v>
      </c>
      <c r="AB24" s="92"/>
      <c r="AC24" s="9" t="str">
        <f t="shared" si="16"/>
        <v>10,7</v>
      </c>
      <c r="AD24" s="98">
        <f t="shared" si="8"/>
        <v>36.000000000000028</v>
      </c>
      <c r="AE24" s="45"/>
      <c r="AF24" s="45"/>
      <c r="AG24" s="11">
        <f>COLUMN()</f>
        <v>33</v>
      </c>
      <c r="AH24" s="10" t="str">
        <f t="shared" si="25"/>
        <v>1,2</v>
      </c>
      <c r="AI24" s="10" t="str">
        <f t="shared" si="25"/>
        <v>2,2</v>
      </c>
      <c r="AJ24" s="10" t="str">
        <f t="shared" si="25"/>
        <v>3,2</v>
      </c>
      <c r="AK24" s="10" t="str">
        <f t="shared" si="25"/>
        <v>4,2</v>
      </c>
      <c r="AL24" s="10" t="str">
        <f t="shared" si="25"/>
        <v>5,2</v>
      </c>
      <c r="AM24" s="10" t="str">
        <f t="shared" si="25"/>
        <v>6,2</v>
      </c>
      <c r="AN24" s="10" t="str">
        <f t="shared" si="25"/>
        <v>7,2</v>
      </c>
      <c r="AO24" s="10" t="str">
        <f t="shared" si="25"/>
        <v>8,2</v>
      </c>
      <c r="AP24" s="10" t="str">
        <f t="shared" si="25"/>
        <v>9,2</v>
      </c>
      <c r="AQ24" s="10" t="str">
        <f t="shared" si="25"/>
        <v>10,2</v>
      </c>
      <c r="AR24" s="5"/>
      <c r="AS24" s="5"/>
      <c r="AT24" s="5"/>
      <c r="AU24" s="5"/>
      <c r="AV24" s="5"/>
      <c r="AW24" s="5"/>
      <c r="AX24" s="5"/>
      <c r="AY24" s="5"/>
      <c r="AZ24" s="5"/>
      <c r="BA24" s="73">
        <v>2.5126050420168</v>
      </c>
      <c r="BB24" s="5"/>
      <c r="BC24" s="5"/>
    </row>
    <row r="25" spans="1:55" ht="12" customHeight="1" x14ac:dyDescent="0.25">
      <c r="A25" s="77"/>
      <c r="B25" s="77">
        <v>1.742</v>
      </c>
      <c r="C25" s="77">
        <v>2.4</v>
      </c>
      <c r="D25" s="131">
        <f t="shared" si="7"/>
        <v>21</v>
      </c>
      <c r="E25" s="131">
        <f t="shared" si="4"/>
        <v>1.74199999999999</v>
      </c>
      <c r="F25" s="118">
        <v>1.74199999999999</v>
      </c>
      <c r="G25" s="118">
        <v>2.3999999999999901</v>
      </c>
      <c r="H25" s="129">
        <v>2.666666666667</v>
      </c>
      <c r="I25" s="129">
        <v>18.389154362583898</v>
      </c>
      <c r="J25" s="129">
        <v>2.666666666667</v>
      </c>
      <c r="K25" s="129">
        <v>301.64456138682999</v>
      </c>
      <c r="L25" s="81">
        <v>2.666666666667</v>
      </c>
      <c r="M25" s="82">
        <v>-297.12087684925302</v>
      </c>
      <c r="N25" s="82">
        <v>-6311.4617665247497</v>
      </c>
      <c r="O25" s="82">
        <v>-2910.3442886095299</v>
      </c>
      <c r="P25" s="82">
        <v>-75157.793016621203</v>
      </c>
      <c r="Q25" s="78">
        <v>0</v>
      </c>
      <c r="R25" s="78">
        <v>1.5E-3</v>
      </c>
      <c r="S25" s="119">
        <v>1.6000000000000001E-3</v>
      </c>
      <c r="T25" s="119">
        <v>1.6999999999999999E-3</v>
      </c>
      <c r="U25" s="53"/>
      <c r="V25" s="53"/>
      <c r="W25" s="53"/>
      <c r="X25" s="53"/>
      <c r="Y25" s="101"/>
      <c r="Z25" s="53"/>
      <c r="AA25" s="53"/>
      <c r="AB25" s="53"/>
      <c r="AC25" s="53"/>
      <c r="AD25" s="94">
        <f>AA24</f>
        <v>36</v>
      </c>
      <c r="AE25" s="45"/>
      <c r="AF25" s="45"/>
      <c r="AG25" s="11">
        <f>COLUMN()</f>
        <v>33</v>
      </c>
      <c r="AH25" s="10" t="str">
        <f t="shared" si="25"/>
        <v>1,3</v>
      </c>
      <c r="AI25" s="10" t="str">
        <f t="shared" si="25"/>
        <v>2,3</v>
      </c>
      <c r="AJ25" s="10" t="str">
        <f t="shared" si="25"/>
        <v>3,3</v>
      </c>
      <c r="AK25" s="10" t="str">
        <f t="shared" si="25"/>
        <v>4,3</v>
      </c>
      <c r="AL25" s="10" t="str">
        <f t="shared" si="25"/>
        <v>5,3</v>
      </c>
      <c r="AM25" s="10" t="str">
        <f t="shared" si="25"/>
        <v>6,3</v>
      </c>
      <c r="AN25" s="10" t="str">
        <f t="shared" si="25"/>
        <v>7,3</v>
      </c>
      <c r="AO25" s="10" t="str">
        <f t="shared" si="25"/>
        <v>8,3</v>
      </c>
      <c r="AP25" s="10" t="str">
        <f t="shared" si="25"/>
        <v>9,3</v>
      </c>
      <c r="AQ25" s="10" t="str">
        <f t="shared" si="25"/>
        <v>10,3</v>
      </c>
      <c r="AR25" s="5"/>
      <c r="AS25" s="5"/>
      <c r="AT25" s="5"/>
      <c r="AU25" s="5"/>
      <c r="AV25" s="5"/>
      <c r="AW25" s="5"/>
      <c r="AX25" s="5"/>
      <c r="AY25" s="5"/>
      <c r="AZ25" s="5"/>
      <c r="BA25" s="73">
        <v>2.5882352941176401</v>
      </c>
      <c r="BB25" s="5"/>
      <c r="BC25" s="5"/>
    </row>
    <row r="26" spans="1:55" ht="12" customHeight="1" x14ac:dyDescent="0.25">
      <c r="A26" s="77"/>
      <c r="B26" s="77">
        <v>1.792</v>
      </c>
      <c r="C26" s="77">
        <v>2.8</v>
      </c>
      <c r="D26" s="131">
        <f t="shared" si="7"/>
        <v>22</v>
      </c>
      <c r="E26" s="131">
        <f t="shared" si="4"/>
        <v>1.792</v>
      </c>
      <c r="F26" s="118">
        <v>1.792</v>
      </c>
      <c r="G26" s="118">
        <v>2.7999999999999901</v>
      </c>
      <c r="H26" s="129">
        <v>2.75</v>
      </c>
      <c r="I26" s="129">
        <v>18.556609459577299</v>
      </c>
      <c r="J26" s="129">
        <v>2.75</v>
      </c>
      <c r="K26" s="129">
        <v>303.02525285288499</v>
      </c>
      <c r="L26" s="81">
        <v>2.75</v>
      </c>
      <c r="M26" s="82">
        <v>-271.68904055658902</v>
      </c>
      <c r="N26" s="82">
        <v>-5337.9766148958797</v>
      </c>
      <c r="O26" s="82">
        <v>-2528.2575005948402</v>
      </c>
      <c r="P26" s="82">
        <v>-60549.806295814298</v>
      </c>
      <c r="Q26" s="78">
        <v>1</v>
      </c>
      <c r="R26" s="78">
        <v>1E-3</v>
      </c>
      <c r="S26" s="119">
        <v>1.8E-3</v>
      </c>
      <c r="T26" s="119">
        <v>2E-3</v>
      </c>
      <c r="U26" s="53"/>
      <c r="V26" s="53"/>
      <c r="W26" s="53"/>
      <c r="X26" s="53"/>
      <c r="Y26" s="95" t="s">
        <v>98</v>
      </c>
      <c r="Z26" s="95"/>
      <c r="AA26" s="95"/>
      <c r="AB26" s="95"/>
      <c r="AC26" s="95"/>
      <c r="AD26" s="95"/>
      <c r="AE26" s="95"/>
      <c r="AF26" s="101"/>
      <c r="AG26" s="11">
        <f>COLUMN()</f>
        <v>33</v>
      </c>
      <c r="AH26" s="10" t="str">
        <f t="shared" si="25"/>
        <v>1,4</v>
      </c>
      <c r="AI26" s="10" t="str">
        <f t="shared" si="25"/>
        <v>2,4</v>
      </c>
      <c r="AJ26" s="10" t="str">
        <f t="shared" si="25"/>
        <v>3,4</v>
      </c>
      <c r="AK26" s="10" t="str">
        <f t="shared" si="25"/>
        <v>4,4</v>
      </c>
      <c r="AL26" s="10" t="str">
        <f t="shared" si="25"/>
        <v>5,4</v>
      </c>
      <c r="AM26" s="10" t="str">
        <f t="shared" si="25"/>
        <v>6,4</v>
      </c>
      <c r="AN26" s="10" t="str">
        <f t="shared" si="25"/>
        <v>7,4</v>
      </c>
      <c r="AO26" s="10" t="str">
        <f t="shared" si="25"/>
        <v>8,4</v>
      </c>
      <c r="AP26" s="10" t="str">
        <f t="shared" si="25"/>
        <v>9,4</v>
      </c>
      <c r="AQ26" s="10" t="str">
        <f t="shared" si="25"/>
        <v>10,4</v>
      </c>
      <c r="AR26" s="5"/>
      <c r="AS26" s="5"/>
      <c r="AT26" s="5"/>
      <c r="AU26" s="5"/>
      <c r="AV26" s="5"/>
      <c r="AW26" s="5"/>
      <c r="AX26" s="5"/>
      <c r="AY26" s="5"/>
      <c r="AZ26" s="5"/>
      <c r="BA26" s="73">
        <v>2.6638655462184802</v>
      </c>
      <c r="BB26" s="5"/>
      <c r="BC26" s="5"/>
    </row>
    <row r="27" spans="1:55" ht="12" customHeight="1" x14ac:dyDescent="0.25">
      <c r="A27" s="77"/>
      <c r="B27" s="77">
        <v>1.8420000000000001</v>
      </c>
      <c r="C27" s="77">
        <v>2.4</v>
      </c>
      <c r="D27" s="131">
        <f t="shared" si="7"/>
        <v>23</v>
      </c>
      <c r="E27" s="131">
        <f t="shared" si="4"/>
        <v>1.8420000000000001</v>
      </c>
      <c r="F27" s="118">
        <v>1.8420000000000001</v>
      </c>
      <c r="G27" s="118">
        <v>2.3999999999999901</v>
      </c>
      <c r="H27" s="129">
        <v>2.833333333333</v>
      </c>
      <c r="I27" s="129">
        <v>18.936728809066</v>
      </c>
      <c r="J27" s="129">
        <v>2.833333333333</v>
      </c>
      <c r="K27" s="129">
        <v>304.44955144961898</v>
      </c>
      <c r="L27" s="81">
        <v>2.833333333333</v>
      </c>
      <c r="M27" s="82">
        <v>-254.75719307492801</v>
      </c>
      <c r="N27" s="82">
        <v>-4970.0779751916598</v>
      </c>
      <c r="O27" s="82">
        <v>-2273.5608650589702</v>
      </c>
      <c r="P27" s="82">
        <v>-55023.4223845788</v>
      </c>
      <c r="Q27" s="78">
        <v>11</v>
      </c>
      <c r="R27" s="78">
        <v>1.5E-3</v>
      </c>
      <c r="S27" s="119">
        <v>1.9E-3</v>
      </c>
      <c r="T27" s="119">
        <v>1.6999999999999999E-3</v>
      </c>
      <c r="U27" s="53"/>
      <c r="V27" s="53"/>
      <c r="W27" s="53"/>
      <c r="X27" s="125" t="s">
        <v>94</v>
      </c>
      <c r="Y27" s="85" t="s">
        <v>97</v>
      </c>
      <c r="Z27" s="85">
        <v>0</v>
      </c>
      <c r="AA27" s="85">
        <v>1</v>
      </c>
      <c r="AB27" s="85">
        <v>2</v>
      </c>
      <c r="AC27" s="85">
        <v>3</v>
      </c>
      <c r="AD27" s="85">
        <v>4</v>
      </c>
      <c r="AE27" s="9"/>
      <c r="AF27" s="53"/>
      <c r="AG27" s="11">
        <f>COLUMN()</f>
        <v>33</v>
      </c>
      <c r="AH27" s="10" t="str">
        <f t="shared" si="25"/>
        <v>1,5</v>
      </c>
      <c r="AI27" s="10" t="str">
        <f t="shared" si="25"/>
        <v>2,5</v>
      </c>
      <c r="AJ27" s="10" t="str">
        <f t="shared" si="25"/>
        <v>3,5</v>
      </c>
      <c r="AK27" s="10" t="str">
        <f t="shared" si="25"/>
        <v>4,5</v>
      </c>
      <c r="AL27" s="10" t="str">
        <f t="shared" si="25"/>
        <v>5,5</v>
      </c>
      <c r="AM27" s="10" t="str">
        <f t="shared" si="25"/>
        <v>6,5</v>
      </c>
      <c r="AN27" s="10" t="str">
        <f t="shared" si="25"/>
        <v>7,5</v>
      </c>
      <c r="AO27" s="10" t="str">
        <f t="shared" si="25"/>
        <v>8,5</v>
      </c>
      <c r="AP27" s="10" t="str">
        <f t="shared" si="25"/>
        <v>9,5</v>
      </c>
      <c r="AQ27" s="10" t="str">
        <f t="shared" si="25"/>
        <v>10,5</v>
      </c>
      <c r="AR27" s="5"/>
      <c r="AS27" s="5"/>
      <c r="AT27" s="5"/>
      <c r="AU27" s="5"/>
      <c r="AV27" s="5"/>
      <c r="AW27" s="5"/>
      <c r="AX27" s="5"/>
      <c r="AY27" s="5"/>
      <c r="AZ27" s="5"/>
      <c r="BA27" s="73">
        <v>2.7394957983193202</v>
      </c>
      <c r="BB27" s="5"/>
      <c r="BC27" s="5"/>
    </row>
    <row r="28" spans="1:55" ht="12" customHeight="1" x14ac:dyDescent="0.25">
      <c r="A28" s="77"/>
      <c r="B28" s="77">
        <v>1.998</v>
      </c>
      <c r="C28" s="77">
        <v>-2.1</v>
      </c>
      <c r="D28" s="131">
        <f t="shared" si="7"/>
        <v>24</v>
      </c>
      <c r="E28" s="131">
        <f t="shared" si="4"/>
        <v>1.99799999999999</v>
      </c>
      <c r="F28" s="118">
        <v>1.99799999999999</v>
      </c>
      <c r="G28" s="118">
        <v>-2.1</v>
      </c>
      <c r="H28" s="129">
        <v>2.916666666667</v>
      </c>
      <c r="I28" s="129">
        <v>19.170775119149202</v>
      </c>
      <c r="J28" s="129">
        <v>2.916666666667</v>
      </c>
      <c r="K28" s="129">
        <v>305.917319475927</v>
      </c>
      <c r="L28" s="81">
        <v>2.916666666667</v>
      </c>
      <c r="M28" s="82">
        <v>-263.34337132019698</v>
      </c>
      <c r="N28" s="82">
        <v>-5605.0114593553299</v>
      </c>
      <c r="O28" s="82">
        <v>-2402.2668492892299</v>
      </c>
      <c r="P28" s="82">
        <v>-64543.227477745102</v>
      </c>
      <c r="Q28" s="78">
        <v>21</v>
      </c>
      <c r="R28" s="78">
        <v>2.5000000000000001E-3</v>
      </c>
      <c r="S28" s="119">
        <v>1.6000000000000001E-3</v>
      </c>
      <c r="T28" s="119">
        <v>1.8E-3</v>
      </c>
      <c r="U28" s="53"/>
      <c r="V28" s="53"/>
      <c r="W28" s="53"/>
      <c r="X28" s="53"/>
      <c r="Y28" s="119">
        <v>0</v>
      </c>
      <c r="Z28" s="119">
        <v>0</v>
      </c>
      <c r="AA28" s="119">
        <v>11</v>
      </c>
      <c r="AB28" s="119">
        <v>2</v>
      </c>
      <c r="AC28" s="119">
        <v>-50</v>
      </c>
      <c r="AD28" s="119"/>
      <c r="AE28" s="50" t="str">
        <f t="shared" ref="AE28:AE37" si="26">_xlfn.CONCAT(AB28+1,",",AA28+1)</f>
        <v>3,12</v>
      </c>
      <c r="AF28" s="101"/>
      <c r="AG28" s="11">
        <f>COLUMN()</f>
        <v>33</v>
      </c>
      <c r="AH28" s="10" t="str">
        <f t="shared" si="25"/>
        <v>1,6</v>
      </c>
      <c r="AI28" s="10" t="str">
        <f t="shared" si="25"/>
        <v>2,6</v>
      </c>
      <c r="AJ28" s="10" t="str">
        <f t="shared" si="25"/>
        <v>3,6</v>
      </c>
      <c r="AK28" s="10" t="str">
        <f t="shared" si="25"/>
        <v>4,6</v>
      </c>
      <c r="AL28" s="10" t="str">
        <f t="shared" si="25"/>
        <v>5,6</v>
      </c>
      <c r="AM28" s="10" t="str">
        <f t="shared" si="25"/>
        <v>6,6</v>
      </c>
      <c r="AN28" s="10" t="str">
        <f t="shared" si="25"/>
        <v>7,6</v>
      </c>
      <c r="AO28" s="10" t="str">
        <f t="shared" si="25"/>
        <v>8,6</v>
      </c>
      <c r="AP28" s="10" t="str">
        <f t="shared" si="25"/>
        <v>9,6</v>
      </c>
      <c r="AQ28" s="10" t="str">
        <f t="shared" si="25"/>
        <v>10,6</v>
      </c>
      <c r="AR28" s="5"/>
      <c r="AS28" s="5"/>
      <c r="AT28" s="5"/>
      <c r="AU28" s="5"/>
      <c r="AV28" s="5"/>
      <c r="AW28" s="5"/>
      <c r="AX28" s="5"/>
      <c r="AY28" s="5"/>
      <c r="AZ28" s="5"/>
      <c r="BA28" s="73">
        <v>2.8151260504201598</v>
      </c>
      <c r="BB28" s="5"/>
      <c r="BC28" s="5"/>
    </row>
    <row r="29" spans="1:55" ht="12" customHeight="1" x14ac:dyDescent="0.25">
      <c r="A29" s="77"/>
      <c r="B29" s="77">
        <v>2.048</v>
      </c>
      <c r="C29" s="77">
        <v>-2.5</v>
      </c>
      <c r="D29" s="131">
        <f t="shared" si="7"/>
        <v>25</v>
      </c>
      <c r="E29" s="131">
        <f t="shared" si="4"/>
        <v>2.048</v>
      </c>
      <c r="F29" s="118">
        <v>2.048</v>
      </c>
      <c r="G29" s="118">
        <v>-2.5</v>
      </c>
      <c r="H29" s="129">
        <v>3</v>
      </c>
      <c r="I29" s="129">
        <v>19.0583902795501</v>
      </c>
      <c r="J29" s="129">
        <v>3</v>
      </c>
      <c r="K29" s="129">
        <v>307.42836043223701</v>
      </c>
      <c r="L29" s="81">
        <v>3</v>
      </c>
      <c r="M29" s="82">
        <v>-287.06981905043801</v>
      </c>
      <c r="N29" s="82">
        <v>-6544.9736580595199</v>
      </c>
      <c r="O29" s="82">
        <v>-2758.7912791045401</v>
      </c>
      <c r="P29" s="82">
        <v>-78644.115495784004</v>
      </c>
      <c r="Q29" s="78">
        <v>31</v>
      </c>
      <c r="R29" s="78">
        <v>1.5E-3</v>
      </c>
      <c r="S29" s="119">
        <v>1.8E-3</v>
      </c>
      <c r="T29" s="119">
        <v>2E-3</v>
      </c>
      <c r="U29" s="53"/>
      <c r="V29" s="53"/>
      <c r="W29" s="53"/>
      <c r="X29" s="53"/>
      <c r="Y29" s="119">
        <v>1</v>
      </c>
      <c r="Z29" s="119">
        <v>2</v>
      </c>
      <c r="AA29" s="119">
        <v>4</v>
      </c>
      <c r="AB29" s="119">
        <v>7</v>
      </c>
      <c r="AC29" s="119" t="s">
        <v>90</v>
      </c>
      <c r="AD29" s="119" t="s">
        <v>91</v>
      </c>
      <c r="AE29" s="50" t="str">
        <f t="shared" si="26"/>
        <v>8,5</v>
      </c>
      <c r="AF29" s="101"/>
      <c r="AG29" s="11">
        <f>COLUMN()</f>
        <v>33</v>
      </c>
      <c r="AH29" s="10" t="str">
        <f t="shared" si="25"/>
        <v>1,7</v>
      </c>
      <c r="AI29" s="10" t="str">
        <f t="shared" si="25"/>
        <v>2,7</v>
      </c>
      <c r="AJ29" s="10" t="str">
        <f t="shared" si="25"/>
        <v>3,7</v>
      </c>
      <c r="AK29" s="10" t="str">
        <f t="shared" si="25"/>
        <v>4,7</v>
      </c>
      <c r="AL29" s="10" t="str">
        <f t="shared" si="25"/>
        <v>5,7</v>
      </c>
      <c r="AM29" s="10" t="str">
        <f t="shared" si="25"/>
        <v>6,7</v>
      </c>
      <c r="AN29" s="10" t="str">
        <f t="shared" si="25"/>
        <v>7,7</v>
      </c>
      <c r="AO29" s="10" t="str">
        <f t="shared" si="25"/>
        <v>8,7</v>
      </c>
      <c r="AP29" s="10" t="str">
        <f t="shared" si="25"/>
        <v>9,7</v>
      </c>
      <c r="AQ29" s="10" t="str">
        <f t="shared" si="25"/>
        <v>10,7</v>
      </c>
      <c r="AR29" s="5"/>
      <c r="AS29" s="5"/>
      <c r="AT29" s="5"/>
      <c r="AU29" s="5"/>
      <c r="AV29" s="5"/>
      <c r="AW29" s="5"/>
      <c r="AX29" s="5"/>
      <c r="AY29" s="5"/>
      <c r="AZ29" s="5"/>
      <c r="BA29" s="73">
        <v>2.8907563025209999</v>
      </c>
      <c r="BB29" s="5"/>
      <c r="BC29" s="5"/>
    </row>
    <row r="30" spans="1:55" ht="12" customHeight="1" x14ac:dyDescent="0.25">
      <c r="A30" s="77"/>
      <c r="B30" s="77">
        <v>2.0979999999999999</v>
      </c>
      <c r="C30" s="77">
        <v>-2.1</v>
      </c>
      <c r="D30" s="131">
        <f t="shared" si="7"/>
        <v>26</v>
      </c>
      <c r="E30" s="131">
        <f t="shared" si="4"/>
        <v>2.0979999999999901</v>
      </c>
      <c r="F30" s="118">
        <v>2.0979999999999901</v>
      </c>
      <c r="G30" s="118">
        <v>-2.1</v>
      </c>
      <c r="H30" s="129">
        <v>3.083333333333</v>
      </c>
      <c r="I30" s="129">
        <v>18.717115513301501</v>
      </c>
      <c r="J30" s="129">
        <v>3.083333333333</v>
      </c>
      <c r="K30" s="129">
        <v>309.18194809575402</v>
      </c>
      <c r="L30" s="81">
        <v>3.083333333333</v>
      </c>
      <c r="M30" s="82">
        <v>-304.37792765286099</v>
      </c>
      <c r="N30" s="82">
        <v>-6960.3625357127903</v>
      </c>
      <c r="O30" s="82">
        <v>-3019.2149179276698</v>
      </c>
      <c r="P30" s="82">
        <v>-84878.748498491594</v>
      </c>
      <c r="Q30" s="80"/>
      <c r="R30" s="80"/>
      <c r="S30" s="122" t="s">
        <v>67</v>
      </c>
      <c r="T30" s="122" t="s">
        <v>68</v>
      </c>
      <c r="U30" s="53"/>
      <c r="V30" s="53"/>
      <c r="W30" s="53"/>
      <c r="X30" s="53"/>
      <c r="Y30" s="119">
        <v>2</v>
      </c>
      <c r="Z30" s="119">
        <v>2</v>
      </c>
      <c r="AA30" s="119">
        <v>3</v>
      </c>
      <c r="AB30" s="119">
        <v>2</v>
      </c>
      <c r="AC30" s="119" t="s">
        <v>92</v>
      </c>
      <c r="AD30" s="119" t="s">
        <v>93</v>
      </c>
      <c r="AE30" s="50" t="str">
        <f t="shared" si="26"/>
        <v>3,4</v>
      </c>
      <c r="AF30" s="101"/>
      <c r="AG30" s="11">
        <f>COLUMN()</f>
        <v>33</v>
      </c>
      <c r="AH30" s="10" t="str">
        <f t="shared" si="25"/>
        <v>1,8</v>
      </c>
      <c r="AI30" s="10" t="str">
        <f t="shared" si="25"/>
        <v>2,8</v>
      </c>
      <c r="AJ30" s="10" t="str">
        <f t="shared" si="25"/>
        <v>3,8</v>
      </c>
      <c r="AK30" s="10" t="str">
        <f t="shared" si="25"/>
        <v>4,8</v>
      </c>
      <c r="AL30" s="10" t="str">
        <f t="shared" si="25"/>
        <v>5,8</v>
      </c>
      <c r="AM30" s="10" t="str">
        <f t="shared" si="25"/>
        <v>6,8</v>
      </c>
      <c r="AN30" s="10" t="str">
        <f t="shared" si="25"/>
        <v>7,8</v>
      </c>
      <c r="AO30" s="10" t="str">
        <f t="shared" si="25"/>
        <v>8,8</v>
      </c>
      <c r="AP30" s="10" t="str">
        <f t="shared" si="25"/>
        <v>9,8</v>
      </c>
      <c r="AQ30" s="10" t="str">
        <f t="shared" si="25"/>
        <v>10,8</v>
      </c>
      <c r="AR30" s="5"/>
      <c r="AS30" s="5"/>
      <c r="AT30" s="5"/>
      <c r="AU30" s="5"/>
      <c r="AV30" s="5"/>
      <c r="AW30" s="5"/>
      <c r="AX30" s="5"/>
      <c r="AY30" s="5"/>
      <c r="AZ30" s="5"/>
      <c r="BA30" s="73">
        <v>2.96638655462184</v>
      </c>
      <c r="BB30" s="5"/>
      <c r="BC30" s="5"/>
    </row>
    <row r="31" spans="1:55" ht="12" customHeight="1" x14ac:dyDescent="0.25">
      <c r="A31" s="77"/>
      <c r="B31" s="77">
        <v>2.254</v>
      </c>
      <c r="C31" s="77">
        <v>2.1</v>
      </c>
      <c r="D31" s="131">
        <f t="shared" si="7"/>
        <v>27</v>
      </c>
      <c r="E31" s="131">
        <f t="shared" si="4"/>
        <v>2.254</v>
      </c>
      <c r="F31" s="118">
        <v>2.254</v>
      </c>
      <c r="G31" s="118">
        <v>2.1</v>
      </c>
      <c r="H31" s="129">
        <v>3.166666666667</v>
      </c>
      <c r="I31" s="129">
        <v>18.485423679443599</v>
      </c>
      <c r="J31" s="129">
        <v>3.166666666667</v>
      </c>
      <c r="K31" s="129">
        <v>310.90363389173098</v>
      </c>
      <c r="L31" s="81">
        <v>3.166666666667</v>
      </c>
      <c r="M31" s="82">
        <v>-297.94596160494501</v>
      </c>
      <c r="N31" s="82">
        <v>-6418.4290851966798</v>
      </c>
      <c r="O31" s="82">
        <v>-2922.9791878647002</v>
      </c>
      <c r="P31" s="82">
        <v>-76750.273324781607</v>
      </c>
      <c r="Q31" s="53"/>
      <c r="R31" s="53"/>
      <c r="S31" s="53"/>
      <c r="T31" s="53"/>
      <c r="U31" s="53"/>
      <c r="V31" s="53"/>
      <c r="W31" s="53"/>
      <c r="X31" s="125" t="s">
        <v>95</v>
      </c>
      <c r="Y31" s="78">
        <v>0</v>
      </c>
      <c r="Z31" s="78">
        <v>2</v>
      </c>
      <c r="AA31" s="78">
        <v>3</v>
      </c>
      <c r="AB31" s="78">
        <v>2</v>
      </c>
      <c r="AC31" s="78" t="s">
        <v>92</v>
      </c>
      <c r="AD31" s="78" t="s">
        <v>93</v>
      </c>
      <c r="AE31" s="50" t="str">
        <f t="shared" si="26"/>
        <v>3,4</v>
      </c>
      <c r="AF31" s="101"/>
      <c r="AG31" s="11">
        <f>COLUMN()</f>
        <v>33</v>
      </c>
      <c r="AH31" s="10" t="str">
        <f t="shared" ref="AH31:AQ37" si="27">_xlfn.CONCAT(COLUMN()-$AG31,",",ROW()-AH$22)</f>
        <v>1,9</v>
      </c>
      <c r="AI31" s="10" t="str">
        <f t="shared" si="27"/>
        <v>2,9</v>
      </c>
      <c r="AJ31" s="10" t="str">
        <f t="shared" si="27"/>
        <v>3,9</v>
      </c>
      <c r="AK31" s="10" t="str">
        <f t="shared" si="27"/>
        <v>4,9</v>
      </c>
      <c r="AL31" s="10" t="str">
        <f t="shared" si="27"/>
        <v>5,9</v>
      </c>
      <c r="AM31" s="10" t="str">
        <f t="shared" si="27"/>
        <v>6,9</v>
      </c>
      <c r="AN31" s="10" t="str">
        <f t="shared" si="27"/>
        <v>7,9</v>
      </c>
      <c r="AO31" s="10" t="str">
        <f t="shared" si="27"/>
        <v>8,9</v>
      </c>
      <c r="AP31" s="10" t="str">
        <f t="shared" si="27"/>
        <v>9,9</v>
      </c>
      <c r="AQ31" s="10" t="str">
        <f t="shared" si="27"/>
        <v>10,9</v>
      </c>
      <c r="AR31" s="5"/>
      <c r="AS31" s="5"/>
      <c r="AT31" s="5"/>
      <c r="AU31" s="5"/>
      <c r="AV31" s="5"/>
      <c r="AW31" s="5"/>
      <c r="AX31" s="5"/>
      <c r="AY31" s="5"/>
      <c r="AZ31" s="5"/>
      <c r="BA31" s="73">
        <v>3.04201680672268</v>
      </c>
      <c r="BB31" s="5"/>
      <c r="BC31" s="5"/>
    </row>
    <row r="32" spans="1:55" ht="12" customHeight="1" x14ac:dyDescent="0.25">
      <c r="A32" s="77"/>
      <c r="B32" s="77">
        <v>2.3039999999999998</v>
      </c>
      <c r="C32" s="77">
        <v>2.5</v>
      </c>
      <c r="D32" s="131">
        <f t="shared" si="7"/>
        <v>28</v>
      </c>
      <c r="E32" s="131">
        <f t="shared" si="4"/>
        <v>2.3039999999999901</v>
      </c>
      <c r="F32" s="118">
        <v>2.3039999999999901</v>
      </c>
      <c r="G32" s="118">
        <v>2.5</v>
      </c>
      <c r="H32" s="129">
        <v>3.25</v>
      </c>
      <c r="I32" s="129">
        <v>18.5723971990599</v>
      </c>
      <c r="J32" s="129">
        <v>3.25</v>
      </c>
      <c r="K32" s="129">
        <v>312.59356299282598</v>
      </c>
      <c r="L32" s="81">
        <v>3.25</v>
      </c>
      <c r="M32" s="82">
        <v>-276.04802597137399</v>
      </c>
      <c r="N32" s="82">
        <v>-5529.6102670487599</v>
      </c>
      <c r="O32" s="82">
        <v>-2594.0657222575201</v>
      </c>
      <c r="P32" s="82">
        <v>-63413.092383990799</v>
      </c>
      <c r="Q32" s="135" t="s">
        <v>74</v>
      </c>
      <c r="R32" s="135"/>
      <c r="S32" s="135"/>
      <c r="T32" s="135"/>
      <c r="U32" s="135">
        <v>50</v>
      </c>
      <c r="V32" s="135">
        <v>-1</v>
      </c>
      <c r="W32" s="53"/>
      <c r="X32" s="53"/>
      <c r="Y32" s="78">
        <v>1</v>
      </c>
      <c r="Z32" s="78">
        <v>2</v>
      </c>
      <c r="AA32" s="78">
        <v>4</v>
      </c>
      <c r="AB32" s="78">
        <v>7</v>
      </c>
      <c r="AC32" s="78" t="s">
        <v>90</v>
      </c>
      <c r="AD32" s="78" t="s">
        <v>91</v>
      </c>
      <c r="AE32" s="50" t="str">
        <f t="shared" si="26"/>
        <v>8,5</v>
      </c>
      <c r="AF32" s="101"/>
      <c r="AG32" s="11">
        <f>COLUMN()</f>
        <v>33</v>
      </c>
      <c r="AH32" s="10" t="str">
        <f t="shared" si="27"/>
        <v>1,10</v>
      </c>
      <c r="AI32" s="10" t="str">
        <f t="shared" si="27"/>
        <v>2,10</v>
      </c>
      <c r="AJ32" s="10" t="str">
        <f t="shared" si="27"/>
        <v>3,10</v>
      </c>
      <c r="AK32" s="10" t="str">
        <f t="shared" si="27"/>
        <v>4,10</v>
      </c>
      <c r="AL32" s="10" t="str">
        <f t="shared" si="27"/>
        <v>5,10</v>
      </c>
      <c r="AM32" s="10" t="str">
        <f t="shared" si="27"/>
        <v>6,10</v>
      </c>
      <c r="AN32" s="10" t="str">
        <f t="shared" si="27"/>
        <v>7,10</v>
      </c>
      <c r="AO32" s="10" t="str">
        <f t="shared" si="27"/>
        <v>8,10</v>
      </c>
      <c r="AP32" s="10" t="str">
        <f t="shared" si="27"/>
        <v>9,10</v>
      </c>
      <c r="AQ32" s="10" t="str">
        <f t="shared" si="27"/>
        <v>10,10</v>
      </c>
      <c r="AR32" s="5"/>
      <c r="AS32" s="5"/>
      <c r="AT32" s="5"/>
      <c r="AU32" s="5"/>
      <c r="AV32" s="5"/>
      <c r="AW32" s="5"/>
      <c r="AX32" s="5"/>
      <c r="AY32" s="5"/>
      <c r="AZ32" s="5"/>
      <c r="BA32" s="73">
        <v>3.1176470588235201</v>
      </c>
      <c r="BB32" s="5"/>
      <c r="BC32" s="5"/>
    </row>
    <row r="33" spans="1:55" ht="12" customHeight="1" x14ac:dyDescent="0.3">
      <c r="A33" s="77"/>
      <c r="B33" s="77">
        <v>2.3540000000000001</v>
      </c>
      <c r="C33" s="77">
        <v>2</v>
      </c>
      <c r="D33" s="131">
        <f t="shared" si="7"/>
        <v>29</v>
      </c>
      <c r="E33" s="131">
        <f t="shared" si="4"/>
        <v>2.3540000000000001</v>
      </c>
      <c r="F33" s="118">
        <v>2.3540000000000001</v>
      </c>
      <c r="G33" s="118">
        <v>2</v>
      </c>
      <c r="H33" s="129">
        <v>3.333333333333</v>
      </c>
      <c r="I33" s="129">
        <v>18.889127796202899</v>
      </c>
      <c r="J33" s="129">
        <v>3.333333333333</v>
      </c>
      <c r="K33" s="129">
        <v>314.25190858672102</v>
      </c>
      <c r="L33" s="81">
        <v>3.333333333333</v>
      </c>
      <c r="M33" s="82">
        <v>-258.74688032696997</v>
      </c>
      <c r="N33" s="82">
        <v>-5087.1190346796402</v>
      </c>
      <c r="O33" s="82">
        <v>-2333.8999062258199</v>
      </c>
      <c r="P33" s="82">
        <v>-56768.1614301628</v>
      </c>
      <c r="Q33" s="135" t="s">
        <v>106</v>
      </c>
      <c r="R33" s="135"/>
      <c r="S33" s="135"/>
      <c r="T33" s="135"/>
      <c r="U33" s="135"/>
      <c r="V33" s="50"/>
      <c r="W33" s="53"/>
      <c r="X33" s="125" t="s">
        <v>96</v>
      </c>
      <c r="Y33" s="119">
        <v>0</v>
      </c>
      <c r="Z33" s="119">
        <v>2</v>
      </c>
      <c r="AA33" s="119">
        <v>4</v>
      </c>
      <c r="AB33" s="119">
        <v>7</v>
      </c>
      <c r="AC33" s="119" t="s">
        <v>90</v>
      </c>
      <c r="AD33" s="119" t="s">
        <v>91</v>
      </c>
      <c r="AE33" s="50" t="str">
        <f t="shared" si="26"/>
        <v>8,5</v>
      </c>
      <c r="AF33" s="101"/>
      <c r="AG33" s="11">
        <f>COLUMN()</f>
        <v>33</v>
      </c>
      <c r="AH33" s="10" t="str">
        <f t="shared" si="27"/>
        <v>1,11</v>
      </c>
      <c r="AI33" s="10" t="str">
        <f t="shared" si="27"/>
        <v>2,11</v>
      </c>
      <c r="AJ33" s="10" t="str">
        <f t="shared" si="27"/>
        <v>3,11</v>
      </c>
      <c r="AK33" s="10" t="str">
        <f t="shared" si="27"/>
        <v>4,11</v>
      </c>
      <c r="AL33" s="10" t="str">
        <f t="shared" si="27"/>
        <v>5,11</v>
      </c>
      <c r="AM33" s="10" t="str">
        <f t="shared" si="27"/>
        <v>6,11</v>
      </c>
      <c r="AN33" s="10" t="str">
        <f t="shared" si="27"/>
        <v>7,11</v>
      </c>
      <c r="AO33" s="10" t="str">
        <f t="shared" si="27"/>
        <v>8,11</v>
      </c>
      <c r="AP33" s="10" t="str">
        <f t="shared" si="27"/>
        <v>9,11</v>
      </c>
      <c r="AQ33" s="10" t="str">
        <f t="shared" si="27"/>
        <v>10,11</v>
      </c>
      <c r="AR33" s="5"/>
      <c r="AS33" s="5"/>
      <c r="AT33" s="5"/>
      <c r="AU33" s="5"/>
      <c r="AV33" s="5"/>
      <c r="AW33" s="5"/>
      <c r="AX33" s="5"/>
      <c r="AY33" s="5"/>
      <c r="AZ33" s="5"/>
      <c r="BA33" s="73">
        <v>3.1932773109243602</v>
      </c>
      <c r="BB33" s="5"/>
      <c r="BC33" s="5"/>
    </row>
    <row r="34" spans="1:55" ht="12" customHeight="1" x14ac:dyDescent="0.25">
      <c r="A34" s="77"/>
      <c r="B34" s="77">
        <v>2.5099999999999998</v>
      </c>
      <c r="C34" s="77">
        <v>-2.4</v>
      </c>
      <c r="D34" s="131">
        <f t="shared" si="7"/>
        <v>30</v>
      </c>
      <c r="E34" s="131">
        <f t="shared" si="4"/>
        <v>2.50999999999999</v>
      </c>
      <c r="F34" s="118">
        <v>2.50999999999999</v>
      </c>
      <c r="G34" s="118">
        <v>-2.3999999999999901</v>
      </c>
      <c r="H34" s="129">
        <v>3.416666666667</v>
      </c>
      <c r="I34" s="129">
        <v>19.113660795732098</v>
      </c>
      <c r="J34" s="129">
        <v>3.416666666667</v>
      </c>
      <c r="K34" s="129">
        <v>315.87881421592903</v>
      </c>
      <c r="L34" s="81">
        <v>3.416666666667</v>
      </c>
      <c r="M34" s="82">
        <v>-264.19761288306398</v>
      </c>
      <c r="N34" s="82">
        <v>-5581.2547374227097</v>
      </c>
      <c r="O34" s="82">
        <v>-2415.5231953406501</v>
      </c>
      <c r="P34" s="82">
        <v>-64175.492140313101</v>
      </c>
      <c r="Q34" s="112" t="s">
        <v>38</v>
      </c>
      <c r="R34" s="113" t="s">
        <v>39</v>
      </c>
      <c r="S34" s="112" t="s">
        <v>40</v>
      </c>
      <c r="T34" s="112" t="s">
        <v>41</v>
      </c>
      <c r="U34" s="114" t="s">
        <v>42</v>
      </c>
      <c r="V34" s="50"/>
      <c r="W34" s="53"/>
      <c r="X34" s="53"/>
      <c r="Y34" s="119">
        <v>1</v>
      </c>
      <c r="Z34" s="119">
        <v>2</v>
      </c>
      <c r="AA34" s="119">
        <v>3</v>
      </c>
      <c r="AB34" s="119">
        <v>2</v>
      </c>
      <c r="AC34" s="119" t="s">
        <v>92</v>
      </c>
      <c r="AD34" s="119" t="s">
        <v>93</v>
      </c>
      <c r="AE34" s="50" t="str">
        <f t="shared" si="26"/>
        <v>3,4</v>
      </c>
      <c r="AF34" s="101"/>
      <c r="AG34" s="11">
        <f>COLUMN()</f>
        <v>33</v>
      </c>
      <c r="AH34" s="10" t="str">
        <f t="shared" si="27"/>
        <v>1,12</v>
      </c>
      <c r="AI34" s="10" t="str">
        <f t="shared" si="27"/>
        <v>2,12</v>
      </c>
      <c r="AJ34" s="10" t="str">
        <f t="shared" si="27"/>
        <v>3,12</v>
      </c>
      <c r="AK34" s="10" t="str">
        <f t="shared" si="27"/>
        <v>4,12</v>
      </c>
      <c r="AL34" s="10" t="str">
        <f t="shared" si="27"/>
        <v>5,12</v>
      </c>
      <c r="AM34" s="10" t="str">
        <f t="shared" si="27"/>
        <v>6,12</v>
      </c>
      <c r="AN34" s="10" t="str">
        <f t="shared" si="27"/>
        <v>7,12</v>
      </c>
      <c r="AO34" s="10" t="str">
        <f t="shared" si="27"/>
        <v>8,12</v>
      </c>
      <c r="AP34" s="10" t="str">
        <f t="shared" si="27"/>
        <v>9,12</v>
      </c>
      <c r="AQ34" s="10" t="str">
        <f t="shared" si="27"/>
        <v>10,12</v>
      </c>
      <c r="AR34" s="5"/>
      <c r="AS34" s="5"/>
      <c r="AT34" s="5"/>
      <c r="AU34" s="5"/>
      <c r="AV34" s="5"/>
      <c r="AW34" s="5"/>
      <c r="AX34" s="5"/>
      <c r="AY34" s="5"/>
      <c r="AZ34" s="5"/>
      <c r="BA34" s="73">
        <v>3.26890756302521</v>
      </c>
      <c r="BB34" s="5"/>
      <c r="BC34" s="5"/>
    </row>
    <row r="35" spans="1:55" ht="12" customHeight="1" x14ac:dyDescent="0.25">
      <c r="A35" s="77"/>
      <c r="B35" s="77">
        <v>2.56</v>
      </c>
      <c r="C35" s="77">
        <v>-2.8</v>
      </c>
      <c r="D35" s="131">
        <f t="shared" si="7"/>
        <v>31</v>
      </c>
      <c r="E35" s="131">
        <f t="shared" si="4"/>
        <v>2.56</v>
      </c>
      <c r="F35" s="118">
        <v>2.56</v>
      </c>
      <c r="G35" s="118">
        <v>-2.7999999999999901</v>
      </c>
      <c r="H35" s="129">
        <v>3.5</v>
      </c>
      <c r="I35" s="129">
        <v>19.018207733479301</v>
      </c>
      <c r="J35" s="129">
        <v>3.5</v>
      </c>
      <c r="K35" s="129">
        <v>317.47436502044502</v>
      </c>
      <c r="L35" s="81">
        <v>3.5</v>
      </c>
      <c r="M35" s="82">
        <v>-286.78000532046298</v>
      </c>
      <c r="N35" s="82">
        <v>-6505.0233813579498</v>
      </c>
      <c r="O35" s="82">
        <v>-2754.8281689841001</v>
      </c>
      <c r="P35" s="82">
        <v>-78032.811036108702</v>
      </c>
      <c r="Q35" s="137" t="str">
        <f t="array" ref="Q35:Q38">TRANSPOSE(R34:U34)</f>
        <v>GHB_2_6_10</v>
      </c>
      <c r="R35" s="137"/>
      <c r="S35" s="138">
        <v>2</v>
      </c>
      <c r="T35" s="138">
        <v>6</v>
      </c>
      <c r="U35" s="138">
        <v>10</v>
      </c>
      <c r="V35" s="50" t="str">
        <f>_xlfn.CONCAT(U35,",",T35)</f>
        <v>10,6</v>
      </c>
      <c r="W35" s="53"/>
      <c r="X35" s="53"/>
      <c r="Y35" s="119">
        <v>2</v>
      </c>
      <c r="Z35" s="119">
        <v>0</v>
      </c>
      <c r="AA35" s="119">
        <v>11</v>
      </c>
      <c r="AB35" s="119">
        <v>2</v>
      </c>
      <c r="AC35" s="119">
        <v>-10</v>
      </c>
      <c r="AD35" s="119"/>
      <c r="AE35" s="50" t="str">
        <f t="shared" si="26"/>
        <v>3,12</v>
      </c>
      <c r="AF35" s="101"/>
      <c r="AG35" s="11">
        <f>COLUMN()</f>
        <v>33</v>
      </c>
      <c r="AH35" s="10" t="str">
        <f t="shared" si="27"/>
        <v>1,13</v>
      </c>
      <c r="AI35" s="10" t="str">
        <f t="shared" si="27"/>
        <v>2,13</v>
      </c>
      <c r="AJ35" s="10" t="str">
        <f t="shared" si="27"/>
        <v>3,13</v>
      </c>
      <c r="AK35" s="10" t="str">
        <f t="shared" si="27"/>
        <v>4,13</v>
      </c>
      <c r="AL35" s="10" t="str">
        <f t="shared" si="27"/>
        <v>5,13</v>
      </c>
      <c r="AM35" s="10" t="str">
        <f t="shared" si="27"/>
        <v>6,13</v>
      </c>
      <c r="AN35" s="10" t="str">
        <f t="shared" si="27"/>
        <v>7,13</v>
      </c>
      <c r="AO35" s="10" t="str">
        <f t="shared" si="27"/>
        <v>8,13</v>
      </c>
      <c r="AP35" s="10" t="str">
        <f t="shared" si="27"/>
        <v>9,13</v>
      </c>
      <c r="AQ35" s="10" t="str">
        <f t="shared" si="27"/>
        <v>10,13</v>
      </c>
      <c r="AR35" s="5"/>
      <c r="AS35" s="5"/>
      <c r="AT35" s="5"/>
      <c r="AU35" s="5"/>
      <c r="AV35" s="5"/>
      <c r="AW35" s="5"/>
      <c r="AX35" s="5"/>
      <c r="AY35" s="5"/>
      <c r="AZ35" s="5"/>
      <c r="BA35" s="73">
        <v>3.3445378151260501</v>
      </c>
      <c r="BB35" s="5"/>
      <c r="BC35" s="5"/>
    </row>
    <row r="36" spans="1:55" ht="12" customHeight="1" x14ac:dyDescent="0.25">
      <c r="A36" s="77"/>
      <c r="B36" s="77">
        <v>2.61</v>
      </c>
      <c r="C36" s="77">
        <v>-2.4</v>
      </c>
      <c r="D36" s="131">
        <f t="shared" si="7"/>
        <v>32</v>
      </c>
      <c r="E36" s="131">
        <f t="shared" si="4"/>
        <v>2.6099999999999901</v>
      </c>
      <c r="F36" s="118">
        <v>2.6099999999999901</v>
      </c>
      <c r="G36" s="118">
        <v>-2.3999999999999901</v>
      </c>
      <c r="H36" s="129">
        <v>3.583333333333</v>
      </c>
      <c r="I36" s="129">
        <v>18.677401097644101</v>
      </c>
      <c r="J36" s="129">
        <v>3.583333333333</v>
      </c>
      <c r="K36" s="129">
        <v>319.03861494410199</v>
      </c>
      <c r="L36" s="81">
        <v>3.583333333333</v>
      </c>
      <c r="M36" s="82">
        <v>-305.71537630394897</v>
      </c>
      <c r="N36" s="82">
        <v>-7006.0820436996</v>
      </c>
      <c r="O36" s="82">
        <v>-3039.6670654446398</v>
      </c>
      <c r="P36" s="82">
        <v>-85552.444361453294</v>
      </c>
      <c r="Q36" s="137" t="str">
        <v>GHB_3_6_10</v>
      </c>
      <c r="R36" s="137"/>
      <c r="S36" s="138">
        <v>6</v>
      </c>
      <c r="T36" s="138">
        <v>6</v>
      </c>
      <c r="U36" s="138">
        <v>10</v>
      </c>
      <c r="V36" s="50" t="str">
        <f t="shared" ref="V36:V38" si="28">_xlfn.CONCAT(U36,",",T36)</f>
        <v>10,6</v>
      </c>
      <c r="W36" s="53"/>
      <c r="X36" s="53"/>
      <c r="Y36" s="119">
        <v>3</v>
      </c>
      <c r="Z36" s="119">
        <v>0</v>
      </c>
      <c r="AA36" s="119">
        <v>2</v>
      </c>
      <c r="AB36" s="119">
        <v>4</v>
      </c>
      <c r="AC36" s="119">
        <v>-20</v>
      </c>
      <c r="AD36" s="119"/>
      <c r="AE36" s="50" t="str">
        <f t="shared" si="26"/>
        <v>5,3</v>
      </c>
      <c r="AF36" s="101"/>
      <c r="AG36" s="11">
        <f>COLUMN()</f>
        <v>33</v>
      </c>
      <c r="AH36" s="10" t="str">
        <f t="shared" si="27"/>
        <v>1,14</v>
      </c>
      <c r="AI36" s="10" t="str">
        <f t="shared" si="27"/>
        <v>2,14</v>
      </c>
      <c r="AJ36" s="10" t="str">
        <f t="shared" si="27"/>
        <v>3,14</v>
      </c>
      <c r="AK36" s="10" t="str">
        <f t="shared" si="27"/>
        <v>4,14</v>
      </c>
      <c r="AL36" s="10" t="str">
        <f t="shared" si="27"/>
        <v>5,14</v>
      </c>
      <c r="AM36" s="10" t="str">
        <f t="shared" si="27"/>
        <v>6,14</v>
      </c>
      <c r="AN36" s="10" t="str">
        <f t="shared" si="27"/>
        <v>7,14</v>
      </c>
      <c r="AO36" s="10" t="str">
        <f t="shared" si="27"/>
        <v>8,14</v>
      </c>
      <c r="AP36" s="10" t="str">
        <f t="shared" si="27"/>
        <v>9,14</v>
      </c>
      <c r="AQ36" s="10" t="str">
        <f t="shared" si="27"/>
        <v>10,14</v>
      </c>
      <c r="AR36" s="5"/>
      <c r="AS36" s="5"/>
      <c r="AT36" s="5"/>
      <c r="AU36" s="5"/>
      <c r="AV36" s="5"/>
      <c r="AW36" s="5"/>
      <c r="AX36" s="5"/>
      <c r="AY36" s="5"/>
      <c r="AZ36" s="5"/>
      <c r="BA36" s="73">
        <v>3.4201680672268902</v>
      </c>
      <c r="BB36" s="5"/>
      <c r="BC36" s="5"/>
    </row>
    <row r="37" spans="1:55" ht="12" customHeight="1" x14ac:dyDescent="0.25">
      <c r="A37" s="77"/>
      <c r="B37" s="77">
        <v>2.766</v>
      </c>
      <c r="C37" s="77">
        <v>2.4</v>
      </c>
      <c r="D37" s="131">
        <f t="shared" si="7"/>
        <v>33</v>
      </c>
      <c r="E37" s="131">
        <f t="shared" si="4"/>
        <v>2.766</v>
      </c>
      <c r="F37" s="118">
        <v>2.766</v>
      </c>
      <c r="G37" s="118">
        <v>2.3999999999999901</v>
      </c>
      <c r="H37" s="129">
        <v>3.666666666667</v>
      </c>
      <c r="I37" s="129">
        <v>18.405736964844198</v>
      </c>
      <c r="J37" s="129">
        <v>3.666666666667</v>
      </c>
      <c r="K37" s="129">
        <v>320.57164527946799</v>
      </c>
      <c r="L37" s="81">
        <v>3.666666666667</v>
      </c>
      <c r="M37" s="82">
        <v>-302.71149847165702</v>
      </c>
      <c r="N37" s="82">
        <v>-6587.3737109643498</v>
      </c>
      <c r="O37" s="82">
        <v>-2994.94243027006</v>
      </c>
      <c r="P37" s="82">
        <v>-79273.092078861693</v>
      </c>
      <c r="Q37" s="137" t="str">
        <v>ESTUARY2</v>
      </c>
      <c r="R37" s="137"/>
      <c r="S37" s="138" t="s">
        <v>108</v>
      </c>
      <c r="T37" s="138" t="s">
        <v>30</v>
      </c>
      <c r="U37" s="138" t="s">
        <v>30</v>
      </c>
      <c r="V37" s="50" t="str">
        <f t="shared" si="28"/>
        <v>-,-</v>
      </c>
      <c r="W37" s="53"/>
      <c r="X37" s="53"/>
      <c r="Y37" s="119">
        <v>4</v>
      </c>
      <c r="Z37" s="119">
        <v>0</v>
      </c>
      <c r="AA37" s="119">
        <v>13</v>
      </c>
      <c r="AB37" s="119">
        <v>5</v>
      </c>
      <c r="AC37" s="119">
        <v>-40</v>
      </c>
      <c r="AD37" s="119"/>
      <c r="AE37" s="50" t="str">
        <f t="shared" si="26"/>
        <v>6,14</v>
      </c>
      <c r="AF37" s="101"/>
      <c r="AG37" s="11">
        <f>COLUMN()</f>
        <v>33</v>
      </c>
      <c r="AH37" s="10" t="str">
        <f t="shared" si="27"/>
        <v>1,15</v>
      </c>
      <c r="AI37" s="10" t="str">
        <f t="shared" si="27"/>
        <v>2,15</v>
      </c>
      <c r="AJ37" s="10" t="str">
        <f t="shared" si="27"/>
        <v>3,15</v>
      </c>
      <c r="AK37" s="10" t="str">
        <f t="shared" si="27"/>
        <v>4,15</v>
      </c>
      <c r="AL37" s="10" t="str">
        <f t="shared" si="27"/>
        <v>5,15</v>
      </c>
      <c r="AM37" s="10" t="str">
        <f t="shared" si="27"/>
        <v>6,15</v>
      </c>
      <c r="AN37" s="10" t="str">
        <f t="shared" si="27"/>
        <v>7,15</v>
      </c>
      <c r="AO37" s="10" t="str">
        <f t="shared" si="27"/>
        <v>8,15</v>
      </c>
      <c r="AP37" s="10" t="str">
        <f t="shared" si="27"/>
        <v>9,15</v>
      </c>
      <c r="AQ37" s="10" t="str">
        <f t="shared" si="27"/>
        <v>10,15</v>
      </c>
      <c r="AR37" s="5"/>
      <c r="AS37" s="5"/>
      <c r="AT37" s="5"/>
      <c r="AU37" s="5"/>
      <c r="AV37" s="5"/>
      <c r="AW37" s="5"/>
      <c r="AX37" s="5"/>
      <c r="AY37" s="5"/>
      <c r="AZ37" s="5"/>
      <c r="BA37" s="73">
        <v>3.4957983193277302</v>
      </c>
      <c r="BB37" s="5"/>
      <c r="BC37" s="5"/>
    </row>
    <row r="38" spans="1:55" ht="12" customHeight="1" x14ac:dyDescent="0.25">
      <c r="A38" s="77"/>
      <c r="B38" s="77">
        <v>2.8159999999999998</v>
      </c>
      <c r="C38" s="77">
        <v>2.8</v>
      </c>
      <c r="D38" s="131">
        <f t="shared" si="7"/>
        <v>34</v>
      </c>
      <c r="E38" s="131">
        <f t="shared" si="4"/>
        <v>2.8159999999999901</v>
      </c>
      <c r="F38" s="118">
        <v>2.8159999999999901</v>
      </c>
      <c r="G38" s="118">
        <v>2.7999999999999901</v>
      </c>
      <c r="H38" s="129">
        <v>3.75</v>
      </c>
      <c r="I38" s="129">
        <v>18.473670974578901</v>
      </c>
      <c r="J38" s="129">
        <v>3.75</v>
      </c>
      <c r="K38" s="129">
        <v>322.07360062397601</v>
      </c>
      <c r="L38" s="81">
        <v>3.75</v>
      </c>
      <c r="M38" s="82">
        <v>-278.92569147816403</v>
      </c>
      <c r="N38" s="82">
        <v>-5580.1755586057898</v>
      </c>
      <c r="O38" s="82">
        <v>-2637.7044707238501</v>
      </c>
      <c r="P38" s="82">
        <v>-64160.5003560275</v>
      </c>
      <c r="Q38" s="137" t="str">
        <v>ESTUARY3</v>
      </c>
      <c r="R38" s="137"/>
      <c r="S38" s="138" t="s">
        <v>109</v>
      </c>
      <c r="T38" s="138" t="s">
        <v>30</v>
      </c>
      <c r="U38" s="138" t="s">
        <v>30</v>
      </c>
      <c r="V38" s="50" t="str">
        <f t="shared" si="28"/>
        <v>-,-</v>
      </c>
      <c r="W38" s="53"/>
      <c r="X38" s="53"/>
      <c r="Y38" s="53"/>
      <c r="Z38" s="53"/>
      <c r="AA38" s="53"/>
      <c r="AB38" s="53"/>
      <c r="AC38" s="53"/>
      <c r="AD38" s="53"/>
      <c r="AE38" s="53"/>
      <c r="AF38" s="101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73">
        <v>3.5714285714285698</v>
      </c>
      <c r="BB38" s="5"/>
      <c r="BC38" s="5"/>
    </row>
    <row r="39" spans="1:55" ht="12" customHeight="1" x14ac:dyDescent="0.25">
      <c r="A39" s="77"/>
      <c r="B39" s="77">
        <v>2.8660000000000001</v>
      </c>
      <c r="C39" s="77">
        <v>2.4</v>
      </c>
      <c r="D39" s="131">
        <f t="shared" si="7"/>
        <v>35</v>
      </c>
      <c r="E39" s="131">
        <f t="shared" si="4"/>
        <v>2.8660000000000001</v>
      </c>
      <c r="F39" s="118">
        <v>2.8660000000000001</v>
      </c>
      <c r="G39" s="118">
        <v>2.3999999999999901</v>
      </c>
      <c r="H39" s="129">
        <v>3.833333333333</v>
      </c>
      <c r="I39" s="129">
        <v>18.826238950054801</v>
      </c>
      <c r="J39" s="129">
        <v>3.833333333333</v>
      </c>
      <c r="K39" s="129">
        <v>323.544663537291</v>
      </c>
      <c r="L39" s="81">
        <v>3.833333333333</v>
      </c>
      <c r="M39" s="82">
        <v>-257.37333427632097</v>
      </c>
      <c r="N39" s="82">
        <v>-4977.7620194208703</v>
      </c>
      <c r="O39" s="82">
        <v>-2313.64968843424</v>
      </c>
      <c r="P39" s="82">
        <v>-55116.141301007599</v>
      </c>
      <c r="Q39" s="140"/>
      <c r="R39" s="140"/>
      <c r="S39" s="140"/>
      <c r="T39" s="140"/>
      <c r="U39" s="140"/>
      <c r="V39" s="140"/>
      <c r="W39" s="140"/>
      <c r="X39" s="140"/>
      <c r="Y39" s="140"/>
      <c r="Z39" s="53"/>
      <c r="AA39" s="53"/>
      <c r="AB39" s="53"/>
      <c r="AC39" s="53"/>
      <c r="AD39" s="53"/>
      <c r="AE39" s="53"/>
      <c r="AF39" s="101"/>
      <c r="AG39" s="107">
        <f>AI2</f>
        <v>10</v>
      </c>
      <c r="AH39" s="53">
        <v>1</v>
      </c>
      <c r="AI39" s="53">
        <f>AH39+1</f>
        <v>2</v>
      </c>
      <c r="AJ39" s="53">
        <f t="shared" ref="AJ39:AQ39" si="29">AI39+1</f>
        <v>3</v>
      </c>
      <c r="AK39" s="53">
        <f t="shared" si="29"/>
        <v>4</v>
      </c>
      <c r="AL39" s="53">
        <f t="shared" si="29"/>
        <v>5</v>
      </c>
      <c r="AM39" s="53">
        <f t="shared" si="29"/>
        <v>6</v>
      </c>
      <c r="AN39" s="53">
        <f t="shared" si="29"/>
        <v>7</v>
      </c>
      <c r="AO39" s="53">
        <f t="shared" si="29"/>
        <v>8</v>
      </c>
      <c r="AP39" s="53">
        <f t="shared" si="29"/>
        <v>9</v>
      </c>
      <c r="AQ39" s="53">
        <f t="shared" si="29"/>
        <v>10</v>
      </c>
      <c r="AR39" s="5"/>
      <c r="AS39" s="5"/>
      <c r="AT39" s="5"/>
      <c r="AU39" s="1"/>
      <c r="AV39" s="5"/>
      <c r="AW39" s="5"/>
      <c r="AX39" s="5"/>
      <c r="AY39" s="5"/>
      <c r="AZ39" s="5"/>
      <c r="BA39" s="73">
        <v>3.6470588235294099</v>
      </c>
      <c r="BB39" s="5"/>
      <c r="BC39" s="5"/>
    </row>
    <row r="40" spans="1:55" ht="12" customHeight="1" x14ac:dyDescent="0.25">
      <c r="A40" s="77"/>
      <c r="B40" s="77">
        <v>3.0219999999999998</v>
      </c>
      <c r="C40" s="77">
        <v>-2.1</v>
      </c>
      <c r="D40" s="131">
        <f t="shared" si="7"/>
        <v>36</v>
      </c>
      <c r="E40" s="131">
        <f t="shared" si="4"/>
        <v>3.02199999999999</v>
      </c>
      <c r="F40" s="118">
        <v>3.02199999999999</v>
      </c>
      <c r="G40" s="118">
        <v>-2.1</v>
      </c>
      <c r="H40" s="129">
        <v>3.916666666667</v>
      </c>
      <c r="I40" s="129">
        <v>19.1367134607998</v>
      </c>
      <c r="J40" s="129">
        <v>3.916666666667</v>
      </c>
      <c r="K40" s="129">
        <v>324.98499143197301</v>
      </c>
      <c r="L40" s="81">
        <v>3.916666666667</v>
      </c>
      <c r="M40" s="82">
        <v>-258.31593154362201</v>
      </c>
      <c r="N40" s="82">
        <v>-5345.5347970336597</v>
      </c>
      <c r="O40" s="82">
        <v>-2327.4705267336899</v>
      </c>
      <c r="P40" s="82">
        <v>-60626.821401475201</v>
      </c>
      <c r="Q40" s="139"/>
      <c r="R40" s="139">
        <v>0</v>
      </c>
      <c r="S40" s="139"/>
      <c r="T40" s="141"/>
      <c r="U40" s="106" t="str">
        <f>AH3</f>
        <v>nrow</v>
      </c>
      <c r="V40" s="140"/>
      <c r="W40" s="107">
        <f>AI3</f>
        <v>15</v>
      </c>
      <c r="X40" s="140"/>
      <c r="Y40" s="139">
        <v>-2</v>
      </c>
      <c r="Z40" s="126" t="s">
        <v>99</v>
      </c>
      <c r="AA40" s="126"/>
      <c r="AB40" s="127"/>
      <c r="AC40" s="126"/>
      <c r="AD40" s="126"/>
      <c r="AE40" s="126"/>
      <c r="AF40" s="101"/>
      <c r="AG40" s="107">
        <f>AI3</f>
        <v>15</v>
      </c>
      <c r="AH40" s="5" t="str">
        <f>IF(SUM(AH41:AH55)&lt;&gt;0,AH39,"")</f>
        <v/>
      </c>
      <c r="AI40" s="5" t="str">
        <f t="shared" ref="AI40:AQ40" si="30">IF(SUM(AI41:AI55)&lt;&gt;0,AI39,"")</f>
        <v/>
      </c>
      <c r="AJ40" s="5" t="str">
        <f t="shared" si="30"/>
        <v/>
      </c>
      <c r="AK40" s="5" t="str">
        <f t="shared" si="30"/>
        <v/>
      </c>
      <c r="AL40" s="5" t="str">
        <f t="shared" si="30"/>
        <v/>
      </c>
      <c r="AM40" s="5" t="str">
        <f t="shared" si="30"/>
        <v/>
      </c>
      <c r="AN40" s="5" t="str">
        <f t="shared" si="30"/>
        <v/>
      </c>
      <c r="AO40" s="5" t="str">
        <f t="shared" si="30"/>
        <v/>
      </c>
      <c r="AP40" s="5" t="str">
        <f t="shared" si="30"/>
        <v/>
      </c>
      <c r="AQ40" s="5">
        <f t="shared" si="30"/>
        <v>10</v>
      </c>
      <c r="AR40" s="5"/>
      <c r="AS40" s="5"/>
      <c r="AT40" s="5"/>
      <c r="AU40" s="1"/>
      <c r="AV40" s="5"/>
      <c r="AW40" s="5"/>
      <c r="AX40" s="5"/>
      <c r="AY40" s="5"/>
      <c r="AZ40" s="5"/>
      <c r="BA40" s="73">
        <v>3.72268907563025</v>
      </c>
      <c r="BB40" s="5"/>
      <c r="BC40" s="5"/>
    </row>
    <row r="41" spans="1:55" ht="12" customHeight="1" x14ac:dyDescent="0.25">
      <c r="A41" s="77"/>
      <c r="B41" s="77">
        <v>3.0720000000000001</v>
      </c>
      <c r="C41" s="77">
        <v>-2.5</v>
      </c>
      <c r="D41" s="131">
        <f t="shared" si="7"/>
        <v>37</v>
      </c>
      <c r="E41" s="131">
        <f t="shared" si="4"/>
        <v>3.0720000000000001</v>
      </c>
      <c r="F41" s="118">
        <v>3.0720000000000001</v>
      </c>
      <c r="G41" s="118">
        <v>-2.5</v>
      </c>
      <c r="H41" s="129">
        <v>4</v>
      </c>
      <c r="I41" s="129">
        <v>19.122752367483201</v>
      </c>
      <c r="J41" s="129">
        <v>4</v>
      </c>
      <c r="K41" s="129">
        <v>326.39467686405402</v>
      </c>
      <c r="L41" s="81">
        <v>4</v>
      </c>
      <c r="M41" s="82">
        <v>-280.20511080653102</v>
      </c>
      <c r="N41" s="82">
        <v>-6312.0883690295796</v>
      </c>
      <c r="O41" s="82">
        <v>-2656.2693796028998</v>
      </c>
      <c r="P41" s="82">
        <v>-75125.058266699401</v>
      </c>
      <c r="Q41" s="139">
        <v>0</v>
      </c>
      <c r="R41" s="116" t="s">
        <v>110</v>
      </c>
      <c r="S41" s="116"/>
      <c r="T41" s="116"/>
      <c r="U41" s="116"/>
      <c r="V41" s="117">
        <v>15</v>
      </c>
      <c r="W41" s="117">
        <v>0</v>
      </c>
      <c r="X41" s="117">
        <v>9</v>
      </c>
      <c r="Y41" s="50" t="str">
        <f>_xlfn.CONCAT(X41+1,",",W41+1)</f>
        <v>10,1</v>
      </c>
      <c r="Z41" s="133"/>
      <c r="AA41" s="133" t="s">
        <v>0</v>
      </c>
      <c r="AB41" s="133" t="s">
        <v>65</v>
      </c>
      <c r="AC41" s="133" t="s">
        <v>59</v>
      </c>
      <c r="AD41" s="133" t="s">
        <v>87</v>
      </c>
      <c r="AE41" s="133" t="s">
        <v>88</v>
      </c>
      <c r="AF41" s="53">
        <v>1</v>
      </c>
      <c r="AG41" s="5">
        <f t="shared" ref="AG41:AG55" si="31">IF(SUM(AH41:AQ41)&lt;&gt;0,AF41,"")</f>
        <v>1</v>
      </c>
      <c r="AH41" s="40">
        <f t="shared" ref="AH41:AU41" si="32">IF(AH23="","",IF(ISNUMBER(MATCH(AH23,$AE$27:$AE$37,0)),$Y$27,IF(ISNUMBER(MATCH(AH23,$V$35:$V$38,0)),$U$32,IF(ISNUMBER(MATCH(AH23,$Y$41:$Y$70,0)),$Y$40,$AG$3))))</f>
        <v>0</v>
      </c>
      <c r="AI41" s="40">
        <f t="shared" si="32"/>
        <v>0</v>
      </c>
      <c r="AJ41" s="40">
        <f t="shared" si="32"/>
        <v>0</v>
      </c>
      <c r="AK41" s="40">
        <f t="shared" si="32"/>
        <v>0</v>
      </c>
      <c r="AL41" s="40">
        <f t="shared" si="32"/>
        <v>0</v>
      </c>
      <c r="AM41" s="40">
        <f t="shared" si="32"/>
        <v>0</v>
      </c>
      <c r="AN41" s="40">
        <f t="shared" si="32"/>
        <v>0</v>
      </c>
      <c r="AO41" s="40">
        <f t="shared" si="32"/>
        <v>0</v>
      </c>
      <c r="AP41" s="40">
        <f t="shared" si="32"/>
        <v>0</v>
      </c>
      <c r="AQ41" s="40">
        <f t="shared" si="32"/>
        <v>-2</v>
      </c>
      <c r="AR41" s="40" t="str">
        <f t="shared" si="32"/>
        <v/>
      </c>
      <c r="AS41" s="40" t="str">
        <f t="shared" si="32"/>
        <v/>
      </c>
      <c r="AT41" s="40" t="str">
        <f t="shared" si="32"/>
        <v/>
      </c>
      <c r="AU41" s="40" t="str">
        <f t="shared" si="32"/>
        <v/>
      </c>
      <c r="AV41" s="5"/>
      <c r="AW41" s="5"/>
      <c r="AX41" s="5"/>
      <c r="AY41" s="5"/>
      <c r="AZ41" s="5"/>
      <c r="BA41" s="73">
        <v>3.79831932773109</v>
      </c>
      <c r="BB41" s="5"/>
      <c r="BC41" s="5"/>
    </row>
    <row r="42" spans="1:55" ht="12" customHeight="1" x14ac:dyDescent="0.25">
      <c r="A42" s="77"/>
      <c r="B42" s="77">
        <v>3.1219999999999999</v>
      </c>
      <c r="C42" s="77">
        <v>-2.1</v>
      </c>
      <c r="D42" s="131">
        <f t="shared" si="7"/>
        <v>38</v>
      </c>
      <c r="E42" s="131">
        <f t="shared" si="4"/>
        <v>3.1219999999999901</v>
      </c>
      <c r="F42" s="118">
        <v>3.1219999999999901</v>
      </c>
      <c r="G42" s="118">
        <v>-2.1</v>
      </c>
      <c r="H42" s="129">
        <v>4.083333333333</v>
      </c>
      <c r="I42" s="129">
        <v>18.817987497440999</v>
      </c>
      <c r="J42" s="129">
        <v>4.083333333333</v>
      </c>
      <c r="K42" s="129">
        <v>327.83921809275699</v>
      </c>
      <c r="L42" s="81">
        <v>4.083333333333</v>
      </c>
      <c r="M42" s="82">
        <v>-301.291314281045</v>
      </c>
      <c r="N42" s="82">
        <v>-6930.87706629902</v>
      </c>
      <c r="O42" s="82">
        <v>-2973.3777050208801</v>
      </c>
      <c r="P42" s="82">
        <v>-84410.599412802505</v>
      </c>
      <c r="Q42" s="139">
        <v>1</v>
      </c>
      <c r="R42" s="116" t="s">
        <v>111</v>
      </c>
      <c r="S42" s="116"/>
      <c r="T42" s="116"/>
      <c r="U42" s="116"/>
      <c r="V42" s="117">
        <f>V41</f>
        <v>15</v>
      </c>
      <c r="W42" s="117">
        <f>W41+1</f>
        <v>1</v>
      </c>
      <c r="X42" s="117">
        <v>9</v>
      </c>
      <c r="Y42" s="50" t="str">
        <f t="shared" ref="Y42:Y70" si="33">_xlfn.CONCAT(X42+1,",",W42+1)</f>
        <v>10,2</v>
      </c>
      <c r="Z42" s="133">
        <v>1</v>
      </c>
      <c r="AA42" s="116" t="s">
        <v>75</v>
      </c>
      <c r="AB42" s="116" t="s">
        <v>76</v>
      </c>
      <c r="AC42" s="116" t="s">
        <v>77</v>
      </c>
      <c r="AD42" s="116"/>
      <c r="AE42" s="116"/>
      <c r="AF42" s="53">
        <f>AF41+1</f>
        <v>2</v>
      </c>
      <c r="AG42" s="5">
        <f t="shared" si="31"/>
        <v>2</v>
      </c>
      <c r="AH42" s="40">
        <f t="shared" ref="AH42:AU42" si="34">IF(AH24="","",IF(ISNUMBER(MATCH(AH24,$AE$27:$AE$37,0)),$Y$27,IF(ISNUMBER(MATCH(AH24,$V$35:$V$38,0)),$U$32,IF(ISNUMBER(MATCH(AH24,$Y$41:$Y$70,0)),$Y$40,$AG$3))))</f>
        <v>0</v>
      </c>
      <c r="AI42" s="40">
        <f t="shared" si="34"/>
        <v>0</v>
      </c>
      <c r="AJ42" s="40">
        <f t="shared" si="34"/>
        <v>0</v>
      </c>
      <c r="AK42" s="40">
        <f t="shared" si="34"/>
        <v>0</v>
      </c>
      <c r="AL42" s="40">
        <f t="shared" si="34"/>
        <v>0</v>
      </c>
      <c r="AM42" s="40">
        <f t="shared" si="34"/>
        <v>0</v>
      </c>
      <c r="AN42" s="40">
        <f t="shared" si="34"/>
        <v>0</v>
      </c>
      <c r="AO42" s="40">
        <f t="shared" si="34"/>
        <v>0</v>
      </c>
      <c r="AP42" s="40">
        <f t="shared" si="34"/>
        <v>0</v>
      </c>
      <c r="AQ42" s="40">
        <f t="shared" si="34"/>
        <v>-2</v>
      </c>
      <c r="AR42" s="40" t="str">
        <f t="shared" si="34"/>
        <v/>
      </c>
      <c r="AS42" s="40" t="str">
        <f t="shared" si="34"/>
        <v/>
      </c>
      <c r="AT42" s="40" t="str">
        <f t="shared" si="34"/>
        <v/>
      </c>
      <c r="AU42" s="40" t="str">
        <f t="shared" si="34"/>
        <v/>
      </c>
      <c r="AV42" s="5"/>
      <c r="AW42" s="5"/>
      <c r="AX42" s="5"/>
      <c r="AY42" s="5"/>
      <c r="AZ42" s="5"/>
      <c r="BA42" s="73">
        <v>3.8739495798319301</v>
      </c>
      <c r="BB42" s="5"/>
      <c r="BC42" s="5"/>
    </row>
    <row r="43" spans="1:55" ht="12" customHeight="1" x14ac:dyDescent="0.25">
      <c r="A43" s="77"/>
      <c r="B43" s="77">
        <v>3.278</v>
      </c>
      <c r="C43" s="77">
        <v>2.1</v>
      </c>
      <c r="D43" s="131">
        <f t="shared" si="7"/>
        <v>39</v>
      </c>
      <c r="E43" s="131">
        <f t="shared" si="4"/>
        <v>3.278</v>
      </c>
      <c r="F43" s="118">
        <v>3.278</v>
      </c>
      <c r="G43" s="118">
        <v>2.1</v>
      </c>
      <c r="H43" s="129">
        <v>4.166666666667</v>
      </c>
      <c r="I43" s="129">
        <v>18.520691378978398</v>
      </c>
      <c r="J43" s="129">
        <v>4.166666666667</v>
      </c>
      <c r="K43" s="129">
        <v>329.26531516721298</v>
      </c>
      <c r="L43" s="81">
        <v>4.166666666667</v>
      </c>
      <c r="M43" s="82">
        <v>-302.31515806265799</v>
      </c>
      <c r="N43" s="82">
        <v>-6659.2696193157599</v>
      </c>
      <c r="O43" s="82">
        <v>-2989.1777145747601</v>
      </c>
      <c r="P43" s="82">
        <v>-80338.590536894801</v>
      </c>
      <c r="Q43" s="139">
        <v>2</v>
      </c>
      <c r="R43" s="116" t="s">
        <v>112</v>
      </c>
      <c r="S43" s="116"/>
      <c r="T43" s="116"/>
      <c r="U43" s="116"/>
      <c r="V43" s="117">
        <f t="shared" ref="V43:V70" si="35">V42</f>
        <v>15</v>
      </c>
      <c r="W43" s="117">
        <f t="shared" ref="W43:W45" si="36">W42+1</f>
        <v>2</v>
      </c>
      <c r="X43" s="117">
        <v>9</v>
      </c>
      <c r="Y43" s="50" t="str">
        <f t="shared" si="33"/>
        <v>10,3</v>
      </c>
      <c r="Z43" s="133">
        <v>2</v>
      </c>
      <c r="AA43" s="116" t="s">
        <v>77</v>
      </c>
      <c r="AB43" s="116" t="s">
        <v>76</v>
      </c>
      <c r="AC43" s="116"/>
      <c r="AD43" s="116"/>
      <c r="AE43" s="116"/>
      <c r="AF43" s="53">
        <f t="shared" ref="AF43:AF55" si="37">AF42+1</f>
        <v>3</v>
      </c>
      <c r="AG43" s="5">
        <f t="shared" si="31"/>
        <v>3</v>
      </c>
      <c r="AH43" s="40">
        <f t="shared" ref="AH43:AU43" si="38">IF(AH25="","",IF(ISNUMBER(MATCH(AH25,$AE$27:$AE$37,0)),$Y$27,IF(ISNUMBER(MATCH(AH25,$V$35:$V$38,0)),$U$32,IF(ISNUMBER(MATCH(AH25,$Y$41:$Y$70,0)),$Y$40,$AG$3))))</f>
        <v>0</v>
      </c>
      <c r="AI43" s="40">
        <f t="shared" si="38"/>
        <v>0</v>
      </c>
      <c r="AJ43" s="40">
        <f t="shared" si="38"/>
        <v>0</v>
      </c>
      <c r="AK43" s="40">
        <f t="shared" si="38"/>
        <v>0</v>
      </c>
      <c r="AL43" s="40" t="str">
        <f t="shared" si="38"/>
        <v>W</v>
      </c>
      <c r="AM43" s="40">
        <f t="shared" si="38"/>
        <v>0</v>
      </c>
      <c r="AN43" s="40">
        <f t="shared" si="38"/>
        <v>0</v>
      </c>
      <c r="AO43" s="40">
        <f t="shared" si="38"/>
        <v>0</v>
      </c>
      <c r="AP43" s="40">
        <f t="shared" si="38"/>
        <v>0</v>
      </c>
      <c r="AQ43" s="40">
        <f t="shared" si="38"/>
        <v>-2</v>
      </c>
      <c r="AR43" s="40" t="str">
        <f t="shared" si="38"/>
        <v/>
      </c>
      <c r="AS43" s="40" t="str">
        <f t="shared" si="38"/>
        <v/>
      </c>
      <c r="AT43" s="40" t="str">
        <f t="shared" si="38"/>
        <v/>
      </c>
      <c r="AU43" s="40" t="str">
        <f t="shared" si="38"/>
        <v/>
      </c>
      <c r="AV43" s="5"/>
      <c r="AW43" s="5"/>
      <c r="AX43" s="5"/>
      <c r="AY43" s="5"/>
      <c r="AZ43" s="5"/>
      <c r="BA43" s="73">
        <v>3.9495798319327702</v>
      </c>
      <c r="BB43" s="5"/>
      <c r="BC43" s="5"/>
    </row>
    <row r="44" spans="1:55" ht="12" customHeight="1" x14ac:dyDescent="0.25">
      <c r="A44" s="77"/>
      <c r="B44" s="77">
        <v>3.3279999999999998</v>
      </c>
      <c r="C44" s="77">
        <v>2.5</v>
      </c>
      <c r="D44" s="131">
        <f t="shared" si="7"/>
        <v>40</v>
      </c>
      <c r="E44" s="131">
        <f t="shared" si="4"/>
        <v>3.3279999999999901</v>
      </c>
      <c r="F44" s="118">
        <v>3.3279999999999901</v>
      </c>
      <c r="G44" s="118">
        <v>2.5</v>
      </c>
      <c r="H44" s="129">
        <v>4.25</v>
      </c>
      <c r="I44" s="129">
        <v>18.514801432565601</v>
      </c>
      <c r="J44" s="129">
        <v>4.25</v>
      </c>
      <c r="K44" s="129">
        <v>330.67305207034002</v>
      </c>
      <c r="L44" s="81">
        <v>4.25</v>
      </c>
      <c r="M44" s="82">
        <v>-282.51311505920802</v>
      </c>
      <c r="N44" s="82">
        <v>-5759.76412511744</v>
      </c>
      <c r="O44" s="82">
        <v>-2691.8504255377702</v>
      </c>
      <c r="P44" s="82">
        <v>-66842.741729309302</v>
      </c>
      <c r="Q44" s="139">
        <v>3</v>
      </c>
      <c r="R44" s="116" t="s">
        <v>113</v>
      </c>
      <c r="S44" s="116"/>
      <c r="T44" s="116"/>
      <c r="U44" s="116"/>
      <c r="V44" s="117">
        <f t="shared" si="35"/>
        <v>15</v>
      </c>
      <c r="W44" s="117">
        <f t="shared" si="36"/>
        <v>3</v>
      </c>
      <c r="X44" s="117">
        <v>9</v>
      </c>
      <c r="Y44" s="50" t="str">
        <f t="shared" si="33"/>
        <v>10,4</v>
      </c>
      <c r="Z44" s="133">
        <v>3</v>
      </c>
      <c r="AA44" s="116" t="s">
        <v>76</v>
      </c>
      <c r="AB44" s="116" t="s">
        <v>77</v>
      </c>
      <c r="AC44" s="116" t="s">
        <v>78</v>
      </c>
      <c r="AD44" s="116" t="s">
        <v>79</v>
      </c>
      <c r="AE44" s="116" t="s">
        <v>80</v>
      </c>
      <c r="AF44" s="53">
        <f t="shared" si="37"/>
        <v>4</v>
      </c>
      <c r="AG44" s="5">
        <f t="shared" si="31"/>
        <v>4</v>
      </c>
      <c r="AH44" s="40">
        <f t="shared" ref="AH44:AU44" si="39">IF(AH26="","",IF(ISNUMBER(MATCH(AH26,$AE$27:$AE$37,0)),$Y$27,IF(ISNUMBER(MATCH(AH26,$V$35:$V$38,0)),$U$32,IF(ISNUMBER(MATCH(AH26,$Y$41:$Y$70,0)),$Y$40,$AG$3))))</f>
        <v>0</v>
      </c>
      <c r="AI44" s="40">
        <f t="shared" si="39"/>
        <v>0</v>
      </c>
      <c r="AJ44" s="40" t="str">
        <f t="shared" si="39"/>
        <v>W</v>
      </c>
      <c r="AK44" s="40">
        <f t="shared" si="39"/>
        <v>0</v>
      </c>
      <c r="AL44" s="40">
        <f t="shared" si="39"/>
        <v>0</v>
      </c>
      <c r="AM44" s="40">
        <f t="shared" si="39"/>
        <v>0</v>
      </c>
      <c r="AN44" s="40">
        <f t="shared" si="39"/>
        <v>0</v>
      </c>
      <c r="AO44" s="40">
        <f t="shared" si="39"/>
        <v>0</v>
      </c>
      <c r="AP44" s="40">
        <f t="shared" si="39"/>
        <v>0</v>
      </c>
      <c r="AQ44" s="40">
        <f t="shared" si="39"/>
        <v>-2</v>
      </c>
      <c r="AR44" s="40" t="str">
        <f t="shared" si="39"/>
        <v/>
      </c>
      <c r="AS44" s="40" t="str">
        <f t="shared" si="39"/>
        <v/>
      </c>
      <c r="AT44" s="40" t="str">
        <f t="shared" si="39"/>
        <v/>
      </c>
      <c r="AU44" s="40" t="str">
        <f t="shared" si="39"/>
        <v/>
      </c>
      <c r="AV44" s="5"/>
      <c r="AW44" s="5"/>
      <c r="AX44" s="5"/>
      <c r="AY44" s="5"/>
      <c r="AZ44" s="5"/>
      <c r="BA44" s="73">
        <v>4.0252100840336098</v>
      </c>
      <c r="BB44" s="5"/>
      <c r="BC44" s="5"/>
    </row>
    <row r="45" spans="1:55" ht="12" customHeight="1" x14ac:dyDescent="0.25">
      <c r="A45" s="77"/>
      <c r="B45" s="77">
        <v>3.3780000000000001</v>
      </c>
      <c r="C45" s="77">
        <v>2</v>
      </c>
      <c r="D45" s="131">
        <f t="shared" si="7"/>
        <v>41</v>
      </c>
      <c r="E45" s="131">
        <f t="shared" si="4"/>
        <v>3.3780000000000001</v>
      </c>
      <c r="F45" s="118">
        <v>3.3780000000000001</v>
      </c>
      <c r="G45" s="118">
        <v>2</v>
      </c>
      <c r="H45" s="129">
        <v>4.333333333333</v>
      </c>
      <c r="I45" s="129">
        <v>18.790441635084701</v>
      </c>
      <c r="J45" s="129">
        <v>4.333333333333</v>
      </c>
      <c r="K45" s="129">
        <v>332.06255622835897</v>
      </c>
      <c r="L45" s="81">
        <v>4.333333333333</v>
      </c>
      <c r="M45" s="82">
        <v>-262.14726896028702</v>
      </c>
      <c r="N45" s="82">
        <v>-5141.1420252634698</v>
      </c>
      <c r="O45" s="82">
        <v>-2385.6947630295399</v>
      </c>
      <c r="P45" s="82">
        <v>-57556.376349042002</v>
      </c>
      <c r="Q45" s="139">
        <v>4</v>
      </c>
      <c r="R45" s="116" t="s">
        <v>114</v>
      </c>
      <c r="S45" s="116"/>
      <c r="T45" s="116"/>
      <c r="U45" s="116"/>
      <c r="V45" s="117">
        <f t="shared" si="35"/>
        <v>15</v>
      </c>
      <c r="W45" s="117">
        <f t="shared" si="36"/>
        <v>4</v>
      </c>
      <c r="X45" s="117">
        <v>9</v>
      </c>
      <c r="Y45" s="50" t="str">
        <f t="shared" si="33"/>
        <v>10,5</v>
      </c>
      <c r="Z45" s="53"/>
      <c r="AA45" s="53"/>
      <c r="AB45" s="53"/>
      <c r="AC45" s="53"/>
      <c r="AD45" s="53"/>
      <c r="AE45" s="53"/>
      <c r="AF45" s="53">
        <f t="shared" si="37"/>
        <v>5</v>
      </c>
      <c r="AG45" s="5">
        <f t="shared" si="31"/>
        <v>5</v>
      </c>
      <c r="AH45" s="40">
        <f t="shared" ref="AH45:AU45" si="40">IF(AH27="","",IF(ISNUMBER(MATCH(AH27,$AE$27:$AE$37,0)),$Y$27,IF(ISNUMBER(MATCH(AH27,$V$35:$V$38,0)),$U$32,IF(ISNUMBER(MATCH(AH27,$Y$41:$Y$70,0)),$Y$40,$AG$3))))</f>
        <v>0</v>
      </c>
      <c r="AI45" s="40">
        <f t="shared" si="40"/>
        <v>0</v>
      </c>
      <c r="AJ45" s="40">
        <f t="shared" si="40"/>
        <v>0</v>
      </c>
      <c r="AK45" s="40">
        <f t="shared" si="40"/>
        <v>0</v>
      </c>
      <c r="AL45" s="40">
        <f t="shared" si="40"/>
        <v>0</v>
      </c>
      <c r="AM45" s="40">
        <f t="shared" si="40"/>
        <v>0</v>
      </c>
      <c r="AN45" s="40">
        <f t="shared" si="40"/>
        <v>0</v>
      </c>
      <c r="AO45" s="40" t="str">
        <f t="shared" si="40"/>
        <v>W</v>
      </c>
      <c r="AP45" s="40">
        <f t="shared" si="40"/>
        <v>0</v>
      </c>
      <c r="AQ45" s="40">
        <f t="shared" si="40"/>
        <v>-2</v>
      </c>
      <c r="AR45" s="40" t="str">
        <f t="shared" si="40"/>
        <v/>
      </c>
      <c r="AS45" s="40" t="str">
        <f t="shared" si="40"/>
        <v/>
      </c>
      <c r="AT45" s="40" t="str">
        <f t="shared" si="40"/>
        <v/>
      </c>
      <c r="AU45" s="40" t="str">
        <f t="shared" si="40"/>
        <v/>
      </c>
      <c r="AV45" s="5"/>
      <c r="AW45" s="5"/>
      <c r="AX45" s="5"/>
      <c r="AY45" s="5"/>
      <c r="AZ45" s="5"/>
      <c r="BA45" s="73">
        <v>4.1008403361344499</v>
      </c>
      <c r="BB45" s="5"/>
      <c r="BC45" s="5"/>
    </row>
    <row r="46" spans="1:55" ht="12" customHeight="1" x14ac:dyDescent="0.25">
      <c r="A46" s="77"/>
      <c r="B46" s="77">
        <v>3.5339999999999998</v>
      </c>
      <c r="C46" s="77">
        <v>-2.4</v>
      </c>
      <c r="D46" s="131">
        <f t="shared" si="7"/>
        <v>42</v>
      </c>
      <c r="E46" s="131">
        <f t="shared" si="4"/>
        <v>3.53399999999999</v>
      </c>
      <c r="F46" s="118">
        <v>3.53399999999999</v>
      </c>
      <c r="G46" s="118">
        <v>-2.3999999999999901</v>
      </c>
      <c r="H46" s="129">
        <v>4.416666666667</v>
      </c>
      <c r="I46" s="129">
        <v>19.077006211779398</v>
      </c>
      <c r="J46" s="129">
        <v>4.416666666667</v>
      </c>
      <c r="K46" s="129">
        <v>333.43394141966701</v>
      </c>
      <c r="L46" s="81">
        <v>4.416666666667</v>
      </c>
      <c r="M46" s="82">
        <v>-259.94679525452699</v>
      </c>
      <c r="N46" s="82">
        <v>-5348.7796989408798</v>
      </c>
      <c r="O46" s="82">
        <v>-2352.33186512562</v>
      </c>
      <c r="P46" s="82">
        <v>-60665.1387642677</v>
      </c>
      <c r="Q46" s="139">
        <v>5</v>
      </c>
      <c r="R46" s="116" t="s">
        <v>115</v>
      </c>
      <c r="S46" s="116"/>
      <c r="T46" s="116"/>
      <c r="U46" s="116"/>
      <c r="V46" s="117">
        <f t="shared" si="35"/>
        <v>15</v>
      </c>
      <c r="W46" s="117">
        <f t="shared" ref="W46:W70" si="41">W45+1</f>
        <v>5</v>
      </c>
      <c r="X46" s="117">
        <v>9</v>
      </c>
      <c r="Y46" s="50" t="str">
        <f t="shared" si="33"/>
        <v>10,6</v>
      </c>
      <c r="Z46" s="135" t="s">
        <v>100</v>
      </c>
      <c r="AA46" s="135"/>
      <c r="AB46" s="135"/>
      <c r="AC46" s="135"/>
      <c r="AD46" s="53"/>
      <c r="AE46" s="53"/>
      <c r="AF46" s="53">
        <f t="shared" si="37"/>
        <v>6</v>
      </c>
      <c r="AG46" s="5">
        <f t="shared" si="31"/>
        <v>6</v>
      </c>
      <c r="AH46" s="40">
        <f t="shared" ref="AH46:AU46" si="42">IF(AH28="","",IF(ISNUMBER(MATCH(AH28,$AE$27:$AE$37,0)),$Y$27,IF(ISNUMBER(MATCH(AH28,$V$35:$V$38,0)),$U$32,IF(ISNUMBER(MATCH(AH28,$Y$41:$Y$70,0)),$Y$40,$AG$3))))</f>
        <v>0</v>
      </c>
      <c r="AI46" s="40">
        <f t="shared" si="42"/>
        <v>0</v>
      </c>
      <c r="AJ46" s="40">
        <f t="shared" si="42"/>
        <v>0</v>
      </c>
      <c r="AK46" s="40">
        <f t="shared" si="42"/>
        <v>0</v>
      </c>
      <c r="AL46" s="40">
        <f t="shared" si="42"/>
        <v>0</v>
      </c>
      <c r="AM46" s="40">
        <f t="shared" si="42"/>
        <v>0</v>
      </c>
      <c r="AN46" s="40">
        <f t="shared" si="42"/>
        <v>0</v>
      </c>
      <c r="AO46" s="40">
        <f t="shared" si="42"/>
        <v>0</v>
      </c>
      <c r="AP46" s="40">
        <f t="shared" si="42"/>
        <v>0</v>
      </c>
      <c r="AQ46" s="40">
        <f t="shared" si="42"/>
        <v>50</v>
      </c>
      <c r="AR46" s="40" t="str">
        <f t="shared" si="42"/>
        <v/>
      </c>
      <c r="AS46" s="40" t="str">
        <f t="shared" si="42"/>
        <v/>
      </c>
      <c r="AT46" s="40" t="str">
        <f t="shared" si="42"/>
        <v/>
      </c>
      <c r="AU46" s="40" t="str">
        <f t="shared" si="42"/>
        <v/>
      </c>
      <c r="AV46" s="5"/>
      <c r="AW46" s="5"/>
      <c r="AX46" s="5"/>
      <c r="AY46" s="5"/>
      <c r="AZ46" s="5"/>
      <c r="BA46" s="73">
        <v>4.1764705882352899</v>
      </c>
      <c r="BB46" s="5"/>
      <c r="BC46" s="5"/>
    </row>
    <row r="47" spans="1:55" ht="12" customHeight="1" x14ac:dyDescent="0.25">
      <c r="A47" s="77"/>
      <c r="B47" s="77">
        <v>3.5840000000000001</v>
      </c>
      <c r="C47" s="77">
        <v>-2.8</v>
      </c>
      <c r="D47" s="131">
        <f t="shared" si="7"/>
        <v>43</v>
      </c>
      <c r="E47" s="131">
        <f t="shared" si="4"/>
        <v>3.5840000000000001</v>
      </c>
      <c r="F47" s="118">
        <v>3.5840000000000001</v>
      </c>
      <c r="G47" s="118">
        <v>-2.7999999999999901</v>
      </c>
      <c r="H47" s="129">
        <v>4.5</v>
      </c>
      <c r="I47" s="129">
        <v>19.076983228816999</v>
      </c>
      <c r="J47" s="129">
        <v>4.5</v>
      </c>
      <c r="K47" s="129">
        <v>334.78726164085998</v>
      </c>
      <c r="L47" s="81">
        <v>4.5</v>
      </c>
      <c r="M47" s="82">
        <v>-279.97705536881301</v>
      </c>
      <c r="N47" s="82">
        <v>-6264.8369498006796</v>
      </c>
      <c r="O47" s="82">
        <v>-2653.17386413348</v>
      </c>
      <c r="P47" s="82">
        <v>-74405.562400329407</v>
      </c>
      <c r="Q47" s="139">
        <v>6</v>
      </c>
      <c r="R47" s="116" t="s">
        <v>116</v>
      </c>
      <c r="S47" s="116"/>
      <c r="T47" s="116"/>
      <c r="U47" s="116"/>
      <c r="V47" s="117">
        <f t="shared" si="35"/>
        <v>15</v>
      </c>
      <c r="W47" s="117">
        <f t="shared" si="41"/>
        <v>6</v>
      </c>
      <c r="X47" s="117">
        <v>9</v>
      </c>
      <c r="Y47" s="50" t="str">
        <f t="shared" si="33"/>
        <v>10,7</v>
      </c>
      <c r="Z47" s="133"/>
      <c r="AA47" s="134" t="s">
        <v>69</v>
      </c>
      <c r="AB47" s="134"/>
      <c r="AC47" s="134"/>
      <c r="AD47" s="53"/>
      <c r="AE47" s="53"/>
      <c r="AF47" s="53">
        <f t="shared" si="37"/>
        <v>7</v>
      </c>
      <c r="AG47" s="5">
        <f t="shared" si="31"/>
        <v>7</v>
      </c>
      <c r="AH47" s="40">
        <f t="shared" ref="AH47:AU47" si="43">IF(AH29="","",IF(ISNUMBER(MATCH(AH29,$AE$27:$AE$37,0)),$Y$27,IF(ISNUMBER(MATCH(AH29,$V$35:$V$38,0)),$U$32,IF(ISNUMBER(MATCH(AH29,$Y$41:$Y$70,0)),$Y$40,$AG$3))))</f>
        <v>0</v>
      </c>
      <c r="AI47" s="40">
        <f t="shared" si="43"/>
        <v>0</v>
      </c>
      <c r="AJ47" s="40">
        <f t="shared" si="43"/>
        <v>0</v>
      </c>
      <c r="AK47" s="40">
        <f t="shared" si="43"/>
        <v>0</v>
      </c>
      <c r="AL47" s="40">
        <f t="shared" si="43"/>
        <v>0</v>
      </c>
      <c r="AM47" s="40">
        <f t="shared" si="43"/>
        <v>0</v>
      </c>
      <c r="AN47" s="40">
        <f t="shared" si="43"/>
        <v>0</v>
      </c>
      <c r="AO47" s="40">
        <f t="shared" si="43"/>
        <v>0</v>
      </c>
      <c r="AP47" s="40">
        <f t="shared" si="43"/>
        <v>0</v>
      </c>
      <c r="AQ47" s="40">
        <f t="shared" si="43"/>
        <v>-2</v>
      </c>
      <c r="AR47" s="40" t="str">
        <f t="shared" si="43"/>
        <v/>
      </c>
      <c r="AS47" s="40" t="str">
        <f t="shared" si="43"/>
        <v/>
      </c>
      <c r="AT47" s="40" t="str">
        <f t="shared" si="43"/>
        <v/>
      </c>
      <c r="AU47" s="40" t="str">
        <f t="shared" si="43"/>
        <v/>
      </c>
      <c r="AV47" s="5"/>
      <c r="AW47" s="5"/>
      <c r="AX47" s="5"/>
      <c r="AY47" s="5"/>
      <c r="AZ47" s="5"/>
      <c r="BA47" s="73">
        <v>4.25210084033613</v>
      </c>
      <c r="BB47" s="5"/>
      <c r="BC47" s="5"/>
    </row>
    <row r="48" spans="1:55" ht="12" customHeight="1" x14ac:dyDescent="0.25">
      <c r="A48" s="77"/>
      <c r="B48" s="77">
        <v>3.6339999999999999</v>
      </c>
      <c r="C48" s="77">
        <v>-2.4</v>
      </c>
      <c r="D48" s="131">
        <f t="shared" si="7"/>
        <v>44</v>
      </c>
      <c r="E48" s="131">
        <f t="shared" si="4"/>
        <v>3.6339999999999901</v>
      </c>
      <c r="F48" s="118">
        <v>3.6339999999999901</v>
      </c>
      <c r="G48" s="118">
        <v>-2.3999999999999901</v>
      </c>
      <c r="H48" s="129">
        <v>4.583333333333</v>
      </c>
      <c r="I48" s="129">
        <v>18.7824528725988</v>
      </c>
      <c r="J48" s="129">
        <v>4.583333333333</v>
      </c>
      <c r="K48" s="129">
        <v>336.12252486015598</v>
      </c>
      <c r="L48" s="81">
        <v>4.583333333333</v>
      </c>
      <c r="M48" s="82">
        <v>-301.79866126587399</v>
      </c>
      <c r="N48" s="82">
        <v>-6939.9989345753402</v>
      </c>
      <c r="O48" s="82">
        <v>-2981.2938763995398</v>
      </c>
      <c r="P48" s="82">
        <v>-84536.613123417294</v>
      </c>
      <c r="Q48" s="139">
        <v>7</v>
      </c>
      <c r="R48" s="116" t="s">
        <v>117</v>
      </c>
      <c r="S48" s="116"/>
      <c r="T48" s="116"/>
      <c r="U48" s="116"/>
      <c r="V48" s="117">
        <f t="shared" si="35"/>
        <v>15</v>
      </c>
      <c r="W48" s="117">
        <f t="shared" si="41"/>
        <v>7</v>
      </c>
      <c r="X48" s="117">
        <v>9</v>
      </c>
      <c r="Y48" s="50" t="str">
        <f t="shared" si="33"/>
        <v>10,8</v>
      </c>
      <c r="Z48" s="133">
        <v>0</v>
      </c>
      <c r="AA48" s="116" t="s">
        <v>70</v>
      </c>
      <c r="AB48" s="116"/>
      <c r="AC48" s="116"/>
      <c r="AD48" s="53"/>
      <c r="AE48" s="53"/>
      <c r="AF48" s="53">
        <f t="shared" si="37"/>
        <v>8</v>
      </c>
      <c r="AG48" s="5">
        <f t="shared" si="31"/>
        <v>8</v>
      </c>
      <c r="AH48" s="40">
        <f t="shared" ref="AH48:AU48" si="44">IF(AH30="","",IF(ISNUMBER(MATCH(AH30,$AE$27:$AE$37,0)),$Y$27,IF(ISNUMBER(MATCH(AH30,$V$35:$V$38,0)),$U$32,IF(ISNUMBER(MATCH(AH30,$Y$41:$Y$70,0)),$Y$40,$AG$3))))</f>
        <v>0</v>
      </c>
      <c r="AI48" s="40">
        <f t="shared" si="44"/>
        <v>0</v>
      </c>
      <c r="AJ48" s="40">
        <f t="shared" si="44"/>
        <v>0</v>
      </c>
      <c r="AK48" s="40">
        <f t="shared" si="44"/>
        <v>0</v>
      </c>
      <c r="AL48" s="40">
        <f t="shared" si="44"/>
        <v>0</v>
      </c>
      <c r="AM48" s="40">
        <f t="shared" si="44"/>
        <v>0</v>
      </c>
      <c r="AN48" s="40">
        <f t="shared" si="44"/>
        <v>0</v>
      </c>
      <c r="AO48" s="40">
        <f t="shared" si="44"/>
        <v>0</v>
      </c>
      <c r="AP48" s="40">
        <f t="shared" si="44"/>
        <v>0</v>
      </c>
      <c r="AQ48" s="40">
        <f t="shared" si="44"/>
        <v>-2</v>
      </c>
      <c r="AR48" s="40" t="str">
        <f t="shared" si="44"/>
        <v/>
      </c>
      <c r="AS48" s="40" t="str">
        <f t="shared" si="44"/>
        <v/>
      </c>
      <c r="AT48" s="40" t="str">
        <f t="shared" si="44"/>
        <v/>
      </c>
      <c r="AU48" s="40" t="str">
        <f t="shared" si="44"/>
        <v/>
      </c>
      <c r="AV48" s="5"/>
      <c r="AW48" s="5"/>
      <c r="AX48" s="5"/>
      <c r="AY48" s="5"/>
      <c r="AZ48" s="5"/>
      <c r="BA48" s="73">
        <v>4.3277310924369701</v>
      </c>
      <c r="BB48" s="5"/>
      <c r="BC48" s="5"/>
    </row>
    <row r="49" spans="1:55" ht="12" customHeight="1" x14ac:dyDescent="0.25">
      <c r="A49" s="77"/>
      <c r="B49" s="77">
        <v>3.79</v>
      </c>
      <c r="C49" s="77">
        <v>2.4</v>
      </c>
      <c r="D49" s="131">
        <f t="shared" si="7"/>
        <v>45</v>
      </c>
      <c r="E49" s="131">
        <f t="shared" si="4"/>
        <v>3.79</v>
      </c>
      <c r="F49" s="118">
        <v>3.79</v>
      </c>
      <c r="G49" s="118">
        <v>2.3999999999999901</v>
      </c>
      <c r="H49" s="129">
        <v>4.666666666667</v>
      </c>
      <c r="I49" s="129">
        <v>18.454906953015001</v>
      </c>
      <c r="J49" s="129">
        <v>4.666666666667</v>
      </c>
      <c r="K49" s="129">
        <v>337.43974971703301</v>
      </c>
      <c r="L49" s="81">
        <v>4.666666666667</v>
      </c>
      <c r="M49" s="82">
        <v>-306.27358412995198</v>
      </c>
      <c r="N49" s="82">
        <v>-6804.6353965076596</v>
      </c>
      <c r="O49" s="82">
        <v>-3048.9398023640501</v>
      </c>
      <c r="P49" s="82">
        <v>-82508.919624498405</v>
      </c>
      <c r="Q49" s="139">
        <v>8</v>
      </c>
      <c r="R49" s="116" t="s">
        <v>118</v>
      </c>
      <c r="S49" s="116"/>
      <c r="T49" s="116"/>
      <c r="U49" s="116"/>
      <c r="V49" s="117">
        <f t="shared" si="35"/>
        <v>15</v>
      </c>
      <c r="W49" s="117">
        <f t="shared" si="41"/>
        <v>8</v>
      </c>
      <c r="X49" s="117">
        <v>9</v>
      </c>
      <c r="Y49" s="50" t="str">
        <f t="shared" si="33"/>
        <v>10,9</v>
      </c>
      <c r="Z49" s="133">
        <v>1</v>
      </c>
      <c r="AA49" s="116" t="s">
        <v>71</v>
      </c>
      <c r="AB49" s="116"/>
      <c r="AC49" s="116"/>
      <c r="AD49" s="53"/>
      <c r="AE49" s="53"/>
      <c r="AF49" s="53">
        <f t="shared" si="37"/>
        <v>9</v>
      </c>
      <c r="AG49" s="5">
        <f t="shared" si="31"/>
        <v>9</v>
      </c>
      <c r="AH49" s="40">
        <f t="shared" ref="AH49:AU49" si="45">IF(AH31="","",IF(ISNUMBER(MATCH(AH31,$AE$27:$AE$37,0)),$Y$27,IF(ISNUMBER(MATCH(AH31,$V$35:$V$38,0)),$U$32,IF(ISNUMBER(MATCH(AH31,$Y$41:$Y$70,0)),$Y$40,$AG$3))))</f>
        <v>0</v>
      </c>
      <c r="AI49" s="40">
        <f t="shared" si="45"/>
        <v>0</v>
      </c>
      <c r="AJ49" s="40">
        <f t="shared" si="45"/>
        <v>0</v>
      </c>
      <c r="AK49" s="40">
        <f t="shared" si="45"/>
        <v>0</v>
      </c>
      <c r="AL49" s="40">
        <f t="shared" si="45"/>
        <v>0</v>
      </c>
      <c r="AM49" s="40">
        <f t="shared" si="45"/>
        <v>0</v>
      </c>
      <c r="AN49" s="40">
        <f t="shared" si="45"/>
        <v>0</v>
      </c>
      <c r="AO49" s="40">
        <f t="shared" si="45"/>
        <v>0</v>
      </c>
      <c r="AP49" s="40">
        <f t="shared" si="45"/>
        <v>0</v>
      </c>
      <c r="AQ49" s="40">
        <f t="shared" si="45"/>
        <v>-2</v>
      </c>
      <c r="AR49" s="40" t="str">
        <f t="shared" si="45"/>
        <v/>
      </c>
      <c r="AS49" s="40" t="str">
        <f t="shared" si="45"/>
        <v/>
      </c>
      <c r="AT49" s="40" t="str">
        <f t="shared" si="45"/>
        <v/>
      </c>
      <c r="AU49" s="40" t="str">
        <f t="shared" si="45"/>
        <v/>
      </c>
      <c r="AV49" s="5"/>
      <c r="AW49" s="5"/>
      <c r="AX49" s="5"/>
      <c r="AY49" s="5"/>
      <c r="AZ49" s="5"/>
      <c r="BA49" s="73">
        <v>4.4033613445378101</v>
      </c>
      <c r="BB49" s="5"/>
      <c r="BC49" s="5"/>
    </row>
    <row r="50" spans="1:55" ht="12" customHeight="1" x14ac:dyDescent="0.25">
      <c r="A50" s="77"/>
      <c r="B50" s="77">
        <v>3.84</v>
      </c>
      <c r="C50" s="77">
        <v>2.8</v>
      </c>
      <c r="D50" s="131">
        <f t="shared" si="7"/>
        <v>46</v>
      </c>
      <c r="E50" s="131">
        <f t="shared" si="4"/>
        <v>3.8399999999999901</v>
      </c>
      <c r="F50" s="118">
        <v>3.8399999999999901</v>
      </c>
      <c r="G50" s="118">
        <v>2.7999999999999901</v>
      </c>
      <c r="H50" s="129">
        <v>4.75</v>
      </c>
      <c r="I50" s="129">
        <v>18.4171483268717</v>
      </c>
      <c r="J50" s="129">
        <v>4.75</v>
      </c>
      <c r="K50" s="129">
        <v>338.73901676877398</v>
      </c>
      <c r="L50" s="81">
        <v>4.75</v>
      </c>
      <c r="M50" s="82">
        <v>-286.47416146723498</v>
      </c>
      <c r="N50" s="82">
        <v>-5865.06079770222</v>
      </c>
      <c r="O50" s="82">
        <v>-2751.69151549554</v>
      </c>
      <c r="P50" s="82">
        <v>-68412.569513288297</v>
      </c>
      <c r="Q50" s="139">
        <v>9</v>
      </c>
      <c r="R50" s="116" t="s">
        <v>119</v>
      </c>
      <c r="S50" s="116"/>
      <c r="T50" s="116"/>
      <c r="U50" s="116"/>
      <c r="V50" s="117">
        <f t="shared" si="35"/>
        <v>15</v>
      </c>
      <c r="W50" s="117">
        <f t="shared" si="41"/>
        <v>9</v>
      </c>
      <c r="X50" s="117">
        <v>9</v>
      </c>
      <c r="Y50" s="50" t="str">
        <f t="shared" si="33"/>
        <v>10,10</v>
      </c>
      <c r="Z50" s="133">
        <v>2</v>
      </c>
      <c r="AA50" s="116" t="s">
        <v>72</v>
      </c>
      <c r="AB50" s="116"/>
      <c r="AC50" s="116"/>
      <c r="AD50" s="53"/>
      <c r="AE50" s="53"/>
      <c r="AF50" s="53">
        <f t="shared" si="37"/>
        <v>10</v>
      </c>
      <c r="AG50" s="5">
        <f t="shared" si="31"/>
        <v>10</v>
      </c>
      <c r="AH50" s="40">
        <f t="shared" ref="AH50:AU50" si="46">IF(AH32="","",IF(ISNUMBER(MATCH(AH32,$AE$27:$AE$37,0)),$Y$27,IF(ISNUMBER(MATCH(AH32,$V$35:$V$38,0)),$U$32,IF(ISNUMBER(MATCH(AH32,$Y$41:$Y$70,0)),$Y$40,$AG$3))))</f>
        <v>0</v>
      </c>
      <c r="AI50" s="40">
        <f t="shared" si="46"/>
        <v>0</v>
      </c>
      <c r="AJ50" s="40">
        <f t="shared" si="46"/>
        <v>0</v>
      </c>
      <c r="AK50" s="40">
        <f t="shared" si="46"/>
        <v>0</v>
      </c>
      <c r="AL50" s="40">
        <f t="shared" si="46"/>
        <v>0</v>
      </c>
      <c r="AM50" s="40">
        <f t="shared" si="46"/>
        <v>0</v>
      </c>
      <c r="AN50" s="40">
        <f t="shared" si="46"/>
        <v>0</v>
      </c>
      <c r="AO50" s="40">
        <f t="shared" si="46"/>
        <v>0</v>
      </c>
      <c r="AP50" s="40">
        <f t="shared" si="46"/>
        <v>0</v>
      </c>
      <c r="AQ50" s="40">
        <f t="shared" si="46"/>
        <v>-2</v>
      </c>
      <c r="AR50" s="40" t="str">
        <f t="shared" si="46"/>
        <v/>
      </c>
      <c r="AS50" s="40" t="str">
        <f t="shared" si="46"/>
        <v/>
      </c>
      <c r="AT50" s="40" t="str">
        <f t="shared" si="46"/>
        <v/>
      </c>
      <c r="AU50" s="40" t="str">
        <f t="shared" si="46"/>
        <v/>
      </c>
      <c r="AV50" s="5"/>
      <c r="AW50" s="5"/>
      <c r="AX50" s="5"/>
      <c r="AY50" s="5"/>
      <c r="AZ50" s="5"/>
      <c r="BA50" s="73">
        <v>4.4789915966386502</v>
      </c>
      <c r="BB50" s="5"/>
      <c r="BC50" s="5"/>
    </row>
    <row r="51" spans="1:55" ht="12" customHeight="1" x14ac:dyDescent="0.25">
      <c r="A51" s="77"/>
      <c r="B51" s="77">
        <v>3.89</v>
      </c>
      <c r="C51" s="77">
        <v>2.4</v>
      </c>
      <c r="D51" s="131">
        <f t="shared" si="7"/>
        <v>47</v>
      </c>
      <c r="E51" s="131">
        <f t="shared" si="4"/>
        <v>3.89</v>
      </c>
      <c r="F51" s="118">
        <v>3.89</v>
      </c>
      <c r="G51" s="118">
        <v>2.3999999999999901</v>
      </c>
      <c r="H51" s="129">
        <v>4.833333333333</v>
      </c>
      <c r="I51" s="129">
        <v>18.712365986623698</v>
      </c>
      <c r="J51" s="129">
        <v>4.833333333333</v>
      </c>
      <c r="K51" s="129">
        <v>340.02045975731198</v>
      </c>
      <c r="L51" s="81">
        <v>4.833333333333</v>
      </c>
      <c r="M51" s="82">
        <v>-262.004159424683</v>
      </c>
      <c r="N51" s="82">
        <v>-5071.5227537266101</v>
      </c>
      <c r="O51" s="82">
        <v>-2383.8824369844401</v>
      </c>
      <c r="P51" s="82">
        <v>-56502.066784498697</v>
      </c>
      <c r="Q51" s="139">
        <v>10</v>
      </c>
      <c r="R51" s="116" t="s">
        <v>120</v>
      </c>
      <c r="S51" s="116"/>
      <c r="T51" s="116"/>
      <c r="U51" s="116"/>
      <c r="V51" s="117">
        <f t="shared" si="35"/>
        <v>15</v>
      </c>
      <c r="W51" s="117">
        <f t="shared" si="41"/>
        <v>10</v>
      </c>
      <c r="X51" s="117">
        <v>9</v>
      </c>
      <c r="Y51" s="50" t="str">
        <f t="shared" si="33"/>
        <v>10,11</v>
      </c>
      <c r="Z51" s="133">
        <v>3</v>
      </c>
      <c r="AA51" s="116" t="s">
        <v>73</v>
      </c>
      <c r="AB51" s="116"/>
      <c r="AC51" s="116"/>
      <c r="AD51" s="53"/>
      <c r="AE51" s="53"/>
      <c r="AF51" s="53">
        <f t="shared" si="37"/>
        <v>11</v>
      </c>
      <c r="AG51" s="5">
        <f t="shared" si="31"/>
        <v>11</v>
      </c>
      <c r="AH51" s="40">
        <f t="shared" ref="AH51:AU51" si="47">IF(AH33="","",IF(ISNUMBER(MATCH(AH33,$AE$27:$AE$37,0)),$Y$27,IF(ISNUMBER(MATCH(AH33,$V$35:$V$38,0)),$U$32,IF(ISNUMBER(MATCH(AH33,$Y$41:$Y$70,0)),$Y$40,$AG$3))))</f>
        <v>0</v>
      </c>
      <c r="AI51" s="40">
        <f t="shared" si="47"/>
        <v>0</v>
      </c>
      <c r="AJ51" s="40">
        <f t="shared" si="47"/>
        <v>0</v>
      </c>
      <c r="AK51" s="40">
        <f t="shared" si="47"/>
        <v>0</v>
      </c>
      <c r="AL51" s="40">
        <f t="shared" si="47"/>
        <v>0</v>
      </c>
      <c r="AM51" s="40">
        <f t="shared" si="47"/>
        <v>0</v>
      </c>
      <c r="AN51" s="40">
        <f t="shared" si="47"/>
        <v>0</v>
      </c>
      <c r="AO51" s="40">
        <f t="shared" si="47"/>
        <v>0</v>
      </c>
      <c r="AP51" s="40">
        <f t="shared" si="47"/>
        <v>0</v>
      </c>
      <c r="AQ51" s="40">
        <f t="shared" si="47"/>
        <v>-2</v>
      </c>
      <c r="AR51" s="40" t="str">
        <f t="shared" si="47"/>
        <v/>
      </c>
      <c r="AS51" s="40" t="str">
        <f t="shared" si="47"/>
        <v/>
      </c>
      <c r="AT51" s="40" t="str">
        <f t="shared" si="47"/>
        <v/>
      </c>
      <c r="AU51" s="40" t="str">
        <f t="shared" si="47"/>
        <v/>
      </c>
      <c r="AV51" s="5"/>
      <c r="AW51" s="5"/>
      <c r="AX51" s="5"/>
      <c r="AY51" s="5"/>
      <c r="AZ51" s="5"/>
      <c r="BA51" s="73">
        <v>4.5546218487394903</v>
      </c>
      <c r="BB51" s="5"/>
      <c r="BC51" s="5"/>
    </row>
    <row r="52" spans="1:55" ht="12" customHeight="1" x14ac:dyDescent="0.25">
      <c r="A52" s="77"/>
      <c r="B52" s="77">
        <v>4.0460000000000003</v>
      </c>
      <c r="C52" s="77">
        <v>-2.1</v>
      </c>
      <c r="D52" s="131">
        <f t="shared" si="7"/>
        <v>48</v>
      </c>
      <c r="E52" s="131">
        <f t="shared" si="4"/>
        <v>4.0460000000000003</v>
      </c>
      <c r="F52" s="118">
        <v>4.0460000000000003</v>
      </c>
      <c r="G52" s="118">
        <v>-2.1</v>
      </c>
      <c r="H52" s="129">
        <v>4.916666666667</v>
      </c>
      <c r="I52" s="129">
        <v>19.070964018217001</v>
      </c>
      <c r="J52" s="129">
        <v>4.916666666667</v>
      </c>
      <c r="K52" s="129">
        <v>341.28420534378898</v>
      </c>
      <c r="L52" s="81">
        <v>4.916666666667</v>
      </c>
      <c r="M52" s="82">
        <v>-255.43591420220599</v>
      </c>
      <c r="N52" s="82">
        <v>-5150.0106138422598</v>
      </c>
      <c r="O52" s="82">
        <v>-2284.8404191547202</v>
      </c>
      <c r="P52" s="82">
        <v>-57672.474704549597</v>
      </c>
      <c r="Q52" s="139">
        <v>11</v>
      </c>
      <c r="R52" s="116" t="s">
        <v>121</v>
      </c>
      <c r="S52" s="116"/>
      <c r="T52" s="116"/>
      <c r="U52" s="116"/>
      <c r="V52" s="117">
        <f t="shared" si="35"/>
        <v>15</v>
      </c>
      <c r="W52" s="117">
        <f t="shared" si="41"/>
        <v>11</v>
      </c>
      <c r="X52" s="117">
        <v>9</v>
      </c>
      <c r="Y52" s="50" t="str">
        <f t="shared" si="33"/>
        <v>10,12</v>
      </c>
      <c r="Z52" s="53"/>
      <c r="AA52" s="53"/>
      <c r="AB52" s="53"/>
      <c r="AC52" s="53"/>
      <c r="AD52" s="53"/>
      <c r="AE52" s="53"/>
      <c r="AF52" s="53">
        <f t="shared" si="37"/>
        <v>12</v>
      </c>
      <c r="AG52" s="5">
        <f t="shared" si="31"/>
        <v>12</v>
      </c>
      <c r="AH52" s="40">
        <f t="shared" ref="AH52:AU52" si="48">IF(AH34="","",IF(ISNUMBER(MATCH(AH34,$AE$27:$AE$37,0)),$Y$27,IF(ISNUMBER(MATCH(AH34,$V$35:$V$38,0)),$U$32,IF(ISNUMBER(MATCH(AH34,$Y$41:$Y$70,0)),$Y$40,$AG$3))))</f>
        <v>0</v>
      </c>
      <c r="AI52" s="40">
        <f t="shared" si="48"/>
        <v>0</v>
      </c>
      <c r="AJ52" s="40" t="str">
        <f t="shared" si="48"/>
        <v>W</v>
      </c>
      <c r="AK52" s="40">
        <f t="shared" si="48"/>
        <v>0</v>
      </c>
      <c r="AL52" s="40">
        <f t="shared" si="48"/>
        <v>0</v>
      </c>
      <c r="AM52" s="40">
        <f t="shared" si="48"/>
        <v>0</v>
      </c>
      <c r="AN52" s="40">
        <f t="shared" si="48"/>
        <v>0</v>
      </c>
      <c r="AO52" s="40">
        <f t="shared" si="48"/>
        <v>0</v>
      </c>
      <c r="AP52" s="40">
        <f t="shared" si="48"/>
        <v>0</v>
      </c>
      <c r="AQ52" s="40">
        <f t="shared" si="48"/>
        <v>-2</v>
      </c>
      <c r="AR52" s="40" t="str">
        <f t="shared" si="48"/>
        <v/>
      </c>
      <c r="AS52" s="40" t="str">
        <f t="shared" si="48"/>
        <v/>
      </c>
      <c r="AT52" s="40" t="str">
        <f t="shared" si="48"/>
        <v/>
      </c>
      <c r="AU52" s="40" t="str">
        <f t="shared" si="48"/>
        <v/>
      </c>
      <c r="AV52" s="1"/>
      <c r="AW52" s="5"/>
      <c r="AX52" s="5"/>
      <c r="AY52" s="5"/>
      <c r="AZ52" s="5"/>
      <c r="BA52" s="73">
        <v>4.6302521008403303</v>
      </c>
      <c r="BB52" s="5"/>
      <c r="BC52" s="5"/>
    </row>
    <row r="53" spans="1:55" ht="12" customHeight="1" x14ac:dyDescent="0.25">
      <c r="A53" s="77"/>
      <c r="B53" s="77">
        <v>4.0960000000000001</v>
      </c>
      <c r="C53" s="77">
        <v>-2.5</v>
      </c>
      <c r="D53" s="131">
        <f t="shared" si="7"/>
        <v>49</v>
      </c>
      <c r="E53" s="131">
        <f t="shared" si="4"/>
        <v>4.0960000000000001</v>
      </c>
      <c r="F53" s="118">
        <v>4.0960000000000001</v>
      </c>
      <c r="G53" s="118">
        <v>-2.5</v>
      </c>
      <c r="H53" s="129">
        <v>5</v>
      </c>
      <c r="I53" s="129">
        <v>19.161033326741101</v>
      </c>
      <c r="J53" s="129">
        <v>5</v>
      </c>
      <c r="K53" s="129">
        <v>342.53031794103202</v>
      </c>
      <c r="L53" s="81">
        <v>5</v>
      </c>
      <c r="M53" s="82">
        <v>-273.02171393367797</v>
      </c>
      <c r="N53" s="82">
        <v>-6034.7824107005399</v>
      </c>
      <c r="O53" s="82">
        <v>-2548.8723915993901</v>
      </c>
      <c r="P53" s="82">
        <v>-70942.460654230701</v>
      </c>
      <c r="Q53" s="139">
        <v>12</v>
      </c>
      <c r="R53" s="116" t="s">
        <v>122</v>
      </c>
      <c r="S53" s="116"/>
      <c r="T53" s="116"/>
      <c r="U53" s="116"/>
      <c r="V53" s="117">
        <f t="shared" si="35"/>
        <v>15</v>
      </c>
      <c r="W53" s="117">
        <f t="shared" si="41"/>
        <v>12</v>
      </c>
      <c r="X53" s="117">
        <v>9</v>
      </c>
      <c r="Y53" s="50" t="str">
        <f t="shared" si="33"/>
        <v>10,13</v>
      </c>
      <c r="Z53" s="53"/>
      <c r="AA53" s="53"/>
      <c r="AB53" s="53"/>
      <c r="AC53" s="53"/>
      <c r="AD53" s="53"/>
      <c r="AE53" s="53"/>
      <c r="AF53" s="53">
        <f t="shared" si="37"/>
        <v>13</v>
      </c>
      <c r="AG53" s="5">
        <f t="shared" si="31"/>
        <v>13</v>
      </c>
      <c r="AH53" s="40">
        <f t="shared" ref="AH53:AU53" si="49">IF(AH35="","",IF(ISNUMBER(MATCH(AH35,$AE$27:$AE$37,0)),$Y$27,IF(ISNUMBER(MATCH(AH35,$V$35:$V$38,0)),$U$32,IF(ISNUMBER(MATCH(AH35,$Y$41:$Y$70,0)),$Y$40,$AG$3))))</f>
        <v>0</v>
      </c>
      <c r="AI53" s="40">
        <f t="shared" si="49"/>
        <v>0</v>
      </c>
      <c r="AJ53" s="40">
        <f t="shared" si="49"/>
        <v>0</v>
      </c>
      <c r="AK53" s="40">
        <f t="shared" si="49"/>
        <v>0</v>
      </c>
      <c r="AL53" s="40">
        <f t="shared" si="49"/>
        <v>0</v>
      </c>
      <c r="AM53" s="40">
        <f t="shared" si="49"/>
        <v>0</v>
      </c>
      <c r="AN53" s="40">
        <f t="shared" si="49"/>
        <v>0</v>
      </c>
      <c r="AO53" s="40">
        <f t="shared" si="49"/>
        <v>0</v>
      </c>
      <c r="AP53" s="40">
        <f t="shared" si="49"/>
        <v>0</v>
      </c>
      <c r="AQ53" s="40">
        <f t="shared" si="49"/>
        <v>-2</v>
      </c>
      <c r="AR53" s="40" t="str">
        <f t="shared" si="49"/>
        <v/>
      </c>
      <c r="AS53" s="40" t="str">
        <f t="shared" si="49"/>
        <v/>
      </c>
      <c r="AT53" s="40" t="str">
        <f t="shared" si="49"/>
        <v/>
      </c>
      <c r="AU53" s="40" t="str">
        <f t="shared" si="49"/>
        <v/>
      </c>
      <c r="AV53" s="1"/>
      <c r="AW53" s="5"/>
      <c r="AX53" s="5"/>
      <c r="AY53" s="5"/>
      <c r="AZ53" s="5"/>
      <c r="BA53" s="73">
        <v>4.7058823529411704</v>
      </c>
      <c r="BB53" s="5"/>
      <c r="BC53" s="5"/>
    </row>
    <row r="54" spans="1:55" ht="12" customHeight="1" x14ac:dyDescent="0.25">
      <c r="A54" s="77"/>
      <c r="B54" s="77">
        <v>4.1459999999999999</v>
      </c>
      <c r="C54" s="77">
        <v>-2.1</v>
      </c>
      <c r="D54" s="131">
        <f t="shared" si="7"/>
        <v>50</v>
      </c>
      <c r="E54" s="131">
        <f t="shared" si="4"/>
        <v>4.1459999999999901</v>
      </c>
      <c r="F54" s="118">
        <v>4.1459999999999901</v>
      </c>
      <c r="G54" s="118">
        <v>-2.1</v>
      </c>
      <c r="H54" s="129">
        <v>5.083333333333</v>
      </c>
      <c r="I54" s="129">
        <v>18.9192026475977</v>
      </c>
      <c r="J54" s="129">
        <v>5.083333333333</v>
      </c>
      <c r="K54" s="129">
        <v>343.75880482897799</v>
      </c>
      <c r="L54" s="81">
        <v>5.083333333333</v>
      </c>
      <c r="M54" s="82">
        <v>-296.50020695399201</v>
      </c>
      <c r="N54" s="82">
        <v>-6826.8420882567798</v>
      </c>
      <c r="O54" s="82">
        <v>-2901.8203831363498</v>
      </c>
      <c r="P54" s="82">
        <v>-82826.608617831793</v>
      </c>
      <c r="Q54" s="139">
        <v>13</v>
      </c>
      <c r="R54" s="116" t="s">
        <v>123</v>
      </c>
      <c r="S54" s="116"/>
      <c r="T54" s="116"/>
      <c r="U54" s="116"/>
      <c r="V54" s="117">
        <f t="shared" si="35"/>
        <v>15</v>
      </c>
      <c r="W54" s="117">
        <f t="shared" si="41"/>
        <v>13</v>
      </c>
      <c r="X54" s="117">
        <v>9</v>
      </c>
      <c r="Y54" s="50" t="str">
        <f t="shared" si="33"/>
        <v>10,14</v>
      </c>
      <c r="Z54" s="53"/>
      <c r="AA54" s="53"/>
      <c r="AB54" s="53"/>
      <c r="AC54" s="53"/>
      <c r="AD54" s="53"/>
      <c r="AE54" s="53"/>
      <c r="AF54" s="53">
        <f t="shared" si="37"/>
        <v>14</v>
      </c>
      <c r="AG54" s="5">
        <f t="shared" si="31"/>
        <v>14</v>
      </c>
      <c r="AH54" s="40">
        <f t="shared" ref="AH54:AU54" si="50">IF(AH36="","",IF(ISNUMBER(MATCH(AH36,$AE$27:$AE$37,0)),$Y$27,IF(ISNUMBER(MATCH(AH36,$V$35:$V$38,0)),$U$32,IF(ISNUMBER(MATCH(AH36,$Y$41:$Y$70,0)),$Y$40,$AG$3))))</f>
        <v>0</v>
      </c>
      <c r="AI54" s="40">
        <f t="shared" si="50"/>
        <v>0</v>
      </c>
      <c r="AJ54" s="40">
        <f t="shared" si="50"/>
        <v>0</v>
      </c>
      <c r="AK54" s="40">
        <f t="shared" si="50"/>
        <v>0</v>
      </c>
      <c r="AL54" s="40">
        <f t="shared" si="50"/>
        <v>0</v>
      </c>
      <c r="AM54" s="40" t="str">
        <f t="shared" si="50"/>
        <v>W</v>
      </c>
      <c r="AN54" s="40">
        <f t="shared" si="50"/>
        <v>0</v>
      </c>
      <c r="AO54" s="40">
        <f t="shared" si="50"/>
        <v>0</v>
      </c>
      <c r="AP54" s="40">
        <f t="shared" si="50"/>
        <v>0</v>
      </c>
      <c r="AQ54" s="40">
        <f t="shared" si="50"/>
        <v>-2</v>
      </c>
      <c r="AR54" s="40" t="str">
        <f t="shared" si="50"/>
        <v/>
      </c>
      <c r="AS54" s="40" t="str">
        <f t="shared" si="50"/>
        <v/>
      </c>
      <c r="AT54" s="40" t="str">
        <f t="shared" si="50"/>
        <v/>
      </c>
      <c r="AU54" s="40" t="str">
        <f t="shared" si="50"/>
        <v/>
      </c>
      <c r="AV54" s="40" t="str">
        <f t="shared" ref="AV54:AY55" si="51">IF(AV23="","",IF(ISNUMBER(MATCH(AV23,$AE$27:$AE$37,0)),$Y$27,$AG$3))</f>
        <v/>
      </c>
      <c r="AW54" s="40" t="str">
        <f t="shared" si="51"/>
        <v/>
      </c>
      <c r="AX54" s="40" t="str">
        <f t="shared" si="51"/>
        <v/>
      </c>
      <c r="AY54" s="40" t="str">
        <f t="shared" si="51"/>
        <v/>
      </c>
      <c r="AZ54" s="5"/>
      <c r="BA54" s="73">
        <v>4.7815126050420096</v>
      </c>
      <c r="BB54" s="5"/>
      <c r="BC54" s="5"/>
    </row>
    <row r="55" spans="1:55" ht="12" customHeight="1" x14ac:dyDescent="0.25">
      <c r="A55" s="77"/>
      <c r="B55" s="77">
        <v>4.3019999999999996</v>
      </c>
      <c r="C55" s="77">
        <v>2.1</v>
      </c>
      <c r="D55" s="131">
        <f t="shared" si="7"/>
        <v>51</v>
      </c>
      <c r="E55" s="131">
        <f t="shared" si="4"/>
        <v>4.3019999999999898</v>
      </c>
      <c r="F55" s="118">
        <v>4.3019999999999898</v>
      </c>
      <c r="G55" s="118">
        <v>2.1</v>
      </c>
      <c r="H55" s="129">
        <v>5.166666666667</v>
      </c>
      <c r="I55" s="129">
        <v>18.5852403391855</v>
      </c>
      <c r="J55" s="129">
        <v>5.166666666667</v>
      </c>
      <c r="K55" s="129">
        <v>344.96967327028699</v>
      </c>
      <c r="L55" s="81">
        <v>5.166666666667</v>
      </c>
      <c r="M55" s="82">
        <v>-304.48184052431202</v>
      </c>
      <c r="N55" s="82">
        <v>-6829.66875788584</v>
      </c>
      <c r="O55" s="82">
        <v>-3022.14785841405</v>
      </c>
      <c r="P55" s="82">
        <v>-82872.308928608996</v>
      </c>
      <c r="Q55" s="139">
        <v>14</v>
      </c>
      <c r="R55" s="116" t="s">
        <v>124</v>
      </c>
      <c r="S55" s="116"/>
      <c r="T55" s="116"/>
      <c r="U55" s="116"/>
      <c r="V55" s="117">
        <f t="shared" si="35"/>
        <v>15</v>
      </c>
      <c r="W55" s="117">
        <f t="shared" si="41"/>
        <v>14</v>
      </c>
      <c r="X55" s="117">
        <v>9</v>
      </c>
      <c r="Y55" s="50" t="str">
        <f t="shared" si="33"/>
        <v>10,15</v>
      </c>
      <c r="Z55" s="53"/>
      <c r="AA55" s="53"/>
      <c r="AB55" s="53"/>
      <c r="AC55" s="53"/>
      <c r="AD55" s="53"/>
      <c r="AE55" s="53"/>
      <c r="AF55" s="53">
        <f t="shared" si="37"/>
        <v>15</v>
      </c>
      <c r="AG55" s="5">
        <f t="shared" si="31"/>
        <v>15</v>
      </c>
      <c r="AH55" s="40">
        <f t="shared" ref="AH55:AU55" si="52">IF(AH37="","",IF(ISNUMBER(MATCH(AH37,$AE$27:$AE$37,0)),$Y$27,IF(ISNUMBER(MATCH(AH37,$V$35:$V$38,0)),$U$32,IF(ISNUMBER(MATCH(AH37,$Y$41:$Y$70,0)),$Y$40,$AG$3))))</f>
        <v>0</v>
      </c>
      <c r="AI55" s="40">
        <f t="shared" si="52"/>
        <v>0</v>
      </c>
      <c r="AJ55" s="40">
        <f t="shared" si="52"/>
        <v>0</v>
      </c>
      <c r="AK55" s="40">
        <f t="shared" si="52"/>
        <v>0</v>
      </c>
      <c r="AL55" s="40">
        <f t="shared" si="52"/>
        <v>0</v>
      </c>
      <c r="AM55" s="40">
        <f t="shared" si="52"/>
        <v>0</v>
      </c>
      <c r="AN55" s="40">
        <f t="shared" si="52"/>
        <v>0</v>
      </c>
      <c r="AO55" s="40">
        <f t="shared" si="52"/>
        <v>0</v>
      </c>
      <c r="AP55" s="40">
        <f t="shared" si="52"/>
        <v>0</v>
      </c>
      <c r="AQ55" s="40">
        <f t="shared" si="52"/>
        <v>-2</v>
      </c>
      <c r="AR55" s="40" t="str">
        <f t="shared" si="52"/>
        <v/>
      </c>
      <c r="AS55" s="40" t="str">
        <f t="shared" si="52"/>
        <v/>
      </c>
      <c r="AT55" s="40" t="str">
        <f t="shared" si="52"/>
        <v/>
      </c>
      <c r="AU55" s="40" t="str">
        <f t="shared" si="52"/>
        <v/>
      </c>
      <c r="AV55" s="40" t="str">
        <f t="shared" si="51"/>
        <v/>
      </c>
      <c r="AW55" s="40" t="str">
        <f t="shared" si="51"/>
        <v/>
      </c>
      <c r="AX55" s="40" t="str">
        <f t="shared" si="51"/>
        <v/>
      </c>
      <c r="AY55" s="40" t="str">
        <f t="shared" si="51"/>
        <v/>
      </c>
      <c r="AZ55" s="5"/>
      <c r="BA55" s="73">
        <v>4.8571428571428497</v>
      </c>
      <c r="BB55" s="5"/>
      <c r="BC55" s="5"/>
    </row>
    <row r="56" spans="1:55" ht="12" customHeight="1" x14ac:dyDescent="0.25">
      <c r="A56" s="77"/>
      <c r="B56" s="77">
        <v>4.3520000000000003</v>
      </c>
      <c r="C56" s="77">
        <v>2.5</v>
      </c>
      <c r="D56" s="131">
        <f t="shared" si="7"/>
        <v>52</v>
      </c>
      <c r="E56" s="131">
        <f t="shared" si="4"/>
        <v>4.3520000000000003</v>
      </c>
      <c r="F56" s="118">
        <v>4.3520000000000003</v>
      </c>
      <c r="G56" s="118">
        <v>2.5</v>
      </c>
      <c r="H56" s="129">
        <v>5.25</v>
      </c>
      <c r="I56" s="129">
        <v>18.481925769607599</v>
      </c>
      <c r="J56" s="129">
        <v>5.25</v>
      </c>
      <c r="K56" s="129">
        <v>346.16298686225201</v>
      </c>
      <c r="L56" s="81">
        <v>5.25</v>
      </c>
      <c r="M56" s="82">
        <v>-289.27884842400198</v>
      </c>
      <c r="N56" s="82">
        <v>-6032.4435626714903</v>
      </c>
      <c r="O56" s="82">
        <v>-2794.0026634248602</v>
      </c>
      <c r="P56" s="82">
        <v>-70912.497094610502</v>
      </c>
      <c r="Q56" s="107">
        <v>15</v>
      </c>
      <c r="R56" s="116" t="s">
        <v>125</v>
      </c>
      <c r="S56" s="116"/>
      <c r="T56" s="116"/>
      <c r="U56" s="116"/>
      <c r="V56" s="117">
        <v>1500</v>
      </c>
      <c r="W56" s="117">
        <v>0</v>
      </c>
      <c r="X56" s="117">
        <v>9</v>
      </c>
      <c r="Y56" s="50" t="str">
        <f t="shared" si="33"/>
        <v>10,1</v>
      </c>
      <c r="Z56" s="53"/>
      <c r="AA56" s="53"/>
      <c r="AB56" s="53"/>
      <c r="AC56" s="53"/>
      <c r="AD56" s="53"/>
      <c r="AE56" s="53"/>
      <c r="AF56" s="53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40" t="str">
        <f t="shared" ref="AX56:AY70" si="53">IF(AX25="","",IF(ISNUMBER(MATCH(AX25,$AE$27:$AE$37,0)),$Y$27,$AG$3))</f>
        <v/>
      </c>
      <c r="AY56" s="40" t="str">
        <f t="shared" si="53"/>
        <v/>
      </c>
      <c r="AZ56" s="5"/>
      <c r="BA56" s="73">
        <v>4.9327731092436897</v>
      </c>
      <c r="BB56" s="5"/>
      <c r="BC56" s="5"/>
    </row>
    <row r="57" spans="1:55" ht="12" customHeight="1" x14ac:dyDescent="0.25">
      <c r="A57" s="77"/>
      <c r="B57" s="77">
        <v>4.4020000000000001</v>
      </c>
      <c r="C57" s="77">
        <v>2</v>
      </c>
      <c r="D57" s="131">
        <f t="shared" si="7"/>
        <v>53</v>
      </c>
      <c r="E57" s="131">
        <f t="shared" si="4"/>
        <v>4.4020000000000001</v>
      </c>
      <c r="F57" s="118">
        <v>4.4020000000000001</v>
      </c>
      <c r="G57" s="118">
        <v>2</v>
      </c>
      <c r="H57" s="129">
        <v>5.333333333333</v>
      </c>
      <c r="I57" s="129">
        <v>18.6930934362416</v>
      </c>
      <c r="J57" s="129">
        <v>5.333333333333</v>
      </c>
      <c r="K57" s="129">
        <v>347.33886579221399</v>
      </c>
      <c r="L57" s="81">
        <v>5.333333333333</v>
      </c>
      <c r="M57" s="82">
        <v>-267.01855838984198</v>
      </c>
      <c r="N57" s="82">
        <v>-5259.7824951079501</v>
      </c>
      <c r="O57" s="82">
        <v>-2459.4687508809102</v>
      </c>
      <c r="P57" s="82">
        <v>-59316.460951281901</v>
      </c>
      <c r="Q57" s="107">
        <v>16</v>
      </c>
      <c r="R57" s="116" t="s">
        <v>126</v>
      </c>
      <c r="S57" s="116"/>
      <c r="T57" s="116"/>
      <c r="U57" s="116"/>
      <c r="V57" s="117">
        <f t="shared" si="35"/>
        <v>1500</v>
      </c>
      <c r="W57" s="117">
        <f t="shared" si="41"/>
        <v>1</v>
      </c>
      <c r="X57" s="117">
        <v>9</v>
      </c>
      <c r="Y57" s="50" t="str">
        <f t="shared" si="33"/>
        <v>10,2</v>
      </c>
      <c r="Z57" s="101"/>
      <c r="AA57" s="53"/>
      <c r="AB57" s="53"/>
      <c r="AC57" s="53"/>
      <c r="AD57" s="53"/>
      <c r="AE57" s="53"/>
      <c r="AF57" s="53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40" t="str">
        <f t="shared" si="53"/>
        <v/>
      </c>
      <c r="AY57" s="40" t="str">
        <f t="shared" si="53"/>
        <v/>
      </c>
      <c r="AZ57" s="5"/>
      <c r="BA57" s="73">
        <v>5.0084033613445298</v>
      </c>
      <c r="BB57" s="5"/>
      <c r="BC57" s="5"/>
    </row>
    <row r="58" spans="1:55" ht="12" customHeight="1" x14ac:dyDescent="0.25">
      <c r="A58" s="77"/>
      <c r="B58" s="77">
        <v>4.5579999999999998</v>
      </c>
      <c r="C58" s="77">
        <v>-2.4</v>
      </c>
      <c r="D58" s="131">
        <f t="shared" si="7"/>
        <v>54</v>
      </c>
      <c r="E58" s="131">
        <f t="shared" si="4"/>
        <v>4.5579999999999901</v>
      </c>
      <c r="F58" s="118">
        <v>4.5579999999999901</v>
      </c>
      <c r="G58" s="118">
        <v>-2.3999999999999901</v>
      </c>
      <c r="H58" s="129">
        <v>5.416666666667</v>
      </c>
      <c r="I58" s="129">
        <v>19.011638037207799</v>
      </c>
      <c r="J58" s="129">
        <v>5.416666666667</v>
      </c>
      <c r="K58" s="129">
        <v>348.49743512110899</v>
      </c>
      <c r="L58" s="81">
        <v>5.416666666667</v>
      </c>
      <c r="M58" s="82">
        <v>-258.029417006269</v>
      </c>
      <c r="N58" s="82">
        <v>-5193.96326882008</v>
      </c>
      <c r="O58" s="82">
        <v>-2324.1072914950701</v>
      </c>
      <c r="P58" s="82">
        <v>-58322.661301531502</v>
      </c>
      <c r="Q58" s="107">
        <v>17</v>
      </c>
      <c r="R58" s="116" t="s">
        <v>127</v>
      </c>
      <c r="S58" s="116"/>
      <c r="T58" s="116"/>
      <c r="U58" s="116"/>
      <c r="V58" s="117">
        <f t="shared" si="35"/>
        <v>1500</v>
      </c>
      <c r="W58" s="117">
        <f t="shared" si="41"/>
        <v>2</v>
      </c>
      <c r="X58" s="117">
        <v>9</v>
      </c>
      <c r="Y58" s="50" t="str">
        <f t="shared" si="33"/>
        <v>10,3</v>
      </c>
      <c r="Z58" s="101"/>
      <c r="AA58" s="53"/>
      <c r="AB58" s="53"/>
      <c r="AC58" s="53"/>
      <c r="AD58" s="53"/>
      <c r="AE58" s="53"/>
      <c r="AF58" s="5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40" t="str">
        <f t="shared" si="53"/>
        <v/>
      </c>
      <c r="AY58" s="40" t="str">
        <f t="shared" si="53"/>
        <v/>
      </c>
      <c r="AZ58" s="5"/>
      <c r="BA58" s="73">
        <v>5.0840336134453699</v>
      </c>
      <c r="BB58" s="5"/>
      <c r="BC58" s="5"/>
    </row>
    <row r="59" spans="1:55" ht="12" customHeight="1" x14ac:dyDescent="0.25">
      <c r="A59" s="77"/>
      <c r="B59" s="77">
        <v>4.6079999999999997</v>
      </c>
      <c r="C59" s="77">
        <v>-2.8</v>
      </c>
      <c r="D59" s="131">
        <f t="shared" si="7"/>
        <v>55</v>
      </c>
      <c r="E59" s="131">
        <f t="shared" si="4"/>
        <v>4.6079999999999899</v>
      </c>
      <c r="F59" s="118">
        <v>4.6079999999999899</v>
      </c>
      <c r="G59" s="118">
        <v>-2.7999999999999901</v>
      </c>
      <c r="H59" s="129">
        <v>5.5</v>
      </c>
      <c r="I59" s="129">
        <v>19.110297999123201</v>
      </c>
      <c r="J59" s="129">
        <v>5.5</v>
      </c>
      <c r="K59" s="129">
        <v>349.63876627364402</v>
      </c>
      <c r="L59" s="81">
        <v>5.5</v>
      </c>
      <c r="M59" s="82">
        <v>-272.95508294864999</v>
      </c>
      <c r="N59" s="82">
        <v>-5984.0209584308504</v>
      </c>
      <c r="O59" s="82">
        <v>-2548.15742051998</v>
      </c>
      <c r="P59" s="82">
        <v>-70171.630898415606</v>
      </c>
      <c r="Q59" s="107">
        <v>18</v>
      </c>
      <c r="R59" s="116" t="s">
        <v>128</v>
      </c>
      <c r="S59" s="116"/>
      <c r="T59" s="116"/>
      <c r="U59" s="116"/>
      <c r="V59" s="117">
        <f t="shared" si="35"/>
        <v>1500</v>
      </c>
      <c r="W59" s="117">
        <f t="shared" si="41"/>
        <v>3</v>
      </c>
      <c r="X59" s="117">
        <v>9</v>
      </c>
      <c r="Y59" s="50" t="str">
        <f t="shared" si="33"/>
        <v>10,4</v>
      </c>
      <c r="Z59" s="101"/>
      <c r="AA59" s="53"/>
      <c r="AB59" s="53"/>
      <c r="AC59" s="53"/>
      <c r="AD59" s="53"/>
      <c r="AE59" s="53"/>
      <c r="AF59" s="53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40" t="str">
        <f t="shared" si="53"/>
        <v/>
      </c>
      <c r="AY59" s="40" t="str">
        <f t="shared" si="53"/>
        <v/>
      </c>
      <c r="AZ59" s="5"/>
      <c r="BA59" s="73">
        <v>5.1596638655462099</v>
      </c>
      <c r="BB59" s="5"/>
      <c r="BC59" s="5"/>
    </row>
    <row r="60" spans="1:55" ht="12" customHeight="1" x14ac:dyDescent="0.25">
      <c r="A60" s="77"/>
      <c r="B60" s="77">
        <v>4.6580000000000004</v>
      </c>
      <c r="C60" s="77">
        <v>-2.4</v>
      </c>
      <c r="D60" s="131">
        <f t="shared" si="7"/>
        <v>56</v>
      </c>
      <c r="E60" s="131">
        <f t="shared" si="4"/>
        <v>4.6580000000000004</v>
      </c>
      <c r="F60" s="118">
        <v>4.6580000000000004</v>
      </c>
      <c r="G60" s="118">
        <v>-2.3999999999999901</v>
      </c>
      <c r="H60" s="129">
        <v>5.583333333333</v>
      </c>
      <c r="I60" s="129">
        <v>18.886072750913598</v>
      </c>
      <c r="J60" s="129">
        <v>5.583333333333</v>
      </c>
      <c r="K60" s="129">
        <v>350.76287239927399</v>
      </c>
      <c r="L60" s="81">
        <v>5.583333333333</v>
      </c>
      <c r="M60" s="82">
        <v>-296.340994936794</v>
      </c>
      <c r="N60" s="82">
        <v>-6804.7964449433903</v>
      </c>
      <c r="O60" s="82">
        <v>-2899.6720213931999</v>
      </c>
      <c r="P60" s="82">
        <v>-82486.285368134806</v>
      </c>
      <c r="Q60" s="107">
        <v>19</v>
      </c>
      <c r="R60" s="116" t="s">
        <v>129</v>
      </c>
      <c r="S60" s="116"/>
      <c r="T60" s="116"/>
      <c r="U60" s="116"/>
      <c r="V60" s="117">
        <f t="shared" si="35"/>
        <v>1500</v>
      </c>
      <c r="W60" s="117">
        <f t="shared" si="41"/>
        <v>4</v>
      </c>
      <c r="X60" s="117">
        <v>9</v>
      </c>
      <c r="Y60" s="50" t="str">
        <f t="shared" si="33"/>
        <v>10,5</v>
      </c>
      <c r="Z60" s="101"/>
      <c r="AA60" s="53"/>
      <c r="AB60" s="53"/>
      <c r="AC60" s="53"/>
      <c r="AD60" s="53"/>
      <c r="AE60" s="53"/>
      <c r="AF60" s="53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40" t="str">
        <f t="shared" ref="AV60:AW70" si="54">IF(AV29="","",IF(ISNUMBER(MATCH(AV29,$AE$27:$AE$37,0)),$Y$27,$AG$3))</f>
        <v/>
      </c>
      <c r="AW60" s="40" t="str">
        <f t="shared" si="54"/>
        <v/>
      </c>
      <c r="AX60" s="40" t="str">
        <f t="shared" si="53"/>
        <v/>
      </c>
      <c r="AY60" s="40" t="str">
        <f t="shared" si="53"/>
        <v/>
      </c>
      <c r="AZ60" s="5"/>
      <c r="BA60" s="73">
        <v>5.23529411764705</v>
      </c>
      <c r="BB60" s="5"/>
      <c r="BC60" s="5"/>
    </row>
    <row r="61" spans="1:55" ht="12" customHeight="1" x14ac:dyDescent="0.25">
      <c r="A61" s="77"/>
      <c r="B61" s="77">
        <v>4.8140000000000001</v>
      </c>
      <c r="C61" s="77">
        <v>2.4</v>
      </c>
      <c r="D61" s="131">
        <f t="shared" si="7"/>
        <v>57</v>
      </c>
      <c r="E61" s="131">
        <f t="shared" si="4"/>
        <v>4.8140000000000001</v>
      </c>
      <c r="F61" s="118">
        <v>4.8140000000000001</v>
      </c>
      <c r="G61" s="118">
        <v>2.3999999999999901</v>
      </c>
      <c r="H61" s="129">
        <v>5.666666666667</v>
      </c>
      <c r="I61" s="129">
        <v>18.5326419022545</v>
      </c>
      <c r="J61" s="129">
        <v>5.666666666667</v>
      </c>
      <c r="K61" s="129">
        <v>351.86975829616398</v>
      </c>
      <c r="L61" s="81">
        <v>5.666666666667</v>
      </c>
      <c r="M61" s="82">
        <v>-307.52674186611301</v>
      </c>
      <c r="N61" s="82">
        <v>-6945.0565480650603</v>
      </c>
      <c r="O61" s="82">
        <v>-3068.1222492022398</v>
      </c>
      <c r="P61" s="82">
        <v>-84593.990506255897</v>
      </c>
      <c r="Q61" s="107">
        <v>20</v>
      </c>
      <c r="R61" s="116" t="s">
        <v>130</v>
      </c>
      <c r="S61" s="116"/>
      <c r="T61" s="116"/>
      <c r="U61" s="116"/>
      <c r="V61" s="117">
        <f t="shared" si="35"/>
        <v>1500</v>
      </c>
      <c r="W61" s="117">
        <f t="shared" si="41"/>
        <v>5</v>
      </c>
      <c r="X61" s="117">
        <v>9</v>
      </c>
      <c r="Y61" s="50" t="str">
        <f t="shared" si="33"/>
        <v>10,6</v>
      </c>
      <c r="Z61" s="101"/>
      <c r="AA61" s="53"/>
      <c r="AB61" s="53"/>
      <c r="AC61" s="53"/>
      <c r="AD61" s="53"/>
      <c r="AE61" s="53"/>
      <c r="AF61" s="53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40" t="str">
        <f t="shared" si="54"/>
        <v/>
      </c>
      <c r="AW61" s="40" t="str">
        <f t="shared" si="54"/>
        <v/>
      </c>
      <c r="AX61" s="40" t="str">
        <f t="shared" si="53"/>
        <v/>
      </c>
      <c r="AY61" s="40" t="str">
        <f t="shared" si="53"/>
        <v/>
      </c>
      <c r="AZ61" s="5"/>
      <c r="BA61" s="73">
        <v>5.3109243697478901</v>
      </c>
      <c r="BB61" s="5"/>
      <c r="BC61" s="5"/>
    </row>
    <row r="62" spans="1:55" ht="12" customHeight="1" x14ac:dyDescent="0.25">
      <c r="A62" s="77"/>
      <c r="B62" s="77">
        <v>4.8639999999999999</v>
      </c>
      <c r="C62" s="77">
        <v>2.8</v>
      </c>
      <c r="D62" s="131">
        <f t="shared" si="7"/>
        <v>58</v>
      </c>
      <c r="E62" s="131">
        <f t="shared" si="4"/>
        <v>4.8639999999999901</v>
      </c>
      <c r="F62" s="118">
        <v>4.8639999999999901</v>
      </c>
      <c r="G62" s="118">
        <v>2.7999999999999901</v>
      </c>
      <c r="H62" s="129">
        <v>5.75</v>
      </c>
      <c r="I62" s="129">
        <v>18.388414078418499</v>
      </c>
      <c r="J62" s="129">
        <v>5.75</v>
      </c>
      <c r="K62" s="129">
        <v>352.95948202714902</v>
      </c>
      <c r="L62" s="81">
        <v>5.75</v>
      </c>
      <c r="M62" s="82">
        <v>-294.00655566658298</v>
      </c>
      <c r="N62" s="82">
        <v>-6180.5217589212198</v>
      </c>
      <c r="O62" s="82">
        <v>-2865.2935626928502</v>
      </c>
      <c r="P62" s="82">
        <v>-73125.281198020399</v>
      </c>
      <c r="Q62" s="107">
        <v>21</v>
      </c>
      <c r="R62" s="116" t="s">
        <v>131</v>
      </c>
      <c r="S62" s="116"/>
      <c r="T62" s="116"/>
      <c r="U62" s="116"/>
      <c r="V62" s="117">
        <f t="shared" si="35"/>
        <v>1500</v>
      </c>
      <c r="W62" s="117">
        <f t="shared" si="41"/>
        <v>6</v>
      </c>
      <c r="X62" s="117">
        <v>9</v>
      </c>
      <c r="Y62" s="50" t="str">
        <f t="shared" si="33"/>
        <v>10,7</v>
      </c>
      <c r="Z62" s="101"/>
      <c r="AA62" s="53"/>
      <c r="AB62" s="53"/>
      <c r="AC62" s="53"/>
      <c r="AD62" s="53"/>
      <c r="AE62" s="53"/>
      <c r="AF62" s="53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40" t="str">
        <f t="shared" si="54"/>
        <v/>
      </c>
      <c r="AW62" s="40" t="str">
        <f t="shared" si="54"/>
        <v/>
      </c>
      <c r="AX62" s="40" t="str">
        <f t="shared" si="53"/>
        <v/>
      </c>
      <c r="AY62" s="40" t="str">
        <f t="shared" si="53"/>
        <v/>
      </c>
      <c r="AZ62" s="5"/>
      <c r="BA62" s="73">
        <v>5.3865546218487301</v>
      </c>
      <c r="BB62" s="5"/>
      <c r="BC62" s="5"/>
    </row>
    <row r="63" spans="1:55" ht="12" customHeight="1" x14ac:dyDescent="0.25">
      <c r="A63" s="77"/>
      <c r="B63" s="77">
        <v>4.9139999999999997</v>
      </c>
      <c r="C63" s="77">
        <v>2.4</v>
      </c>
      <c r="D63" s="131">
        <f t="shared" si="7"/>
        <v>59</v>
      </c>
      <c r="E63" s="131">
        <f t="shared" si="4"/>
        <v>4.9139999999999899</v>
      </c>
      <c r="F63" s="118">
        <v>4.9139999999999899</v>
      </c>
      <c r="G63" s="118">
        <v>2.3999999999999901</v>
      </c>
      <c r="H63" s="129">
        <v>5.833333333333</v>
      </c>
      <c r="I63" s="129">
        <v>18.6003224246694</v>
      </c>
      <c r="J63" s="129">
        <v>5.833333333333</v>
      </c>
      <c r="K63" s="129">
        <v>354.032166824706</v>
      </c>
      <c r="L63" s="81">
        <v>5.833333333333</v>
      </c>
      <c r="M63" s="82">
        <v>-268.35766946157202</v>
      </c>
      <c r="N63" s="82">
        <v>-5243.7006507297001</v>
      </c>
      <c r="O63" s="82">
        <v>-2479.8769099086398</v>
      </c>
      <c r="P63" s="82">
        <v>-59066.750111653702</v>
      </c>
      <c r="Q63" s="107">
        <v>22</v>
      </c>
      <c r="R63" s="116" t="s">
        <v>132</v>
      </c>
      <c r="S63" s="116"/>
      <c r="T63" s="116"/>
      <c r="U63" s="116"/>
      <c r="V63" s="117">
        <f t="shared" si="35"/>
        <v>1500</v>
      </c>
      <c r="W63" s="117">
        <f t="shared" si="41"/>
        <v>7</v>
      </c>
      <c r="X63" s="117">
        <v>9</v>
      </c>
      <c r="Y63" s="50" t="str">
        <f t="shared" si="33"/>
        <v>10,8</v>
      </c>
      <c r="Z63" s="101"/>
      <c r="AA63" s="53"/>
      <c r="AB63" s="53"/>
      <c r="AC63" s="53"/>
      <c r="AD63" s="53"/>
      <c r="AE63" s="53"/>
      <c r="AF63" s="53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40" t="str">
        <f t="shared" si="54"/>
        <v/>
      </c>
      <c r="AW63" s="40" t="str">
        <f t="shared" si="54"/>
        <v/>
      </c>
      <c r="AX63" s="40" t="str">
        <f t="shared" si="53"/>
        <v/>
      </c>
      <c r="AY63" s="40" t="str">
        <f t="shared" si="53"/>
        <v/>
      </c>
      <c r="AZ63" s="5"/>
      <c r="BA63" s="73">
        <v>5.4621848739495702</v>
      </c>
      <c r="BB63" s="5"/>
      <c r="BC63" s="5"/>
    </row>
    <row r="64" spans="1:55" ht="12" customHeight="1" x14ac:dyDescent="0.25">
      <c r="A64" s="77"/>
      <c r="B64" s="77">
        <v>5.07</v>
      </c>
      <c r="C64" s="77">
        <v>-2.1</v>
      </c>
      <c r="D64" s="131">
        <f t="shared" si="7"/>
        <v>60</v>
      </c>
      <c r="E64" s="131">
        <f t="shared" si="4"/>
        <v>5.07</v>
      </c>
      <c r="F64" s="118">
        <v>5.07</v>
      </c>
      <c r="G64" s="118">
        <v>-2.1</v>
      </c>
      <c r="H64" s="129">
        <v>5.916666666667</v>
      </c>
      <c r="I64" s="129">
        <v>18.980382936115799</v>
      </c>
      <c r="J64" s="129">
        <v>5.916666666667</v>
      </c>
      <c r="K64" s="129">
        <v>355.08795024942401</v>
      </c>
      <c r="L64" s="81">
        <v>5.916666666667</v>
      </c>
      <c r="M64" s="82">
        <v>-254.48932903799701</v>
      </c>
      <c r="N64" s="82">
        <v>-5014.6514161395398</v>
      </c>
      <c r="O64" s="82">
        <v>-2271.1692368028598</v>
      </c>
      <c r="P64" s="82">
        <v>-55623.4921851525</v>
      </c>
      <c r="Q64" s="107">
        <v>23</v>
      </c>
      <c r="R64" s="116" t="s">
        <v>133</v>
      </c>
      <c r="S64" s="116"/>
      <c r="T64" s="116"/>
      <c r="U64" s="116"/>
      <c r="V64" s="117">
        <f t="shared" si="35"/>
        <v>1500</v>
      </c>
      <c r="W64" s="117">
        <f t="shared" si="41"/>
        <v>8</v>
      </c>
      <c r="X64" s="117">
        <v>9</v>
      </c>
      <c r="Y64" s="50" t="str">
        <f t="shared" si="33"/>
        <v>10,9</v>
      </c>
      <c r="Z64" s="101"/>
      <c r="AA64" s="53"/>
      <c r="AB64" s="53"/>
      <c r="AC64" s="53"/>
      <c r="AD64" s="53"/>
      <c r="AE64" s="53"/>
      <c r="AF64" s="53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40" t="str">
        <f t="shared" si="54"/>
        <v/>
      </c>
      <c r="AW64" s="40" t="str">
        <f t="shared" si="54"/>
        <v/>
      </c>
      <c r="AX64" s="40" t="str">
        <f t="shared" si="53"/>
        <v/>
      </c>
      <c r="AY64" s="40" t="str">
        <f t="shared" si="53"/>
        <v/>
      </c>
      <c r="AZ64" s="5"/>
      <c r="BA64" s="73">
        <v>5.53781512605042</v>
      </c>
      <c r="BB64" s="5"/>
      <c r="BC64" s="5"/>
    </row>
    <row r="65" spans="1:55" ht="12" customHeight="1" x14ac:dyDescent="0.25">
      <c r="A65" s="77"/>
      <c r="B65" s="77">
        <v>5.12</v>
      </c>
      <c r="C65" s="77">
        <v>-2.5</v>
      </c>
      <c r="D65" s="131">
        <f t="shared" si="7"/>
        <v>61</v>
      </c>
      <c r="E65" s="131">
        <f t="shared" si="4"/>
        <v>5.12</v>
      </c>
      <c r="F65" s="118">
        <v>5.12</v>
      </c>
      <c r="G65" s="118">
        <v>-2.5</v>
      </c>
      <c r="H65" s="129">
        <v>6</v>
      </c>
      <c r="I65" s="129">
        <v>19.171969013085199</v>
      </c>
      <c r="J65" s="129">
        <v>6</v>
      </c>
      <c r="K65" s="129">
        <v>356.12691682339198</v>
      </c>
      <c r="L65" s="81">
        <v>6</v>
      </c>
      <c r="M65" s="82">
        <v>-266.15362674413899</v>
      </c>
      <c r="N65" s="82">
        <v>-5742.2264113454403</v>
      </c>
      <c r="O65" s="82">
        <v>-2446.1353726238099</v>
      </c>
      <c r="P65" s="82">
        <v>-66533.951131923604</v>
      </c>
      <c r="Q65" s="107">
        <v>24</v>
      </c>
      <c r="R65" s="116" t="s">
        <v>134</v>
      </c>
      <c r="S65" s="116"/>
      <c r="T65" s="116"/>
      <c r="U65" s="116"/>
      <c r="V65" s="117">
        <f t="shared" si="35"/>
        <v>1500</v>
      </c>
      <c r="W65" s="117">
        <f t="shared" si="41"/>
        <v>9</v>
      </c>
      <c r="X65" s="117">
        <v>9</v>
      </c>
      <c r="Y65" s="50" t="str">
        <f t="shared" si="33"/>
        <v>10,10</v>
      </c>
      <c r="Z65" s="101"/>
      <c r="AA65" s="53"/>
      <c r="AB65" s="53"/>
      <c r="AC65" s="53"/>
      <c r="AD65" s="53"/>
      <c r="AE65" s="53"/>
      <c r="AF65" s="53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40" t="str">
        <f t="shared" si="54"/>
        <v/>
      </c>
      <c r="AW65" s="40" t="str">
        <f t="shared" si="54"/>
        <v/>
      </c>
      <c r="AX65" s="40" t="str">
        <f t="shared" si="53"/>
        <v/>
      </c>
      <c r="AY65" s="40" t="str">
        <f t="shared" si="53"/>
        <v/>
      </c>
      <c r="AZ65" s="5"/>
      <c r="BA65" s="73">
        <v>5.6134453781512601</v>
      </c>
      <c r="BB65" s="5"/>
      <c r="BC65" s="5"/>
    </row>
    <row r="66" spans="1:55" ht="12" customHeight="1" x14ac:dyDescent="0.25">
      <c r="A66" s="77"/>
      <c r="B66" s="77">
        <v>5.17</v>
      </c>
      <c r="C66" s="77">
        <v>-2.1</v>
      </c>
      <c r="D66" s="131">
        <f t="shared" si="7"/>
        <v>62</v>
      </c>
      <c r="E66" s="131">
        <f t="shared" si="4"/>
        <v>5.1699999999999902</v>
      </c>
      <c r="F66" s="118">
        <v>5.1699999999999902</v>
      </c>
      <c r="G66" s="118">
        <v>-2.1</v>
      </c>
      <c r="H66" s="129">
        <v>6.083333333333</v>
      </c>
      <c r="I66" s="129">
        <v>19.015628542130202</v>
      </c>
      <c r="J66" s="129">
        <v>6.083333333333</v>
      </c>
      <c r="K66" s="129">
        <v>357.18091013704202</v>
      </c>
      <c r="L66" s="81">
        <v>6.083333333333</v>
      </c>
      <c r="M66" s="82">
        <v>-290.222586542633</v>
      </c>
      <c r="N66" s="82">
        <v>-6650.8943668311404</v>
      </c>
      <c r="O66" s="82">
        <v>-2807.8363314030398</v>
      </c>
      <c r="P66" s="82">
        <v>-80166.340473645803</v>
      </c>
      <c r="Q66" s="107">
        <v>25</v>
      </c>
      <c r="R66" s="116" t="s">
        <v>135</v>
      </c>
      <c r="S66" s="116"/>
      <c r="T66" s="116"/>
      <c r="U66" s="116"/>
      <c r="V66" s="117">
        <f t="shared" si="35"/>
        <v>1500</v>
      </c>
      <c r="W66" s="117">
        <f t="shared" si="41"/>
        <v>10</v>
      </c>
      <c r="X66" s="117">
        <v>9</v>
      </c>
      <c r="Y66" s="50" t="str">
        <f t="shared" si="33"/>
        <v>10,11</v>
      </c>
      <c r="Z66" s="101"/>
      <c r="AA66" s="53"/>
      <c r="AB66" s="53"/>
      <c r="AC66" s="53"/>
      <c r="AD66" s="53"/>
      <c r="AE66" s="53"/>
      <c r="AF66" s="53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40" t="str">
        <f t="shared" si="54"/>
        <v/>
      </c>
      <c r="AW66" s="40" t="str">
        <f t="shared" si="54"/>
        <v/>
      </c>
      <c r="AX66" s="40" t="str">
        <f t="shared" si="53"/>
        <v/>
      </c>
      <c r="AY66" s="40" t="str">
        <f t="shared" si="53"/>
        <v/>
      </c>
      <c r="AZ66" s="5"/>
      <c r="BA66" s="73">
        <v>5.6890756302521002</v>
      </c>
      <c r="BB66" s="5"/>
      <c r="BC66" s="5"/>
    </row>
    <row r="67" spans="1:55" ht="12" customHeight="1" x14ac:dyDescent="0.25">
      <c r="A67" s="77"/>
      <c r="B67" s="77">
        <v>5.3259999999999996</v>
      </c>
      <c r="C67" s="77">
        <v>2.1</v>
      </c>
      <c r="D67" s="131">
        <f t="shared" si="7"/>
        <v>63</v>
      </c>
      <c r="E67" s="131">
        <f t="shared" si="4"/>
        <v>5.3259999999999899</v>
      </c>
      <c r="F67" s="118">
        <v>5.3259999999999899</v>
      </c>
      <c r="G67" s="118">
        <v>2.1</v>
      </c>
      <c r="H67" s="129">
        <v>6.166666666667</v>
      </c>
      <c r="I67" s="129">
        <v>18.669064189341899</v>
      </c>
      <c r="J67" s="129">
        <v>6.166666666667</v>
      </c>
      <c r="K67" s="129">
        <v>358.22209569284502</v>
      </c>
      <c r="L67" s="81">
        <v>6.166666666667</v>
      </c>
      <c r="M67" s="82">
        <v>-304.96709139076</v>
      </c>
      <c r="N67" s="82">
        <v>-6945.8452717455002</v>
      </c>
      <c r="O67" s="82">
        <v>-3029.7347105313002</v>
      </c>
      <c r="P67" s="82">
        <v>-84594.749281162702</v>
      </c>
      <c r="Q67" s="107">
        <v>26</v>
      </c>
      <c r="R67" s="116" t="s">
        <v>136</v>
      </c>
      <c r="S67" s="116"/>
      <c r="T67" s="116"/>
      <c r="U67" s="116"/>
      <c r="V67" s="117">
        <f t="shared" si="35"/>
        <v>1500</v>
      </c>
      <c r="W67" s="117">
        <f t="shared" si="41"/>
        <v>11</v>
      </c>
      <c r="X67" s="117">
        <v>9</v>
      </c>
      <c r="Y67" s="50" t="str">
        <f t="shared" si="33"/>
        <v>10,12</v>
      </c>
      <c r="Z67" s="101"/>
      <c r="AA67" s="53"/>
      <c r="AB67" s="53"/>
      <c r="AC67" s="53"/>
      <c r="AD67" s="53"/>
      <c r="AE67" s="53"/>
      <c r="AF67" s="53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40" t="str">
        <f t="shared" si="54"/>
        <v/>
      </c>
      <c r="AW67" s="40" t="str">
        <f t="shared" si="54"/>
        <v/>
      </c>
      <c r="AX67" s="40" t="str">
        <f t="shared" si="53"/>
        <v/>
      </c>
      <c r="AY67" s="40" t="str">
        <f t="shared" si="53"/>
        <v/>
      </c>
      <c r="AZ67" s="5"/>
      <c r="BA67" s="73">
        <v>5.7647058823529402</v>
      </c>
      <c r="BB67" s="5"/>
      <c r="BC67" s="5"/>
    </row>
    <row r="68" spans="1:55" ht="12" customHeight="1" x14ac:dyDescent="0.25">
      <c r="A68" s="77"/>
      <c r="B68" s="77">
        <v>5.3760000000000003</v>
      </c>
      <c r="C68" s="77">
        <v>2.5</v>
      </c>
      <c r="D68" s="131">
        <f t="shared" si="7"/>
        <v>64</v>
      </c>
      <c r="E68" s="131">
        <f t="shared" si="4"/>
        <v>5.3760000000000003</v>
      </c>
      <c r="F68" s="118">
        <v>5.3760000000000003</v>
      </c>
      <c r="G68" s="118">
        <v>2.5</v>
      </c>
      <c r="H68" s="129">
        <v>6.25</v>
      </c>
      <c r="I68" s="129">
        <v>18.474920591170701</v>
      </c>
      <c r="J68" s="129">
        <v>6.25</v>
      </c>
      <c r="K68" s="129">
        <v>359.25049924915498</v>
      </c>
      <c r="L68" s="81">
        <v>6.25</v>
      </c>
      <c r="M68" s="82">
        <v>-295.42472689610503</v>
      </c>
      <c r="N68" s="82">
        <v>-6303.6240144695603</v>
      </c>
      <c r="O68" s="82">
        <v>-2886.7097755802802</v>
      </c>
      <c r="P68" s="82">
        <v>-74961.800439672195</v>
      </c>
      <c r="Q68" s="107">
        <v>27</v>
      </c>
      <c r="R68" s="116" t="s">
        <v>137</v>
      </c>
      <c r="S68" s="116"/>
      <c r="T68" s="116"/>
      <c r="U68" s="116"/>
      <c r="V68" s="117">
        <f t="shared" si="35"/>
        <v>1500</v>
      </c>
      <c r="W68" s="117">
        <f t="shared" si="41"/>
        <v>12</v>
      </c>
      <c r="X68" s="117">
        <v>9</v>
      </c>
      <c r="Y68" s="50" t="str">
        <f t="shared" si="33"/>
        <v>10,13</v>
      </c>
      <c r="Z68" s="101"/>
      <c r="AA68" s="53"/>
      <c r="AB68" s="53"/>
      <c r="AC68" s="53"/>
      <c r="AD68" s="53"/>
      <c r="AE68" s="53"/>
      <c r="AF68" s="53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40" t="str">
        <f t="shared" si="54"/>
        <v/>
      </c>
      <c r="AW68" s="40" t="str">
        <f t="shared" si="54"/>
        <v/>
      </c>
      <c r="AX68" s="40" t="str">
        <f t="shared" si="53"/>
        <v/>
      </c>
      <c r="AY68" s="40" t="str">
        <f t="shared" si="53"/>
        <v/>
      </c>
      <c r="AZ68" s="5"/>
      <c r="BA68" s="73">
        <v>5.8403361344537803</v>
      </c>
      <c r="BB68" s="5"/>
      <c r="BC68" s="5"/>
    </row>
    <row r="69" spans="1:55" ht="12" customHeight="1" x14ac:dyDescent="0.25">
      <c r="A69" s="77"/>
      <c r="B69" s="77">
        <v>5.4260000000000002</v>
      </c>
      <c r="C69" s="77">
        <v>2</v>
      </c>
      <c r="D69" s="131">
        <f t="shared" si="7"/>
        <v>65</v>
      </c>
      <c r="E69" s="131">
        <f t="shared" si="4"/>
        <v>5.4260000000000002</v>
      </c>
      <c r="F69" s="118">
        <v>5.4260000000000002</v>
      </c>
      <c r="G69" s="118">
        <v>2</v>
      </c>
      <c r="H69" s="129">
        <v>6.333333333333</v>
      </c>
      <c r="I69" s="129">
        <v>18.603527710981101</v>
      </c>
      <c r="J69" s="129">
        <v>6.333333333333</v>
      </c>
      <c r="K69" s="129">
        <v>360.26621223557601</v>
      </c>
      <c r="L69" s="81">
        <v>6.333333333333</v>
      </c>
      <c r="M69" s="82">
        <v>-273.079232075748</v>
      </c>
      <c r="N69" s="82">
        <v>-5440.1482976527795</v>
      </c>
      <c r="O69" s="82">
        <v>-2550.9924926664899</v>
      </c>
      <c r="P69" s="82">
        <v>-62004.784871474403</v>
      </c>
      <c r="Q69" s="107">
        <v>28</v>
      </c>
      <c r="R69" s="116" t="s">
        <v>138</v>
      </c>
      <c r="S69" s="116"/>
      <c r="T69" s="116"/>
      <c r="U69" s="116"/>
      <c r="V69" s="117">
        <f t="shared" si="35"/>
        <v>1500</v>
      </c>
      <c r="W69" s="117">
        <f t="shared" si="41"/>
        <v>13</v>
      </c>
      <c r="X69" s="117">
        <v>9</v>
      </c>
      <c r="Y69" s="50" t="str">
        <f t="shared" si="33"/>
        <v>10,14</v>
      </c>
      <c r="Z69" s="101"/>
      <c r="AA69" s="53"/>
      <c r="AB69" s="53"/>
      <c r="AC69" s="53"/>
      <c r="AD69" s="53"/>
      <c r="AE69" s="53"/>
      <c r="AF69" s="53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40" t="str">
        <f t="shared" si="54"/>
        <v/>
      </c>
      <c r="AW69" s="40" t="str">
        <f t="shared" si="54"/>
        <v/>
      </c>
      <c r="AX69" s="40" t="str">
        <f t="shared" si="53"/>
        <v/>
      </c>
      <c r="AY69" s="40" t="str">
        <f t="shared" si="53"/>
        <v/>
      </c>
      <c r="AZ69" s="5"/>
      <c r="BA69" s="73">
        <v>5.9159663865546204</v>
      </c>
      <c r="BB69" s="5"/>
      <c r="BC69" s="5"/>
    </row>
    <row r="70" spans="1:55" ht="12" customHeight="1" x14ac:dyDescent="0.25">
      <c r="A70" s="77"/>
      <c r="B70" s="77">
        <v>5.5819999999999999</v>
      </c>
      <c r="C70" s="77">
        <v>-2.4</v>
      </c>
      <c r="D70" s="131">
        <f t="shared" si="7"/>
        <v>66</v>
      </c>
      <c r="E70" s="131">
        <f t="shared" ref="E70:E133" si="55">IF(D70&lt;=$G$3,F70,"")</f>
        <v>5.5819999999999901</v>
      </c>
      <c r="F70" s="118">
        <v>5.5819999999999901</v>
      </c>
      <c r="G70" s="118">
        <v>-2.3999999999999901</v>
      </c>
      <c r="H70" s="129">
        <v>6.416666666667</v>
      </c>
      <c r="I70" s="129">
        <v>18.9290451352975</v>
      </c>
      <c r="J70" s="129">
        <v>6.416666666667</v>
      </c>
      <c r="K70" s="129">
        <v>361.26935097613102</v>
      </c>
      <c r="L70" s="81">
        <v>6.416666666667</v>
      </c>
      <c r="M70" s="82">
        <v>-257.89948705262299</v>
      </c>
      <c r="N70" s="82">
        <v>-5100.9988526167499</v>
      </c>
      <c r="O70" s="82">
        <v>-2322.6479619380998</v>
      </c>
      <c r="P70" s="82">
        <v>-56910.646022807297</v>
      </c>
      <c r="Q70" s="107">
        <v>29</v>
      </c>
      <c r="R70" s="116" t="s">
        <v>139</v>
      </c>
      <c r="S70" s="116"/>
      <c r="T70" s="116"/>
      <c r="U70" s="116"/>
      <c r="V70" s="117">
        <f t="shared" si="35"/>
        <v>1500</v>
      </c>
      <c r="W70" s="117">
        <f t="shared" si="41"/>
        <v>14</v>
      </c>
      <c r="X70" s="117">
        <v>9</v>
      </c>
      <c r="Y70" s="50" t="str">
        <f t="shared" si="33"/>
        <v>10,15</v>
      </c>
      <c r="Z70" s="101"/>
      <c r="AA70" s="53"/>
      <c r="AB70" s="53"/>
      <c r="AC70" s="53"/>
      <c r="AD70" s="53"/>
      <c r="AE70" s="53"/>
      <c r="AF70" s="53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40" t="str">
        <f t="shared" si="54"/>
        <v/>
      </c>
      <c r="AW70" s="40" t="str">
        <f t="shared" si="54"/>
        <v/>
      </c>
      <c r="AX70" s="40" t="str">
        <f t="shared" si="53"/>
        <v/>
      </c>
      <c r="AY70" s="40" t="str">
        <f t="shared" si="53"/>
        <v/>
      </c>
      <c r="AZ70" s="5"/>
      <c r="BA70" s="73">
        <v>5.9915966386554604</v>
      </c>
      <c r="BB70" s="5"/>
      <c r="BC70" s="5"/>
    </row>
    <row r="71" spans="1:55" ht="12" customHeight="1" x14ac:dyDescent="0.25">
      <c r="A71" s="77"/>
      <c r="B71" s="77">
        <v>5.6319999999999997</v>
      </c>
      <c r="C71" s="77">
        <v>-2.8</v>
      </c>
      <c r="D71" s="131">
        <f t="shared" ref="D71:D134" si="56">D70+1</f>
        <v>67</v>
      </c>
      <c r="E71" s="131">
        <f t="shared" si="55"/>
        <v>5.6319999999999899</v>
      </c>
      <c r="F71" s="118">
        <v>5.6319999999999899</v>
      </c>
      <c r="G71" s="118">
        <v>-2.7999999999999901</v>
      </c>
      <c r="H71" s="129">
        <v>6.5</v>
      </c>
      <c r="I71" s="129">
        <v>19.116730653746199</v>
      </c>
      <c r="J71" s="129">
        <v>6.5</v>
      </c>
      <c r="K71" s="129">
        <v>362.25998949621999</v>
      </c>
      <c r="L71" s="81">
        <v>6.5</v>
      </c>
      <c r="M71" s="82">
        <v>-266.76469556421199</v>
      </c>
      <c r="N71" s="82">
        <v>-5712.5416471060298</v>
      </c>
      <c r="O71" s="82">
        <v>-2455.5651230358299</v>
      </c>
      <c r="P71" s="82">
        <v>-66080.424295997902</v>
      </c>
      <c r="Q71" s="53"/>
      <c r="R71" s="53"/>
      <c r="S71" s="53"/>
      <c r="T71" s="53"/>
      <c r="U71" s="53"/>
      <c r="V71" s="53"/>
      <c r="W71" s="53"/>
      <c r="X71" s="53"/>
      <c r="Y71" s="53"/>
      <c r="Z71" s="101"/>
      <c r="AA71" s="53"/>
      <c r="AB71" s="53"/>
      <c r="AC71" s="53"/>
      <c r="AD71" s="53"/>
      <c r="AE71" s="53"/>
      <c r="AF71" s="53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73">
        <v>6.0672268907562996</v>
      </c>
      <c r="BB71" s="5"/>
      <c r="BC71" s="5"/>
    </row>
    <row r="72" spans="1:55" ht="12" customHeight="1" x14ac:dyDescent="0.25">
      <c r="A72" s="77"/>
      <c r="B72" s="77">
        <v>5.6820000000000004</v>
      </c>
      <c r="C72" s="77">
        <v>-2.4</v>
      </c>
      <c r="D72" s="131">
        <f t="shared" si="56"/>
        <v>68</v>
      </c>
      <c r="E72" s="131">
        <f t="shared" si="55"/>
        <v>5.6820000000000004</v>
      </c>
      <c r="F72" s="118">
        <v>5.6820000000000004</v>
      </c>
      <c r="G72" s="118">
        <v>-2.3999999999999901</v>
      </c>
      <c r="H72" s="129">
        <v>6.583333333333</v>
      </c>
      <c r="I72" s="129">
        <v>18.978310236623201</v>
      </c>
      <c r="J72" s="129">
        <v>6.583333333333</v>
      </c>
      <c r="K72" s="129">
        <v>363.23813559394102</v>
      </c>
      <c r="L72" s="81">
        <v>6.583333333333</v>
      </c>
      <c r="M72" s="82">
        <v>-289.89923832662902</v>
      </c>
      <c r="N72" s="82">
        <v>-6613.0296083538897</v>
      </c>
      <c r="O72" s="82">
        <v>-2803.1905074738502</v>
      </c>
      <c r="P72" s="82">
        <v>-79589.7662614211</v>
      </c>
      <c r="Q72" s="53"/>
      <c r="R72" s="53"/>
      <c r="S72" s="53"/>
      <c r="T72" s="53"/>
      <c r="U72" s="53"/>
      <c r="V72" s="53"/>
      <c r="W72" s="53"/>
      <c r="X72" s="53"/>
      <c r="Y72" s="53"/>
      <c r="Z72" s="101"/>
      <c r="AA72" s="53"/>
      <c r="AB72" s="53"/>
      <c r="AC72" s="53"/>
      <c r="AD72" s="53"/>
      <c r="AE72" s="53"/>
      <c r="AF72" s="53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73">
        <v>6.1428571428571397</v>
      </c>
      <c r="BB72" s="5"/>
      <c r="BC72" s="5"/>
    </row>
    <row r="73" spans="1:55" ht="12" customHeight="1" x14ac:dyDescent="0.25">
      <c r="A73" s="77"/>
      <c r="B73" s="77">
        <v>5.8380000000000001</v>
      </c>
      <c r="C73" s="77">
        <v>2.4</v>
      </c>
      <c r="D73" s="131">
        <f t="shared" si="56"/>
        <v>69</v>
      </c>
      <c r="E73" s="131">
        <f t="shared" si="55"/>
        <v>5.8380000000000001</v>
      </c>
      <c r="F73" s="118">
        <v>5.8380000000000001</v>
      </c>
      <c r="G73" s="118">
        <v>2.3999999999999901</v>
      </c>
      <c r="H73" s="129">
        <v>6.666666666667</v>
      </c>
      <c r="I73" s="129">
        <v>18.625107857239101</v>
      </c>
      <c r="J73" s="129">
        <v>6.666666666667</v>
      </c>
      <c r="K73" s="129">
        <v>364.20376901545001</v>
      </c>
      <c r="L73" s="81">
        <v>6.666666666667</v>
      </c>
      <c r="M73" s="82">
        <v>-306.92313865497698</v>
      </c>
      <c r="N73" s="82">
        <v>-7017.1604769727601</v>
      </c>
      <c r="O73" s="82">
        <v>-3059.3095483574002</v>
      </c>
      <c r="P73" s="82">
        <v>-85656.101188635294</v>
      </c>
      <c r="Q73" s="53"/>
      <c r="R73" s="53"/>
      <c r="S73" s="53"/>
      <c r="T73" s="53"/>
      <c r="U73" s="53"/>
      <c r="V73" s="53"/>
      <c r="W73" s="53"/>
      <c r="X73" s="53"/>
      <c r="Y73" s="53"/>
      <c r="Z73" s="101"/>
      <c r="AA73" s="53"/>
      <c r="AB73" s="53"/>
      <c r="AC73" s="53"/>
      <c r="AD73" s="53"/>
      <c r="AE73" s="53"/>
      <c r="AF73" s="53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73">
        <v>6.2184873949579798</v>
      </c>
      <c r="BB73" s="5"/>
      <c r="BC73" s="5"/>
    </row>
    <row r="74" spans="1:55" ht="12" customHeight="1" x14ac:dyDescent="0.25">
      <c r="A74" s="77"/>
      <c r="B74" s="77">
        <v>5.8879999999999999</v>
      </c>
      <c r="C74" s="77">
        <v>2.8</v>
      </c>
      <c r="D74" s="131">
        <f t="shared" si="56"/>
        <v>70</v>
      </c>
      <c r="E74" s="131">
        <f t="shared" si="55"/>
        <v>5.8879999999999901</v>
      </c>
      <c r="F74" s="118">
        <v>5.8879999999999901</v>
      </c>
      <c r="G74" s="118">
        <v>2.7999999999999901</v>
      </c>
      <c r="H74" s="129">
        <v>6.75</v>
      </c>
      <c r="I74" s="129">
        <v>18.389905789187999</v>
      </c>
      <c r="J74" s="129">
        <v>6.75</v>
      </c>
      <c r="K74" s="129">
        <v>365.15690950294902</v>
      </c>
      <c r="L74" s="81">
        <v>6.75</v>
      </c>
      <c r="M74" s="82">
        <v>-300.23909408482803</v>
      </c>
      <c r="N74" s="82">
        <v>-6467.3470684305203</v>
      </c>
      <c r="O74" s="82">
        <v>-2959.24908712468</v>
      </c>
      <c r="P74" s="82">
        <v>-77410.031464197105</v>
      </c>
      <c r="Q74" s="53"/>
      <c r="R74" s="53"/>
      <c r="S74" s="53"/>
      <c r="T74" s="53"/>
      <c r="U74" s="53"/>
      <c r="V74" s="53"/>
      <c r="W74" s="53"/>
      <c r="X74" s="53"/>
      <c r="Y74" s="53"/>
      <c r="Z74" s="101"/>
      <c r="AA74" s="53"/>
      <c r="AB74" s="53"/>
      <c r="AC74" s="53"/>
      <c r="AD74" s="53"/>
      <c r="AE74" s="53"/>
      <c r="AF74" s="53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73">
        <v>6.2941176470588198</v>
      </c>
      <c r="BB74" s="5"/>
      <c r="BC74" s="5"/>
    </row>
    <row r="75" spans="1:55" ht="12" customHeight="1" x14ac:dyDescent="0.25">
      <c r="A75" s="77"/>
      <c r="B75" s="77">
        <v>5.9379999999999997</v>
      </c>
      <c r="C75" s="77">
        <v>2.4</v>
      </c>
      <c r="D75" s="131">
        <f t="shared" si="56"/>
        <v>71</v>
      </c>
      <c r="E75" s="131">
        <f t="shared" si="55"/>
        <v>5.93799999999999</v>
      </c>
      <c r="F75" s="118">
        <v>5.93799999999999</v>
      </c>
      <c r="G75" s="118">
        <v>2.3999999999999901</v>
      </c>
      <c r="H75" s="129">
        <v>6.833333333333</v>
      </c>
      <c r="I75" s="129">
        <v>18.505755187150999</v>
      </c>
      <c r="J75" s="129">
        <v>6.833333333333</v>
      </c>
      <c r="K75" s="129">
        <v>366.09764880547198</v>
      </c>
      <c r="L75" s="81">
        <v>6.833333333333</v>
      </c>
      <c r="M75" s="82">
        <v>-275.47562773979502</v>
      </c>
      <c r="N75" s="82">
        <v>-5468.5833196244903</v>
      </c>
      <c r="O75" s="82">
        <v>-2587.2433688732399</v>
      </c>
      <c r="P75" s="82">
        <v>-62423.8124989973</v>
      </c>
      <c r="Q75" s="53"/>
      <c r="R75" s="53"/>
      <c r="S75" s="53"/>
      <c r="T75" s="53"/>
      <c r="U75" s="53"/>
      <c r="V75" s="53"/>
      <c r="W75" s="53"/>
      <c r="X75" s="53"/>
      <c r="Y75" s="53"/>
      <c r="Z75" s="101"/>
      <c r="AA75" s="53"/>
      <c r="AB75" s="53"/>
      <c r="AC75" s="53"/>
      <c r="AD75" s="53"/>
      <c r="AE75" s="53"/>
      <c r="AF75" s="53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73">
        <v>6.3697478991596599</v>
      </c>
      <c r="BB75" s="5"/>
      <c r="BC75" s="5"/>
    </row>
    <row r="76" spans="1:55" ht="12" customHeight="1" x14ac:dyDescent="0.25">
      <c r="A76" s="77"/>
      <c r="B76" s="77">
        <v>6.0940000000000003</v>
      </c>
      <c r="C76" s="77">
        <v>-2.1</v>
      </c>
      <c r="D76" s="131">
        <f t="shared" si="56"/>
        <v>72</v>
      </c>
      <c r="E76" s="131">
        <f t="shared" si="55"/>
        <v>6.0940000000000003</v>
      </c>
      <c r="F76" s="118">
        <v>6.0940000000000003</v>
      </c>
      <c r="G76" s="118">
        <v>-2.1</v>
      </c>
      <c r="H76" s="129">
        <v>6.916666666667</v>
      </c>
      <c r="I76" s="129">
        <v>18.8758602175322</v>
      </c>
      <c r="J76" s="129">
        <v>6.916666666667</v>
      </c>
      <c r="K76" s="129">
        <v>367.02611369555899</v>
      </c>
      <c r="L76" s="81">
        <v>6.916666666667</v>
      </c>
      <c r="M76" s="82">
        <v>-255.80563844378401</v>
      </c>
      <c r="N76" s="82">
        <v>-4967.4152127474499</v>
      </c>
      <c r="O76" s="82">
        <v>-2291.4144527652902</v>
      </c>
      <c r="P76" s="82">
        <v>-54898.5933339291</v>
      </c>
      <c r="Q76" s="53"/>
      <c r="R76" s="53"/>
      <c r="S76" s="53"/>
      <c r="T76" s="53"/>
      <c r="U76" s="53"/>
      <c r="V76" s="53"/>
      <c r="W76" s="53"/>
      <c r="X76" s="53"/>
      <c r="Y76" s="53"/>
      <c r="Z76" s="101"/>
      <c r="AA76" s="53"/>
      <c r="AB76" s="53"/>
      <c r="AC76" s="53"/>
      <c r="AD76" s="53"/>
      <c r="AE76" s="53"/>
      <c r="AF76" s="53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73">
        <v>6.4453781512605</v>
      </c>
      <c r="BB76" s="5"/>
      <c r="BC76" s="5"/>
    </row>
    <row r="77" spans="1:55" ht="12" customHeight="1" x14ac:dyDescent="0.25">
      <c r="A77" s="77"/>
      <c r="B77" s="77">
        <v>6.1440000000000001</v>
      </c>
      <c r="C77" s="77">
        <v>-2.5</v>
      </c>
      <c r="D77" s="131">
        <f t="shared" si="56"/>
        <v>73</v>
      </c>
      <c r="E77" s="131">
        <f t="shared" si="55"/>
        <v>6.1440000000000001</v>
      </c>
      <c r="F77" s="118">
        <v>6.1440000000000001</v>
      </c>
      <c r="G77" s="118">
        <v>-2.5</v>
      </c>
      <c r="H77" s="129">
        <v>7</v>
      </c>
      <c r="I77" s="129">
        <v>19.152724435705501</v>
      </c>
      <c r="J77" s="129">
        <v>7</v>
      </c>
      <c r="K77" s="129">
        <v>367.94239266534697</v>
      </c>
      <c r="L77" s="81">
        <v>7</v>
      </c>
      <c r="M77" s="82">
        <v>-260.51505494405501</v>
      </c>
      <c r="N77" s="82">
        <v>-5471.78598098773</v>
      </c>
      <c r="O77" s="82">
        <v>-2361.8213590687801</v>
      </c>
      <c r="P77" s="82">
        <v>-62459.4709792676</v>
      </c>
      <c r="Q77" s="53"/>
      <c r="R77" s="53"/>
      <c r="S77" s="53"/>
      <c r="T77" s="53"/>
      <c r="U77" s="53"/>
      <c r="V77" s="53"/>
      <c r="W77" s="53"/>
      <c r="X77" s="53"/>
      <c r="Y77" s="53"/>
      <c r="Z77" s="101"/>
      <c r="AA77" s="53"/>
      <c r="AB77" s="53"/>
      <c r="AC77" s="53"/>
      <c r="AD77" s="53"/>
      <c r="AE77" s="53"/>
      <c r="AF77" s="53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73">
        <v>6.52100840336134</v>
      </c>
      <c r="BB77" s="5"/>
      <c r="BC77" s="5"/>
    </row>
    <row r="78" spans="1:55" ht="12" customHeight="1" x14ac:dyDescent="0.25">
      <c r="A78" s="77"/>
      <c r="B78" s="77">
        <v>6.194</v>
      </c>
      <c r="C78" s="77">
        <v>-2.1</v>
      </c>
      <c r="D78" s="131">
        <f t="shared" si="56"/>
        <v>74</v>
      </c>
      <c r="E78" s="131">
        <f t="shared" si="55"/>
        <v>6.1939999999999902</v>
      </c>
      <c r="F78" s="118">
        <v>6.1939999999999902</v>
      </c>
      <c r="G78" s="118">
        <v>-2.1</v>
      </c>
      <c r="H78" s="129">
        <v>7.083333333333</v>
      </c>
      <c r="I78" s="129">
        <v>19.091413387802099</v>
      </c>
      <c r="J78" s="129">
        <v>7.083333333333</v>
      </c>
      <c r="K78" s="129">
        <v>368.84650014351598</v>
      </c>
      <c r="L78" s="81">
        <v>7.083333333333</v>
      </c>
      <c r="M78" s="82">
        <v>-283.47974828887902</v>
      </c>
      <c r="N78" s="82">
        <v>-6433.5241096505897</v>
      </c>
      <c r="O78" s="82">
        <v>-2706.8109205976698</v>
      </c>
      <c r="P78" s="82">
        <v>-76886.698948964695</v>
      </c>
      <c r="Q78" s="53"/>
      <c r="R78" s="53"/>
      <c r="S78" s="53"/>
      <c r="T78" s="53"/>
      <c r="U78" s="53"/>
      <c r="V78" s="53"/>
      <c r="W78" s="53"/>
      <c r="X78" s="53"/>
      <c r="Y78" s="53"/>
      <c r="Z78" s="101"/>
      <c r="AA78" s="53"/>
      <c r="AB78" s="53"/>
      <c r="AC78" s="53"/>
      <c r="AD78" s="53"/>
      <c r="AE78" s="53"/>
      <c r="AF78" s="53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73">
        <v>6.5966386554621801</v>
      </c>
      <c r="BB78" s="5"/>
      <c r="BC78" s="5"/>
    </row>
    <row r="79" spans="1:55" ht="12" customHeight="1" x14ac:dyDescent="0.25">
      <c r="A79" s="77"/>
      <c r="B79" s="77">
        <v>6.35</v>
      </c>
      <c r="C79" s="77">
        <v>2.1</v>
      </c>
      <c r="D79" s="131">
        <f t="shared" si="56"/>
        <v>75</v>
      </c>
      <c r="E79" s="131">
        <f t="shared" si="55"/>
        <v>6.3499999999999899</v>
      </c>
      <c r="F79" s="118">
        <v>6.3499999999999899</v>
      </c>
      <c r="G79" s="118">
        <v>2.1</v>
      </c>
      <c r="H79" s="129">
        <v>7.166666666667</v>
      </c>
      <c r="I79" s="129">
        <v>18.765696961488398</v>
      </c>
      <c r="J79" s="129">
        <v>7.166666666667</v>
      </c>
      <c r="K79" s="129">
        <v>369.73841002993498</v>
      </c>
      <c r="L79" s="81">
        <v>7.166666666667</v>
      </c>
      <c r="M79" s="82">
        <v>-303.00491911360098</v>
      </c>
      <c r="N79" s="82">
        <v>-6962.5550417262903</v>
      </c>
      <c r="O79" s="82">
        <v>-3000.4746343255301</v>
      </c>
      <c r="P79" s="82">
        <v>-84826.542079393694</v>
      </c>
      <c r="Q79" s="53"/>
      <c r="R79" s="53"/>
      <c r="S79" s="53"/>
      <c r="T79" s="53"/>
      <c r="U79" s="53"/>
      <c r="V79" s="53"/>
      <c r="W79" s="53"/>
      <c r="X79" s="53"/>
      <c r="Y79" s="53"/>
      <c r="Z79" s="101"/>
      <c r="AA79" s="53"/>
      <c r="AB79" s="53"/>
      <c r="AC79" s="53"/>
      <c r="AD79" s="53"/>
      <c r="AE79" s="53"/>
      <c r="AF79" s="53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73">
        <v>6.6722689075630202</v>
      </c>
      <c r="BB79" s="5"/>
      <c r="BC79" s="5"/>
    </row>
    <row r="80" spans="1:55" ht="12" customHeight="1" x14ac:dyDescent="0.25">
      <c r="A80" s="77"/>
      <c r="B80" s="77">
        <v>6.4</v>
      </c>
      <c r="C80" s="77">
        <v>2.5</v>
      </c>
      <c r="D80" s="131">
        <f t="shared" si="56"/>
        <v>76</v>
      </c>
      <c r="E80" s="131">
        <f t="shared" si="55"/>
        <v>6.4</v>
      </c>
      <c r="F80" s="118">
        <v>6.4</v>
      </c>
      <c r="G80" s="118">
        <v>2.5</v>
      </c>
      <c r="H80" s="129">
        <v>7.25</v>
      </c>
      <c r="I80" s="129">
        <v>18.496349143214299</v>
      </c>
      <c r="J80" s="129">
        <v>7.25</v>
      </c>
      <c r="K80" s="129">
        <v>370.61812657064797</v>
      </c>
      <c r="L80" s="81">
        <v>7.25</v>
      </c>
      <c r="M80" s="82">
        <v>-300.47870255678498</v>
      </c>
      <c r="N80" s="82">
        <v>-6558.6613075054902</v>
      </c>
      <c r="O80" s="82">
        <v>-2962.9026846589099</v>
      </c>
      <c r="P80" s="82">
        <v>-78770.146266622804</v>
      </c>
      <c r="Q80" s="53"/>
      <c r="R80" s="53"/>
      <c r="S80" s="53"/>
      <c r="T80" s="53"/>
      <c r="U80" s="53"/>
      <c r="V80" s="53"/>
      <c r="W80" s="53"/>
      <c r="X80" s="53"/>
      <c r="Y80" s="53"/>
      <c r="Z80" s="101"/>
      <c r="AA80" s="53"/>
      <c r="AB80" s="53"/>
      <c r="AC80" s="53"/>
      <c r="AD80" s="53"/>
      <c r="AE80" s="53"/>
      <c r="AF80" s="53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73">
        <v>6.7478991596638602</v>
      </c>
      <c r="BB80" s="5"/>
      <c r="BC80" s="5"/>
    </row>
    <row r="81" spans="1:55" ht="12" customHeight="1" x14ac:dyDescent="0.25">
      <c r="A81" s="77"/>
      <c r="B81" s="77">
        <v>6.45</v>
      </c>
      <c r="C81" s="77">
        <v>2</v>
      </c>
      <c r="D81" s="131">
        <f t="shared" si="56"/>
        <v>77</v>
      </c>
      <c r="E81" s="131">
        <f t="shared" si="55"/>
        <v>6.45</v>
      </c>
      <c r="F81" s="118">
        <v>6.45</v>
      </c>
      <c r="G81" s="118">
        <v>2</v>
      </c>
      <c r="H81" s="129">
        <v>7.333333333333</v>
      </c>
      <c r="I81" s="129">
        <v>18.535008253908401</v>
      </c>
      <c r="J81" s="129">
        <v>7.333333333333</v>
      </c>
      <c r="K81" s="129">
        <v>371.48572389895298</v>
      </c>
      <c r="L81" s="81">
        <v>7.333333333333</v>
      </c>
      <c r="M81" s="82">
        <v>-279.42569556487001</v>
      </c>
      <c r="N81" s="82">
        <v>-5652.98918239677</v>
      </c>
      <c r="O81" s="82">
        <v>-2646.7066277049098</v>
      </c>
      <c r="P81" s="82">
        <v>-65181.628770401803</v>
      </c>
      <c r="Q81" s="53"/>
      <c r="R81" s="53"/>
      <c r="S81" s="53"/>
      <c r="T81" s="53"/>
      <c r="U81" s="53"/>
      <c r="V81" s="53"/>
      <c r="W81" s="53"/>
      <c r="X81" s="53"/>
      <c r="Y81" s="53"/>
      <c r="Z81" s="101"/>
      <c r="AA81" s="53"/>
      <c r="AB81" s="53"/>
      <c r="AC81" s="53"/>
      <c r="AD81" s="53"/>
      <c r="AE81" s="53"/>
      <c r="AF81" s="53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73">
        <v>6.8235294117647003</v>
      </c>
      <c r="BB81" s="5"/>
      <c r="BC81" s="5"/>
    </row>
    <row r="82" spans="1:55" ht="12" customHeight="1" x14ac:dyDescent="0.25">
      <c r="A82" s="77"/>
      <c r="B82" s="77">
        <v>6.6059999999999999</v>
      </c>
      <c r="C82" s="77">
        <v>-2.4</v>
      </c>
      <c r="D82" s="131">
        <f t="shared" si="56"/>
        <v>78</v>
      </c>
      <c r="E82" s="131">
        <f t="shared" si="55"/>
        <v>6.6059999999999901</v>
      </c>
      <c r="F82" s="118">
        <v>6.6059999999999901</v>
      </c>
      <c r="G82" s="118">
        <v>-2.3999999999999901</v>
      </c>
      <c r="H82" s="129">
        <v>7.416666666667</v>
      </c>
      <c r="I82" s="129">
        <v>18.833064527621001</v>
      </c>
      <c r="J82" s="129">
        <v>7.416666666667</v>
      </c>
      <c r="K82" s="129">
        <v>372.34131844314601</v>
      </c>
      <c r="L82" s="81">
        <v>7.416666666667</v>
      </c>
      <c r="M82" s="82">
        <v>-260.349295893131</v>
      </c>
      <c r="N82" s="82">
        <v>-5113.9320512664999</v>
      </c>
      <c r="O82" s="82">
        <v>-2359.8666072759002</v>
      </c>
      <c r="P82" s="82">
        <v>-57089.0640436631</v>
      </c>
      <c r="Q82" s="53"/>
      <c r="R82" s="53"/>
      <c r="S82" s="53"/>
      <c r="T82" s="53"/>
      <c r="U82" s="53"/>
      <c r="V82" s="53"/>
      <c r="W82" s="53"/>
      <c r="X82" s="53"/>
      <c r="Y82" s="53"/>
      <c r="Z82" s="101"/>
      <c r="AA82" s="53"/>
      <c r="AB82" s="53"/>
      <c r="AC82" s="53"/>
      <c r="AD82" s="53"/>
      <c r="AE82" s="53"/>
      <c r="AF82" s="53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73">
        <v>6.8991596638655404</v>
      </c>
    </row>
    <row r="83" spans="1:55" ht="12" customHeight="1" x14ac:dyDescent="0.25">
      <c r="A83" s="77"/>
      <c r="B83" s="77">
        <v>6.6559999999999997</v>
      </c>
      <c r="C83" s="77">
        <v>-2.8</v>
      </c>
      <c r="D83" s="131">
        <f t="shared" si="56"/>
        <v>79</v>
      </c>
      <c r="E83" s="131">
        <f t="shared" si="55"/>
        <v>6.6559999999999899</v>
      </c>
      <c r="F83" s="118">
        <v>6.6559999999999899</v>
      </c>
      <c r="G83" s="118">
        <v>-2.7999999999999901</v>
      </c>
      <c r="H83" s="129">
        <v>7.5</v>
      </c>
      <c r="I83" s="129">
        <v>19.094044391528499</v>
      </c>
      <c r="J83" s="129">
        <v>7.5</v>
      </c>
      <c r="K83" s="129">
        <v>373.18500172932301</v>
      </c>
      <c r="L83" s="81">
        <v>7.5</v>
      </c>
      <c r="M83" s="82">
        <v>-261.66498728119899</v>
      </c>
      <c r="N83" s="82">
        <v>-5455.6415575238098</v>
      </c>
      <c r="O83" s="82">
        <v>-2379.31523629394</v>
      </c>
      <c r="P83" s="82">
        <v>-62209.997546545797</v>
      </c>
      <c r="Q83" s="53"/>
      <c r="R83" s="53"/>
      <c r="S83" s="53"/>
      <c r="T83" s="53"/>
      <c r="U83" s="53"/>
      <c r="V83" s="53"/>
      <c r="W83" s="53"/>
      <c r="X83" s="53"/>
      <c r="Y83" s="53"/>
      <c r="Z83" s="101"/>
      <c r="AA83" s="53"/>
      <c r="AB83" s="53"/>
      <c r="AC83" s="53"/>
      <c r="AD83" s="53"/>
      <c r="AE83" s="53"/>
      <c r="AF83" s="53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73">
        <v>6.9747899159663804</v>
      </c>
    </row>
    <row r="84" spans="1:55" ht="12" customHeight="1" x14ac:dyDescent="0.25">
      <c r="A84" s="77"/>
      <c r="B84" s="77">
        <v>6.7060000000000004</v>
      </c>
      <c r="C84" s="77">
        <v>-2.4</v>
      </c>
      <c r="D84" s="131">
        <f t="shared" si="56"/>
        <v>80</v>
      </c>
      <c r="E84" s="131">
        <f t="shared" si="55"/>
        <v>6.7060000000000004</v>
      </c>
      <c r="F84" s="118">
        <v>6.7060000000000004</v>
      </c>
      <c r="G84" s="118">
        <v>-2.3999999999999901</v>
      </c>
      <c r="H84" s="129">
        <v>7.583333333333</v>
      </c>
      <c r="I84" s="129">
        <v>19.048361094146699</v>
      </c>
      <c r="J84" s="129">
        <v>7.583333333333</v>
      </c>
      <c r="K84" s="129">
        <v>374.01679622730302</v>
      </c>
      <c r="L84" s="81">
        <v>7.583333333333</v>
      </c>
      <c r="M84" s="82">
        <v>-283.23122295147499</v>
      </c>
      <c r="N84" s="82">
        <v>-6390.3986157357604</v>
      </c>
      <c r="O84" s="82">
        <v>-2703.2596543229702</v>
      </c>
      <c r="P84" s="82">
        <v>-76232.153064782498</v>
      </c>
      <c r="Q84" s="53"/>
      <c r="R84" s="53"/>
      <c r="S84" s="53"/>
      <c r="T84" s="53"/>
      <c r="U84" s="53"/>
      <c r="V84" s="53"/>
      <c r="W84" s="53"/>
      <c r="X84" s="53"/>
      <c r="Y84" s="53"/>
      <c r="Z84" s="101"/>
      <c r="AA84" s="53"/>
      <c r="AB84" s="53"/>
      <c r="AC84" s="53"/>
      <c r="AD84" s="53"/>
      <c r="AE84" s="53"/>
      <c r="AF84" s="53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73">
        <v>7.0504201680672196</v>
      </c>
    </row>
    <row r="85" spans="1:55" ht="12" customHeight="1" x14ac:dyDescent="0.25">
      <c r="A85" s="77"/>
      <c r="B85" s="77">
        <v>6.8620000000000001</v>
      </c>
      <c r="C85" s="77">
        <v>2.4</v>
      </c>
      <c r="D85" s="131">
        <f t="shared" si="56"/>
        <v>81</v>
      </c>
      <c r="E85" s="131">
        <f t="shared" si="55"/>
        <v>6.8620000000000001</v>
      </c>
      <c r="F85" s="118">
        <v>6.8620000000000001</v>
      </c>
      <c r="G85" s="118">
        <v>2.3999999999999901</v>
      </c>
      <c r="H85" s="129">
        <v>7.666666666667</v>
      </c>
      <c r="I85" s="129">
        <v>18.7289557603054</v>
      </c>
      <c r="J85" s="129">
        <v>7.666666666667</v>
      </c>
      <c r="K85" s="129">
        <v>374.83667939367001</v>
      </c>
      <c r="L85" s="81">
        <v>7.666666666667</v>
      </c>
      <c r="M85" s="82">
        <v>-303.84064175927699</v>
      </c>
      <c r="N85" s="82">
        <v>-6986.0821194564096</v>
      </c>
      <c r="O85" s="82">
        <v>-3013.18154384737</v>
      </c>
      <c r="P85" s="82">
        <v>-85171.769779711205</v>
      </c>
      <c r="Q85" s="53"/>
      <c r="R85" s="53"/>
      <c r="S85" s="53"/>
      <c r="T85" s="53"/>
      <c r="U85" s="53"/>
      <c r="V85" s="53"/>
      <c r="W85" s="53"/>
      <c r="X85" s="53"/>
      <c r="Y85" s="53"/>
      <c r="Z85" s="101"/>
      <c r="AA85" s="53"/>
      <c r="AB85" s="53"/>
      <c r="AC85" s="53"/>
      <c r="AD85" s="53"/>
      <c r="AE85" s="53"/>
      <c r="AF85" s="53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73">
        <v>7.1260504201680597</v>
      </c>
    </row>
    <row r="86" spans="1:55" ht="12" customHeight="1" x14ac:dyDescent="0.25">
      <c r="A86" s="77"/>
      <c r="B86" s="77">
        <v>6.9119999999999999</v>
      </c>
      <c r="C86" s="77">
        <v>2.8</v>
      </c>
      <c r="D86" s="131">
        <f t="shared" si="56"/>
        <v>82</v>
      </c>
      <c r="E86" s="131">
        <f t="shared" si="55"/>
        <v>6.9119999999999902</v>
      </c>
      <c r="F86" s="118">
        <v>6.9119999999999902</v>
      </c>
      <c r="G86" s="118">
        <v>2.7999999999999901</v>
      </c>
      <c r="H86" s="129">
        <v>7.75</v>
      </c>
      <c r="I86" s="129">
        <v>18.423632209650599</v>
      </c>
      <c r="J86" s="129">
        <v>7.75</v>
      </c>
      <c r="K86" s="129">
        <v>375.64465024337301</v>
      </c>
      <c r="L86" s="81">
        <v>7.75</v>
      </c>
      <c r="M86" s="82">
        <v>-304.92240502274501</v>
      </c>
      <c r="N86" s="82">
        <v>-6719.5922051524403</v>
      </c>
      <c r="O86" s="82">
        <v>-3029.8205317673001</v>
      </c>
      <c r="P86" s="82">
        <v>-81177.154203774102</v>
      </c>
      <c r="Q86" s="53"/>
      <c r="R86" s="53"/>
      <c r="S86" s="53"/>
      <c r="T86" s="53"/>
      <c r="U86" s="53"/>
      <c r="V86" s="53"/>
      <c r="W86" s="53"/>
      <c r="X86" s="53"/>
      <c r="Y86" s="53"/>
      <c r="Z86" s="101"/>
      <c r="AA86" s="53"/>
      <c r="AB86" s="53"/>
      <c r="AC86" s="53"/>
      <c r="AD86" s="53"/>
      <c r="AE86" s="53"/>
      <c r="AF86" s="53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73">
        <v>7.2016806722688997</v>
      </c>
    </row>
    <row r="87" spans="1:55" ht="12" customHeight="1" x14ac:dyDescent="0.25">
      <c r="A87" s="77"/>
      <c r="B87" s="77">
        <v>6.9619999999999997</v>
      </c>
      <c r="C87" s="77">
        <v>2.4</v>
      </c>
      <c r="D87" s="131">
        <f t="shared" si="56"/>
        <v>83</v>
      </c>
      <c r="E87" s="131">
        <f t="shared" si="55"/>
        <v>6.96199999999999</v>
      </c>
      <c r="F87" s="118">
        <v>6.96199999999999</v>
      </c>
      <c r="G87" s="118">
        <v>2.3999999999999901</v>
      </c>
      <c r="H87" s="129">
        <v>7.833333333333</v>
      </c>
      <c r="I87" s="129">
        <v>18.4363853358497</v>
      </c>
      <c r="J87" s="129">
        <v>7.833333333333</v>
      </c>
      <c r="K87" s="129">
        <v>376.440780351922</v>
      </c>
      <c r="L87" s="81">
        <v>7.833333333333</v>
      </c>
      <c r="M87" s="82">
        <v>-282.86704510880099</v>
      </c>
      <c r="N87" s="82">
        <v>-5730.6814759286099</v>
      </c>
      <c r="O87" s="82">
        <v>-2698.6092668995502</v>
      </c>
      <c r="P87" s="82">
        <v>-66340.435962195203</v>
      </c>
      <c r="Q87" s="53"/>
      <c r="R87" s="53"/>
      <c r="S87" s="53"/>
      <c r="T87" s="53"/>
      <c r="U87" s="53"/>
      <c r="V87" s="53"/>
      <c r="W87" s="53"/>
      <c r="X87" s="53"/>
      <c r="Y87" s="53"/>
      <c r="Z87" s="101"/>
      <c r="AA87" s="53"/>
      <c r="AB87" s="53"/>
      <c r="AC87" s="53"/>
      <c r="AD87" s="53"/>
      <c r="AE87" s="53"/>
      <c r="AF87" s="53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73">
        <v>7.2773109243697398</v>
      </c>
    </row>
    <row r="88" spans="1:55" ht="12" customHeight="1" x14ac:dyDescent="0.25">
      <c r="A88" s="77"/>
      <c r="B88" s="77">
        <v>7.1180000000000003</v>
      </c>
      <c r="C88" s="77">
        <v>-2.1</v>
      </c>
      <c r="D88" s="131">
        <f t="shared" si="56"/>
        <v>84</v>
      </c>
      <c r="E88" s="131">
        <f t="shared" si="55"/>
        <v>7.1180000000000003</v>
      </c>
      <c r="F88" s="118">
        <v>7.1180000000000003</v>
      </c>
      <c r="G88" s="118">
        <v>-2.1</v>
      </c>
      <c r="H88" s="129">
        <v>7.916666666667</v>
      </c>
      <c r="I88" s="129">
        <v>18.762028989812901</v>
      </c>
      <c r="J88" s="129">
        <v>7.916666666667</v>
      </c>
      <c r="K88" s="129">
        <v>377.22519392816002</v>
      </c>
      <c r="L88" s="81">
        <v>7.916666666667</v>
      </c>
      <c r="M88" s="82">
        <v>-259.60464823106503</v>
      </c>
      <c r="N88" s="82">
        <v>-5024.0795305411202</v>
      </c>
      <c r="O88" s="82">
        <v>-2348.8762769014202</v>
      </c>
      <c r="P88" s="82">
        <v>-55734.147701215901</v>
      </c>
      <c r="Q88" s="53"/>
      <c r="R88" s="53"/>
      <c r="S88" s="53"/>
      <c r="T88" s="53"/>
      <c r="U88" s="53"/>
      <c r="V88" s="53"/>
      <c r="W88" s="53"/>
      <c r="X88" s="53"/>
      <c r="Y88" s="53"/>
      <c r="Z88" s="101"/>
      <c r="AA88" s="53"/>
      <c r="AB88" s="53"/>
      <c r="AC88" s="53"/>
      <c r="AD88" s="53"/>
      <c r="AE88" s="53"/>
      <c r="AF88" s="53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73">
        <v>7.3529411764705799</v>
      </c>
    </row>
    <row r="89" spans="1:55" ht="12" customHeight="1" x14ac:dyDescent="0.25">
      <c r="A89" s="77"/>
      <c r="B89" s="77">
        <v>7.1680000000000001</v>
      </c>
      <c r="C89" s="77">
        <v>-2.5</v>
      </c>
      <c r="D89" s="131">
        <f t="shared" si="56"/>
        <v>85</v>
      </c>
      <c r="E89" s="131">
        <f t="shared" si="55"/>
        <v>7.1680000000000001</v>
      </c>
      <c r="F89" s="118">
        <v>7.1680000000000001</v>
      </c>
      <c r="G89" s="118">
        <v>-2.5</v>
      </c>
      <c r="H89" s="129">
        <v>8</v>
      </c>
      <c r="I89" s="129">
        <v>19.10191076393</v>
      </c>
      <c r="J89" s="129">
        <v>8</v>
      </c>
      <c r="K89" s="129">
        <v>377.99799689671102</v>
      </c>
      <c r="L89" s="81">
        <v>8</v>
      </c>
      <c r="M89" s="82">
        <v>-256.48863699869599</v>
      </c>
      <c r="N89" s="82">
        <v>-5238.4056940273704</v>
      </c>
      <c r="O89" s="82">
        <v>-2301.6811449509501</v>
      </c>
      <c r="P89" s="82">
        <v>-58943.1071822167</v>
      </c>
      <c r="Q89" s="53"/>
      <c r="R89" s="53"/>
      <c r="S89" s="53"/>
      <c r="T89" s="53"/>
      <c r="U89" s="53"/>
      <c r="V89" s="53"/>
      <c r="W89" s="53"/>
      <c r="X89" s="53"/>
      <c r="Y89" s="53"/>
      <c r="Z89" s="101"/>
      <c r="AA89" s="53"/>
      <c r="AB89" s="53"/>
      <c r="AC89" s="53"/>
      <c r="AD89" s="53"/>
      <c r="AE89" s="53"/>
      <c r="AF89" s="53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73">
        <v>7.4285714285714199</v>
      </c>
    </row>
    <row r="90" spans="1:55" ht="12" customHeight="1" x14ac:dyDescent="0.25">
      <c r="A90" s="77"/>
      <c r="B90" s="77">
        <v>7.218</v>
      </c>
      <c r="C90" s="77">
        <v>-2.1</v>
      </c>
      <c r="D90" s="131">
        <f t="shared" si="56"/>
        <v>86</v>
      </c>
      <c r="E90" s="131">
        <f t="shared" si="55"/>
        <v>7.2179999999999902</v>
      </c>
      <c r="F90" s="118">
        <v>7.2179999999999902</v>
      </c>
      <c r="G90" s="118">
        <v>-2.1</v>
      </c>
      <c r="H90" s="129">
        <v>8.083333333333</v>
      </c>
      <c r="I90" s="129">
        <v>19.1422362289129</v>
      </c>
      <c r="J90" s="129">
        <v>8.083333333333</v>
      </c>
      <c r="K90" s="129">
        <v>378.759221926934</v>
      </c>
      <c r="L90" s="81">
        <v>8.083333333333</v>
      </c>
      <c r="M90" s="82">
        <v>-276.45931484424398</v>
      </c>
      <c r="N90" s="82">
        <v>-6177.8238016462101</v>
      </c>
      <c r="O90" s="82">
        <v>-2601.5692434481198</v>
      </c>
      <c r="P90" s="82">
        <v>-73034.0942382793</v>
      </c>
      <c r="Q90" s="53"/>
      <c r="R90" s="53"/>
      <c r="S90" s="53"/>
      <c r="T90" s="53"/>
      <c r="U90" s="53"/>
      <c r="V90" s="53"/>
      <c r="W90" s="53"/>
      <c r="X90" s="53"/>
      <c r="Y90" s="101"/>
      <c r="Z90" s="53"/>
      <c r="AA90" s="53"/>
      <c r="AB90" s="53"/>
      <c r="AC90" s="53"/>
      <c r="AD90" s="53"/>
      <c r="AE90" s="53"/>
      <c r="AF90" s="53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73">
        <v>7.50420168067226</v>
      </c>
    </row>
    <row r="91" spans="1:55" ht="12" customHeight="1" x14ac:dyDescent="0.25">
      <c r="A91" s="77"/>
      <c r="B91" s="77">
        <v>7.3739999999999997</v>
      </c>
      <c r="C91" s="77">
        <v>2.1</v>
      </c>
      <c r="D91" s="131">
        <f t="shared" si="56"/>
        <v>87</v>
      </c>
      <c r="E91" s="131">
        <f t="shared" si="55"/>
        <v>7.3739999999999899</v>
      </c>
      <c r="F91" s="118">
        <v>7.3739999999999899</v>
      </c>
      <c r="G91" s="118">
        <v>2.1</v>
      </c>
      <c r="H91" s="129">
        <v>8.166666666667</v>
      </c>
      <c r="I91" s="129">
        <v>18.8675356405606</v>
      </c>
      <c r="J91" s="129">
        <v>8.166666666667</v>
      </c>
      <c r="K91" s="129">
        <v>379.50884454342003</v>
      </c>
      <c r="L91" s="81">
        <v>8.166666666667</v>
      </c>
      <c r="M91" s="82">
        <v>-298.96249526248903</v>
      </c>
      <c r="N91" s="82">
        <v>-6890.7329056343497</v>
      </c>
      <c r="O91" s="82">
        <v>-2939.88972919773</v>
      </c>
      <c r="P91" s="82">
        <v>-83731.822272722304</v>
      </c>
      <c r="Q91" s="53"/>
      <c r="R91" s="53"/>
      <c r="S91" s="53"/>
      <c r="T91" s="53"/>
      <c r="U91" s="53"/>
      <c r="V91" s="53"/>
      <c r="W91" s="53"/>
      <c r="X91" s="53"/>
      <c r="Y91" s="101"/>
      <c r="Z91" s="53"/>
      <c r="AA91" s="53"/>
      <c r="AB91" s="53"/>
      <c r="AC91" s="53"/>
      <c r="AD91" s="53"/>
      <c r="AE91" s="53"/>
      <c r="AF91" s="53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73">
        <v>7.5798319327731001</v>
      </c>
    </row>
    <row r="92" spans="1:55" ht="12" customHeight="1" x14ac:dyDescent="0.25">
      <c r="A92" s="77"/>
      <c r="B92" s="77">
        <v>7.4240000000000004</v>
      </c>
      <c r="C92" s="77">
        <v>2.5</v>
      </c>
      <c r="D92" s="131">
        <f t="shared" si="56"/>
        <v>88</v>
      </c>
      <c r="E92" s="131">
        <f t="shared" si="55"/>
        <v>7.4240000000000004</v>
      </c>
      <c r="F92" s="118">
        <v>7.4240000000000004</v>
      </c>
      <c r="G92" s="118">
        <v>2.5</v>
      </c>
      <c r="H92" s="129">
        <v>8.25</v>
      </c>
      <c r="I92" s="129">
        <v>18.547113018687099</v>
      </c>
      <c r="J92" s="129">
        <v>8.25</v>
      </c>
      <c r="K92" s="129">
        <v>380.24685053995802</v>
      </c>
      <c r="L92" s="81">
        <v>8.25</v>
      </c>
      <c r="M92" s="82">
        <v>-303.74871836736003</v>
      </c>
      <c r="N92" s="82">
        <v>-6764.6367947326498</v>
      </c>
      <c r="O92" s="82">
        <v>-3012.19008849495</v>
      </c>
      <c r="P92" s="82">
        <v>-81843.735682769504</v>
      </c>
      <c r="Q92" s="53"/>
      <c r="R92" s="53"/>
      <c r="S92" s="53"/>
      <c r="T92" s="53"/>
      <c r="U92" s="53"/>
      <c r="V92" s="53"/>
      <c r="W92" s="53"/>
      <c r="X92" s="53"/>
      <c r="Y92" s="101"/>
      <c r="Z92" s="53"/>
      <c r="AA92" s="53"/>
      <c r="AB92" s="53"/>
      <c r="AC92" s="53"/>
      <c r="AD92" s="53"/>
      <c r="AE92" s="53"/>
      <c r="AF92" s="53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73">
        <v>7.6554621848739401</v>
      </c>
    </row>
    <row r="93" spans="1:55" ht="12" customHeight="1" x14ac:dyDescent="0.25">
      <c r="A93" s="77"/>
      <c r="B93" s="77">
        <v>7.4740000000000002</v>
      </c>
      <c r="C93" s="77">
        <v>2</v>
      </c>
      <c r="D93" s="131">
        <f t="shared" si="56"/>
        <v>89</v>
      </c>
      <c r="E93" s="131">
        <f t="shared" si="55"/>
        <v>7.4740000000000002</v>
      </c>
      <c r="F93" s="118">
        <v>7.4740000000000002</v>
      </c>
      <c r="G93" s="118">
        <v>2</v>
      </c>
      <c r="H93" s="129">
        <v>8.333333333333</v>
      </c>
      <c r="I93" s="129">
        <v>18.490258491640201</v>
      </c>
      <c r="J93" s="129">
        <v>8.333333333333</v>
      </c>
      <c r="K93" s="129">
        <v>380.97329280683601</v>
      </c>
      <c r="L93" s="81">
        <v>8.333333333333</v>
      </c>
      <c r="M93" s="82">
        <v>-286.053992045494</v>
      </c>
      <c r="N93" s="82">
        <v>-5904.3592867673196</v>
      </c>
      <c r="O93" s="82">
        <v>-2746.5457268189498</v>
      </c>
      <c r="P93" s="82">
        <v>-68937.805856965701</v>
      </c>
      <c r="Q93" s="53"/>
      <c r="R93" s="53"/>
      <c r="S93" s="53"/>
      <c r="T93" s="53"/>
      <c r="U93" s="53"/>
      <c r="V93" s="53"/>
      <c r="W93" s="53"/>
      <c r="X93" s="53"/>
      <c r="Y93" s="101"/>
      <c r="Z93" s="53"/>
      <c r="AA93" s="53"/>
      <c r="AB93" s="53"/>
      <c r="AC93" s="53"/>
      <c r="AD93" s="53"/>
      <c r="AE93" s="53"/>
      <c r="AF93" s="53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73">
        <v>7.7310924369747802</v>
      </c>
    </row>
    <row r="94" spans="1:55" ht="12" customHeight="1" x14ac:dyDescent="0.25">
      <c r="A94" s="77"/>
      <c r="B94" s="77">
        <v>7.63</v>
      </c>
      <c r="C94" s="77">
        <v>-2.4</v>
      </c>
      <c r="D94" s="131">
        <f t="shared" si="56"/>
        <v>90</v>
      </c>
      <c r="E94" s="131">
        <f t="shared" si="55"/>
        <v>7.6299999999999901</v>
      </c>
      <c r="F94" s="118">
        <v>7.6299999999999901</v>
      </c>
      <c r="G94" s="118">
        <v>-2.3999999999999901</v>
      </c>
      <c r="H94" s="129">
        <v>8.416666666667</v>
      </c>
      <c r="I94" s="129">
        <v>18.7347303974705</v>
      </c>
      <c r="J94" s="129">
        <v>8.416666666667</v>
      </c>
      <c r="K94" s="129">
        <v>381.68828132208199</v>
      </c>
      <c r="L94" s="81">
        <v>8.416666666667</v>
      </c>
      <c r="M94" s="82">
        <v>-264.54127678492301</v>
      </c>
      <c r="N94" s="82">
        <v>-5201.5746214247201</v>
      </c>
      <c r="O94" s="82">
        <v>-2423.1761903225301</v>
      </c>
      <c r="P94" s="82">
        <v>-58389.978384940398</v>
      </c>
      <c r="Q94" s="53"/>
      <c r="R94" s="53"/>
      <c r="S94" s="53"/>
      <c r="T94" s="53"/>
      <c r="U94" s="53"/>
      <c r="V94" s="53"/>
      <c r="W94" s="53"/>
      <c r="X94" s="53"/>
      <c r="Y94" s="101"/>
      <c r="Z94" s="53"/>
      <c r="AA94" s="53"/>
      <c r="AB94" s="53"/>
      <c r="AC94" s="53"/>
      <c r="AD94" s="53"/>
      <c r="AE94" s="53"/>
      <c r="AF94" s="53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73">
        <v>7.8067226890756301</v>
      </c>
    </row>
    <row r="95" spans="1:55" ht="12" customHeight="1" x14ac:dyDescent="0.25">
      <c r="A95" s="77"/>
      <c r="B95" s="77">
        <v>7.68</v>
      </c>
      <c r="C95" s="77">
        <v>-2.8</v>
      </c>
      <c r="D95" s="131">
        <f t="shared" si="56"/>
        <v>91</v>
      </c>
      <c r="E95" s="131">
        <f t="shared" si="55"/>
        <v>7.6799999999999899</v>
      </c>
      <c r="F95" s="118">
        <v>7.6799999999999899</v>
      </c>
      <c r="G95" s="118">
        <v>-2.7999999999999901</v>
      </c>
      <c r="H95" s="129">
        <v>8.5</v>
      </c>
      <c r="I95" s="129">
        <v>19.041552362597798</v>
      </c>
      <c r="J95" s="129">
        <v>8.5</v>
      </c>
      <c r="K95" s="129">
        <v>382.39192129750501</v>
      </c>
      <c r="L95" s="81">
        <v>8.5</v>
      </c>
      <c r="M95" s="82">
        <v>-258.68262445135298</v>
      </c>
      <c r="N95" s="82">
        <v>-5264.4722437930604</v>
      </c>
      <c r="O95" s="82">
        <v>-2334.8223578649199</v>
      </c>
      <c r="P95" s="82">
        <v>-59327.758017780703</v>
      </c>
      <c r="Q95" s="53"/>
      <c r="R95" s="53"/>
      <c r="S95" s="53"/>
      <c r="T95" s="53"/>
      <c r="U95" s="53"/>
      <c r="V95" s="53"/>
      <c r="W95" s="53"/>
      <c r="X95" s="53"/>
      <c r="Y95" s="101"/>
      <c r="Z95" s="53"/>
      <c r="AA95" s="53"/>
      <c r="AB95" s="53"/>
      <c r="AC95" s="53"/>
      <c r="AD95" s="53"/>
      <c r="AE95" s="53"/>
      <c r="AF95" s="53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73">
        <v>7.8823529411764701</v>
      </c>
    </row>
    <row r="96" spans="1:55" ht="12" customHeight="1" x14ac:dyDescent="0.25">
      <c r="A96" s="77"/>
      <c r="B96" s="77">
        <v>7.73</v>
      </c>
      <c r="C96" s="77">
        <v>-2.4</v>
      </c>
      <c r="D96" s="131">
        <f t="shared" si="56"/>
        <v>92</v>
      </c>
      <c r="E96" s="131">
        <f t="shared" si="55"/>
        <v>7.73</v>
      </c>
      <c r="F96" s="118">
        <v>7.73</v>
      </c>
      <c r="G96" s="118">
        <v>-2.3999999999999901</v>
      </c>
      <c r="H96" s="129">
        <v>8.583333333333</v>
      </c>
      <c r="I96" s="129">
        <v>19.093692195184499</v>
      </c>
      <c r="J96" s="129">
        <v>8.583333333333</v>
      </c>
      <c r="K96" s="129">
        <v>383.08425358410301</v>
      </c>
      <c r="L96" s="81">
        <v>8.583333333333</v>
      </c>
      <c r="M96" s="82">
        <v>-276.25748009230102</v>
      </c>
      <c r="N96" s="82">
        <v>-6125.1880673400901</v>
      </c>
      <c r="O96" s="82">
        <v>-2598.6948332912202</v>
      </c>
      <c r="P96" s="82">
        <v>-72237.844340617798</v>
      </c>
      <c r="Q96" s="53"/>
      <c r="R96" s="53"/>
      <c r="S96" s="53"/>
      <c r="T96" s="53"/>
      <c r="U96" s="53"/>
      <c r="V96" s="53"/>
      <c r="W96" s="53"/>
      <c r="X96" s="53"/>
      <c r="Y96" s="101"/>
      <c r="Z96" s="53"/>
      <c r="AA96" s="53"/>
      <c r="AB96" s="53"/>
      <c r="AC96" s="53"/>
      <c r="AD96" s="53"/>
      <c r="AE96" s="53"/>
      <c r="AF96" s="53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73">
        <v>7.9579831932773102</v>
      </c>
    </row>
    <row r="97" spans="1:53" ht="12" customHeight="1" x14ac:dyDescent="0.25">
      <c r="A97" s="77"/>
      <c r="B97" s="77">
        <v>7.8860000000000001</v>
      </c>
      <c r="C97" s="77">
        <v>2.4</v>
      </c>
      <c r="D97" s="131">
        <f t="shared" si="56"/>
        <v>93</v>
      </c>
      <c r="E97" s="131">
        <f t="shared" si="55"/>
        <v>7.8860000000000001</v>
      </c>
      <c r="F97" s="118">
        <v>7.8860000000000001</v>
      </c>
      <c r="G97" s="118">
        <v>2.3999999999999901</v>
      </c>
      <c r="H97" s="129">
        <v>8.666666666667</v>
      </c>
      <c r="I97" s="129">
        <v>18.8333321058685</v>
      </c>
      <c r="J97" s="129">
        <v>8.666666666667</v>
      </c>
      <c r="K97" s="129">
        <v>383.76525985420102</v>
      </c>
      <c r="L97" s="81">
        <v>8.666666666667</v>
      </c>
      <c r="M97" s="82">
        <v>-299.11740786046403</v>
      </c>
      <c r="N97" s="82">
        <v>-6883.39058405587</v>
      </c>
      <c r="O97" s="82">
        <v>-2942.3356376120701</v>
      </c>
      <c r="P97" s="82">
        <v>-83614.784134418704</v>
      </c>
      <c r="Q97" s="53"/>
      <c r="R97" s="53"/>
      <c r="S97" s="53"/>
      <c r="T97" s="53"/>
      <c r="U97" s="53"/>
      <c r="V97" s="53"/>
      <c r="W97" s="53"/>
      <c r="X97" s="53"/>
      <c r="Y97" s="101"/>
      <c r="Z97" s="53"/>
      <c r="AA97" s="53"/>
      <c r="AB97" s="53"/>
      <c r="AC97" s="53"/>
      <c r="AD97" s="53"/>
      <c r="AE97" s="53"/>
      <c r="AF97" s="53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73">
        <v>8.0336134453781494</v>
      </c>
    </row>
    <row r="98" spans="1:53" ht="12" customHeight="1" x14ac:dyDescent="0.25">
      <c r="A98" s="77"/>
      <c r="B98" s="77">
        <v>7.9359999999999999</v>
      </c>
      <c r="C98" s="77">
        <v>2.8</v>
      </c>
      <c r="D98" s="131">
        <f t="shared" si="56"/>
        <v>94</v>
      </c>
      <c r="E98" s="131">
        <f t="shared" si="55"/>
        <v>7.9359999999999902</v>
      </c>
      <c r="F98" s="118">
        <v>7.9359999999999902</v>
      </c>
      <c r="G98" s="118">
        <v>2.7999999999999901</v>
      </c>
      <c r="H98" s="129">
        <v>8.75</v>
      </c>
      <c r="I98" s="129">
        <v>18.489514879685199</v>
      </c>
      <c r="J98" s="129">
        <v>8.75</v>
      </c>
      <c r="K98" s="129">
        <v>384.43492303501</v>
      </c>
      <c r="L98" s="81">
        <v>8.75</v>
      </c>
      <c r="M98" s="82">
        <v>-307.11525941732202</v>
      </c>
      <c r="N98" s="82">
        <v>-6889.5550076714098</v>
      </c>
      <c r="O98" s="82">
        <v>-3062.8793633711002</v>
      </c>
      <c r="P98" s="82">
        <v>-83711.133701544299</v>
      </c>
      <c r="Q98" s="53"/>
      <c r="R98" s="53"/>
      <c r="S98" s="53"/>
      <c r="T98" s="53"/>
      <c r="U98" s="53"/>
      <c r="V98" s="53"/>
      <c r="W98" s="53"/>
      <c r="X98" s="53"/>
      <c r="Y98" s="101"/>
      <c r="Z98" s="53"/>
      <c r="AA98" s="53"/>
      <c r="AB98" s="53"/>
      <c r="AC98" s="53"/>
      <c r="AD98" s="53"/>
      <c r="AE98" s="53"/>
      <c r="AF98" s="53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73">
        <v>8.1092436974789894</v>
      </c>
    </row>
    <row r="99" spans="1:53" ht="12" customHeight="1" x14ac:dyDescent="0.25">
      <c r="A99" s="77"/>
      <c r="B99" s="77">
        <v>7.9859999999999998</v>
      </c>
      <c r="C99" s="77">
        <v>2.4</v>
      </c>
      <c r="D99" s="131">
        <f t="shared" si="56"/>
        <v>95</v>
      </c>
      <c r="E99" s="131">
        <f t="shared" si="55"/>
        <v>7.98599999999999</v>
      </c>
      <c r="F99" s="118">
        <v>7.98599999999999</v>
      </c>
      <c r="G99" s="118">
        <v>2.3999999999999901</v>
      </c>
      <c r="H99" s="129">
        <v>8.833333333333</v>
      </c>
      <c r="I99" s="129">
        <v>18.3942768286465</v>
      </c>
      <c r="J99" s="129">
        <v>8.833333333333</v>
      </c>
      <c r="K99" s="129">
        <v>385.09329067767698</v>
      </c>
      <c r="L99" s="81">
        <v>8.833333333333</v>
      </c>
      <c r="M99" s="82">
        <v>-290.58067042646599</v>
      </c>
      <c r="N99" s="82">
        <v>-6039.5169468150598</v>
      </c>
      <c r="O99" s="82">
        <v>-2814.70217610282</v>
      </c>
      <c r="P99" s="82">
        <v>-70959.445834817394</v>
      </c>
      <c r="Q99" s="53"/>
      <c r="R99" s="53"/>
      <c r="S99" s="53"/>
      <c r="T99" s="53"/>
      <c r="U99" s="53"/>
      <c r="V99" s="53"/>
      <c r="W99" s="53"/>
      <c r="X99" s="53"/>
      <c r="Y99" s="101"/>
      <c r="Z99" s="53"/>
      <c r="AA99" s="53"/>
      <c r="AB99" s="53"/>
      <c r="AC99" s="53"/>
      <c r="AD99" s="53"/>
      <c r="AE99" s="53"/>
      <c r="AF99" s="53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73">
        <v>8.1848739495798295</v>
      </c>
    </row>
    <row r="100" spans="1:53" ht="12" customHeight="1" x14ac:dyDescent="0.25">
      <c r="A100" s="77"/>
      <c r="B100" s="77">
        <v>8.1419999999999995</v>
      </c>
      <c r="C100" s="77">
        <v>-2.1</v>
      </c>
      <c r="D100" s="131">
        <f t="shared" si="56"/>
        <v>96</v>
      </c>
      <c r="E100" s="131">
        <f t="shared" si="55"/>
        <v>8.1419999999999906</v>
      </c>
      <c r="F100" s="118">
        <v>8.1419999999999906</v>
      </c>
      <c r="G100" s="118">
        <v>-2.1</v>
      </c>
      <c r="H100" s="129">
        <v>8.916666666667</v>
      </c>
      <c r="I100" s="129">
        <v>18.6484157510912</v>
      </c>
      <c r="J100" s="129">
        <v>8.916666666667</v>
      </c>
      <c r="K100" s="129">
        <v>385.74047726454398</v>
      </c>
      <c r="L100" s="81">
        <v>8.916666666667</v>
      </c>
      <c r="M100" s="82">
        <v>-265.14938735792498</v>
      </c>
      <c r="N100" s="82">
        <v>-5157.1135289849099</v>
      </c>
      <c r="O100" s="82">
        <v>-2432.4824439588801</v>
      </c>
      <c r="P100" s="82">
        <v>-57717.0589735592</v>
      </c>
      <c r="Q100" s="53"/>
      <c r="R100" s="53"/>
      <c r="S100" s="53"/>
      <c r="T100" s="53"/>
      <c r="U100" s="53"/>
      <c r="V100" s="53"/>
      <c r="W100" s="53"/>
      <c r="X100" s="53"/>
      <c r="Y100" s="101"/>
      <c r="Z100" s="53"/>
      <c r="AA100" s="53"/>
      <c r="AB100" s="53"/>
      <c r="AC100" s="53"/>
      <c r="AD100" s="53"/>
      <c r="AE100" s="53"/>
      <c r="AF100" s="53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73">
        <v>8.2605042016806696</v>
      </c>
    </row>
    <row r="101" spans="1:53" ht="12" customHeight="1" x14ac:dyDescent="0.25">
      <c r="A101" s="77"/>
      <c r="B101" s="77">
        <v>8.1920000000000002</v>
      </c>
      <c r="C101" s="77">
        <v>-2.5</v>
      </c>
      <c r="D101" s="131">
        <f t="shared" si="56"/>
        <v>97</v>
      </c>
      <c r="E101" s="131">
        <f t="shared" si="55"/>
        <v>8.1920000000000002</v>
      </c>
      <c r="F101" s="118">
        <v>8.1920000000000002</v>
      </c>
      <c r="G101" s="118">
        <v>-2.5</v>
      </c>
      <c r="H101" s="129">
        <v>9</v>
      </c>
      <c r="I101" s="129">
        <v>19.0207519174098</v>
      </c>
      <c r="J101" s="129">
        <v>9</v>
      </c>
      <c r="K101" s="129">
        <v>386.37660144061698</v>
      </c>
      <c r="L101" s="81">
        <v>9</v>
      </c>
      <c r="M101" s="82">
        <v>-254.79198020194099</v>
      </c>
      <c r="N101" s="82">
        <v>-5079.7557819308604</v>
      </c>
      <c r="O101" s="82">
        <v>-2276.4909247098799</v>
      </c>
      <c r="P101" s="82">
        <v>-56549.932422799</v>
      </c>
      <c r="Q101" s="53"/>
      <c r="R101" s="53"/>
      <c r="S101" s="53"/>
      <c r="T101" s="53"/>
      <c r="U101" s="53"/>
      <c r="V101" s="53"/>
      <c r="W101" s="53"/>
      <c r="X101" s="53"/>
      <c r="Y101" s="101"/>
      <c r="Z101" s="53"/>
      <c r="AA101" s="53"/>
      <c r="AB101" s="53"/>
      <c r="AC101" s="53"/>
      <c r="AD101" s="53"/>
      <c r="AE101" s="53"/>
      <c r="AF101" s="53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73">
        <v>8.3361344537815096</v>
      </c>
    </row>
    <row r="102" spans="1:53" ht="12" customHeight="1" x14ac:dyDescent="0.25">
      <c r="A102" s="77"/>
      <c r="B102" s="77">
        <v>8.2420000000000009</v>
      </c>
      <c r="C102" s="77">
        <v>-2.1</v>
      </c>
      <c r="D102" s="131">
        <f t="shared" si="56"/>
        <v>98</v>
      </c>
      <c r="E102" s="131">
        <f t="shared" si="55"/>
        <v>8.2420000000000009</v>
      </c>
      <c r="F102" s="118">
        <v>8.2420000000000009</v>
      </c>
      <c r="G102" s="118">
        <v>-2.1</v>
      </c>
      <c r="H102" s="129">
        <v>9.083333333333</v>
      </c>
      <c r="I102" s="129">
        <v>19.166115369959002</v>
      </c>
      <c r="J102" s="129">
        <v>9.083333333333</v>
      </c>
      <c r="K102" s="129">
        <v>386.79045015063599</v>
      </c>
      <c r="L102" s="81">
        <v>9.083333333333</v>
      </c>
      <c r="M102" s="82">
        <v>-269.24103553015402</v>
      </c>
      <c r="N102" s="82">
        <v>-5881.5810411193897</v>
      </c>
      <c r="O102" s="82">
        <v>-2493.3118889853199</v>
      </c>
      <c r="P102" s="82">
        <v>-68575.468165857703</v>
      </c>
      <c r="Q102" s="53"/>
      <c r="R102" s="53"/>
      <c r="S102" s="53"/>
      <c r="T102" s="53"/>
      <c r="U102" s="53"/>
      <c r="V102" s="53"/>
      <c r="W102" s="53"/>
      <c r="X102" s="53"/>
      <c r="Y102" s="101"/>
      <c r="Z102" s="53"/>
      <c r="AA102" s="53"/>
      <c r="AB102" s="53"/>
      <c r="AC102" s="53"/>
      <c r="AD102" s="53"/>
      <c r="AE102" s="53"/>
      <c r="AF102" s="53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73">
        <v>8.4117647058823497</v>
      </c>
    </row>
    <row r="103" spans="1:53" ht="12" customHeight="1" x14ac:dyDescent="0.25">
      <c r="A103" s="77"/>
      <c r="B103" s="77">
        <v>8.3979999999999997</v>
      </c>
      <c r="C103" s="77">
        <v>2.1</v>
      </c>
      <c r="D103" s="131">
        <f t="shared" si="56"/>
        <v>99</v>
      </c>
      <c r="E103" s="131">
        <f t="shared" si="55"/>
        <v>8.3979999999999908</v>
      </c>
      <c r="F103" s="118">
        <v>8.3979999999999908</v>
      </c>
      <c r="G103" s="118">
        <v>2.1</v>
      </c>
      <c r="H103" s="129">
        <v>9.166666666667</v>
      </c>
      <c r="I103" s="129">
        <v>18.967434255598</v>
      </c>
      <c r="J103" s="129">
        <v>9.166666666667</v>
      </c>
      <c r="K103" s="129">
        <v>387.19007100049902</v>
      </c>
      <c r="L103" s="81">
        <v>9.166666666667</v>
      </c>
      <c r="M103" s="82">
        <v>-293.32639830269801</v>
      </c>
      <c r="N103" s="82">
        <v>-6747.1875618849099</v>
      </c>
      <c r="O103" s="82">
        <v>-2855.2833722727801</v>
      </c>
      <c r="P103" s="82">
        <v>-81563.076124558094</v>
      </c>
      <c r="Q103" s="53"/>
      <c r="R103" s="53"/>
      <c r="S103" s="53"/>
      <c r="T103" s="53"/>
      <c r="U103" s="53"/>
      <c r="V103" s="53"/>
      <c r="W103" s="53"/>
      <c r="X103" s="53"/>
      <c r="Y103" s="101"/>
      <c r="Z103" s="53"/>
      <c r="AA103" s="53"/>
      <c r="AB103" s="53"/>
      <c r="AC103" s="53"/>
      <c r="AD103" s="53"/>
      <c r="AE103" s="53"/>
      <c r="AF103" s="53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73">
        <v>8.4873949579831898</v>
      </c>
    </row>
    <row r="104" spans="1:53" ht="12" customHeight="1" x14ac:dyDescent="0.25">
      <c r="A104" s="77"/>
      <c r="B104" s="77">
        <v>8.4480000000000004</v>
      </c>
      <c r="C104" s="77">
        <v>2.5</v>
      </c>
      <c r="D104" s="131">
        <f t="shared" si="56"/>
        <v>100</v>
      </c>
      <c r="E104" s="131">
        <f t="shared" si="55"/>
        <v>8.4480000000000004</v>
      </c>
      <c r="F104" s="118">
        <v>8.4480000000000004</v>
      </c>
      <c r="G104" s="118">
        <v>2.5</v>
      </c>
      <c r="H104" s="129">
        <v>9.25</v>
      </c>
      <c r="I104" s="129">
        <v>18.623684257971199</v>
      </c>
      <c r="J104" s="129">
        <v>9.25</v>
      </c>
      <c r="K104" s="129">
        <v>387.57544932234498</v>
      </c>
      <c r="L104" s="81">
        <v>9.25</v>
      </c>
      <c r="M104" s="82">
        <v>-304.95757019721202</v>
      </c>
      <c r="N104" s="82">
        <v>-6903.9731289537804</v>
      </c>
      <c r="O104" s="82">
        <v>-3030.3956759627099</v>
      </c>
      <c r="P104" s="82">
        <v>-83919.380250635004</v>
      </c>
      <c r="Q104" s="53"/>
      <c r="R104" s="53"/>
      <c r="S104" s="53"/>
      <c r="T104" s="53"/>
      <c r="U104" s="53"/>
      <c r="V104" s="53"/>
      <c r="W104" s="53"/>
      <c r="X104" s="53"/>
      <c r="Y104" s="101"/>
      <c r="Z104" s="53"/>
      <c r="AA104" s="53"/>
      <c r="AB104" s="53"/>
      <c r="AC104" s="53"/>
      <c r="AD104" s="53"/>
      <c r="AE104" s="53"/>
      <c r="AF104" s="53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73">
        <v>8.5630252100840298</v>
      </c>
    </row>
    <row r="105" spans="1:53" ht="12" customHeight="1" x14ac:dyDescent="0.25">
      <c r="A105" s="77"/>
      <c r="B105" s="77">
        <v>8.4979999999999993</v>
      </c>
      <c r="C105" s="77">
        <v>2</v>
      </c>
      <c r="D105" s="131">
        <f t="shared" si="56"/>
        <v>101</v>
      </c>
      <c r="E105" s="131">
        <f t="shared" si="55"/>
        <v>8.4979999999999905</v>
      </c>
      <c r="F105" s="118">
        <v>8.4979999999999905</v>
      </c>
      <c r="G105" s="118">
        <v>2</v>
      </c>
      <c r="H105" s="129">
        <v>9.333333333333</v>
      </c>
      <c r="I105" s="129">
        <v>18.470666565624899</v>
      </c>
      <c r="J105" s="129">
        <v>9.333333333333</v>
      </c>
      <c r="K105" s="129">
        <v>387.94662803858103</v>
      </c>
      <c r="L105" s="81">
        <v>9.333333333333</v>
      </c>
      <c r="M105" s="82">
        <v>-292.66930132441001</v>
      </c>
      <c r="N105" s="82">
        <v>-6183.5990987719997</v>
      </c>
      <c r="O105" s="82">
        <v>-2846.05257721711</v>
      </c>
      <c r="P105" s="82">
        <v>-73114.049091159395</v>
      </c>
      <c r="Q105" s="53"/>
      <c r="R105" s="53"/>
      <c r="S105" s="53"/>
      <c r="T105" s="53"/>
      <c r="U105" s="53"/>
      <c r="V105" s="53"/>
      <c r="W105" s="53"/>
      <c r="X105" s="53"/>
      <c r="Y105" s="101"/>
      <c r="Z105" s="53"/>
      <c r="AA105" s="53"/>
      <c r="AB105" s="53"/>
      <c r="AC105" s="53"/>
      <c r="AD105" s="53"/>
      <c r="AE105" s="53"/>
      <c r="AF105" s="53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73">
        <v>8.6386554621848699</v>
      </c>
    </row>
    <row r="106" spans="1:53" ht="12" customHeight="1" x14ac:dyDescent="0.25">
      <c r="A106" s="77"/>
      <c r="B106" s="77">
        <v>8.6539999999999999</v>
      </c>
      <c r="C106" s="77">
        <v>-2.4</v>
      </c>
      <c r="D106" s="131">
        <f t="shared" si="56"/>
        <v>102</v>
      </c>
      <c r="E106" s="131">
        <f t="shared" si="55"/>
        <v>8.6539999999999893</v>
      </c>
      <c r="F106" s="118">
        <v>8.6539999999999893</v>
      </c>
      <c r="G106" s="118">
        <v>-2.3999999999999901</v>
      </c>
      <c r="H106" s="129">
        <v>9.416666666667</v>
      </c>
      <c r="I106" s="129">
        <v>18.639365867402901</v>
      </c>
      <c r="J106" s="129">
        <v>9.416666666667</v>
      </c>
      <c r="K106" s="129">
        <v>388.30371829294899</v>
      </c>
      <c r="L106" s="81">
        <v>9.416666666667</v>
      </c>
      <c r="M106" s="82">
        <v>-270.16515899337998</v>
      </c>
      <c r="N106" s="82">
        <v>-5355.1892561570603</v>
      </c>
      <c r="O106" s="82">
        <v>-2507.8756926874998</v>
      </c>
      <c r="P106" s="82">
        <v>-60683.1567508156</v>
      </c>
      <c r="Q106" s="53"/>
      <c r="R106" s="53"/>
      <c r="S106" s="53"/>
      <c r="T106" s="53"/>
      <c r="U106" s="53"/>
      <c r="V106" s="53"/>
      <c r="W106" s="53"/>
      <c r="X106" s="53"/>
      <c r="Y106" s="101"/>
      <c r="Z106" s="53"/>
      <c r="AA106" s="53"/>
      <c r="AB106" s="53"/>
      <c r="AC106" s="53"/>
      <c r="AD106" s="53"/>
      <c r="AE106" s="53"/>
      <c r="AF106" s="53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73">
        <v>8.71428571428571</v>
      </c>
    </row>
    <row r="107" spans="1:53" ht="12" customHeight="1" x14ac:dyDescent="0.25">
      <c r="A107" s="77"/>
      <c r="B107" s="77">
        <v>8.7040000000000006</v>
      </c>
      <c r="C107" s="77">
        <v>-2.8</v>
      </c>
      <c r="D107" s="131">
        <f t="shared" si="56"/>
        <v>103</v>
      </c>
      <c r="E107" s="131">
        <f t="shared" si="55"/>
        <v>8.7040000000000006</v>
      </c>
      <c r="F107" s="118">
        <v>8.7040000000000006</v>
      </c>
      <c r="G107" s="118">
        <v>-2.7999999999999901</v>
      </c>
      <c r="H107" s="129">
        <v>9.5</v>
      </c>
      <c r="I107" s="129">
        <v>18.965632507512002</v>
      </c>
      <c r="J107" s="129">
        <v>9.5</v>
      </c>
      <c r="K107" s="129">
        <v>388.64684822844498</v>
      </c>
      <c r="L107" s="81">
        <v>9.5</v>
      </c>
      <c r="M107" s="82">
        <v>-257.66083400164001</v>
      </c>
      <c r="N107" s="82">
        <v>-5137.5443167712501</v>
      </c>
      <c r="O107" s="82">
        <v>-2319.6820348461802</v>
      </c>
      <c r="P107" s="82">
        <v>-57412.454622105397</v>
      </c>
      <c r="Q107" s="53"/>
      <c r="R107" s="53"/>
      <c r="S107" s="53"/>
      <c r="T107" s="53"/>
      <c r="U107" s="53"/>
      <c r="V107" s="53"/>
      <c r="W107" s="53"/>
      <c r="X107" s="53"/>
      <c r="Y107" s="101"/>
      <c r="Z107" s="53"/>
      <c r="AA107" s="53"/>
      <c r="AB107" s="53"/>
      <c r="AC107" s="53"/>
      <c r="AD107" s="53"/>
      <c r="AE107" s="53"/>
      <c r="AF107" s="53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73">
        <v>8.78991596638655</v>
      </c>
    </row>
    <row r="108" spans="1:53" ht="12" customHeight="1" x14ac:dyDescent="0.25">
      <c r="A108" s="77"/>
      <c r="B108" s="77">
        <v>8.7539999999999996</v>
      </c>
      <c r="C108" s="77">
        <v>-2.4</v>
      </c>
      <c r="D108" s="131">
        <f t="shared" si="56"/>
        <v>104</v>
      </c>
      <c r="E108" s="131">
        <f t="shared" si="55"/>
        <v>8.7539999999999907</v>
      </c>
      <c r="F108" s="118">
        <v>8.7539999999999907</v>
      </c>
      <c r="G108" s="118">
        <v>-2.3999999999999901</v>
      </c>
      <c r="H108" s="129">
        <v>9.583333333333</v>
      </c>
      <c r="I108" s="129">
        <v>19.113064964407101</v>
      </c>
      <c r="J108" s="129">
        <v>9.583333333333</v>
      </c>
      <c r="K108" s="129">
        <v>388.97609282941897</v>
      </c>
      <c r="L108" s="81">
        <v>9.583333333333</v>
      </c>
      <c r="M108" s="82">
        <v>-269.562471805445</v>
      </c>
      <c r="N108" s="82">
        <v>-5843.8439844793602</v>
      </c>
      <c r="O108" s="82">
        <v>-2498.2220889768901</v>
      </c>
      <c r="P108" s="82">
        <v>-68005.029104596106</v>
      </c>
      <c r="Q108" s="53"/>
      <c r="R108" s="53"/>
      <c r="S108" s="53"/>
      <c r="T108" s="53"/>
      <c r="U108" s="53"/>
      <c r="V108" s="53"/>
      <c r="W108" s="53"/>
      <c r="X108" s="53"/>
      <c r="Y108" s="101"/>
      <c r="Z108" s="53"/>
      <c r="AA108" s="53"/>
      <c r="AB108" s="53"/>
      <c r="AC108" s="53"/>
      <c r="AD108" s="53"/>
      <c r="AE108" s="53"/>
      <c r="AF108" s="53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73">
        <v>8.8655462184873901</v>
      </c>
    </row>
    <row r="109" spans="1:53" ht="12" customHeight="1" x14ac:dyDescent="0.25">
      <c r="A109" s="77"/>
      <c r="B109" s="77">
        <v>8.91</v>
      </c>
      <c r="C109" s="77">
        <v>2.4</v>
      </c>
      <c r="D109" s="131">
        <f t="shared" si="56"/>
        <v>105</v>
      </c>
      <c r="E109" s="131">
        <f t="shared" si="55"/>
        <v>8.91</v>
      </c>
      <c r="F109" s="118">
        <v>8.91</v>
      </c>
      <c r="G109" s="118">
        <v>2.3999999999999901</v>
      </c>
      <c r="H109" s="129">
        <v>9.666666666667</v>
      </c>
      <c r="I109" s="129">
        <v>18.9332267420832</v>
      </c>
      <c r="J109" s="129">
        <v>9.666666666667</v>
      </c>
      <c r="K109" s="129">
        <v>389.291458212343</v>
      </c>
      <c r="L109" s="81">
        <v>9.666666666667</v>
      </c>
      <c r="M109" s="82">
        <v>-292.97287405047302</v>
      </c>
      <c r="N109" s="82">
        <v>-6711.9931807926896</v>
      </c>
      <c r="O109" s="82">
        <v>-2850.0152205602399</v>
      </c>
      <c r="P109" s="82">
        <v>-81030.563491741006</v>
      </c>
      <c r="Q109" s="53"/>
      <c r="R109" s="53"/>
      <c r="S109" s="53"/>
      <c r="T109" s="53"/>
      <c r="U109" s="53"/>
      <c r="V109" s="53"/>
      <c r="W109" s="53"/>
      <c r="X109" s="53"/>
      <c r="Y109" s="101"/>
      <c r="Z109" s="53"/>
      <c r="AA109" s="53"/>
      <c r="AB109" s="53"/>
      <c r="AC109" s="53"/>
      <c r="AD109" s="53"/>
      <c r="AE109" s="53"/>
      <c r="AF109" s="53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73">
        <v>8.9411764705882302</v>
      </c>
    </row>
    <row r="110" spans="1:53" ht="12" customHeight="1" x14ac:dyDescent="0.25">
      <c r="A110" s="77"/>
      <c r="B110" s="77">
        <v>8.9600000000000009</v>
      </c>
      <c r="C110" s="77">
        <v>2.8</v>
      </c>
      <c r="D110" s="131">
        <f t="shared" si="56"/>
        <v>106</v>
      </c>
      <c r="E110" s="131">
        <f t="shared" si="55"/>
        <v>8.9600000000000009</v>
      </c>
      <c r="F110" s="118">
        <v>8.9600000000000009</v>
      </c>
      <c r="G110" s="118">
        <v>2.7999999999999901</v>
      </c>
      <c r="H110" s="129">
        <v>9.75</v>
      </c>
      <c r="I110" s="129">
        <v>18.575511411827399</v>
      </c>
      <c r="J110" s="129">
        <v>9.75</v>
      </c>
      <c r="K110" s="129">
        <v>389.59292991172202</v>
      </c>
      <c r="L110" s="81">
        <v>9.75</v>
      </c>
      <c r="M110" s="82">
        <v>-307.54176790243201</v>
      </c>
      <c r="N110" s="82">
        <v>-7001.3474725510596</v>
      </c>
      <c r="O110" s="82">
        <v>-3069.2429309838699</v>
      </c>
      <c r="P110" s="82">
        <v>-85375.838201127597</v>
      </c>
      <c r="Q110" s="53"/>
      <c r="R110" s="53"/>
      <c r="S110" s="53"/>
      <c r="T110" s="53"/>
      <c r="U110" s="53"/>
      <c r="V110" s="53"/>
      <c r="W110" s="53"/>
      <c r="X110" s="53"/>
      <c r="Y110" s="101"/>
      <c r="Z110" s="53"/>
      <c r="AA110" s="53"/>
      <c r="AB110" s="53"/>
      <c r="AC110" s="53"/>
      <c r="AD110" s="53"/>
      <c r="AE110" s="53"/>
      <c r="AF110" s="53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73">
        <v>9.0168067226890702</v>
      </c>
    </row>
    <row r="111" spans="1:53" ht="12" customHeight="1" x14ac:dyDescent="0.25">
      <c r="A111" s="77"/>
      <c r="B111" s="77">
        <v>9.01</v>
      </c>
      <c r="C111" s="77">
        <v>2.4</v>
      </c>
      <c r="D111" s="131">
        <f t="shared" si="56"/>
        <v>107</v>
      </c>
      <c r="E111" s="131">
        <f t="shared" si="55"/>
        <v>9.0099999999999891</v>
      </c>
      <c r="F111" s="118">
        <v>9.0099999999999891</v>
      </c>
      <c r="G111" s="118">
        <v>2.3999999999999901</v>
      </c>
      <c r="H111" s="129">
        <v>9.833333333333</v>
      </c>
      <c r="I111" s="129">
        <v>18.380934375953402</v>
      </c>
      <c r="J111" s="129">
        <v>9.833333333333</v>
      </c>
      <c r="K111" s="129">
        <v>389.88054478319202</v>
      </c>
      <c r="L111" s="81">
        <v>9.833333333333</v>
      </c>
      <c r="M111" s="82">
        <v>-297.46786273273398</v>
      </c>
      <c r="N111" s="82">
        <v>-6339.4593382585999</v>
      </c>
      <c r="O111" s="82">
        <v>-2918.1984373287901</v>
      </c>
      <c r="P111" s="82">
        <v>-75448.591225788507</v>
      </c>
      <c r="Q111" s="53"/>
      <c r="R111" s="53"/>
      <c r="S111" s="53"/>
      <c r="T111" s="53"/>
      <c r="U111" s="53"/>
      <c r="V111" s="53"/>
      <c r="W111" s="53"/>
      <c r="X111" s="53"/>
      <c r="Y111" s="101"/>
      <c r="Z111" s="53"/>
      <c r="AA111" s="53"/>
      <c r="AB111" s="53"/>
      <c r="AC111" s="53"/>
      <c r="AD111" s="53"/>
      <c r="AE111" s="53"/>
      <c r="AF111" s="53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73">
        <v>9.0924369747899103</v>
      </c>
    </row>
    <row r="112" spans="1:53" ht="12" customHeight="1" x14ac:dyDescent="0.25">
      <c r="A112" s="77"/>
      <c r="B112" s="77">
        <v>9.1660000000000004</v>
      </c>
      <c r="C112" s="77">
        <v>-2.1</v>
      </c>
      <c r="D112" s="131">
        <f t="shared" si="56"/>
        <v>108</v>
      </c>
      <c r="E112" s="131">
        <f t="shared" si="55"/>
        <v>9.1660000000000004</v>
      </c>
      <c r="F112" s="118">
        <v>9.1660000000000004</v>
      </c>
      <c r="G112" s="118">
        <v>-2.1</v>
      </c>
      <c r="H112" s="129">
        <v>9.916666666667</v>
      </c>
      <c r="I112" s="129">
        <v>18.543049218583</v>
      </c>
      <c r="J112" s="129">
        <v>9.916666666667</v>
      </c>
      <c r="K112" s="129">
        <v>390.15441509787598</v>
      </c>
      <c r="L112" s="81">
        <v>9.916666666667</v>
      </c>
      <c r="M112" s="82">
        <v>-272.08564896507602</v>
      </c>
      <c r="N112" s="82">
        <v>-5362.4227802278301</v>
      </c>
      <c r="O112" s="82">
        <v>-2536.8153969185</v>
      </c>
      <c r="P112" s="82">
        <v>-60788.339465573597</v>
      </c>
      <c r="Q112" s="53"/>
      <c r="R112" s="53"/>
      <c r="S112" s="53"/>
      <c r="T112" s="53"/>
      <c r="U112" s="53"/>
      <c r="V112" s="53"/>
      <c r="W112" s="53"/>
      <c r="X112" s="53"/>
      <c r="Y112" s="101"/>
      <c r="Z112" s="53"/>
      <c r="AA112" s="53"/>
      <c r="AB112" s="53"/>
      <c r="AC112" s="53"/>
      <c r="AD112" s="53"/>
      <c r="AE112" s="53"/>
      <c r="AF112" s="53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73">
        <v>9.1680672268907504</v>
      </c>
    </row>
    <row r="113" spans="1:53" ht="12" customHeight="1" x14ac:dyDescent="0.25">
      <c r="A113" s="77"/>
      <c r="B113" s="77">
        <v>9.2159999999999993</v>
      </c>
      <c r="C113" s="77">
        <v>-2.5</v>
      </c>
      <c r="D113" s="131">
        <f t="shared" si="56"/>
        <v>109</v>
      </c>
      <c r="E113" s="131">
        <f t="shared" si="55"/>
        <v>9.2159999999999904</v>
      </c>
      <c r="F113" s="118">
        <v>9.2159999999999904</v>
      </c>
      <c r="G113" s="118">
        <v>-2.5</v>
      </c>
      <c r="H113" s="129">
        <v>10</v>
      </c>
      <c r="I113" s="129">
        <v>18.922610051090199</v>
      </c>
      <c r="J113" s="129">
        <v>10</v>
      </c>
      <c r="K113" s="129">
        <v>390.41468064588202</v>
      </c>
      <c r="L113" s="81">
        <v>10</v>
      </c>
      <c r="M113" s="82">
        <v>-254.831853628094</v>
      </c>
      <c r="N113" s="82">
        <v>-4979.2871194537402</v>
      </c>
      <c r="O113" s="82">
        <v>-2277.2344958936101</v>
      </c>
      <c r="P113" s="82">
        <v>-55034.380781411703</v>
      </c>
      <c r="Q113" s="53"/>
      <c r="R113" s="53"/>
      <c r="S113" s="53"/>
      <c r="T113" s="53"/>
      <c r="U113" s="53"/>
      <c r="V113" s="53"/>
      <c r="W113" s="53"/>
      <c r="X113" s="53"/>
      <c r="Y113" s="101"/>
      <c r="Z113" s="53"/>
      <c r="AA113" s="53"/>
      <c r="AB113" s="53"/>
      <c r="AC113" s="53"/>
      <c r="AD113" s="53"/>
      <c r="AE113" s="53"/>
      <c r="AF113" s="53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73">
        <v>9.2436974789915904</v>
      </c>
    </row>
    <row r="114" spans="1:53" ht="12" customHeight="1" x14ac:dyDescent="0.25">
      <c r="A114" s="77"/>
      <c r="B114" s="77">
        <v>9.266</v>
      </c>
      <c r="C114" s="77">
        <v>-2.1</v>
      </c>
      <c r="D114" s="131">
        <f t="shared" si="56"/>
        <v>110</v>
      </c>
      <c r="E114" s="131">
        <f t="shared" si="55"/>
        <v>9.266</v>
      </c>
      <c r="F114" s="118">
        <v>9.266</v>
      </c>
      <c r="G114" s="118">
        <v>-2.1</v>
      </c>
      <c r="H114" s="129">
        <v>10.08333333333</v>
      </c>
      <c r="I114" s="129">
        <v>19.161387026762998</v>
      </c>
      <c r="J114" s="129">
        <v>10.08333333333</v>
      </c>
      <c r="K114" s="129">
        <v>390.66143111763199</v>
      </c>
      <c r="L114" s="81">
        <v>10.08333333333</v>
      </c>
      <c r="M114" s="82">
        <v>-263.03197002988401</v>
      </c>
      <c r="N114" s="82">
        <v>-5601.6910263023301</v>
      </c>
      <c r="O114" s="82">
        <v>-2400.0834429956999</v>
      </c>
      <c r="P114" s="82">
        <v>-64367.230049374899</v>
      </c>
      <c r="Q114" s="53"/>
      <c r="R114" s="53"/>
      <c r="S114" s="53"/>
      <c r="T114" s="53"/>
      <c r="U114" s="53"/>
      <c r="V114" s="53"/>
      <c r="W114" s="53"/>
      <c r="X114" s="53"/>
      <c r="Y114" s="101"/>
      <c r="Z114" s="53"/>
      <c r="AA114" s="53"/>
      <c r="AB114" s="53"/>
      <c r="AC114" s="53"/>
      <c r="AD114" s="53"/>
      <c r="AE114" s="53"/>
      <c r="AF114" s="53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73">
        <v>9.3193277310924305</v>
      </c>
    </row>
    <row r="115" spans="1:53" ht="12" customHeight="1" x14ac:dyDescent="0.25">
      <c r="A115" s="77"/>
      <c r="B115" s="77">
        <v>9.4220000000000006</v>
      </c>
      <c r="C115" s="77">
        <v>2.1</v>
      </c>
      <c r="D115" s="131">
        <f t="shared" si="56"/>
        <v>111</v>
      </c>
      <c r="E115" s="131">
        <f t="shared" si="55"/>
        <v>9.4220000000000006</v>
      </c>
      <c r="F115" s="118">
        <v>9.4220000000000006</v>
      </c>
      <c r="G115" s="118">
        <v>2.1</v>
      </c>
      <c r="H115" s="129">
        <v>10.16666666667</v>
      </c>
      <c r="I115" s="129">
        <v>19.054273411106301</v>
      </c>
      <c r="J115" s="129">
        <v>10.16666666667</v>
      </c>
      <c r="K115" s="129">
        <v>390.89467847136802</v>
      </c>
      <c r="L115" s="81">
        <v>10.16666666667</v>
      </c>
      <c r="M115" s="82">
        <v>-286.69734186457401</v>
      </c>
      <c r="N115" s="82">
        <v>-6544.4615716267699</v>
      </c>
      <c r="O115" s="82">
        <v>-2755.62728812972</v>
      </c>
      <c r="P115" s="82">
        <v>-78511.338865212398</v>
      </c>
      <c r="Q115" s="53"/>
      <c r="R115" s="53"/>
      <c r="S115" s="53"/>
      <c r="T115" s="53"/>
      <c r="U115" s="53"/>
      <c r="V115" s="53"/>
      <c r="W115" s="53"/>
      <c r="X115" s="53"/>
      <c r="Y115" s="101"/>
      <c r="Z115" s="53"/>
      <c r="AA115" s="53"/>
      <c r="AB115" s="53"/>
      <c r="AC115" s="53"/>
      <c r="AD115" s="53"/>
      <c r="AE115" s="53"/>
      <c r="AF115" s="53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73">
        <v>9.3949579831932706</v>
      </c>
    </row>
    <row r="116" spans="1:53" ht="12" customHeight="1" x14ac:dyDescent="0.25">
      <c r="A116" s="77"/>
      <c r="B116" s="77">
        <v>9.4719999999999995</v>
      </c>
      <c r="C116" s="77">
        <v>2.5</v>
      </c>
      <c r="D116" s="131">
        <f t="shared" si="56"/>
        <v>112</v>
      </c>
      <c r="E116" s="131">
        <f t="shared" si="55"/>
        <v>9.4719999999999906</v>
      </c>
      <c r="F116" s="118">
        <v>9.4719999999999906</v>
      </c>
      <c r="G116" s="118">
        <v>2.5</v>
      </c>
      <c r="H116" s="129">
        <v>10.25</v>
      </c>
      <c r="I116" s="129">
        <v>18.714148500238998</v>
      </c>
      <c r="J116" s="129">
        <v>10.25</v>
      </c>
      <c r="K116" s="129">
        <v>391.11440066599403</v>
      </c>
      <c r="L116" s="81">
        <v>10.25</v>
      </c>
      <c r="M116" s="82">
        <v>-304.27107366099199</v>
      </c>
      <c r="N116" s="82">
        <v>-6972.6897420392897</v>
      </c>
      <c r="O116" s="82">
        <v>-3019.9729752018002</v>
      </c>
      <c r="P116" s="82">
        <v>-84939.9123621826</v>
      </c>
      <c r="Q116" s="53"/>
      <c r="R116" s="53"/>
      <c r="S116" s="53"/>
      <c r="T116" s="53"/>
      <c r="U116" s="53"/>
      <c r="V116" s="53"/>
      <c r="W116" s="53"/>
      <c r="X116" s="53"/>
      <c r="Y116" s="101"/>
      <c r="Z116" s="53"/>
      <c r="AA116" s="53"/>
      <c r="AB116" s="53"/>
      <c r="AC116" s="53"/>
      <c r="AD116" s="53"/>
      <c r="AE116" s="53"/>
      <c r="AF116" s="53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73">
        <v>9.4705882352941106</v>
      </c>
    </row>
    <row r="117" spans="1:53" ht="12" customHeight="1" x14ac:dyDescent="0.25">
      <c r="A117" s="77"/>
      <c r="B117" s="77">
        <v>9.5220000000000002</v>
      </c>
      <c r="C117" s="77">
        <v>2</v>
      </c>
      <c r="D117" s="131">
        <f t="shared" si="56"/>
        <v>113</v>
      </c>
      <c r="E117" s="131">
        <f t="shared" si="55"/>
        <v>9.5220000000000002</v>
      </c>
      <c r="F117" s="118">
        <v>9.5220000000000002</v>
      </c>
      <c r="G117" s="118">
        <v>2</v>
      </c>
      <c r="H117" s="129">
        <v>10.33333333333</v>
      </c>
      <c r="I117" s="129">
        <v>18.478266375262201</v>
      </c>
      <c r="J117" s="129">
        <v>10.33333333333</v>
      </c>
      <c r="K117" s="129">
        <v>391.32061750499997</v>
      </c>
      <c r="L117" s="81">
        <v>10.33333333333</v>
      </c>
      <c r="M117" s="82">
        <v>-298.22913441875801</v>
      </c>
      <c r="N117" s="82">
        <v>-6443.83350549645</v>
      </c>
      <c r="O117" s="82">
        <v>-2929.5352024588101</v>
      </c>
      <c r="P117" s="82">
        <v>-77009.128656458997</v>
      </c>
      <c r="Q117" s="53"/>
      <c r="R117" s="53"/>
      <c r="S117" s="53"/>
      <c r="T117" s="53"/>
      <c r="U117" s="53"/>
      <c r="V117" s="53"/>
      <c r="W117" s="53"/>
      <c r="X117" s="53"/>
      <c r="Y117" s="101"/>
      <c r="Z117" s="53"/>
      <c r="AA117" s="53"/>
      <c r="AB117" s="53"/>
      <c r="AC117" s="53"/>
      <c r="AD117" s="53"/>
      <c r="AE117" s="53"/>
      <c r="AF117" s="53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73">
        <v>9.5462184873949507</v>
      </c>
    </row>
    <row r="118" spans="1:53" ht="12" customHeight="1" x14ac:dyDescent="0.25">
      <c r="A118" s="77"/>
      <c r="B118" s="77">
        <v>9.6780000000000008</v>
      </c>
      <c r="C118" s="77">
        <v>-2.4</v>
      </c>
      <c r="D118" s="131">
        <f t="shared" si="56"/>
        <v>114</v>
      </c>
      <c r="E118" s="131">
        <f t="shared" si="55"/>
        <v>9.6780000000000008</v>
      </c>
      <c r="F118" s="118">
        <v>9.6780000000000008</v>
      </c>
      <c r="G118" s="118">
        <v>-2.3999999999999901</v>
      </c>
      <c r="H118" s="129">
        <v>10.41666666667</v>
      </c>
      <c r="I118" s="129">
        <v>18.5602292702232</v>
      </c>
      <c r="J118" s="129">
        <v>10.41666666667</v>
      </c>
      <c r="K118" s="129">
        <v>391.51342239833002</v>
      </c>
      <c r="L118" s="81">
        <v>10.41666666667</v>
      </c>
      <c r="M118" s="82">
        <v>-276.40285758147502</v>
      </c>
      <c r="N118" s="82">
        <v>-5552.4866630024799</v>
      </c>
      <c r="O118" s="82">
        <v>-2601.6420708266</v>
      </c>
      <c r="P118" s="82">
        <v>-63635.586914669097</v>
      </c>
      <c r="Q118" s="53"/>
      <c r="R118" s="53"/>
      <c r="S118" s="53"/>
      <c r="T118" s="53"/>
      <c r="U118" s="53"/>
      <c r="V118" s="53"/>
      <c r="W118" s="53"/>
      <c r="X118" s="53"/>
      <c r="Y118" s="101"/>
      <c r="Z118" s="53"/>
      <c r="AA118" s="53"/>
      <c r="AB118" s="53"/>
      <c r="AC118" s="53"/>
      <c r="AD118" s="53"/>
      <c r="AE118" s="53"/>
      <c r="AF118" s="53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73">
        <v>9.6218487394957908</v>
      </c>
    </row>
    <row r="119" spans="1:53" ht="12" customHeight="1" x14ac:dyDescent="0.25">
      <c r="A119" s="77"/>
      <c r="B119" s="77">
        <v>9.7279999999999998</v>
      </c>
      <c r="C119" s="77">
        <v>-2.8</v>
      </c>
      <c r="D119" s="131">
        <f t="shared" si="56"/>
        <v>115</v>
      </c>
      <c r="E119" s="131">
        <f t="shared" si="55"/>
        <v>9.7279999999999909</v>
      </c>
      <c r="F119" s="118">
        <v>9.7279999999999909</v>
      </c>
      <c r="G119" s="118">
        <v>-2.7999999999999901</v>
      </c>
      <c r="H119" s="129">
        <v>10.5</v>
      </c>
      <c r="I119" s="129">
        <v>18.8753834144701</v>
      </c>
      <c r="J119" s="129">
        <v>10.5</v>
      </c>
      <c r="K119" s="129">
        <v>391.69294537092702</v>
      </c>
      <c r="L119" s="81">
        <v>10.5</v>
      </c>
      <c r="M119" s="82">
        <v>-258.88854052180398</v>
      </c>
      <c r="N119" s="82">
        <v>-5098.8442140999496</v>
      </c>
      <c r="O119" s="82">
        <v>-2338.2154364797798</v>
      </c>
      <c r="P119" s="82">
        <v>-56824.887328720797</v>
      </c>
      <c r="Q119" s="53"/>
      <c r="R119" s="53"/>
      <c r="S119" s="53"/>
      <c r="T119" s="53"/>
      <c r="U119" s="53"/>
      <c r="V119" s="53"/>
      <c r="W119" s="53"/>
      <c r="X119" s="53"/>
      <c r="Y119" s="101"/>
      <c r="Z119" s="53"/>
      <c r="AA119" s="53"/>
      <c r="AB119" s="53"/>
      <c r="AC119" s="53"/>
      <c r="AD119" s="53"/>
      <c r="AE119" s="53"/>
      <c r="AF119" s="53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73">
        <v>9.6974789915966308</v>
      </c>
    </row>
    <row r="120" spans="1:53" ht="12" customHeight="1" x14ac:dyDescent="0.25">
      <c r="A120" s="77"/>
      <c r="B120" s="77">
        <v>9.7780000000000005</v>
      </c>
      <c r="C120" s="77">
        <v>-2.4</v>
      </c>
      <c r="D120" s="131">
        <f t="shared" si="56"/>
        <v>116</v>
      </c>
      <c r="E120" s="131">
        <f t="shared" si="55"/>
        <v>9.7780000000000005</v>
      </c>
      <c r="F120" s="118">
        <v>9.7780000000000005</v>
      </c>
      <c r="G120" s="118">
        <v>-2.3999999999999901</v>
      </c>
      <c r="H120" s="129">
        <v>10.58333333333</v>
      </c>
      <c r="I120" s="129">
        <v>19.104010643917601</v>
      </c>
      <c r="J120" s="129">
        <v>10.58333333333</v>
      </c>
      <c r="K120" s="129">
        <v>391.85928003466898</v>
      </c>
      <c r="L120" s="81">
        <v>10.58333333333</v>
      </c>
      <c r="M120" s="82">
        <v>-263.91269660176403</v>
      </c>
      <c r="N120" s="82">
        <v>-5577.4893563944497</v>
      </c>
      <c r="O120" s="82">
        <v>-2413.3665204993299</v>
      </c>
      <c r="P120" s="82">
        <v>-64001.279868035897</v>
      </c>
      <c r="Q120" s="53"/>
      <c r="R120" s="53"/>
      <c r="S120" s="53"/>
      <c r="T120" s="53"/>
      <c r="U120" s="53"/>
      <c r="V120" s="53"/>
      <c r="W120" s="53"/>
      <c r="X120" s="53"/>
      <c r="Y120" s="101"/>
      <c r="Z120" s="53"/>
      <c r="AA120" s="53"/>
      <c r="AB120" s="53"/>
      <c r="AC120" s="53"/>
      <c r="AD120" s="53"/>
      <c r="AE120" s="53"/>
      <c r="AF120" s="53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73">
        <v>9.7731092436974691</v>
      </c>
    </row>
    <row r="121" spans="1:53" ht="12" customHeight="1" x14ac:dyDescent="0.25">
      <c r="A121" s="77"/>
      <c r="B121" s="77">
        <v>9.9339999999999993</v>
      </c>
      <c r="C121" s="77">
        <v>2.4</v>
      </c>
      <c r="D121" s="131">
        <f t="shared" si="56"/>
        <v>117</v>
      </c>
      <c r="E121" s="131">
        <f t="shared" si="55"/>
        <v>9.9339999999999904</v>
      </c>
      <c r="F121" s="118">
        <v>9.9339999999999904</v>
      </c>
      <c r="G121" s="118">
        <v>2.3999999999999901</v>
      </c>
      <c r="H121" s="129">
        <v>10.66666666667</v>
      </c>
      <c r="I121" s="129">
        <v>19.013695648988101</v>
      </c>
      <c r="J121" s="129">
        <v>10.66666666667</v>
      </c>
      <c r="K121" s="129">
        <v>392.01244698547202</v>
      </c>
      <c r="L121" s="81">
        <v>10.66666666667</v>
      </c>
      <c r="M121" s="82">
        <v>-286.41195167717001</v>
      </c>
      <c r="N121" s="82">
        <v>-6503.2113038677699</v>
      </c>
      <c r="O121" s="82">
        <v>-2751.3545676963799</v>
      </c>
      <c r="P121" s="82">
        <v>-77889.335554896606</v>
      </c>
      <c r="Q121" s="53"/>
      <c r="R121" s="53"/>
      <c r="S121" s="53"/>
      <c r="T121" s="53"/>
      <c r="U121" s="53"/>
      <c r="V121" s="53"/>
      <c r="W121" s="53"/>
      <c r="X121" s="53"/>
      <c r="Y121" s="101"/>
      <c r="Z121" s="53"/>
      <c r="AA121" s="53"/>
      <c r="AB121" s="53"/>
      <c r="AC121" s="53"/>
      <c r="AD121" s="53"/>
      <c r="AE121" s="53"/>
      <c r="AF121" s="53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73">
        <v>9.8487394957983092</v>
      </c>
    </row>
    <row r="122" spans="1:53" ht="12" customHeight="1" x14ac:dyDescent="0.25">
      <c r="A122" s="77"/>
      <c r="B122" s="77">
        <v>9.984</v>
      </c>
      <c r="C122" s="77">
        <v>2.8</v>
      </c>
      <c r="D122" s="131">
        <f t="shared" si="56"/>
        <v>118</v>
      </c>
      <c r="E122" s="131">
        <f t="shared" si="55"/>
        <v>9.9839999999999893</v>
      </c>
      <c r="F122" s="118">
        <v>9.9839999999999893</v>
      </c>
      <c r="G122" s="118">
        <v>2.7999999999999901</v>
      </c>
      <c r="H122" s="129">
        <v>10.75</v>
      </c>
      <c r="I122" s="129">
        <v>18.674809059571</v>
      </c>
      <c r="J122" s="129">
        <v>10.75</v>
      </c>
      <c r="K122" s="129">
        <v>392.15242738010102</v>
      </c>
      <c r="L122" s="81">
        <v>10.75</v>
      </c>
      <c r="M122" s="82">
        <v>-305.53991594928101</v>
      </c>
      <c r="N122" s="82">
        <v>-7014.44647662036</v>
      </c>
      <c r="O122" s="82">
        <v>-3039.0226424341099</v>
      </c>
      <c r="P122" s="82">
        <v>-85563.121623491199</v>
      </c>
      <c r="Q122" s="53"/>
      <c r="R122" s="53"/>
      <c r="S122" s="53"/>
      <c r="T122" s="53"/>
      <c r="U122" s="53"/>
      <c r="V122" s="53"/>
      <c r="W122" s="53"/>
      <c r="X122" s="53"/>
      <c r="Y122" s="101"/>
      <c r="Z122" s="53"/>
      <c r="AA122" s="53"/>
      <c r="AB122" s="53"/>
      <c r="AC122" s="53"/>
      <c r="AD122" s="53"/>
      <c r="AE122" s="53"/>
      <c r="AF122" s="53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73">
        <v>9.9243697478991493</v>
      </c>
    </row>
    <row r="123" spans="1:53" ht="12" customHeight="1" x14ac:dyDescent="0.25">
      <c r="A123" s="77"/>
      <c r="B123" s="77">
        <v>10.034000000000001</v>
      </c>
      <c r="C123" s="77">
        <v>2.4</v>
      </c>
      <c r="D123" s="131">
        <f t="shared" si="56"/>
        <v>119</v>
      </c>
      <c r="E123" s="131">
        <f t="shared" si="55"/>
        <v>10.034000000000001</v>
      </c>
      <c r="F123" s="118">
        <v>10.034000000000001</v>
      </c>
      <c r="G123" s="118">
        <v>2.3999999999999901</v>
      </c>
      <c r="H123" s="129">
        <v>10.83333333333</v>
      </c>
      <c r="I123" s="129">
        <v>18.399148951236899</v>
      </c>
      <c r="J123" s="129">
        <v>10.83333333333</v>
      </c>
      <c r="K123" s="129">
        <v>392.27923521422002</v>
      </c>
      <c r="L123" s="81">
        <v>10.83333333333</v>
      </c>
      <c r="M123" s="82">
        <v>-302.98069958723698</v>
      </c>
      <c r="N123" s="82">
        <v>-6611.8944267822999</v>
      </c>
      <c r="O123" s="82">
        <v>-3000.92091035165</v>
      </c>
      <c r="P123" s="82">
        <v>-79527.695307297297</v>
      </c>
      <c r="Q123" s="53"/>
      <c r="R123" s="53"/>
      <c r="S123" s="53"/>
      <c r="T123" s="53"/>
      <c r="U123" s="53"/>
      <c r="V123" s="53"/>
      <c r="W123" s="53"/>
      <c r="X123" s="53"/>
      <c r="Y123" s="101"/>
      <c r="Z123" s="53"/>
      <c r="AA123" s="53"/>
      <c r="AB123" s="53"/>
      <c r="AC123" s="53"/>
      <c r="AD123" s="53"/>
      <c r="AE123" s="53"/>
      <c r="AF123" s="53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73">
        <v>10</v>
      </c>
    </row>
    <row r="124" spans="1:53" ht="12" customHeight="1" x14ac:dyDescent="0.25">
      <c r="A124" s="77"/>
      <c r="B124" s="77">
        <v>10.19</v>
      </c>
      <c r="C124" s="77">
        <v>-2.1</v>
      </c>
      <c r="D124" s="131">
        <f t="shared" si="56"/>
        <v>120</v>
      </c>
      <c r="E124" s="131">
        <f t="shared" si="55"/>
        <v>10.1899999999999</v>
      </c>
      <c r="F124" s="118">
        <v>10.1899999999999</v>
      </c>
      <c r="G124" s="118">
        <v>-2.1</v>
      </c>
      <c r="H124" s="129">
        <v>10.91666666667</v>
      </c>
      <c r="I124" s="129">
        <v>18.4613201072363</v>
      </c>
      <c r="J124" s="129">
        <v>10.91666666667</v>
      </c>
      <c r="K124" s="129">
        <v>392.39296211454803</v>
      </c>
      <c r="L124" s="81">
        <v>10.91666666667</v>
      </c>
      <c r="M124" s="82">
        <v>-279.337622560429</v>
      </c>
      <c r="N124" s="82">
        <v>-5604.6315692317603</v>
      </c>
      <c r="O124" s="82">
        <v>-2645.77633533159</v>
      </c>
      <c r="P124" s="82">
        <v>-64415.689423339099</v>
      </c>
      <c r="Q124" s="53"/>
      <c r="R124" s="53"/>
      <c r="S124" s="53"/>
      <c r="T124" s="53"/>
      <c r="U124" s="53"/>
      <c r="V124" s="53"/>
      <c r="W124" s="53"/>
      <c r="X124" s="53"/>
      <c r="Y124" s="101"/>
      <c r="Z124" s="53"/>
      <c r="AA124" s="53"/>
      <c r="AB124" s="53"/>
      <c r="AC124" s="53"/>
      <c r="AD124" s="53"/>
      <c r="AE124" s="53"/>
      <c r="AF124" s="53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3" ht="12" customHeight="1" x14ac:dyDescent="0.25">
      <c r="A125" s="77"/>
      <c r="B125" s="77">
        <v>10.24</v>
      </c>
      <c r="C125" s="77">
        <v>-2.5</v>
      </c>
      <c r="D125" s="131">
        <f t="shared" si="56"/>
        <v>121</v>
      </c>
      <c r="E125" s="131" t="str">
        <f t="shared" si="55"/>
        <v/>
      </c>
      <c r="F125" s="118">
        <v>10.24</v>
      </c>
      <c r="G125" s="118">
        <v>-2.5</v>
      </c>
      <c r="H125" s="129">
        <v>11</v>
      </c>
      <c r="I125" s="129">
        <v>18.811385477678002</v>
      </c>
      <c r="J125" s="129">
        <v>11</v>
      </c>
      <c r="K125" s="129">
        <v>392.493746618844</v>
      </c>
      <c r="L125" s="81">
        <v>11</v>
      </c>
      <c r="M125" s="82">
        <v>-257.58721015985498</v>
      </c>
      <c r="N125" s="82">
        <v>-4990.7437423146903</v>
      </c>
      <c r="O125" s="82">
        <v>-2318.6937397843299</v>
      </c>
      <c r="P125" s="82">
        <v>-55200.673764672603</v>
      </c>
      <c r="Q125" s="53"/>
      <c r="R125" s="53"/>
      <c r="S125" s="53"/>
      <c r="T125" s="53"/>
      <c r="U125" s="53"/>
      <c r="V125" s="53"/>
      <c r="W125" s="53"/>
      <c r="X125" s="53"/>
      <c r="Y125" s="101"/>
      <c r="Z125" s="53"/>
      <c r="AA125" s="53"/>
      <c r="AB125" s="53"/>
      <c r="AC125" s="53"/>
      <c r="AD125" s="53"/>
      <c r="AE125" s="53"/>
      <c r="AF125" s="53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3" ht="12" customHeight="1" x14ac:dyDescent="0.25">
      <c r="A126" s="77"/>
      <c r="B126" s="77">
        <v>10.29</v>
      </c>
      <c r="C126" s="77">
        <v>-2.1</v>
      </c>
      <c r="D126" s="131">
        <f t="shared" si="56"/>
        <v>122</v>
      </c>
      <c r="E126" s="131" t="str">
        <f t="shared" si="55"/>
        <v/>
      </c>
      <c r="F126" s="118">
        <v>10.2899999999999</v>
      </c>
      <c r="G126" s="118">
        <v>-2.1</v>
      </c>
      <c r="H126" s="129">
        <v>11.08333333333</v>
      </c>
      <c r="I126" s="129">
        <v>19.1252706901439</v>
      </c>
      <c r="J126" s="129">
        <v>11.08333333333</v>
      </c>
      <c r="K126" s="129">
        <v>392.32092466408199</v>
      </c>
      <c r="L126" s="81">
        <v>11.08333333333</v>
      </c>
      <c r="M126" s="82">
        <v>-257.96694948846198</v>
      </c>
      <c r="N126" s="82">
        <v>-5308.07021561085</v>
      </c>
      <c r="O126" s="82">
        <v>-2325.2499381154098</v>
      </c>
      <c r="P126" s="82">
        <v>-60292.858043391898</v>
      </c>
      <c r="Q126" s="53"/>
      <c r="R126" s="53"/>
      <c r="S126" s="53"/>
      <c r="T126" s="53"/>
      <c r="U126" s="53"/>
      <c r="V126" s="53"/>
      <c r="W126" s="53"/>
      <c r="X126" s="53"/>
      <c r="Y126" s="101"/>
      <c r="Z126" s="53"/>
      <c r="AA126" s="53"/>
      <c r="AB126" s="53"/>
      <c r="AC126" s="53"/>
      <c r="AD126" s="53"/>
      <c r="AE126" s="53"/>
      <c r="AF126" s="53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3" ht="12" customHeight="1" x14ac:dyDescent="0.25">
      <c r="A127" s="77"/>
      <c r="B127" s="77">
        <v>10.446</v>
      </c>
      <c r="C127" s="77">
        <v>2.1</v>
      </c>
      <c r="D127" s="131">
        <f t="shared" si="56"/>
        <v>123</v>
      </c>
      <c r="E127" s="131" t="str">
        <f t="shared" si="55"/>
        <v/>
      </c>
      <c r="F127" s="118">
        <v>10.4459999999999</v>
      </c>
      <c r="G127" s="118">
        <v>2.1</v>
      </c>
      <c r="H127" s="129">
        <v>11.16666666667</v>
      </c>
      <c r="I127" s="129">
        <v>19.1166587946398</v>
      </c>
      <c r="J127" s="129">
        <v>11.16666666667</v>
      </c>
      <c r="K127" s="129">
        <v>392.14800787502298</v>
      </c>
      <c r="L127" s="81">
        <v>11.16666666667</v>
      </c>
      <c r="M127" s="82">
        <v>-279.57113323481298</v>
      </c>
      <c r="N127" s="82">
        <v>-6245.0175136493499</v>
      </c>
      <c r="O127" s="82">
        <v>-2650.8808418172598</v>
      </c>
      <c r="P127" s="82">
        <v>-74622.815200662095</v>
      </c>
      <c r="Q127" s="53"/>
      <c r="R127" s="53"/>
      <c r="S127" s="53"/>
      <c r="T127" s="53"/>
      <c r="U127" s="53"/>
      <c r="V127" s="53"/>
      <c r="W127" s="53"/>
      <c r="X127" s="53"/>
      <c r="Y127" s="101"/>
      <c r="Z127" s="53"/>
      <c r="AA127" s="53"/>
      <c r="AB127" s="53"/>
      <c r="AC127" s="53"/>
      <c r="AD127" s="53"/>
      <c r="AE127" s="53"/>
      <c r="AF127" s="53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3" ht="12" customHeight="1" x14ac:dyDescent="0.25">
      <c r="A128" s="77"/>
      <c r="B128" s="77">
        <v>10.496</v>
      </c>
      <c r="C128" s="77">
        <v>2.5</v>
      </c>
      <c r="D128" s="131">
        <f t="shared" si="56"/>
        <v>124</v>
      </c>
      <c r="E128" s="131" t="str">
        <f t="shared" si="55"/>
        <v/>
      </c>
      <c r="F128" s="118">
        <v>10.496</v>
      </c>
      <c r="G128" s="118">
        <v>2.5</v>
      </c>
      <c r="H128" s="129">
        <v>11.25</v>
      </c>
      <c r="I128" s="129">
        <v>18.814219294174901</v>
      </c>
      <c r="J128" s="129">
        <v>11.25</v>
      </c>
      <c r="K128" s="129">
        <v>391.97472579616903</v>
      </c>
      <c r="L128" s="81">
        <v>11.25</v>
      </c>
      <c r="M128" s="82">
        <v>-300.74505229331203</v>
      </c>
      <c r="N128" s="82">
        <v>-6856.7762906123598</v>
      </c>
      <c r="O128" s="82">
        <v>-2969.9753403920399</v>
      </c>
      <c r="P128" s="82">
        <v>-83961.879403445593</v>
      </c>
      <c r="Q128" s="53"/>
      <c r="R128" s="53"/>
      <c r="S128" s="53"/>
      <c r="T128" s="53"/>
      <c r="U128" s="53"/>
      <c r="V128" s="53"/>
      <c r="W128" s="53"/>
      <c r="X128" s="53"/>
      <c r="Y128" s="101"/>
      <c r="Z128" s="53"/>
      <c r="AA128" s="53"/>
      <c r="AB128" s="53"/>
      <c r="AC128" s="53"/>
      <c r="AD128" s="53"/>
      <c r="AE128" s="53"/>
      <c r="AF128" s="53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1:52" ht="12" customHeight="1" x14ac:dyDescent="0.25">
      <c r="A129" s="77"/>
      <c r="B129" s="77">
        <v>10.545999999999999</v>
      </c>
      <c r="C129" s="77">
        <v>2</v>
      </c>
      <c r="D129" s="131">
        <f t="shared" si="56"/>
        <v>125</v>
      </c>
      <c r="E129" s="131" t="str">
        <f t="shared" si="55"/>
        <v/>
      </c>
      <c r="F129" s="118">
        <v>10.5459999999999</v>
      </c>
      <c r="G129" s="118">
        <v>2</v>
      </c>
      <c r="H129" s="129">
        <v>11.33333333333</v>
      </c>
      <c r="I129" s="129">
        <v>18.5134285381693</v>
      </c>
      <c r="J129" s="129">
        <v>11.33333333333</v>
      </c>
      <c r="K129" s="129">
        <v>391.80092382795402</v>
      </c>
      <c r="L129" s="81">
        <v>11.33333333333</v>
      </c>
      <c r="M129" s="82">
        <v>-302.13074892355701</v>
      </c>
      <c r="N129" s="82">
        <v>-6590.8498773384799</v>
      </c>
      <c r="O129" s="82">
        <v>-2991.5493000248198</v>
      </c>
      <c r="P129" s="82">
        <v>-80059.089744937999</v>
      </c>
      <c r="Q129" s="53"/>
      <c r="R129" s="53"/>
      <c r="S129" s="53"/>
      <c r="T129" s="53"/>
      <c r="U129" s="53"/>
      <c r="V129" s="53"/>
      <c r="W129" s="53"/>
      <c r="X129" s="53"/>
      <c r="Y129" s="101"/>
      <c r="Z129" s="53"/>
      <c r="AA129" s="53"/>
      <c r="AB129" s="53"/>
      <c r="AC129" s="53"/>
      <c r="AD129" s="53"/>
      <c r="AE129" s="53"/>
      <c r="AF129" s="53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1:52" ht="12" customHeight="1" x14ac:dyDescent="0.25">
      <c r="A130" s="77"/>
      <c r="B130" s="77">
        <v>10.702</v>
      </c>
      <c r="C130" s="77">
        <v>-2.4</v>
      </c>
      <c r="D130" s="131">
        <f t="shared" si="56"/>
        <v>126</v>
      </c>
      <c r="E130" s="131" t="str">
        <f t="shared" si="55"/>
        <v/>
      </c>
      <c r="F130" s="118">
        <v>10.7019999999999</v>
      </c>
      <c r="G130" s="118">
        <v>-2.3999999999999901</v>
      </c>
      <c r="H130" s="129">
        <v>11.41666666667</v>
      </c>
      <c r="I130" s="129">
        <v>18.501510668628001</v>
      </c>
      <c r="J130" s="129">
        <v>11.41666666667</v>
      </c>
      <c r="K130" s="129">
        <v>391.62657795917102</v>
      </c>
      <c r="L130" s="81">
        <v>11.41666666667</v>
      </c>
      <c r="M130" s="82">
        <v>-282.49059593535998</v>
      </c>
      <c r="N130" s="82">
        <v>-5688.2712971966102</v>
      </c>
      <c r="O130" s="82">
        <v>-2696.8077398733599</v>
      </c>
      <c r="P130" s="82">
        <v>-66561.693613975105</v>
      </c>
      <c r="Q130" s="53"/>
      <c r="R130" s="53"/>
      <c r="S130" s="53"/>
      <c r="T130" s="53"/>
      <c r="U130" s="53"/>
      <c r="V130" s="53"/>
      <c r="W130" s="53"/>
      <c r="X130" s="53"/>
      <c r="Y130" s="101"/>
      <c r="Z130" s="53"/>
      <c r="AA130" s="53"/>
      <c r="AB130" s="53"/>
      <c r="AC130" s="53"/>
      <c r="AD130" s="53"/>
      <c r="AE130" s="53"/>
      <c r="AF130" s="53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1:52" ht="12" customHeight="1" x14ac:dyDescent="0.25">
      <c r="A131" s="77"/>
      <c r="B131" s="77">
        <v>10.752000000000001</v>
      </c>
      <c r="C131" s="77">
        <v>-2.8</v>
      </c>
      <c r="D131" s="131">
        <f t="shared" si="56"/>
        <v>127</v>
      </c>
      <c r="E131" s="131" t="str">
        <f t="shared" si="55"/>
        <v/>
      </c>
      <c r="F131" s="118">
        <v>10.752000000000001</v>
      </c>
      <c r="G131" s="118">
        <v>-2.7999999999999901</v>
      </c>
      <c r="H131" s="129">
        <v>11.5</v>
      </c>
      <c r="I131" s="129">
        <v>18.7734600857689</v>
      </c>
      <c r="J131" s="129">
        <v>11.5</v>
      </c>
      <c r="K131" s="129">
        <v>391.45174219924002</v>
      </c>
      <c r="L131" s="81">
        <v>11.5</v>
      </c>
      <c r="M131" s="82">
        <v>-261.975562597318</v>
      </c>
      <c r="N131" s="82">
        <v>-5057.1984934449201</v>
      </c>
      <c r="O131" s="82">
        <v>-2388.4654482318801</v>
      </c>
      <c r="P131" s="82">
        <v>-57113.176777398701</v>
      </c>
      <c r="Q131" s="53"/>
      <c r="R131" s="53"/>
      <c r="S131" s="53"/>
      <c r="T131" s="53"/>
      <c r="U131" s="53"/>
      <c r="V131" s="53"/>
      <c r="W131" s="53"/>
      <c r="X131" s="53"/>
      <c r="Y131" s="101"/>
      <c r="Z131" s="53"/>
      <c r="AA131" s="53"/>
      <c r="AB131" s="53"/>
      <c r="AC131" s="53"/>
      <c r="AD131" s="53"/>
      <c r="AE131" s="53"/>
      <c r="AF131" s="53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1:52" ht="12" customHeight="1" x14ac:dyDescent="0.25">
      <c r="A132" s="77"/>
      <c r="B132" s="77">
        <v>10.802</v>
      </c>
      <c r="C132" s="77">
        <v>-2.4</v>
      </c>
      <c r="D132" s="131">
        <f t="shared" si="56"/>
        <v>128</v>
      </c>
      <c r="E132" s="131" t="str">
        <f t="shared" si="55"/>
        <v/>
      </c>
      <c r="F132" s="118">
        <v>10.8019999999999</v>
      </c>
      <c r="G132" s="118">
        <v>-2.3999999999999901</v>
      </c>
      <c r="H132" s="129">
        <v>11.58333333333</v>
      </c>
      <c r="I132" s="129">
        <v>19.061913972506801</v>
      </c>
      <c r="J132" s="129">
        <v>11.58333333333</v>
      </c>
      <c r="K132" s="129">
        <v>391.276465528963</v>
      </c>
      <c r="L132" s="81">
        <v>11.58333333333</v>
      </c>
      <c r="M132" s="82">
        <v>-259.368656355844</v>
      </c>
      <c r="N132" s="82">
        <v>-5247.2263186502496</v>
      </c>
      <c r="O132" s="82">
        <v>-2348.9959746650602</v>
      </c>
      <c r="P132" s="82">
        <v>-59972.1732881067</v>
      </c>
      <c r="Q132" s="53"/>
      <c r="R132" s="53"/>
      <c r="S132" s="53"/>
      <c r="T132" s="53"/>
      <c r="U132" s="53"/>
      <c r="V132" s="53"/>
      <c r="W132" s="53"/>
      <c r="X132" s="53"/>
      <c r="Y132" s="101"/>
      <c r="Z132" s="53"/>
      <c r="AA132" s="53"/>
      <c r="AB132" s="53"/>
      <c r="AC132" s="53"/>
      <c r="AD132" s="53"/>
      <c r="AE132" s="53"/>
      <c r="AF132" s="53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1:52" ht="12" customHeight="1" x14ac:dyDescent="0.25">
      <c r="A133" s="77"/>
      <c r="B133" s="77">
        <v>10.958</v>
      </c>
      <c r="C133" s="77">
        <v>2.4</v>
      </c>
      <c r="D133" s="131">
        <f t="shared" si="56"/>
        <v>129</v>
      </c>
      <c r="E133" s="131" t="str">
        <f t="shared" si="55"/>
        <v/>
      </c>
      <c r="F133" s="118">
        <v>10.958</v>
      </c>
      <c r="G133" s="118">
        <v>2.3999999999999901</v>
      </c>
      <c r="H133" s="129">
        <v>11.66666666667</v>
      </c>
      <c r="I133" s="129">
        <v>19.066750559109501</v>
      </c>
      <c r="J133" s="129">
        <v>11.66666666667</v>
      </c>
      <c r="K133" s="129">
        <v>391.10073086178699</v>
      </c>
      <c r="L133" s="81">
        <v>11.66666666667</v>
      </c>
      <c r="M133" s="82">
        <v>-279.17271386590897</v>
      </c>
      <c r="N133" s="82">
        <v>-6157.7574778841299</v>
      </c>
      <c r="O133" s="82">
        <v>-2646.4076321975399</v>
      </c>
      <c r="P133" s="82">
        <v>-73638.721117668305</v>
      </c>
      <c r="Q133" s="53"/>
      <c r="R133" s="53"/>
      <c r="S133" s="53"/>
      <c r="T133" s="53"/>
      <c r="U133" s="53"/>
      <c r="V133" s="53"/>
      <c r="W133" s="53"/>
      <c r="X133" s="53"/>
      <c r="Y133" s="101"/>
      <c r="Z133" s="53"/>
      <c r="AA133" s="53"/>
      <c r="AB133" s="53"/>
      <c r="AC133" s="53"/>
      <c r="AD133" s="53"/>
      <c r="AE133" s="53"/>
      <c r="AF133" s="53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1:52" ht="12" customHeight="1" x14ac:dyDescent="0.25">
      <c r="A134" s="77"/>
      <c r="B134" s="77">
        <v>11.007999999999999</v>
      </c>
      <c r="C134" s="77">
        <v>2.8</v>
      </c>
      <c r="D134" s="131">
        <f t="shared" si="56"/>
        <v>130</v>
      </c>
      <c r="E134" s="131" t="str">
        <f t="shared" ref="E134:E197" si="57">IF(D134&lt;=$G$3,F134,"")</f>
        <v/>
      </c>
      <c r="F134" s="118">
        <v>11.0079999999999</v>
      </c>
      <c r="G134" s="118">
        <v>2.7999999999999901</v>
      </c>
      <c r="H134" s="129">
        <v>11.75</v>
      </c>
      <c r="I134" s="129">
        <v>18.775016856396999</v>
      </c>
      <c r="J134" s="129">
        <v>11.75</v>
      </c>
      <c r="K134" s="129">
        <v>390.92446851296501</v>
      </c>
      <c r="L134" s="81">
        <v>11.75</v>
      </c>
      <c r="M134" s="82">
        <v>-301.11689232298102</v>
      </c>
      <c r="N134" s="82">
        <v>-6840.9595646037596</v>
      </c>
      <c r="O134" s="82">
        <v>-2976.32404407169</v>
      </c>
      <c r="P134" s="82">
        <v>-83896.511631882604</v>
      </c>
      <c r="Q134" s="53"/>
      <c r="R134" s="53"/>
      <c r="S134" s="53"/>
      <c r="T134" s="53"/>
      <c r="U134" s="53"/>
      <c r="V134" s="53"/>
      <c r="W134" s="53"/>
      <c r="X134" s="53"/>
      <c r="Y134" s="101"/>
      <c r="Z134" s="53"/>
      <c r="AA134" s="53"/>
      <c r="AB134" s="53"/>
      <c r="AC134" s="53"/>
      <c r="AD134" s="53"/>
      <c r="AE134" s="53"/>
      <c r="AF134" s="53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1:52" ht="12" customHeight="1" x14ac:dyDescent="0.25">
      <c r="A135" s="77"/>
      <c r="B135" s="77">
        <v>11.058</v>
      </c>
      <c r="C135" s="77">
        <v>2.4</v>
      </c>
      <c r="D135" s="131">
        <f t="shared" ref="D135:D198" si="58">D134+1</f>
        <v>131</v>
      </c>
      <c r="E135" s="131" t="str">
        <f t="shared" si="57"/>
        <v/>
      </c>
      <c r="F135" s="118">
        <v>11.0579999999999</v>
      </c>
      <c r="G135" s="118">
        <v>2.3999999999999901</v>
      </c>
      <c r="H135" s="129">
        <v>11.83333333333</v>
      </c>
      <c r="I135" s="129">
        <v>18.444951454671902</v>
      </c>
      <c r="J135" s="129">
        <v>11.83333333333</v>
      </c>
      <c r="K135" s="129">
        <v>390.747621496953</v>
      </c>
      <c r="L135" s="81">
        <v>11.83333333333</v>
      </c>
      <c r="M135" s="82">
        <v>-305.97354851947603</v>
      </c>
      <c r="N135" s="82">
        <v>-6719.9703055870596</v>
      </c>
      <c r="O135" s="82">
        <v>-3049.6580157939902</v>
      </c>
      <c r="P135" s="82">
        <v>-82088.972789566003</v>
      </c>
      <c r="Q135" s="53"/>
      <c r="R135" s="53"/>
      <c r="S135" s="53"/>
      <c r="T135" s="53"/>
      <c r="U135" s="53"/>
      <c r="V135" s="53"/>
      <c r="W135" s="53"/>
      <c r="X135" s="53"/>
      <c r="Y135" s="101"/>
      <c r="Z135" s="53"/>
      <c r="AA135" s="53"/>
      <c r="AB135" s="53"/>
      <c r="AC135" s="53"/>
      <c r="AD135" s="53"/>
      <c r="AE135" s="53"/>
      <c r="AF135" s="53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1:52" ht="12" customHeight="1" x14ac:dyDescent="0.25">
      <c r="A136" s="77"/>
      <c r="B136" s="77">
        <v>11.214</v>
      </c>
      <c r="C136" s="77">
        <v>-2.1</v>
      </c>
      <c r="D136" s="131">
        <f t="shared" si="58"/>
        <v>132</v>
      </c>
      <c r="E136" s="131" t="str">
        <f t="shared" si="57"/>
        <v/>
      </c>
      <c r="F136" s="118">
        <v>11.214</v>
      </c>
      <c r="G136" s="118">
        <v>-2.1</v>
      </c>
      <c r="H136" s="129">
        <v>11.91666666667</v>
      </c>
      <c r="I136" s="129">
        <v>18.400865636183301</v>
      </c>
      <c r="J136" s="129">
        <v>11.91666666667</v>
      </c>
      <c r="K136" s="129">
        <v>390.57020495107503</v>
      </c>
      <c r="L136" s="81">
        <v>11.91666666667</v>
      </c>
      <c r="M136" s="82">
        <v>-286.48305685386998</v>
      </c>
      <c r="N136" s="82">
        <v>-5787.6807607254004</v>
      </c>
      <c r="O136" s="82">
        <v>-2757.00588903784</v>
      </c>
      <c r="P136" s="82">
        <v>-68105.464772189298</v>
      </c>
      <c r="Q136" s="53"/>
      <c r="R136" s="53"/>
      <c r="S136" s="53"/>
      <c r="T136" s="53"/>
      <c r="U136" s="53"/>
      <c r="V136" s="53"/>
      <c r="W136" s="53"/>
      <c r="X136" s="53"/>
      <c r="Y136" s="101"/>
      <c r="Z136" s="53"/>
      <c r="AA136" s="53"/>
      <c r="AB136" s="53"/>
      <c r="AC136" s="53"/>
      <c r="AD136" s="53"/>
      <c r="AE136" s="53"/>
      <c r="AF136" s="53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1:52" ht="12" customHeight="1" x14ac:dyDescent="0.25">
      <c r="A137" s="77"/>
      <c r="B137" s="77">
        <v>11.263999999999999</v>
      </c>
      <c r="C137" s="77">
        <v>-2.5</v>
      </c>
      <c r="D137" s="131">
        <f t="shared" si="58"/>
        <v>133</v>
      </c>
      <c r="E137" s="131" t="str">
        <f t="shared" si="57"/>
        <v/>
      </c>
      <c r="F137" s="118">
        <v>11.2639999999999</v>
      </c>
      <c r="G137" s="118">
        <v>-2.5</v>
      </c>
      <c r="H137" s="129">
        <v>12</v>
      </c>
      <c r="I137" s="129">
        <v>18.691867565667099</v>
      </c>
      <c r="J137" s="129">
        <v>12</v>
      </c>
      <c r="K137" s="129">
        <v>390.39229622790401</v>
      </c>
      <c r="L137" s="81">
        <v>12</v>
      </c>
      <c r="M137" s="82">
        <v>-261.89110333140599</v>
      </c>
      <c r="N137" s="82">
        <v>-4983.8543870081803</v>
      </c>
      <c r="O137" s="82">
        <v>-2387.3181413949101</v>
      </c>
      <c r="P137" s="82">
        <v>-56043.510016534499</v>
      </c>
      <c r="Q137" s="53"/>
      <c r="R137" s="53"/>
      <c r="S137" s="53"/>
      <c r="T137" s="53"/>
      <c r="U137" s="53"/>
      <c r="V137" s="53"/>
      <c r="W137" s="53"/>
      <c r="X137" s="53"/>
      <c r="Y137" s="101"/>
      <c r="Z137" s="53"/>
      <c r="AA137" s="53"/>
      <c r="AB137" s="53"/>
      <c r="AC137" s="53"/>
      <c r="AD137" s="53"/>
      <c r="AE137" s="53"/>
      <c r="AF137" s="53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1:52" ht="12" customHeight="1" x14ac:dyDescent="0.25">
      <c r="A138" s="77"/>
      <c r="B138" s="77">
        <v>11.314</v>
      </c>
      <c r="C138" s="77">
        <v>-2.1</v>
      </c>
      <c r="D138" s="131">
        <f t="shared" si="58"/>
        <v>134</v>
      </c>
      <c r="E138" s="131" t="str">
        <f t="shared" si="57"/>
        <v/>
      </c>
      <c r="F138" s="118">
        <v>11.314</v>
      </c>
      <c r="G138" s="118">
        <v>-2.1</v>
      </c>
      <c r="H138" s="129">
        <v>12.08333333333</v>
      </c>
      <c r="I138" s="129">
        <v>19.0520139002839</v>
      </c>
      <c r="J138" s="129">
        <v>12.08333333333</v>
      </c>
      <c r="K138" s="129">
        <v>390.21396535016402</v>
      </c>
      <c r="L138" s="81">
        <v>12.08333333333</v>
      </c>
      <c r="M138" s="82">
        <v>-254.92829019105901</v>
      </c>
      <c r="N138" s="82">
        <v>-5046.0797556789303</v>
      </c>
      <c r="O138" s="82">
        <v>-2282.2946658820601</v>
      </c>
      <c r="P138" s="82">
        <v>-56972.355153235403</v>
      </c>
      <c r="Q138" s="53"/>
      <c r="R138" s="53"/>
      <c r="S138" s="53"/>
      <c r="T138" s="53"/>
      <c r="U138" s="53"/>
      <c r="V138" s="53"/>
      <c r="W138" s="53"/>
      <c r="X138" s="53"/>
      <c r="Y138" s="101"/>
      <c r="Z138" s="53"/>
      <c r="AA138" s="53"/>
      <c r="AB138" s="53"/>
      <c r="AC138" s="53"/>
      <c r="AD138" s="53"/>
      <c r="AE138" s="53"/>
      <c r="AF138" s="53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1:52" ht="12" customHeight="1" x14ac:dyDescent="0.25">
      <c r="A139" s="77"/>
      <c r="B139" s="77">
        <v>11.47</v>
      </c>
      <c r="C139" s="77">
        <v>2.1</v>
      </c>
      <c r="D139" s="131">
        <f t="shared" si="58"/>
        <v>135</v>
      </c>
      <c r="E139" s="131" t="str">
        <f t="shared" si="57"/>
        <v/>
      </c>
      <c r="F139" s="118">
        <v>11.47</v>
      </c>
      <c r="G139" s="118">
        <v>2.1</v>
      </c>
      <c r="H139" s="129">
        <v>12.16666666667</v>
      </c>
      <c r="I139" s="129">
        <v>19.147877530355</v>
      </c>
      <c r="J139" s="129">
        <v>12.16666666667</v>
      </c>
      <c r="K139" s="129">
        <v>390.03521137894501</v>
      </c>
      <c r="L139" s="81">
        <v>12.16666666667</v>
      </c>
      <c r="M139" s="82">
        <v>-272.19271701232299</v>
      </c>
      <c r="N139" s="82">
        <v>-5922.2193539124301</v>
      </c>
      <c r="O139" s="82">
        <v>-2541.4381710255002</v>
      </c>
      <c r="P139" s="82">
        <v>-70114.928742600707</v>
      </c>
      <c r="Q139" s="53"/>
      <c r="R139" s="53"/>
      <c r="S139" s="53"/>
      <c r="T139" s="53"/>
      <c r="U139" s="53"/>
      <c r="V139" s="53"/>
      <c r="W139" s="53"/>
      <c r="X139" s="53"/>
      <c r="Y139" s="101"/>
      <c r="Z139" s="53"/>
      <c r="AA139" s="53"/>
      <c r="AB139" s="53"/>
      <c r="AC139" s="53"/>
      <c r="AD139" s="53"/>
      <c r="AE139" s="53"/>
      <c r="AF139" s="53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1:52" ht="12" customHeight="1" x14ac:dyDescent="0.25">
      <c r="A140" s="77"/>
      <c r="B140" s="77">
        <v>11.52</v>
      </c>
      <c r="C140" s="77">
        <v>2.5</v>
      </c>
      <c r="D140" s="131">
        <f t="shared" si="58"/>
        <v>136</v>
      </c>
      <c r="E140" s="131" t="str">
        <f t="shared" si="57"/>
        <v/>
      </c>
      <c r="F140" s="118">
        <v>11.5199999999999</v>
      </c>
      <c r="G140" s="118">
        <v>2.5</v>
      </c>
      <c r="H140" s="129">
        <v>12.25</v>
      </c>
      <c r="I140" s="129">
        <v>18.910196789455298</v>
      </c>
      <c r="J140" s="129">
        <v>12.25</v>
      </c>
      <c r="K140" s="129">
        <v>389.85596785879397</v>
      </c>
      <c r="L140" s="81">
        <v>12.25</v>
      </c>
      <c r="M140" s="82">
        <v>-295.768652414315</v>
      </c>
      <c r="N140" s="82">
        <v>-6722.9971388116401</v>
      </c>
      <c r="O140" s="82">
        <v>-2895.7888552159902</v>
      </c>
      <c r="P140" s="82">
        <v>-82131.802085019604</v>
      </c>
      <c r="Q140" s="53"/>
      <c r="R140" s="53"/>
      <c r="S140" s="53"/>
      <c r="T140" s="53"/>
      <c r="U140" s="53"/>
      <c r="V140" s="53"/>
      <c r="W140" s="53"/>
      <c r="X140" s="53"/>
      <c r="Y140" s="101"/>
      <c r="Z140" s="53"/>
      <c r="AA140" s="53"/>
      <c r="AB140" s="53"/>
      <c r="AC140" s="53"/>
      <c r="AD140" s="53"/>
      <c r="AE140" s="53"/>
      <c r="AF140" s="53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1:52" ht="12" customHeight="1" x14ac:dyDescent="0.25">
      <c r="A141" s="77"/>
      <c r="B141" s="77">
        <v>11.57</v>
      </c>
      <c r="C141" s="77">
        <v>2</v>
      </c>
      <c r="D141" s="131">
        <f t="shared" si="58"/>
        <v>137</v>
      </c>
      <c r="E141" s="131" t="str">
        <f t="shared" si="57"/>
        <v/>
      </c>
      <c r="F141" s="118">
        <v>11.57</v>
      </c>
      <c r="G141" s="118">
        <v>2</v>
      </c>
      <c r="H141" s="129">
        <v>12.33333333333</v>
      </c>
      <c r="I141" s="129">
        <v>18.5749259088428</v>
      </c>
      <c r="J141" s="129">
        <v>12.33333333333</v>
      </c>
      <c r="K141" s="129">
        <v>389.67616784322303</v>
      </c>
      <c r="L141" s="81">
        <v>12.33333333333</v>
      </c>
      <c r="M141" s="82">
        <v>-304.12681582588601</v>
      </c>
      <c r="N141" s="82">
        <v>-6741.0653120004799</v>
      </c>
      <c r="O141" s="82">
        <v>-3021.7178239217601</v>
      </c>
      <c r="P141" s="82">
        <v>-82408.048666524104</v>
      </c>
      <c r="Q141" s="53"/>
      <c r="R141" s="53"/>
      <c r="S141" s="53"/>
      <c r="T141" s="53"/>
      <c r="U141" s="53"/>
      <c r="V141" s="53"/>
      <c r="W141" s="53"/>
      <c r="X141" s="53"/>
      <c r="Y141" s="101"/>
      <c r="Z141" s="53"/>
      <c r="AA141" s="53"/>
      <c r="AB141" s="53"/>
      <c r="AC141" s="53"/>
      <c r="AD141" s="53"/>
      <c r="AE141" s="53"/>
      <c r="AF141" s="53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1:52" ht="12" customHeight="1" x14ac:dyDescent="0.25">
      <c r="A142" s="77"/>
      <c r="B142" s="77">
        <v>11.726000000000001</v>
      </c>
      <c r="C142" s="77">
        <v>-2.4</v>
      </c>
      <c r="D142" s="131">
        <f t="shared" si="58"/>
        <v>138</v>
      </c>
      <c r="E142" s="131" t="str">
        <f t="shared" si="57"/>
        <v/>
      </c>
      <c r="F142" s="118">
        <v>11.726000000000001</v>
      </c>
      <c r="G142" s="118">
        <v>-2.3999999999999901</v>
      </c>
      <c r="H142" s="129">
        <v>12.41666666667</v>
      </c>
      <c r="I142" s="129">
        <v>18.466190418031101</v>
      </c>
      <c r="J142" s="129">
        <v>12.41666666667</v>
      </c>
      <c r="K142" s="129">
        <v>389.49580812547498</v>
      </c>
      <c r="L142" s="81">
        <v>12.41666666667</v>
      </c>
      <c r="M142" s="82">
        <v>-289.23399022078098</v>
      </c>
      <c r="N142" s="82">
        <v>-5951.7891187177402</v>
      </c>
      <c r="O142" s="82">
        <v>-2798.1835448674501</v>
      </c>
      <c r="P142" s="82">
        <v>-70569.344368246893</v>
      </c>
      <c r="Q142" s="53"/>
      <c r="R142" s="53"/>
      <c r="S142" s="53"/>
      <c r="T142" s="53"/>
      <c r="U142" s="53"/>
      <c r="V142" s="53"/>
      <c r="W142" s="53"/>
      <c r="X142" s="53"/>
      <c r="Y142" s="101"/>
      <c r="Z142" s="53"/>
      <c r="AA142" s="53"/>
      <c r="AB142" s="53"/>
      <c r="AC142" s="53"/>
      <c r="AD142" s="53"/>
      <c r="AE142" s="53"/>
      <c r="AF142" s="53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1:52" ht="12" customHeight="1" x14ac:dyDescent="0.25">
      <c r="A143" s="77"/>
      <c r="B143" s="77">
        <v>11.776</v>
      </c>
      <c r="C143" s="77">
        <v>-2.8</v>
      </c>
      <c r="D143" s="131">
        <f t="shared" si="58"/>
        <v>139</v>
      </c>
      <c r="E143" s="131" t="str">
        <f t="shared" si="57"/>
        <v/>
      </c>
      <c r="F143" s="118">
        <v>11.7759999999999</v>
      </c>
      <c r="G143" s="118">
        <v>-2.7999999999999901</v>
      </c>
      <c r="H143" s="129">
        <v>12.5</v>
      </c>
      <c r="I143" s="129">
        <v>18.673119004229999</v>
      </c>
      <c r="J143" s="129">
        <v>12.5</v>
      </c>
      <c r="K143" s="129">
        <v>389.314949904706</v>
      </c>
      <c r="L143" s="81">
        <v>12.5</v>
      </c>
      <c r="M143" s="82">
        <v>-266.91649570788502</v>
      </c>
      <c r="N143" s="82">
        <v>-5171.7369780561003</v>
      </c>
      <c r="O143" s="82">
        <v>-2462.7428064184601</v>
      </c>
      <c r="P143" s="82">
        <v>-58864.192385650102</v>
      </c>
      <c r="Q143" s="53"/>
      <c r="R143" s="53"/>
      <c r="S143" s="53"/>
      <c r="T143" s="53"/>
      <c r="U143" s="53"/>
      <c r="V143" s="53"/>
      <c r="W143" s="53"/>
      <c r="X143" s="53"/>
      <c r="Y143" s="101"/>
      <c r="Z143" s="53"/>
      <c r="AA143" s="53"/>
      <c r="AB143" s="53"/>
      <c r="AC143" s="53"/>
      <c r="AD143" s="53"/>
      <c r="AE143" s="53"/>
      <c r="AF143" s="53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1:52" ht="12" customHeight="1" x14ac:dyDescent="0.25">
      <c r="A144" s="77"/>
      <c r="B144" s="77">
        <v>11.826000000000001</v>
      </c>
      <c r="C144" s="77">
        <v>-2.4</v>
      </c>
      <c r="D144" s="131">
        <f t="shared" si="58"/>
        <v>140</v>
      </c>
      <c r="E144" s="131" t="str">
        <f t="shared" si="57"/>
        <v/>
      </c>
      <c r="F144" s="118">
        <v>11.826000000000001</v>
      </c>
      <c r="G144" s="118">
        <v>-2.3999999999999901</v>
      </c>
      <c r="H144" s="129">
        <v>12.58333333333</v>
      </c>
      <c r="I144" s="129">
        <v>18.9927843402672</v>
      </c>
      <c r="J144" s="129">
        <v>12.58333333333</v>
      </c>
      <c r="K144" s="129">
        <v>389.13366068645303</v>
      </c>
      <c r="L144" s="81">
        <v>12.58333333333</v>
      </c>
      <c r="M144" s="82">
        <v>-257.55587085367398</v>
      </c>
      <c r="N144" s="82">
        <v>-5090.0255098924599</v>
      </c>
      <c r="O144" s="82">
        <v>-2321.7484627955</v>
      </c>
      <c r="P144" s="82">
        <v>-57633.609214056603</v>
      </c>
      <c r="Q144" s="53"/>
      <c r="R144" s="53"/>
      <c r="S144" s="53"/>
      <c r="T144" s="53"/>
      <c r="U144" s="53"/>
      <c r="V144" s="53"/>
      <c r="W144" s="53"/>
      <c r="X144" s="53"/>
      <c r="Y144" s="101"/>
      <c r="Z144" s="53"/>
      <c r="AA144" s="53"/>
      <c r="AB144" s="53"/>
      <c r="AC144" s="53"/>
      <c r="AD144" s="53"/>
      <c r="AE144" s="53"/>
      <c r="AF144" s="53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1:52" ht="12" customHeight="1" x14ac:dyDescent="0.25">
      <c r="A145" s="77"/>
      <c r="B145" s="77">
        <v>11.981999999999999</v>
      </c>
      <c r="C145" s="77">
        <v>2.4</v>
      </c>
      <c r="D145" s="131">
        <f t="shared" si="58"/>
        <v>141</v>
      </c>
      <c r="E145" s="131" t="str">
        <f t="shared" si="57"/>
        <v/>
      </c>
      <c r="F145" s="118">
        <v>11.9819999999999</v>
      </c>
      <c r="G145" s="118">
        <v>2.3999999999999901</v>
      </c>
      <c r="H145" s="129">
        <v>12.66666666667</v>
      </c>
      <c r="I145" s="129">
        <v>19.0967814208487</v>
      </c>
      <c r="J145" s="129">
        <v>12.66666666667</v>
      </c>
      <c r="K145" s="129">
        <v>388.951948366446</v>
      </c>
      <c r="L145" s="81">
        <v>12.66666666667</v>
      </c>
      <c r="M145" s="82">
        <v>-272.16930323161398</v>
      </c>
      <c r="N145" s="82">
        <v>-5871.4434353833904</v>
      </c>
      <c r="O145" s="82">
        <v>-2541.0502588529098</v>
      </c>
      <c r="P145" s="82">
        <v>-69354.496128405706</v>
      </c>
      <c r="Q145" s="53"/>
      <c r="R145" s="53"/>
      <c r="S145" s="53"/>
      <c r="T145" s="53"/>
      <c r="U145" s="53"/>
      <c r="V145" s="53"/>
      <c r="W145" s="53"/>
      <c r="X145" s="53"/>
      <c r="Y145" s="101"/>
      <c r="Z145" s="53"/>
      <c r="AA145" s="53"/>
      <c r="AB145" s="53"/>
      <c r="AC145" s="53"/>
      <c r="AD145" s="53"/>
      <c r="AE145" s="53"/>
      <c r="AF145" s="53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1:52" ht="12" customHeight="1" x14ac:dyDescent="0.25">
      <c r="A146" s="77"/>
      <c r="B146" s="77">
        <v>12.032</v>
      </c>
      <c r="C146" s="77">
        <v>2.8</v>
      </c>
      <c r="D146" s="131">
        <f t="shared" si="58"/>
        <v>142</v>
      </c>
      <c r="E146" s="131" t="str">
        <f t="shared" si="57"/>
        <v/>
      </c>
      <c r="F146" s="118">
        <v>12.032</v>
      </c>
      <c r="G146" s="118">
        <v>2.7999999999999901</v>
      </c>
      <c r="H146" s="129">
        <v>12.75</v>
      </c>
      <c r="I146" s="129">
        <v>18.8771712966122</v>
      </c>
      <c r="J146" s="129">
        <v>12.75</v>
      </c>
      <c r="K146" s="129">
        <v>388.76975567935801</v>
      </c>
      <c r="L146" s="81">
        <v>12.75</v>
      </c>
      <c r="M146" s="82">
        <v>-295.57817633110301</v>
      </c>
      <c r="N146" s="82">
        <v>-6697.8062523081999</v>
      </c>
      <c r="O146" s="82">
        <v>-2892.8517590224601</v>
      </c>
      <c r="P146" s="82">
        <v>-81754.485143552098</v>
      </c>
      <c r="Q146" s="53"/>
      <c r="R146" s="53"/>
      <c r="S146" s="53"/>
      <c r="T146" s="53"/>
      <c r="U146" s="53"/>
      <c r="V146" s="53"/>
      <c r="W146" s="53"/>
      <c r="X146" s="53"/>
      <c r="Y146" s="101"/>
      <c r="Z146" s="53"/>
      <c r="AA146" s="53"/>
      <c r="AB146" s="53"/>
      <c r="AC146" s="53"/>
      <c r="AD146" s="53"/>
      <c r="AE146" s="53"/>
      <c r="AF146" s="53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1:52" ht="12" customHeight="1" x14ac:dyDescent="0.25">
      <c r="A147" s="77"/>
      <c r="B147" s="77">
        <v>12.082000000000001</v>
      </c>
      <c r="C147" s="77">
        <v>2.4</v>
      </c>
      <c r="D147" s="131">
        <f t="shared" si="58"/>
        <v>143</v>
      </c>
      <c r="E147" s="131" t="str">
        <f t="shared" si="57"/>
        <v/>
      </c>
      <c r="F147" s="118">
        <v>12.082000000000001</v>
      </c>
      <c r="G147" s="118">
        <v>2.3999999999999901</v>
      </c>
      <c r="H147" s="129">
        <v>12.83333333333</v>
      </c>
      <c r="I147" s="129">
        <v>18.868337111813901</v>
      </c>
      <c r="J147" s="129">
        <v>12.83333333333</v>
      </c>
      <c r="K147" s="129">
        <v>388.587071929687</v>
      </c>
      <c r="L147" s="81">
        <v>12.83333333333</v>
      </c>
      <c r="M147" s="82">
        <v>-274.13702113084503</v>
      </c>
      <c r="N147" s="82">
        <v>-5552.6014726264902</v>
      </c>
      <c r="O147" s="82">
        <v>-2571.0152906455401</v>
      </c>
      <c r="P147" s="82">
        <v>-64575.825666655197</v>
      </c>
      <c r="Q147" s="53"/>
      <c r="R147" s="53"/>
      <c r="S147" s="53"/>
      <c r="T147" s="53"/>
      <c r="U147" s="53"/>
      <c r="V147" s="53"/>
      <c r="W147" s="53"/>
      <c r="X147" s="53"/>
      <c r="Y147" s="101"/>
      <c r="Z147" s="53"/>
      <c r="AA147" s="53"/>
      <c r="AB147" s="53"/>
      <c r="AC147" s="53"/>
      <c r="AD147" s="53"/>
      <c r="AE147" s="53"/>
      <c r="AF147" s="53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1:52" ht="12" customHeight="1" x14ac:dyDescent="0.25">
      <c r="A148" s="77"/>
      <c r="B148" s="77">
        <v>12.238</v>
      </c>
      <c r="C148" s="77">
        <v>-2.1</v>
      </c>
      <c r="D148" s="131">
        <f t="shared" si="58"/>
        <v>144</v>
      </c>
      <c r="E148" s="131" t="str">
        <f t="shared" si="57"/>
        <v/>
      </c>
      <c r="F148" s="118">
        <v>12.2379999999999</v>
      </c>
      <c r="G148" s="118">
        <v>-2.1</v>
      </c>
      <c r="H148" s="129">
        <v>12.91666666667</v>
      </c>
      <c r="I148" s="129">
        <v>18.689305836649499</v>
      </c>
      <c r="J148" s="129">
        <v>12.91666666667</v>
      </c>
      <c r="K148" s="129">
        <v>388.40387127161199</v>
      </c>
      <c r="L148" s="81">
        <v>12.91666666667</v>
      </c>
      <c r="M148" s="82">
        <v>-295.881509183042</v>
      </c>
      <c r="N148" s="82">
        <v>-6566.5645898892799</v>
      </c>
      <c r="O148" s="82">
        <v>-2897.57350416588</v>
      </c>
      <c r="P148" s="82">
        <v>-79788.105488347894</v>
      </c>
      <c r="Q148" s="53"/>
      <c r="R148" s="53"/>
      <c r="S148" s="53"/>
      <c r="T148" s="53"/>
      <c r="U148" s="53"/>
      <c r="V148" s="53"/>
      <c r="W148" s="53"/>
      <c r="X148" s="53"/>
      <c r="Y148" s="101"/>
      <c r="Z148" s="53"/>
      <c r="AA148" s="53"/>
      <c r="AB148" s="53"/>
      <c r="AC148" s="53"/>
      <c r="AD148" s="53"/>
      <c r="AE148" s="53"/>
      <c r="AF148" s="53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1:52" ht="12" customHeight="1" x14ac:dyDescent="0.25">
      <c r="A149" s="77"/>
      <c r="B149" s="77">
        <v>12.288</v>
      </c>
      <c r="C149" s="77">
        <v>-2.5</v>
      </c>
      <c r="D149" s="131">
        <f t="shared" si="58"/>
        <v>145</v>
      </c>
      <c r="E149" s="131" t="str">
        <f t="shared" si="57"/>
        <v/>
      </c>
      <c r="F149" s="118">
        <v>12.288</v>
      </c>
      <c r="G149" s="118">
        <v>-2.5</v>
      </c>
      <c r="H149" s="129">
        <v>13</v>
      </c>
      <c r="I149" s="129">
        <v>18.789670835398901</v>
      </c>
      <c r="J149" s="129">
        <v>13</v>
      </c>
      <c r="K149" s="129">
        <v>388.22018124434402</v>
      </c>
      <c r="L149" s="81">
        <v>13</v>
      </c>
      <c r="M149" s="82">
        <v>-269.49935582242603</v>
      </c>
      <c r="N149" s="82">
        <v>-5310.0194226742997</v>
      </c>
      <c r="O149" s="82">
        <v>-2501.3787438262202</v>
      </c>
      <c r="P149" s="82">
        <v>-60937.3622400682</v>
      </c>
      <c r="Q149" s="53"/>
      <c r="R149" s="53"/>
      <c r="S149" s="53"/>
      <c r="T149" s="53"/>
      <c r="U149" s="53"/>
      <c r="V149" s="53"/>
      <c r="W149" s="53"/>
      <c r="X149" s="53"/>
      <c r="Y149" s="101"/>
      <c r="Z149" s="53"/>
      <c r="AA149" s="53"/>
      <c r="AB149" s="53"/>
      <c r="AC149" s="53"/>
      <c r="AD149" s="53"/>
      <c r="AE149" s="53"/>
      <c r="AF149" s="53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1:52" ht="12" customHeight="1" x14ac:dyDescent="0.25">
      <c r="A150" s="77"/>
      <c r="B150" s="77">
        <v>12.337999999999999</v>
      </c>
      <c r="C150" s="77">
        <v>-2.1</v>
      </c>
      <c r="D150" s="131">
        <f t="shared" si="58"/>
        <v>146</v>
      </c>
      <c r="E150" s="131" t="str">
        <f t="shared" si="57"/>
        <v/>
      </c>
      <c r="F150" s="118">
        <v>12.3379999999999</v>
      </c>
      <c r="G150" s="118">
        <v>-2.1</v>
      </c>
      <c r="H150" s="129">
        <v>13.08333333333</v>
      </c>
      <c r="I150" s="129">
        <v>19.089412391320501</v>
      </c>
      <c r="J150" s="129">
        <v>13.08333333333</v>
      </c>
      <c r="K150" s="129">
        <v>388.036061154457</v>
      </c>
      <c r="L150" s="81">
        <v>13.08333333333</v>
      </c>
      <c r="M150" s="82">
        <v>-254.40753803866301</v>
      </c>
      <c r="N150" s="82">
        <v>-4958.89160425309</v>
      </c>
      <c r="O150" s="82">
        <v>-2274.3468540324302</v>
      </c>
      <c r="P150" s="82">
        <v>-55665.386826888804</v>
      </c>
      <c r="Q150" s="53"/>
      <c r="R150" s="53"/>
      <c r="S150" s="53"/>
      <c r="T150" s="53"/>
      <c r="U150" s="53"/>
      <c r="V150" s="53"/>
      <c r="W150" s="53"/>
      <c r="X150" s="53"/>
      <c r="Y150" s="101"/>
      <c r="Z150" s="53"/>
      <c r="AA150" s="53"/>
      <c r="AB150" s="53"/>
      <c r="AC150" s="53"/>
      <c r="AD150" s="53"/>
      <c r="AE150" s="53"/>
      <c r="AF150" s="53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1:52" ht="12" customHeight="1" x14ac:dyDescent="0.25">
      <c r="A151" s="77"/>
      <c r="B151" s="77">
        <v>12.494</v>
      </c>
      <c r="C151" s="77">
        <v>2.1</v>
      </c>
      <c r="D151" s="131">
        <f t="shared" si="58"/>
        <v>147</v>
      </c>
      <c r="E151" s="131" t="str">
        <f t="shared" si="57"/>
        <v/>
      </c>
      <c r="F151" s="118">
        <v>12.4939999999999</v>
      </c>
      <c r="G151" s="118">
        <v>2.1</v>
      </c>
      <c r="H151" s="129">
        <v>13.16666666667</v>
      </c>
      <c r="I151" s="129">
        <v>19.23624938191</v>
      </c>
      <c r="J151" s="129">
        <v>13.16666666667</v>
      </c>
      <c r="K151" s="129">
        <v>387.85152811070901</v>
      </c>
      <c r="L151" s="81">
        <v>13.16666666667</v>
      </c>
      <c r="M151" s="82">
        <v>-265.52549201545497</v>
      </c>
      <c r="N151" s="82">
        <v>-5649.96292602414</v>
      </c>
      <c r="O151" s="82">
        <v>-2441.0803597535</v>
      </c>
      <c r="P151" s="82">
        <v>-66030.102284417997</v>
      </c>
      <c r="Q151" s="53"/>
      <c r="R151" s="53"/>
      <c r="S151" s="53"/>
      <c r="T151" s="53"/>
      <c r="U151" s="53"/>
      <c r="V151" s="53"/>
      <c r="W151" s="53"/>
      <c r="X151" s="53"/>
      <c r="Y151" s="101"/>
      <c r="Z151" s="53"/>
      <c r="AA151" s="53"/>
      <c r="AB151" s="53"/>
      <c r="AC151" s="53"/>
      <c r="AD151" s="53"/>
      <c r="AE151" s="53"/>
      <c r="AF151" s="53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1:52" ht="12" customHeight="1" x14ac:dyDescent="0.25">
      <c r="A152" s="77"/>
      <c r="B152" s="77">
        <v>12.544</v>
      </c>
      <c r="C152" s="77">
        <v>2.5</v>
      </c>
      <c r="D152" s="131">
        <f t="shared" si="58"/>
        <v>148</v>
      </c>
      <c r="E152" s="131" t="str">
        <f t="shared" si="57"/>
        <v/>
      </c>
      <c r="F152" s="118">
        <v>12.544</v>
      </c>
      <c r="G152" s="118">
        <v>2.5</v>
      </c>
      <c r="H152" s="129">
        <v>13.25</v>
      </c>
      <c r="I152" s="129">
        <v>19.0553926950384</v>
      </c>
      <c r="J152" s="129">
        <v>13.25</v>
      </c>
      <c r="K152" s="129">
        <v>387.66653249900298</v>
      </c>
      <c r="L152" s="81">
        <v>13.25</v>
      </c>
      <c r="M152" s="82">
        <v>-289.509418308455</v>
      </c>
      <c r="N152" s="82">
        <v>-6552.8934300970304</v>
      </c>
      <c r="O152" s="82">
        <v>-2801.45723365807</v>
      </c>
      <c r="P152" s="82">
        <v>-79578.035157267703</v>
      </c>
      <c r="Q152" s="53"/>
      <c r="R152" s="53"/>
      <c r="S152" s="53"/>
      <c r="T152" s="53"/>
      <c r="U152" s="53"/>
      <c r="V152" s="53"/>
      <c r="W152" s="53"/>
      <c r="X152" s="53"/>
      <c r="Y152" s="101"/>
      <c r="Z152" s="53"/>
      <c r="AA152" s="53"/>
      <c r="AB152" s="53"/>
      <c r="AC152" s="53"/>
      <c r="AD152" s="53"/>
      <c r="AE152" s="53"/>
      <c r="AF152" s="53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1:52" ht="12" customHeight="1" x14ac:dyDescent="0.25">
      <c r="A153" s="77"/>
      <c r="B153" s="77">
        <v>12.593999999999999</v>
      </c>
      <c r="C153" s="77">
        <v>2</v>
      </c>
      <c r="D153" s="131">
        <f t="shared" si="58"/>
        <v>149</v>
      </c>
      <c r="E153" s="131" t="str">
        <f t="shared" si="57"/>
        <v/>
      </c>
      <c r="F153" s="118">
        <v>12.5939999999999</v>
      </c>
      <c r="G153" s="118">
        <v>2</v>
      </c>
      <c r="H153" s="129">
        <v>13.33333333333</v>
      </c>
      <c r="I153" s="129">
        <v>18.691375879122699</v>
      </c>
      <c r="J153" s="129">
        <v>13.33333333333</v>
      </c>
      <c r="K153" s="129">
        <v>387.48100363565999</v>
      </c>
      <c r="L153" s="81">
        <v>13.33333333333</v>
      </c>
      <c r="M153" s="82">
        <v>-304.56000425790302</v>
      </c>
      <c r="N153" s="82">
        <v>-6858.1353996282696</v>
      </c>
      <c r="O153" s="82">
        <v>-3027.9065222194999</v>
      </c>
      <c r="P153" s="82">
        <v>-84162.404248908104</v>
      </c>
      <c r="Q153" s="53"/>
      <c r="R153" s="53"/>
      <c r="S153" s="53"/>
      <c r="T153" s="53"/>
      <c r="U153" s="53"/>
      <c r="V153" s="53"/>
      <c r="W153" s="53"/>
      <c r="X153" s="53"/>
      <c r="Y153" s="101"/>
      <c r="Z153" s="53"/>
      <c r="AA153" s="53"/>
      <c r="AB153" s="53"/>
      <c r="AC153" s="53"/>
      <c r="AD153" s="53"/>
      <c r="AE153" s="53"/>
      <c r="AF153" s="53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1:52" ht="12" customHeight="1" x14ac:dyDescent="0.25">
      <c r="A154" s="77"/>
      <c r="B154" s="77">
        <v>12.75</v>
      </c>
      <c r="C154" s="77">
        <v>-2.4</v>
      </c>
      <c r="D154" s="131">
        <f t="shared" si="58"/>
        <v>150</v>
      </c>
      <c r="E154" s="131" t="str">
        <f t="shared" si="57"/>
        <v/>
      </c>
      <c r="F154" s="118">
        <v>12.75</v>
      </c>
      <c r="G154" s="118">
        <v>-2.3999999999999901</v>
      </c>
      <c r="H154" s="129">
        <v>13.41666666667</v>
      </c>
      <c r="I154" s="129">
        <v>18.481878251351901</v>
      </c>
      <c r="J154" s="129">
        <v>13.41666666667</v>
      </c>
      <c r="K154" s="129">
        <v>387.29492083828501</v>
      </c>
      <c r="L154" s="81">
        <v>13.41666666667</v>
      </c>
      <c r="M154" s="82">
        <v>-295.35326640236099</v>
      </c>
      <c r="N154" s="82">
        <v>-6223.9094924842302</v>
      </c>
      <c r="O154" s="82">
        <v>-2889.8813636579198</v>
      </c>
      <c r="P154" s="82">
        <v>-74650.983616249505</v>
      </c>
      <c r="Q154" s="53"/>
      <c r="R154" s="53"/>
      <c r="S154" s="53"/>
      <c r="T154" s="53"/>
      <c r="U154" s="53"/>
      <c r="V154" s="53"/>
      <c r="W154" s="53"/>
      <c r="X154" s="53"/>
      <c r="Y154" s="101"/>
      <c r="Z154" s="53"/>
      <c r="AA154" s="53"/>
      <c r="AB154" s="53"/>
      <c r="AC154" s="53"/>
      <c r="AD154" s="53"/>
      <c r="AE154" s="53"/>
      <c r="AF154" s="53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1:52" ht="12" customHeight="1" x14ac:dyDescent="0.25">
      <c r="A155" s="77"/>
      <c r="B155" s="77">
        <v>12.8</v>
      </c>
      <c r="C155" s="77">
        <v>2.8</v>
      </c>
      <c r="D155" s="131">
        <f t="shared" si="58"/>
        <v>151</v>
      </c>
      <c r="E155" s="131" t="str">
        <f t="shared" si="57"/>
        <v/>
      </c>
      <c r="F155" s="118">
        <v>12.8</v>
      </c>
      <c r="G155" s="118">
        <v>2.7999999999999901</v>
      </c>
      <c r="H155" s="129">
        <v>13.5</v>
      </c>
      <c r="I155" s="129">
        <v>18.598964102776101</v>
      </c>
      <c r="J155" s="129">
        <v>13.5</v>
      </c>
      <c r="K155" s="129">
        <v>387.108334050221</v>
      </c>
      <c r="L155" s="81">
        <v>13.5</v>
      </c>
      <c r="M155" s="82">
        <v>-273.03962232903501</v>
      </c>
      <c r="N155" s="82">
        <v>-5355.3467541476703</v>
      </c>
      <c r="O155" s="82">
        <v>-2554.6020381663602</v>
      </c>
      <c r="P155" s="82">
        <v>-61619.195646939697</v>
      </c>
      <c r="Q155" s="53"/>
      <c r="R155" s="53"/>
      <c r="S155" s="53"/>
      <c r="T155" s="53"/>
      <c r="U155" s="53"/>
      <c r="V155" s="53"/>
      <c r="W155" s="53"/>
      <c r="X155" s="53"/>
      <c r="Y155" s="101"/>
      <c r="Z155" s="53"/>
      <c r="AA155" s="53"/>
      <c r="AB155" s="53"/>
      <c r="AC155" s="53"/>
      <c r="AD155" s="53"/>
      <c r="AE155" s="53"/>
      <c r="AF155" s="53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1:52" ht="12" customHeight="1" x14ac:dyDescent="0.25">
      <c r="A156" s="77"/>
      <c r="B156" s="77">
        <v>12.85</v>
      </c>
      <c r="C156" s="77">
        <v>-2.4</v>
      </c>
      <c r="D156" s="131">
        <f t="shared" si="58"/>
        <v>152</v>
      </c>
      <c r="E156" s="131" t="str">
        <f t="shared" si="57"/>
        <v/>
      </c>
      <c r="F156" s="118">
        <v>12.8499999999999</v>
      </c>
      <c r="G156" s="118">
        <v>-2.3999999999999901</v>
      </c>
      <c r="H156" s="129">
        <v>13.58333333333</v>
      </c>
      <c r="I156" s="129">
        <v>18.9195947488491</v>
      </c>
      <c r="J156" s="129">
        <v>13.58333333333</v>
      </c>
      <c r="K156" s="129">
        <v>386.92131983101899</v>
      </c>
      <c r="L156" s="81">
        <v>13.58333333333</v>
      </c>
      <c r="M156" s="82">
        <v>-257.57855006737202</v>
      </c>
      <c r="N156" s="82">
        <v>-5002.0638266608703</v>
      </c>
      <c r="O156" s="82">
        <v>-2321.9869420268901</v>
      </c>
      <c r="P156" s="82">
        <v>-56314.477429945102</v>
      </c>
      <c r="Q156" s="53"/>
      <c r="R156" s="53"/>
      <c r="S156" s="53"/>
      <c r="T156" s="53"/>
      <c r="U156" s="53"/>
      <c r="V156" s="53"/>
      <c r="W156" s="53"/>
      <c r="X156" s="53"/>
      <c r="Y156" s="101"/>
      <c r="Z156" s="53"/>
      <c r="AA156" s="53"/>
      <c r="AB156" s="53"/>
      <c r="AC156" s="53"/>
      <c r="AD156" s="53"/>
      <c r="AE156" s="53"/>
      <c r="AF156" s="53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1:52" ht="12" customHeight="1" x14ac:dyDescent="0.25">
      <c r="A157" s="77"/>
      <c r="B157" s="77">
        <v>13.006</v>
      </c>
      <c r="C157" s="77">
        <v>2.4</v>
      </c>
      <c r="D157" s="131">
        <f t="shared" si="58"/>
        <v>153</v>
      </c>
      <c r="E157" s="131" t="str">
        <f t="shared" si="57"/>
        <v/>
      </c>
      <c r="F157" s="118">
        <v>13.006</v>
      </c>
      <c r="G157" s="118">
        <v>2.3999999999999901</v>
      </c>
      <c r="H157" s="129">
        <v>13.66666666667</v>
      </c>
      <c r="I157" s="129">
        <v>19.109023057638101</v>
      </c>
      <c r="J157" s="129">
        <v>13.66666666667</v>
      </c>
      <c r="K157" s="129">
        <v>386.73390914761399</v>
      </c>
      <c r="L157" s="81">
        <v>13.66666666667</v>
      </c>
      <c r="M157" s="82">
        <v>-266.060240466084</v>
      </c>
      <c r="N157" s="82">
        <v>-5600.2635943961304</v>
      </c>
      <c r="O157" s="82">
        <v>-2449.09290507885</v>
      </c>
      <c r="P157" s="82">
        <v>-65285.444224831401</v>
      </c>
      <c r="Q157" s="53"/>
      <c r="R157" s="53"/>
      <c r="S157" s="53"/>
      <c r="T157" s="53"/>
      <c r="U157" s="53"/>
      <c r="V157" s="53"/>
      <c r="W157" s="53"/>
      <c r="X157" s="53"/>
      <c r="Y157" s="101"/>
      <c r="Z157" s="53"/>
      <c r="AA157" s="53"/>
      <c r="AB157" s="53"/>
      <c r="AC157" s="53"/>
      <c r="AD157" s="53"/>
      <c r="AE157" s="53"/>
      <c r="AF157" s="53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1:52" ht="12" customHeight="1" x14ac:dyDescent="0.25">
      <c r="A158" s="77"/>
      <c r="B158" s="77">
        <v>13.055999999999999</v>
      </c>
      <c r="C158" s="77">
        <v>2.8</v>
      </c>
      <c r="D158" s="131">
        <f t="shared" si="58"/>
        <v>154</v>
      </c>
      <c r="E158" s="131" t="str">
        <f t="shared" si="57"/>
        <v/>
      </c>
      <c r="F158" s="118">
        <v>13.0559999999999</v>
      </c>
      <c r="G158" s="118">
        <v>2.7999999999999901</v>
      </c>
      <c r="H158" s="129">
        <v>13.75</v>
      </c>
      <c r="I158" s="129">
        <v>18.973757447411099</v>
      </c>
      <c r="J158" s="129">
        <v>13.75</v>
      </c>
      <c r="K158" s="129">
        <v>386.54606146677799</v>
      </c>
      <c r="L158" s="81">
        <v>13.75</v>
      </c>
      <c r="M158" s="82">
        <v>-289.143639648636</v>
      </c>
      <c r="N158" s="82">
        <v>-6503.4514069688103</v>
      </c>
      <c r="O158" s="82">
        <v>-2795.8979983839999</v>
      </c>
      <c r="P158" s="82">
        <v>-78836.626979145498</v>
      </c>
      <c r="Q158" s="53"/>
      <c r="R158" s="53"/>
      <c r="S158" s="53"/>
      <c r="T158" s="53"/>
      <c r="U158" s="53"/>
      <c r="V158" s="53"/>
      <c r="W158" s="53"/>
      <c r="X158" s="53"/>
      <c r="Y158" s="101"/>
      <c r="Z158" s="53"/>
      <c r="AA158" s="53"/>
      <c r="AB158" s="53"/>
      <c r="AC158" s="53"/>
      <c r="AD158" s="53"/>
      <c r="AE158" s="53"/>
      <c r="AF158" s="53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1:52" ht="12" customHeight="1" x14ac:dyDescent="0.25">
      <c r="A159" s="77"/>
      <c r="B159" s="77">
        <v>13.106</v>
      </c>
      <c r="C159" s="77">
        <v>2.4</v>
      </c>
      <c r="D159" s="131">
        <f t="shared" si="58"/>
        <v>155</v>
      </c>
      <c r="E159" s="131" t="str">
        <f t="shared" si="57"/>
        <v/>
      </c>
      <c r="F159" s="118">
        <v>13.1059999999999</v>
      </c>
      <c r="G159" s="118">
        <v>2.3999999999999901</v>
      </c>
      <c r="H159" s="129">
        <v>13.83333333333</v>
      </c>
      <c r="I159" s="129">
        <v>18.6203980938235</v>
      </c>
      <c r="J159" s="129">
        <v>13.83333333333</v>
      </c>
      <c r="K159" s="129">
        <v>386.35770554067199</v>
      </c>
      <c r="L159" s="81">
        <v>13.83333333333</v>
      </c>
      <c r="M159" s="82">
        <v>-306.42063788003799</v>
      </c>
      <c r="N159" s="82">
        <v>-6919.5248934444999</v>
      </c>
      <c r="O159" s="82">
        <v>-3055.7715555333698</v>
      </c>
      <c r="P159" s="82">
        <v>-85083.511167617005</v>
      </c>
      <c r="Q159" s="53"/>
      <c r="R159" s="53"/>
      <c r="S159" s="53"/>
      <c r="T159" s="53"/>
      <c r="U159" s="53"/>
      <c r="V159" s="53"/>
      <c r="W159" s="53"/>
      <c r="X159" s="53"/>
      <c r="Y159" s="101"/>
      <c r="Z159" s="53"/>
      <c r="AA159" s="53"/>
      <c r="AB159" s="53"/>
      <c r="AC159" s="53"/>
      <c r="AD159" s="53"/>
      <c r="AE159" s="53"/>
      <c r="AF159" s="53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1:52" ht="12" customHeight="1" x14ac:dyDescent="0.25">
      <c r="A160" s="77"/>
      <c r="B160" s="77">
        <v>13.262</v>
      </c>
      <c r="C160" s="77">
        <v>-2.1</v>
      </c>
      <c r="D160" s="131">
        <f t="shared" si="58"/>
        <v>156</v>
      </c>
      <c r="E160" s="131" t="str">
        <f t="shared" si="57"/>
        <v/>
      </c>
      <c r="F160" s="118">
        <v>13.262</v>
      </c>
      <c r="G160" s="118">
        <v>-2.1</v>
      </c>
      <c r="H160" s="129">
        <v>13.91666666667</v>
      </c>
      <c r="I160" s="129">
        <v>18.379887196472001</v>
      </c>
      <c r="J160" s="129">
        <v>13.91666666667</v>
      </c>
      <c r="K160" s="129">
        <v>386.16881197894497</v>
      </c>
      <c r="L160" s="81">
        <v>13.91666666667</v>
      </c>
      <c r="M160" s="82">
        <v>-300.15495373245699</v>
      </c>
      <c r="N160" s="82">
        <v>-6383.8449059691802</v>
      </c>
      <c r="O160" s="82">
        <v>-2961.9544838419101</v>
      </c>
      <c r="P160" s="82">
        <v>-77050.918372463799</v>
      </c>
      <c r="Q160" s="53"/>
      <c r="R160" s="53"/>
      <c r="S160" s="53"/>
      <c r="T160" s="53"/>
      <c r="U160" s="53"/>
      <c r="V160" s="53"/>
      <c r="W160" s="53"/>
      <c r="X160" s="53"/>
      <c r="Y160" s="101"/>
      <c r="Z160" s="53"/>
      <c r="AA160" s="53"/>
      <c r="AB160" s="53"/>
      <c r="AC160" s="53"/>
      <c r="AD160" s="53"/>
      <c r="AE160" s="53"/>
      <c r="AF160" s="53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1:52" ht="12" customHeight="1" x14ac:dyDescent="0.25">
      <c r="A161" s="77"/>
      <c r="B161" s="77">
        <v>13.311999999999999</v>
      </c>
      <c r="C161" s="77">
        <v>-2.5</v>
      </c>
      <c r="D161" s="131">
        <f t="shared" si="58"/>
        <v>157</v>
      </c>
      <c r="E161" s="131" t="str">
        <f t="shared" si="57"/>
        <v/>
      </c>
      <c r="F161" s="118">
        <v>13.3119999999999</v>
      </c>
      <c r="G161" s="118">
        <v>-2.5</v>
      </c>
      <c r="H161" s="129">
        <v>14</v>
      </c>
      <c r="I161" s="129">
        <v>18.489652438085798</v>
      </c>
      <c r="J161" s="129">
        <v>14</v>
      </c>
      <c r="K161" s="129">
        <v>385.97942773876503</v>
      </c>
      <c r="L161" s="81">
        <v>14</v>
      </c>
      <c r="M161" s="82">
        <v>-275.48849778224701</v>
      </c>
      <c r="N161" s="82">
        <v>-5383.1448025006503</v>
      </c>
      <c r="O161" s="82">
        <v>-2591.3684632570998</v>
      </c>
      <c r="P161" s="82">
        <v>-62037.100445471602</v>
      </c>
      <c r="Q161" s="53"/>
      <c r="R161" s="53"/>
      <c r="S161" s="53"/>
      <c r="T161" s="53"/>
      <c r="U161" s="53"/>
      <c r="V161" s="53"/>
      <c r="W161" s="53"/>
      <c r="X161" s="53"/>
      <c r="Y161" s="101"/>
      <c r="Z161" s="53"/>
      <c r="AA161" s="53"/>
      <c r="AB161" s="53"/>
      <c r="AC161" s="53"/>
      <c r="AD161" s="53"/>
      <c r="AE161" s="53"/>
      <c r="AF161" s="53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1:52" ht="12" customHeight="1" x14ac:dyDescent="0.25">
      <c r="A162" s="77"/>
      <c r="B162" s="77">
        <v>13.362</v>
      </c>
      <c r="C162" s="77">
        <v>-2.1</v>
      </c>
      <c r="D162" s="131">
        <f t="shared" si="58"/>
        <v>158</v>
      </c>
      <c r="E162" s="131" t="str">
        <f t="shared" si="57"/>
        <v/>
      </c>
      <c r="F162" s="118">
        <v>13.362</v>
      </c>
      <c r="G162" s="118">
        <v>-2.1</v>
      </c>
      <c r="H162" s="129">
        <v>14.08333333333</v>
      </c>
      <c r="I162" s="129">
        <v>18.8577340684215</v>
      </c>
      <c r="J162" s="129">
        <v>14.08333333333</v>
      </c>
      <c r="K162" s="129">
        <v>385.78963725680399</v>
      </c>
      <c r="L162" s="81">
        <v>14.08333333333</v>
      </c>
      <c r="M162" s="82">
        <v>-255.57308288536899</v>
      </c>
      <c r="N162" s="82">
        <v>-4869.0936574421703</v>
      </c>
      <c r="O162" s="82">
        <v>-2291.8119051192898</v>
      </c>
      <c r="P162" s="82">
        <v>-54319.986500424202</v>
      </c>
      <c r="Q162" s="53"/>
      <c r="R162" s="53"/>
      <c r="S162" s="53"/>
      <c r="T162" s="53"/>
      <c r="U162" s="53"/>
      <c r="V162" s="53"/>
      <c r="W162" s="53"/>
      <c r="X162" s="53"/>
      <c r="Y162" s="101"/>
      <c r="Z162" s="53"/>
      <c r="AA162" s="53"/>
      <c r="AB162" s="53"/>
      <c r="AC162" s="53"/>
      <c r="AD162" s="53"/>
      <c r="AE162" s="53"/>
      <c r="AF162" s="53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1:52" ht="12" customHeight="1" x14ac:dyDescent="0.25">
      <c r="A163" s="77"/>
      <c r="B163" s="77">
        <v>13.518000000000001</v>
      </c>
      <c r="C163" s="77">
        <v>2.1</v>
      </c>
      <c r="D163" s="131">
        <f t="shared" si="58"/>
        <v>159</v>
      </c>
      <c r="E163" s="131" t="str">
        <f t="shared" si="57"/>
        <v/>
      </c>
      <c r="F163" s="118">
        <v>13.518000000000001</v>
      </c>
      <c r="G163" s="118">
        <v>2.1</v>
      </c>
      <c r="H163" s="129">
        <v>14.16666666667</v>
      </c>
      <c r="I163" s="129">
        <v>19.1385971404837</v>
      </c>
      <c r="J163" s="129">
        <v>14.16666666667</v>
      </c>
      <c r="K163" s="129">
        <v>385.599485184022</v>
      </c>
      <c r="L163" s="81">
        <v>14.16666666667</v>
      </c>
      <c r="M163" s="82">
        <v>-259.84840726016103</v>
      </c>
      <c r="N163" s="82">
        <v>-5357.8879777748598</v>
      </c>
      <c r="O163" s="82">
        <v>-2355.6513245839001</v>
      </c>
      <c r="P163" s="82">
        <v>-61648.470795077897</v>
      </c>
      <c r="Q163" s="53"/>
      <c r="R163" s="53"/>
      <c r="S163" s="53"/>
      <c r="T163" s="53"/>
      <c r="U163" s="53"/>
      <c r="V163" s="53"/>
      <c r="W163" s="53"/>
      <c r="X163" s="53"/>
      <c r="Y163" s="101"/>
      <c r="Z163" s="53"/>
      <c r="AA163" s="53"/>
      <c r="AB163" s="53"/>
      <c r="AC163" s="53"/>
      <c r="AD163" s="53"/>
      <c r="AE163" s="53"/>
      <c r="AF163" s="53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1:52" ht="12" customHeight="1" x14ac:dyDescent="0.25">
      <c r="A164" s="77"/>
      <c r="B164" s="77">
        <v>13.568</v>
      </c>
      <c r="C164" s="77">
        <v>2.5</v>
      </c>
      <c r="D164" s="131">
        <f t="shared" si="58"/>
        <v>160</v>
      </c>
      <c r="E164" s="131" t="str">
        <f t="shared" si="57"/>
        <v/>
      </c>
      <c r="F164" s="118">
        <v>13.5679999999999</v>
      </c>
      <c r="G164" s="118">
        <v>2.5</v>
      </c>
      <c r="H164" s="129">
        <v>14.25</v>
      </c>
      <c r="I164" s="129">
        <v>19.082647047089001</v>
      </c>
      <c r="J164" s="129">
        <v>14.25</v>
      </c>
      <c r="K164" s="129">
        <v>385.40893830126703</v>
      </c>
      <c r="L164" s="81">
        <v>14.25</v>
      </c>
      <c r="M164" s="82">
        <v>-282.71049528752098</v>
      </c>
      <c r="N164" s="82">
        <v>-6320.9528339998997</v>
      </c>
      <c r="O164" s="82">
        <v>-2699.0500084062701</v>
      </c>
      <c r="P164" s="82">
        <v>-76096.855526960993</v>
      </c>
      <c r="Q164" s="53"/>
      <c r="R164" s="53"/>
      <c r="S164" s="53"/>
      <c r="T164" s="53"/>
      <c r="U164" s="53"/>
      <c r="V164" s="53"/>
      <c r="W164" s="53"/>
      <c r="X164" s="53"/>
      <c r="Y164" s="101"/>
      <c r="Z164" s="53"/>
      <c r="AA164" s="53"/>
      <c r="AB164" s="53"/>
      <c r="AC164" s="53"/>
      <c r="AD164" s="53"/>
      <c r="AE164" s="53"/>
      <c r="AF164" s="53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1:52" ht="12" customHeight="1" x14ac:dyDescent="0.25">
      <c r="A165" s="77"/>
      <c r="B165" s="77">
        <v>13.618</v>
      </c>
      <c r="C165" s="77">
        <v>2</v>
      </c>
      <c r="D165" s="131">
        <f t="shared" si="58"/>
        <v>161</v>
      </c>
      <c r="E165" s="131" t="str">
        <f t="shared" si="57"/>
        <v/>
      </c>
      <c r="F165" s="118">
        <v>13.618</v>
      </c>
      <c r="G165" s="118">
        <v>2</v>
      </c>
      <c r="H165" s="129">
        <v>14.33333333333</v>
      </c>
      <c r="I165" s="129">
        <v>18.7590361511735</v>
      </c>
      <c r="J165" s="129">
        <v>14.33333333333</v>
      </c>
      <c r="K165" s="129">
        <v>385.21792055594699</v>
      </c>
      <c r="L165" s="81">
        <v>14.33333333333</v>
      </c>
      <c r="M165" s="82">
        <v>-302.43518741478198</v>
      </c>
      <c r="N165" s="82">
        <v>-6860.7189498033604</v>
      </c>
      <c r="O165" s="82">
        <v>-2995.66548695148</v>
      </c>
      <c r="P165" s="82">
        <v>-84199.046722272004</v>
      </c>
      <c r="Q165" s="53"/>
      <c r="R165" s="53"/>
      <c r="S165" s="53"/>
      <c r="T165" s="53"/>
      <c r="U165" s="53"/>
      <c r="V165" s="53"/>
      <c r="W165" s="53"/>
      <c r="X165" s="53"/>
      <c r="Y165" s="101"/>
      <c r="Z165" s="53"/>
      <c r="AA165" s="53"/>
      <c r="AB165" s="53"/>
      <c r="AC165" s="53"/>
      <c r="AD165" s="53"/>
      <c r="AE165" s="53"/>
      <c r="AF165" s="53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1:52" ht="12" customHeight="1" x14ac:dyDescent="0.25">
      <c r="A166" s="77"/>
      <c r="B166" s="77">
        <v>13.773999999999999</v>
      </c>
      <c r="C166" s="77">
        <v>-2.4</v>
      </c>
      <c r="D166" s="131">
        <f t="shared" si="58"/>
        <v>162</v>
      </c>
      <c r="E166" s="131" t="str">
        <f t="shared" si="57"/>
        <v/>
      </c>
      <c r="F166" s="118">
        <v>13.7739999999999</v>
      </c>
      <c r="G166" s="118">
        <v>-2.3999999999999901</v>
      </c>
      <c r="H166" s="129">
        <v>14.41666666667</v>
      </c>
      <c r="I166" s="129">
        <v>18.486022531238401</v>
      </c>
      <c r="J166" s="129">
        <v>14.41666666667</v>
      </c>
      <c r="K166" s="129">
        <v>385.02638712888103</v>
      </c>
      <c r="L166" s="81">
        <v>14.41666666667</v>
      </c>
      <c r="M166" s="82">
        <v>-300.33679833988498</v>
      </c>
      <c r="N166" s="82">
        <v>-6472.34350185936</v>
      </c>
      <c r="O166" s="82">
        <v>-2964.4811581202398</v>
      </c>
      <c r="P166" s="82">
        <v>-78376.823019905903</v>
      </c>
      <c r="Q166" s="53"/>
      <c r="R166" s="53"/>
      <c r="S166" s="53"/>
      <c r="T166" s="53"/>
      <c r="U166" s="53"/>
      <c r="V166" s="53"/>
      <c r="W166" s="53"/>
      <c r="X166" s="53"/>
      <c r="Y166" s="101"/>
      <c r="Z166" s="53"/>
      <c r="AA166" s="53"/>
      <c r="AB166" s="53"/>
      <c r="AC166" s="53"/>
      <c r="AD166" s="53"/>
      <c r="AE166" s="53"/>
      <c r="AF166" s="53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1:52" ht="12" customHeight="1" x14ac:dyDescent="0.25">
      <c r="A167" s="77"/>
      <c r="B167" s="77">
        <v>13.824</v>
      </c>
      <c r="C167" s="77">
        <v>-2.8</v>
      </c>
      <c r="D167" s="131">
        <f t="shared" si="58"/>
        <v>163</v>
      </c>
      <c r="E167" s="131" t="str">
        <f t="shared" si="57"/>
        <v/>
      </c>
      <c r="F167" s="118">
        <v>13.8239999999999</v>
      </c>
      <c r="G167" s="118">
        <v>-2.7999999999999901</v>
      </c>
      <c r="H167" s="129">
        <v>14.5</v>
      </c>
      <c r="I167" s="129">
        <v>18.5195003333099</v>
      </c>
      <c r="J167" s="129">
        <v>14.5</v>
      </c>
      <c r="K167" s="129">
        <v>384.83436616561698</v>
      </c>
      <c r="L167" s="81">
        <v>14.5</v>
      </c>
      <c r="M167" s="82">
        <v>-279.40098505618801</v>
      </c>
      <c r="N167" s="82">
        <v>-5565.8296997195303</v>
      </c>
      <c r="O167" s="82">
        <v>-2650.0106774374999</v>
      </c>
      <c r="P167" s="82">
        <v>-64777.060829402602</v>
      </c>
      <c r="Q167" s="53"/>
      <c r="R167" s="53"/>
      <c r="S167" s="53"/>
      <c r="T167" s="53"/>
      <c r="U167" s="53"/>
      <c r="V167" s="53"/>
      <c r="W167" s="53"/>
      <c r="X167" s="53"/>
      <c r="Y167" s="101"/>
      <c r="Z167" s="53"/>
      <c r="AA167" s="53"/>
      <c r="AB167" s="53"/>
      <c r="AC167" s="53"/>
      <c r="AD167" s="53"/>
      <c r="AE167" s="53"/>
      <c r="AF167" s="53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1:52" ht="12" customHeight="1" x14ac:dyDescent="0.25">
      <c r="A168" s="77"/>
      <c r="B168" s="77">
        <v>13.874000000000001</v>
      </c>
      <c r="C168" s="77">
        <v>-2.4</v>
      </c>
      <c r="D168" s="131">
        <f t="shared" si="58"/>
        <v>164</v>
      </c>
      <c r="E168" s="131" t="str">
        <f t="shared" si="57"/>
        <v/>
      </c>
      <c r="F168" s="118">
        <v>13.874000000000001</v>
      </c>
      <c r="G168" s="118">
        <v>-2.3999999999999901</v>
      </c>
      <c r="H168" s="129">
        <v>14.58333333333</v>
      </c>
      <c r="I168" s="129">
        <v>18.815217669141301</v>
      </c>
      <c r="J168" s="129">
        <v>14.58333333333</v>
      </c>
      <c r="K168" s="129">
        <v>384.64193026989102</v>
      </c>
      <c r="L168" s="81">
        <v>14.58333333333</v>
      </c>
      <c r="M168" s="82">
        <v>-260.16111143107099</v>
      </c>
      <c r="N168" s="82">
        <v>-5017.0583104080097</v>
      </c>
      <c r="O168" s="82">
        <v>-2360.6773959346601</v>
      </c>
      <c r="P168" s="82">
        <v>-56540.085022225503</v>
      </c>
      <c r="Q168" s="53"/>
      <c r="R168" s="53"/>
      <c r="S168" s="53"/>
      <c r="T168" s="53"/>
      <c r="U168" s="53"/>
      <c r="V168" s="53"/>
      <c r="W168" s="53"/>
      <c r="X168" s="53"/>
      <c r="Y168" s="101"/>
      <c r="Z168" s="53"/>
      <c r="AA168" s="53"/>
      <c r="AB168" s="53"/>
      <c r="AC168" s="53"/>
      <c r="AD168" s="53"/>
      <c r="AE168" s="53"/>
      <c r="AF168" s="53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1:52" ht="12" customHeight="1" x14ac:dyDescent="0.25">
      <c r="A169" s="77"/>
      <c r="B169" s="77">
        <v>14.03</v>
      </c>
      <c r="C169" s="77">
        <v>2.4</v>
      </c>
      <c r="D169" s="131">
        <f t="shared" si="58"/>
        <v>165</v>
      </c>
      <c r="E169" s="131" t="str">
        <f t="shared" si="57"/>
        <v/>
      </c>
      <c r="F169" s="118">
        <v>14.0299999999999</v>
      </c>
      <c r="G169" s="118">
        <v>2.3999999999999901</v>
      </c>
      <c r="H169" s="129">
        <v>14.66666666667</v>
      </c>
      <c r="I169" s="129">
        <v>19.079619442831099</v>
      </c>
      <c r="J169" s="129">
        <v>14.66666666667</v>
      </c>
      <c r="K169" s="129">
        <v>384.44912697261998</v>
      </c>
      <c r="L169" s="81">
        <v>14.66666666667</v>
      </c>
      <c r="M169" s="82">
        <v>-261.05234866536802</v>
      </c>
      <c r="N169" s="82">
        <v>-5342.6296780268904</v>
      </c>
      <c r="O169" s="82">
        <v>-2373.7074404298901</v>
      </c>
      <c r="P169" s="82">
        <v>-61420.149044338898</v>
      </c>
      <c r="Q169" s="53"/>
      <c r="R169" s="53"/>
      <c r="S169" s="53"/>
      <c r="T169" s="53"/>
      <c r="U169" s="53"/>
      <c r="V169" s="53"/>
      <c r="W169" s="53"/>
      <c r="X169" s="53"/>
      <c r="Y169" s="101"/>
      <c r="Z169" s="53"/>
      <c r="AA169" s="53"/>
      <c r="AB169" s="53"/>
      <c r="AC169" s="53"/>
      <c r="AD169" s="53"/>
      <c r="AE169" s="53"/>
      <c r="AF169" s="53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1:52" ht="12" customHeight="1" x14ac:dyDescent="0.25">
      <c r="A170" s="77"/>
      <c r="B170" s="77">
        <v>14.08</v>
      </c>
      <c r="C170" s="77">
        <v>2.8</v>
      </c>
      <c r="D170" s="131">
        <f t="shared" si="58"/>
        <v>166</v>
      </c>
      <c r="E170" s="131" t="str">
        <f t="shared" si="57"/>
        <v/>
      </c>
      <c r="F170" s="118">
        <v>14.08</v>
      </c>
      <c r="G170" s="118">
        <v>2.7999999999999901</v>
      </c>
      <c r="H170" s="129">
        <v>14.75</v>
      </c>
      <c r="I170" s="129">
        <v>19.0393169666307</v>
      </c>
      <c r="J170" s="129">
        <v>14.75</v>
      </c>
      <c r="K170" s="129">
        <v>384.25593263729201</v>
      </c>
      <c r="L170" s="81">
        <v>14.75</v>
      </c>
      <c r="M170" s="82">
        <v>-282.47138920701701</v>
      </c>
      <c r="N170" s="82">
        <v>-6276.5589360511503</v>
      </c>
      <c r="O170" s="82">
        <v>-2695.3946619446001</v>
      </c>
      <c r="P170" s="82">
        <v>-75431.078294533698</v>
      </c>
      <c r="Q170" s="53"/>
      <c r="R170" s="53"/>
      <c r="S170" s="53"/>
      <c r="T170" s="53"/>
      <c r="U170" s="53"/>
      <c r="V170" s="53"/>
      <c r="W170" s="53"/>
      <c r="X170" s="53"/>
      <c r="Y170" s="101"/>
      <c r="Z170" s="53"/>
      <c r="AA170" s="53"/>
      <c r="AB170" s="53"/>
      <c r="AC170" s="53"/>
      <c r="AD170" s="53"/>
      <c r="AE170" s="53"/>
      <c r="AF170" s="53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1:52" ht="12" customHeight="1" x14ac:dyDescent="0.25">
      <c r="A171" s="77"/>
      <c r="B171" s="77">
        <v>14.13</v>
      </c>
      <c r="C171" s="77">
        <v>2.4</v>
      </c>
      <c r="D171" s="131">
        <f t="shared" si="58"/>
        <v>167</v>
      </c>
      <c r="E171" s="131" t="str">
        <f t="shared" si="57"/>
        <v/>
      </c>
      <c r="F171" s="118">
        <v>14.13</v>
      </c>
      <c r="G171" s="118">
        <v>2.3999999999999901</v>
      </c>
      <c r="H171" s="129">
        <v>14.83333333333</v>
      </c>
      <c r="I171" s="129">
        <v>18.722626804475802</v>
      </c>
      <c r="J171" s="129">
        <v>14.83333333333</v>
      </c>
      <c r="K171" s="129">
        <v>384.06227701006202</v>
      </c>
      <c r="L171" s="81">
        <v>14.83333333333</v>
      </c>
      <c r="M171" s="82">
        <v>-303.23839492745299</v>
      </c>
      <c r="N171" s="82">
        <v>-6881.7106619956203</v>
      </c>
      <c r="O171" s="82">
        <v>-3007.6410115243798</v>
      </c>
      <c r="P171" s="82">
        <v>-84513.964642980005</v>
      </c>
      <c r="Q171" s="53"/>
      <c r="R171" s="53"/>
      <c r="S171" s="53"/>
      <c r="T171" s="53"/>
      <c r="U171" s="53"/>
      <c r="V171" s="53"/>
      <c r="W171" s="53"/>
      <c r="X171" s="53"/>
      <c r="Y171" s="101"/>
      <c r="Z171" s="53"/>
      <c r="AA171" s="53"/>
      <c r="AB171" s="53"/>
      <c r="AC171" s="53"/>
      <c r="AD171" s="53"/>
      <c r="AE171" s="53"/>
      <c r="AF171" s="53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1:52" ht="12" customHeight="1" x14ac:dyDescent="0.25">
      <c r="A172" s="77"/>
      <c r="B172" s="77">
        <v>14.286</v>
      </c>
      <c r="C172" s="77">
        <v>-2.1</v>
      </c>
      <c r="D172" s="131">
        <f t="shared" si="58"/>
        <v>168</v>
      </c>
      <c r="E172" s="131" t="str">
        <f t="shared" si="57"/>
        <v/>
      </c>
      <c r="F172" s="118">
        <v>14.2859999999999</v>
      </c>
      <c r="G172" s="118">
        <v>-2.1</v>
      </c>
      <c r="H172" s="129">
        <v>14.91666666667</v>
      </c>
      <c r="I172" s="129">
        <v>18.414377883824201</v>
      </c>
      <c r="J172" s="129">
        <v>14.91666666667</v>
      </c>
      <c r="K172" s="129">
        <v>383.86811153852898</v>
      </c>
      <c r="L172" s="81">
        <v>14.91666666667</v>
      </c>
      <c r="M172" s="82">
        <v>-304.73327335206102</v>
      </c>
      <c r="N172" s="82">
        <v>-6630.7736995961704</v>
      </c>
      <c r="O172" s="82">
        <v>-3030.448936147</v>
      </c>
      <c r="P172" s="82">
        <v>-80753.968682383595</v>
      </c>
      <c r="Q172" s="53"/>
      <c r="R172" s="53"/>
      <c r="S172" s="53"/>
      <c r="T172" s="53"/>
      <c r="U172" s="53"/>
      <c r="V172" s="53"/>
      <c r="W172" s="53"/>
      <c r="X172" s="53"/>
      <c r="Y172" s="101"/>
      <c r="Z172" s="53"/>
      <c r="AA172" s="53"/>
      <c r="AB172" s="53"/>
      <c r="AC172" s="53"/>
      <c r="AD172" s="53"/>
      <c r="AE172" s="53"/>
      <c r="AF172" s="53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1:52" ht="12" customHeight="1" x14ac:dyDescent="0.25">
      <c r="A173" s="77"/>
      <c r="B173" s="77">
        <v>14.336</v>
      </c>
      <c r="C173" s="77">
        <v>-2.5</v>
      </c>
      <c r="D173" s="131">
        <f t="shared" si="58"/>
        <v>169</v>
      </c>
      <c r="E173" s="131" t="str">
        <f t="shared" si="57"/>
        <v/>
      </c>
      <c r="F173" s="118">
        <v>14.336</v>
      </c>
      <c r="G173" s="118">
        <v>-2.5</v>
      </c>
      <c r="H173" s="129">
        <v>15</v>
      </c>
      <c r="I173" s="129">
        <v>18.4213257160465</v>
      </c>
      <c r="J173" s="129">
        <v>15</v>
      </c>
      <c r="K173" s="129">
        <v>383.67346195475602</v>
      </c>
      <c r="L173" s="81">
        <v>15</v>
      </c>
      <c r="M173" s="82">
        <v>-282.90972886397498</v>
      </c>
      <c r="N173" s="82">
        <v>-5645.9331060976401</v>
      </c>
      <c r="O173" s="82">
        <v>-2702.68793205358</v>
      </c>
      <c r="P173" s="82">
        <v>-65979.635808891297</v>
      </c>
      <c r="Q173" s="53"/>
      <c r="R173" s="53"/>
      <c r="S173" s="53"/>
      <c r="T173" s="53"/>
      <c r="U173" s="53"/>
      <c r="V173" s="53"/>
      <c r="W173" s="53"/>
      <c r="X173" s="53"/>
      <c r="Y173" s="101"/>
      <c r="Z173" s="53"/>
      <c r="AA173" s="53"/>
      <c r="AB173" s="53"/>
      <c r="AC173" s="53"/>
      <c r="AD173" s="53"/>
      <c r="AE173" s="53"/>
      <c r="AF173" s="53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1:52" ht="12" customHeight="1" x14ac:dyDescent="0.25">
      <c r="A174" s="77"/>
      <c r="B174" s="77">
        <v>14.385999999999999</v>
      </c>
      <c r="C174" s="77">
        <v>-2.1</v>
      </c>
      <c r="D174" s="131">
        <f t="shared" si="58"/>
        <v>170</v>
      </c>
      <c r="E174" s="131" t="str">
        <f t="shared" si="57"/>
        <v/>
      </c>
      <c r="F174" s="118">
        <v>14.3859999999999</v>
      </c>
      <c r="G174" s="118">
        <v>-2.1</v>
      </c>
      <c r="H174" s="129">
        <v>15.08333333333</v>
      </c>
      <c r="I174" s="129">
        <v>18.743785925752199</v>
      </c>
      <c r="J174" s="129">
        <v>15.08333333333</v>
      </c>
      <c r="K174" s="129">
        <v>383.47840825937999</v>
      </c>
      <c r="L174" s="81">
        <v>15.08333333333</v>
      </c>
      <c r="M174" s="82">
        <v>-259.49057368465498</v>
      </c>
      <c r="N174" s="82">
        <v>-4928.6801958671404</v>
      </c>
      <c r="O174" s="82">
        <v>-2350.5667148143302</v>
      </c>
      <c r="P174" s="82">
        <v>-55214.837030171599</v>
      </c>
      <c r="Q174" s="53"/>
      <c r="R174" s="53"/>
      <c r="S174" s="53"/>
      <c r="T174" s="53"/>
      <c r="U174" s="53"/>
      <c r="V174" s="53"/>
      <c r="W174" s="53"/>
      <c r="X174" s="53"/>
      <c r="Y174" s="101"/>
      <c r="Z174" s="53"/>
      <c r="AA174" s="53"/>
      <c r="AB174" s="53"/>
      <c r="AC174" s="53"/>
      <c r="AD174" s="53"/>
      <c r="AE174" s="53"/>
      <c r="AF174" s="53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1:52" ht="12" customHeight="1" x14ac:dyDescent="0.25">
      <c r="A175" s="77"/>
      <c r="B175" s="77">
        <v>14.542</v>
      </c>
      <c r="C175" s="77">
        <v>2.1</v>
      </c>
      <c r="D175" s="131">
        <f t="shared" si="58"/>
        <v>171</v>
      </c>
      <c r="E175" s="131" t="str">
        <f t="shared" si="57"/>
        <v/>
      </c>
      <c r="F175" s="118">
        <v>14.5419999999999</v>
      </c>
      <c r="G175" s="118">
        <v>2.1</v>
      </c>
      <c r="H175" s="129">
        <v>15.16666666667</v>
      </c>
      <c r="I175" s="129">
        <v>19.0863305949816</v>
      </c>
      <c r="J175" s="129">
        <v>15.16666666667</v>
      </c>
      <c r="K175" s="129">
        <v>383.28301251833602</v>
      </c>
      <c r="L175" s="81">
        <v>15.16666666667</v>
      </c>
      <c r="M175" s="82">
        <v>-255.960741184917</v>
      </c>
      <c r="N175" s="82">
        <v>-5126.8406479630303</v>
      </c>
      <c r="O175" s="82">
        <v>-2297.1162229029601</v>
      </c>
      <c r="P175" s="82">
        <v>-58182.460075737501</v>
      </c>
      <c r="Q175" s="53"/>
      <c r="R175" s="53"/>
      <c r="S175" s="53"/>
      <c r="T175" s="53"/>
      <c r="U175" s="53"/>
      <c r="V175" s="53"/>
      <c r="W175" s="53"/>
      <c r="X175" s="53"/>
      <c r="Y175" s="101"/>
      <c r="Z175" s="53"/>
      <c r="AA175" s="53"/>
      <c r="AB175" s="53"/>
      <c r="AC175" s="53"/>
      <c r="AD175" s="53"/>
      <c r="AE175" s="53"/>
      <c r="AF175" s="53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1:52" ht="12" customHeight="1" x14ac:dyDescent="0.25">
      <c r="A176" s="77"/>
      <c r="B176" s="77">
        <v>14.592000000000001</v>
      </c>
      <c r="C176" s="77">
        <v>2.5</v>
      </c>
      <c r="D176" s="131">
        <f t="shared" si="58"/>
        <v>172</v>
      </c>
      <c r="E176" s="131" t="str">
        <f t="shared" si="57"/>
        <v/>
      </c>
      <c r="F176" s="118">
        <v>14.592000000000001</v>
      </c>
      <c r="G176" s="118">
        <v>2.5</v>
      </c>
      <c r="H176" s="129">
        <v>15.25</v>
      </c>
      <c r="I176" s="129">
        <v>19.132542049580799</v>
      </c>
      <c r="J176" s="129">
        <v>15.25</v>
      </c>
      <c r="K176" s="129">
        <v>383.08726262990302</v>
      </c>
      <c r="L176" s="81">
        <v>15.25</v>
      </c>
      <c r="M176" s="82">
        <v>-275.68467908542601</v>
      </c>
      <c r="N176" s="82">
        <v>-6061.20611683475</v>
      </c>
      <c r="O176" s="82">
        <v>-2593.2547695145199</v>
      </c>
      <c r="P176" s="82">
        <v>-72198.772250383903</v>
      </c>
      <c r="Q176" s="53"/>
      <c r="R176" s="53"/>
      <c r="S176" s="53"/>
      <c r="T176" s="53"/>
      <c r="U176" s="53"/>
      <c r="V176" s="53"/>
      <c r="W176" s="53"/>
      <c r="X176" s="53"/>
      <c r="Y176" s="101"/>
      <c r="Z176" s="53"/>
      <c r="AA176" s="53"/>
      <c r="AB176" s="53"/>
      <c r="AC176" s="53"/>
      <c r="AD176" s="53"/>
      <c r="AE176" s="53"/>
      <c r="AF176" s="53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1:52" ht="12" customHeight="1" x14ac:dyDescent="0.25">
      <c r="A177" s="77"/>
      <c r="B177" s="77">
        <v>14.641999999999999</v>
      </c>
      <c r="C177" s="77">
        <v>2</v>
      </c>
      <c r="D177" s="131">
        <f t="shared" si="58"/>
        <v>173</v>
      </c>
      <c r="E177" s="131" t="str">
        <f t="shared" si="57"/>
        <v/>
      </c>
      <c r="F177" s="118">
        <v>14.6419999999999</v>
      </c>
      <c r="G177" s="118">
        <v>2</v>
      </c>
      <c r="H177" s="129">
        <v>15.33333333333</v>
      </c>
      <c r="I177" s="129">
        <v>18.861509150235801</v>
      </c>
      <c r="J177" s="129">
        <v>15.33333333333</v>
      </c>
      <c r="K177" s="129">
        <v>382.89108830433202</v>
      </c>
      <c r="L177" s="81">
        <v>15.33333333333</v>
      </c>
      <c r="M177" s="82">
        <v>-298.31799202073199</v>
      </c>
      <c r="N177" s="82">
        <v>-6783.56418853174</v>
      </c>
      <c r="O177" s="82">
        <v>-2933.4891000122998</v>
      </c>
      <c r="P177" s="82">
        <v>-83039.4026177013</v>
      </c>
      <c r="Q177" s="53"/>
      <c r="R177" s="53"/>
      <c r="S177" s="53"/>
      <c r="T177" s="53"/>
      <c r="U177" s="53"/>
      <c r="V177" s="53"/>
      <c r="W177" s="53"/>
      <c r="X177" s="53"/>
      <c r="Y177" s="101"/>
      <c r="Z177" s="53"/>
      <c r="AA177" s="53"/>
      <c r="AB177" s="53"/>
      <c r="AC177" s="53"/>
      <c r="AD177" s="53"/>
      <c r="AE177" s="53"/>
      <c r="AF177" s="53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1:52" ht="12" customHeight="1" x14ac:dyDescent="0.25">
      <c r="A178" s="77"/>
      <c r="B178" s="77">
        <v>14.798</v>
      </c>
      <c r="C178" s="77">
        <v>-2.4</v>
      </c>
      <c r="D178" s="131">
        <f t="shared" si="58"/>
        <v>174</v>
      </c>
      <c r="E178" s="131" t="str">
        <f t="shared" si="57"/>
        <v/>
      </c>
      <c r="F178" s="118">
        <v>14.798</v>
      </c>
      <c r="G178" s="118">
        <v>-2.3999999999999901</v>
      </c>
      <c r="H178" s="129">
        <v>15.41666666667</v>
      </c>
      <c r="I178" s="129">
        <v>18.5392473769346</v>
      </c>
      <c r="J178" s="129">
        <v>15.41666666667</v>
      </c>
      <c r="K178" s="129">
        <v>382.69442919648702</v>
      </c>
      <c r="L178" s="81">
        <v>15.41666666667</v>
      </c>
      <c r="M178" s="82">
        <v>-303.488681207676</v>
      </c>
      <c r="N178" s="82">
        <v>-6672.5528185601297</v>
      </c>
      <c r="O178" s="82">
        <v>-3011.5301283221602</v>
      </c>
      <c r="P178" s="82">
        <v>-81378.835891762094</v>
      </c>
      <c r="Q178" s="53"/>
      <c r="R178" s="53"/>
      <c r="S178" s="53"/>
      <c r="T178" s="53"/>
      <c r="U178" s="53"/>
      <c r="V178" s="53"/>
      <c r="W178" s="53"/>
      <c r="X178" s="53"/>
      <c r="Y178" s="101"/>
      <c r="Z178" s="53"/>
      <c r="AA178" s="53"/>
      <c r="AB178" s="53"/>
      <c r="AC178" s="53"/>
      <c r="AD178" s="53"/>
      <c r="AE178" s="53"/>
      <c r="AF178" s="53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1:52" ht="12" customHeight="1" x14ac:dyDescent="0.25">
      <c r="A179" s="77"/>
      <c r="B179" s="77">
        <v>14.848000000000001</v>
      </c>
      <c r="C179" s="77">
        <v>-2.8</v>
      </c>
      <c r="D179" s="131">
        <f t="shared" si="58"/>
        <v>175</v>
      </c>
      <c r="E179" s="131" t="str">
        <f t="shared" si="57"/>
        <v/>
      </c>
      <c r="F179" s="118">
        <v>14.848000000000001</v>
      </c>
      <c r="G179" s="118">
        <v>-2.7999999999999901</v>
      </c>
      <c r="H179" s="129">
        <v>15.5</v>
      </c>
      <c r="I179" s="129">
        <v>18.4770544738304</v>
      </c>
      <c r="J179" s="129">
        <v>15.5</v>
      </c>
      <c r="K179" s="129">
        <v>382.49729256543998</v>
      </c>
      <c r="L179" s="81">
        <v>15.5</v>
      </c>
      <c r="M179" s="82">
        <v>-286.06037300524298</v>
      </c>
      <c r="N179" s="82">
        <v>-5818.3012501514104</v>
      </c>
      <c r="O179" s="82">
        <v>-2749.85815785348</v>
      </c>
      <c r="P179" s="82">
        <v>-68564.565614314299</v>
      </c>
      <c r="Q179" s="53"/>
      <c r="R179" s="53"/>
      <c r="S179" s="53"/>
      <c r="T179" s="53"/>
      <c r="U179" s="53"/>
      <c r="V179" s="53"/>
      <c r="W179" s="53"/>
      <c r="X179" s="53"/>
      <c r="Y179" s="101"/>
      <c r="Z179" s="53"/>
      <c r="AA179" s="53"/>
      <c r="AB179" s="53"/>
      <c r="AC179" s="53"/>
      <c r="AD179" s="53"/>
      <c r="AE179" s="53"/>
      <c r="AF179" s="53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1:52" ht="12" customHeight="1" x14ac:dyDescent="0.25">
      <c r="A180" s="77"/>
      <c r="B180" s="77">
        <v>14.898</v>
      </c>
      <c r="C180" s="77">
        <v>-2.4</v>
      </c>
      <c r="D180" s="131">
        <f t="shared" si="58"/>
        <v>176</v>
      </c>
      <c r="E180" s="131" t="str">
        <f t="shared" si="57"/>
        <v/>
      </c>
      <c r="F180" s="118">
        <v>14.8979999999999</v>
      </c>
      <c r="G180" s="118">
        <v>-2.3999999999999901</v>
      </c>
      <c r="H180" s="129">
        <v>15.58333333333</v>
      </c>
      <c r="I180" s="129">
        <v>18.7179692715766</v>
      </c>
      <c r="J180" s="129">
        <v>15.58333333333</v>
      </c>
      <c r="K180" s="129">
        <v>382.29974360179</v>
      </c>
      <c r="L180" s="81">
        <v>15.58333333333</v>
      </c>
      <c r="M180" s="82">
        <v>-264.44606970381898</v>
      </c>
      <c r="N180" s="82">
        <v>-5106.8621417004597</v>
      </c>
      <c r="O180" s="82">
        <v>-2424.9323446214598</v>
      </c>
      <c r="P180" s="82">
        <v>-57888.125911048599</v>
      </c>
      <c r="Q180" s="53"/>
      <c r="R180" s="53"/>
      <c r="S180" s="53"/>
      <c r="T180" s="53"/>
      <c r="U180" s="53"/>
      <c r="V180" s="53"/>
      <c r="W180" s="53"/>
      <c r="X180" s="53"/>
      <c r="Y180" s="101"/>
      <c r="Z180" s="53"/>
      <c r="AA180" s="53"/>
      <c r="AB180" s="53"/>
      <c r="AC180" s="53"/>
      <c r="AD180" s="53"/>
      <c r="AE180" s="53"/>
      <c r="AF180" s="53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1:52" ht="12" customHeight="1" x14ac:dyDescent="0.25">
      <c r="A181" s="77"/>
      <c r="B181" s="77">
        <v>15.054</v>
      </c>
      <c r="C181" s="77">
        <v>2.4</v>
      </c>
      <c r="D181" s="131">
        <f t="shared" si="58"/>
        <v>177</v>
      </c>
      <c r="E181" s="131" t="str">
        <f t="shared" si="57"/>
        <v/>
      </c>
      <c r="F181" s="118">
        <v>15.054</v>
      </c>
      <c r="G181" s="118">
        <v>2.3999999999999901</v>
      </c>
      <c r="H181" s="129">
        <v>15.66666666667</v>
      </c>
      <c r="I181" s="129">
        <v>19.0265115930363</v>
      </c>
      <c r="J181" s="129">
        <v>15.66666666667</v>
      </c>
      <c r="K181" s="129">
        <v>382.10184342893399</v>
      </c>
      <c r="L181" s="81">
        <v>15.66666666667</v>
      </c>
      <c r="M181" s="82">
        <v>-258.22008004515999</v>
      </c>
      <c r="N181" s="82">
        <v>-5154.7508904057304</v>
      </c>
      <c r="O181" s="82">
        <v>-2331.02518374597</v>
      </c>
      <c r="P181" s="82">
        <v>-58601.877326756701</v>
      </c>
      <c r="Q181" s="53"/>
      <c r="R181" s="53"/>
      <c r="S181" s="53"/>
      <c r="T181" s="53"/>
      <c r="U181" s="53"/>
      <c r="V181" s="53"/>
      <c r="W181" s="53"/>
      <c r="X181" s="53"/>
      <c r="Y181" s="101"/>
      <c r="Z181" s="53"/>
      <c r="AA181" s="53"/>
      <c r="AB181" s="53"/>
      <c r="AC181" s="53"/>
      <c r="AD181" s="53"/>
      <c r="AE181" s="53"/>
      <c r="AF181" s="53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1:52" ht="12" customHeight="1" x14ac:dyDescent="0.25">
      <c r="A182" s="77"/>
      <c r="B182" s="77">
        <v>15.103999999999999</v>
      </c>
      <c r="C182" s="77">
        <v>2.8</v>
      </c>
      <c r="D182" s="131">
        <f t="shared" si="58"/>
        <v>178</v>
      </c>
      <c r="E182" s="131" t="str">
        <f t="shared" si="57"/>
        <v/>
      </c>
      <c r="F182" s="118">
        <v>15.1039999999999</v>
      </c>
      <c r="G182" s="118">
        <v>2.7999999999999901</v>
      </c>
      <c r="H182" s="129">
        <v>15.75</v>
      </c>
      <c r="I182" s="129">
        <v>19.084312269270502</v>
      </c>
      <c r="J182" s="129">
        <v>15.75</v>
      </c>
      <c r="K182" s="129">
        <v>381.90358916147301</v>
      </c>
      <c r="L182" s="81">
        <v>15.75</v>
      </c>
      <c r="M182" s="82">
        <v>-275.49212823604802</v>
      </c>
      <c r="N182" s="82">
        <v>-6007.4408847039704</v>
      </c>
      <c r="O182" s="82">
        <v>-2590.3094690057001</v>
      </c>
      <c r="P182" s="82">
        <v>-71392.6295786806</v>
      </c>
      <c r="Q182" s="53"/>
      <c r="R182" s="53"/>
      <c r="S182" s="53"/>
      <c r="T182" s="53"/>
      <c r="U182" s="53"/>
      <c r="V182" s="53"/>
      <c r="W182" s="53"/>
      <c r="X182" s="53"/>
      <c r="Y182" s="101"/>
      <c r="Z182" s="53"/>
      <c r="AA182" s="53"/>
      <c r="AB182" s="53"/>
      <c r="AC182" s="53"/>
      <c r="AD182" s="53"/>
      <c r="AE182" s="53"/>
      <c r="AF182" s="53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1:52" ht="12" customHeight="1" x14ac:dyDescent="0.25">
      <c r="A183" s="77"/>
      <c r="B183" s="77">
        <v>15.154</v>
      </c>
      <c r="C183" s="77">
        <v>2.4</v>
      </c>
      <c r="D183" s="131">
        <f t="shared" si="58"/>
        <v>179</v>
      </c>
      <c r="E183" s="131" t="str">
        <f t="shared" si="57"/>
        <v/>
      </c>
      <c r="F183" s="118">
        <v>15.1539999999999</v>
      </c>
      <c r="G183" s="118">
        <v>2.3999999999999901</v>
      </c>
      <c r="H183" s="129">
        <v>15.83333333333</v>
      </c>
      <c r="I183" s="129">
        <v>18.828041326878601</v>
      </c>
      <c r="J183" s="129">
        <v>15.83333333333</v>
      </c>
      <c r="K183" s="129">
        <v>381.704918606425</v>
      </c>
      <c r="L183" s="81">
        <v>15.83333333333</v>
      </c>
      <c r="M183" s="82">
        <v>-298.44290929877002</v>
      </c>
      <c r="N183" s="82">
        <v>-6773.9444676406001</v>
      </c>
      <c r="O183" s="82">
        <v>-2935.2765173005801</v>
      </c>
      <c r="P183" s="82">
        <v>-82895.182106999899</v>
      </c>
      <c r="Q183" s="53"/>
      <c r="R183" s="53"/>
      <c r="S183" s="53"/>
      <c r="T183" s="53"/>
      <c r="U183" s="53"/>
      <c r="V183" s="53"/>
      <c r="W183" s="53"/>
      <c r="X183" s="53"/>
      <c r="Y183" s="101"/>
      <c r="Z183" s="53"/>
      <c r="AA183" s="53"/>
      <c r="AB183" s="53"/>
      <c r="AC183" s="53"/>
      <c r="AD183" s="53"/>
      <c r="AE183" s="53"/>
      <c r="AF183" s="53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1:52" ht="12" customHeight="1" x14ac:dyDescent="0.25">
      <c r="A184" s="77"/>
      <c r="B184" s="77">
        <v>15.31</v>
      </c>
      <c r="C184" s="77">
        <v>-2.1</v>
      </c>
      <c r="D184" s="131">
        <f t="shared" si="58"/>
        <v>180</v>
      </c>
      <c r="E184" s="131" t="str">
        <f t="shared" si="57"/>
        <v/>
      </c>
      <c r="F184" s="118">
        <v>15.31</v>
      </c>
      <c r="G184" s="118">
        <v>-2.1</v>
      </c>
      <c r="H184" s="129">
        <v>15.91666666667</v>
      </c>
      <c r="I184" s="129">
        <v>18.482993614561298</v>
      </c>
      <c r="J184" s="129">
        <v>15.91666666667</v>
      </c>
      <c r="K184" s="129">
        <v>381.50577036190299</v>
      </c>
      <c r="L184" s="81">
        <v>15.91666666667</v>
      </c>
      <c r="M184" s="82">
        <v>-306.80994127847401</v>
      </c>
      <c r="N184" s="82">
        <v>-6795.1625389368</v>
      </c>
      <c r="O184" s="82">
        <v>-3061.3335301460902</v>
      </c>
      <c r="P184" s="82">
        <v>-83218.514536733797</v>
      </c>
      <c r="Q184" s="53"/>
      <c r="R184" s="53"/>
      <c r="S184" s="53"/>
      <c r="T184" s="53"/>
      <c r="U184" s="53"/>
      <c r="V184" s="53"/>
      <c r="W184" s="53"/>
      <c r="X184" s="53"/>
      <c r="Y184" s="101"/>
      <c r="Z184" s="53"/>
      <c r="AA184" s="53"/>
      <c r="AB184" s="53"/>
      <c r="AC184" s="53"/>
      <c r="AD184" s="53"/>
      <c r="AE184" s="53"/>
      <c r="AF184" s="53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1:52" ht="12" customHeight="1" x14ac:dyDescent="0.25">
      <c r="A185" s="77"/>
      <c r="B185" s="77">
        <v>15.36</v>
      </c>
      <c r="C185" s="77">
        <v>-2.5</v>
      </c>
      <c r="D185" s="131">
        <f t="shared" si="58"/>
        <v>181</v>
      </c>
      <c r="E185" s="131" t="str">
        <f t="shared" si="57"/>
        <v/>
      </c>
      <c r="F185" s="118">
        <v>15.3599999999999</v>
      </c>
      <c r="G185" s="118">
        <v>-2.5</v>
      </c>
      <c r="H185" s="129">
        <v>16</v>
      </c>
      <c r="I185" s="129">
        <v>18.381910589400999</v>
      </c>
      <c r="J185" s="129">
        <v>16</v>
      </c>
      <c r="K185" s="129">
        <v>381.306147017657</v>
      </c>
      <c r="L185" s="81">
        <v>16</v>
      </c>
      <c r="M185" s="82">
        <v>-290.63628805063001</v>
      </c>
      <c r="N185" s="82">
        <v>-5955.2543628831099</v>
      </c>
      <c r="O185" s="82">
        <v>-2818.5512707145199</v>
      </c>
      <c r="P185" s="82">
        <v>-70619.996455401997</v>
      </c>
      <c r="Q185" s="53"/>
      <c r="R185" s="53"/>
      <c r="S185" s="53"/>
      <c r="T185" s="53"/>
      <c r="U185" s="53"/>
      <c r="V185" s="53"/>
      <c r="W185" s="53"/>
      <c r="X185" s="53"/>
      <c r="Y185" s="101"/>
      <c r="Z185" s="53"/>
      <c r="AA185" s="53"/>
      <c r="AB185" s="53"/>
      <c r="AC185" s="53"/>
      <c r="AD185" s="53"/>
      <c r="AE185" s="53"/>
      <c r="AF185" s="53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1:52" ht="12" customHeight="1" x14ac:dyDescent="0.25">
      <c r="A186" s="77"/>
      <c r="B186" s="77">
        <v>15.41</v>
      </c>
      <c r="C186" s="77">
        <v>-2.1</v>
      </c>
      <c r="D186" s="131">
        <f t="shared" si="58"/>
        <v>182</v>
      </c>
      <c r="E186" s="131" t="str">
        <f t="shared" si="57"/>
        <v/>
      </c>
      <c r="F186" s="118">
        <v>15.41</v>
      </c>
      <c r="G186" s="118">
        <v>-2.1</v>
      </c>
      <c r="H186" s="129">
        <v>16.08333333333</v>
      </c>
      <c r="I186" s="129">
        <v>18.6314162232987</v>
      </c>
      <c r="J186" s="129">
        <v>16.08333333333</v>
      </c>
      <c r="K186" s="129">
        <v>381.10611797276198</v>
      </c>
      <c r="L186" s="81">
        <v>16.08333333333</v>
      </c>
      <c r="M186" s="82">
        <v>-265.14546144415499</v>
      </c>
      <c r="N186" s="82">
        <v>-5064.8802029982198</v>
      </c>
      <c r="O186" s="82">
        <v>-2435.4107189515198</v>
      </c>
      <c r="P186" s="82">
        <v>-57259.209666629897</v>
      </c>
      <c r="Q186" s="53"/>
      <c r="R186" s="53"/>
      <c r="S186" s="53"/>
      <c r="T186" s="53"/>
      <c r="U186" s="53"/>
      <c r="V186" s="53"/>
      <c r="W186" s="53"/>
      <c r="X186" s="53"/>
      <c r="Y186" s="101"/>
      <c r="Z186" s="53"/>
      <c r="AA186" s="53"/>
      <c r="AB186" s="53"/>
      <c r="AC186" s="53"/>
      <c r="AD186" s="53"/>
      <c r="AE186" s="53"/>
      <c r="AF186" s="53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1:52" ht="12" customHeight="1" x14ac:dyDescent="0.25">
      <c r="A187" s="77"/>
      <c r="B187" s="77">
        <v>15.566000000000001</v>
      </c>
      <c r="C187" s="77">
        <v>2.1</v>
      </c>
      <c r="D187" s="131">
        <f t="shared" si="58"/>
        <v>183</v>
      </c>
      <c r="E187" s="131" t="str">
        <f t="shared" si="57"/>
        <v/>
      </c>
      <c r="F187" s="118">
        <v>15.566000000000001</v>
      </c>
      <c r="G187" s="118">
        <v>2.1</v>
      </c>
      <c r="H187" s="129">
        <v>16.16666666667</v>
      </c>
      <c r="I187" s="129">
        <v>19.005008527008901</v>
      </c>
      <c r="J187" s="129">
        <v>16.16666666667</v>
      </c>
      <c r="K187" s="129">
        <v>380.90575753918</v>
      </c>
      <c r="L187" s="81">
        <v>16.16666666667</v>
      </c>
      <c r="M187" s="82">
        <v>-254.37822263141999</v>
      </c>
      <c r="N187" s="82">
        <v>-4970.0416535763798</v>
      </c>
      <c r="O187" s="82">
        <v>-2273.23097631274</v>
      </c>
      <c r="P187" s="82">
        <v>-55830.918360284901</v>
      </c>
      <c r="Q187" s="53"/>
      <c r="R187" s="53"/>
      <c r="S187" s="53"/>
      <c r="T187" s="53"/>
      <c r="U187" s="53"/>
      <c r="V187" s="53"/>
      <c r="W187" s="53"/>
      <c r="X187" s="53"/>
      <c r="Y187" s="101"/>
      <c r="Z187" s="53"/>
      <c r="AA187" s="53"/>
      <c r="AB187" s="53"/>
      <c r="AC187" s="53"/>
      <c r="AD187" s="53"/>
      <c r="AE187" s="53"/>
      <c r="AF187" s="53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1:52" ht="12" customHeight="1" x14ac:dyDescent="0.25">
      <c r="A188" s="77"/>
      <c r="B188" s="77">
        <v>15.616</v>
      </c>
      <c r="C188" s="77">
        <v>2.5</v>
      </c>
      <c r="D188" s="131">
        <f t="shared" si="58"/>
        <v>184</v>
      </c>
      <c r="E188" s="131" t="str">
        <f t="shared" si="57"/>
        <v/>
      </c>
      <c r="F188" s="118">
        <v>15.6159999999999</v>
      </c>
      <c r="G188" s="118">
        <v>2.5</v>
      </c>
      <c r="H188" s="129">
        <v>16.25</v>
      </c>
      <c r="I188" s="129">
        <v>19.156081363077501</v>
      </c>
      <c r="J188" s="129">
        <v>16.25</v>
      </c>
      <c r="K188" s="129">
        <v>380.70507702667601</v>
      </c>
      <c r="L188" s="81">
        <v>16.25</v>
      </c>
      <c r="M188" s="82">
        <v>-268.50148220523198</v>
      </c>
      <c r="N188" s="82">
        <v>-5763.1643473981703</v>
      </c>
      <c r="O188" s="82">
        <v>-2485.1281732890202</v>
      </c>
      <c r="P188" s="82">
        <v>-67726.809647900605</v>
      </c>
      <c r="Q188" s="53"/>
      <c r="R188" s="53"/>
      <c r="S188" s="53"/>
      <c r="T188" s="53"/>
      <c r="U188" s="53"/>
      <c r="V188" s="53"/>
      <c r="W188" s="53"/>
      <c r="X188" s="53"/>
      <c r="Y188" s="101"/>
      <c r="Z188" s="53"/>
      <c r="AA188" s="53"/>
      <c r="AB188" s="53"/>
      <c r="AC188" s="53"/>
      <c r="AD188" s="53"/>
      <c r="AE188" s="53"/>
      <c r="AF188" s="53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1:52" ht="12" customHeight="1" x14ac:dyDescent="0.25">
      <c r="A189" s="77"/>
      <c r="B189" s="77">
        <v>15.666</v>
      </c>
      <c r="C189" s="77">
        <v>2</v>
      </c>
      <c r="D189" s="131">
        <f t="shared" si="58"/>
        <v>185</v>
      </c>
      <c r="E189" s="131" t="str">
        <f t="shared" si="57"/>
        <v/>
      </c>
      <c r="F189" s="118">
        <v>15.666</v>
      </c>
      <c r="G189" s="118">
        <v>2</v>
      </c>
      <c r="H189" s="129">
        <v>16.33333333333</v>
      </c>
      <c r="I189" s="129">
        <v>18.962401150953401</v>
      </c>
      <c r="J189" s="129">
        <v>16.33333333333</v>
      </c>
      <c r="K189" s="129">
        <v>380.50401822486498</v>
      </c>
      <c r="L189" s="81">
        <v>16.33333333333</v>
      </c>
      <c r="M189" s="82">
        <v>-292.60424701188998</v>
      </c>
      <c r="N189" s="82">
        <v>-6634.5058483038301</v>
      </c>
      <c r="O189" s="82">
        <v>-2847.33271885367</v>
      </c>
      <c r="P189" s="82">
        <v>-80801.294236546004</v>
      </c>
      <c r="Q189" s="53"/>
      <c r="R189" s="53"/>
      <c r="S189" s="53"/>
      <c r="T189" s="53"/>
      <c r="U189" s="53"/>
      <c r="V189" s="53"/>
      <c r="W189" s="53"/>
      <c r="X189" s="53"/>
      <c r="Y189" s="101"/>
      <c r="Z189" s="53"/>
      <c r="AA189" s="53"/>
      <c r="AB189" s="53"/>
      <c r="AC189" s="53"/>
      <c r="AD189" s="53"/>
      <c r="AE189" s="53"/>
      <c r="AF189" s="53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1:52" ht="12" customHeight="1" x14ac:dyDescent="0.25">
      <c r="A190" s="77"/>
      <c r="B190" s="77">
        <v>15.821999999999999</v>
      </c>
      <c r="C190" s="77">
        <v>-2.4</v>
      </c>
      <c r="D190" s="131">
        <f t="shared" si="58"/>
        <v>186</v>
      </c>
      <c r="E190" s="131" t="str">
        <f t="shared" si="57"/>
        <v/>
      </c>
      <c r="F190" s="118">
        <v>15.8219999999999</v>
      </c>
      <c r="G190" s="118">
        <v>-2.3999999999999901</v>
      </c>
      <c r="H190" s="129">
        <v>16.41666666667</v>
      </c>
      <c r="I190" s="129">
        <v>18.618015670170099</v>
      </c>
      <c r="J190" s="129">
        <v>16.41666666667</v>
      </c>
      <c r="K190" s="129">
        <v>380.30251039129701</v>
      </c>
      <c r="L190" s="81">
        <v>16.41666666667</v>
      </c>
      <c r="M190" s="82">
        <v>-304.63052566230601</v>
      </c>
      <c r="N190" s="82">
        <v>-6808.3619219638103</v>
      </c>
      <c r="O190" s="82">
        <v>-3028.3576491551698</v>
      </c>
      <c r="P190" s="82">
        <v>-83414.557503977005</v>
      </c>
      <c r="Q190" s="53"/>
      <c r="R190" s="53"/>
      <c r="S190" s="53"/>
      <c r="T190" s="53"/>
      <c r="U190" s="53"/>
      <c r="V190" s="53"/>
      <c r="W190" s="53"/>
      <c r="X190" s="53"/>
      <c r="Y190" s="101"/>
      <c r="Z190" s="53"/>
      <c r="AA190" s="53"/>
      <c r="AB190" s="53"/>
      <c r="AC190" s="53"/>
      <c r="AD190" s="53"/>
      <c r="AE190" s="53"/>
      <c r="AF190" s="53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1:52" ht="12" customHeight="1" x14ac:dyDescent="0.25">
      <c r="A191" s="77"/>
      <c r="B191" s="77">
        <v>15.872</v>
      </c>
      <c r="C191" s="77">
        <v>-2.8</v>
      </c>
      <c r="D191" s="131">
        <f t="shared" si="58"/>
        <v>187</v>
      </c>
      <c r="E191" s="131" t="str">
        <f t="shared" si="57"/>
        <v/>
      </c>
      <c r="F191" s="118">
        <v>15.8719999999999</v>
      </c>
      <c r="G191" s="118">
        <v>-2.7999999999999901</v>
      </c>
      <c r="H191" s="129">
        <v>16.5</v>
      </c>
      <c r="I191" s="129">
        <v>18.460082953381399</v>
      </c>
      <c r="J191" s="129">
        <v>16.5</v>
      </c>
      <c r="K191" s="129">
        <v>380.10053860288502</v>
      </c>
      <c r="L191" s="81">
        <v>16.5</v>
      </c>
      <c r="M191" s="82">
        <v>-292.64818919416098</v>
      </c>
      <c r="N191" s="82">
        <v>-6095.99627595931</v>
      </c>
      <c r="O191" s="82">
        <v>-2848.5937784975899</v>
      </c>
      <c r="P191" s="82">
        <v>-72730.267805230906</v>
      </c>
      <c r="Q191" s="53"/>
      <c r="R191" s="53"/>
      <c r="S191" s="53"/>
      <c r="T191" s="53"/>
      <c r="U191" s="53"/>
      <c r="V191" s="53"/>
      <c r="W191" s="53"/>
      <c r="X191" s="53"/>
      <c r="Y191" s="101"/>
      <c r="Z191" s="53"/>
      <c r="AA191" s="53"/>
      <c r="AB191" s="53"/>
      <c r="AC191" s="53"/>
      <c r="AD191" s="53"/>
      <c r="AE191" s="53"/>
      <c r="AF191" s="53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1:52" ht="12" customHeight="1" x14ac:dyDescent="0.25">
      <c r="A192" s="77"/>
      <c r="B192" s="77">
        <v>15.922000000000001</v>
      </c>
      <c r="C192" s="77">
        <v>-2.4</v>
      </c>
      <c r="D192" s="131">
        <f t="shared" si="58"/>
        <v>188</v>
      </c>
      <c r="E192" s="131" t="str">
        <f t="shared" si="57"/>
        <v/>
      </c>
      <c r="F192" s="118">
        <v>15.922000000000001</v>
      </c>
      <c r="G192" s="118">
        <v>-2.3999999999999901</v>
      </c>
      <c r="H192" s="129">
        <v>16.58333333333</v>
      </c>
      <c r="I192" s="129">
        <v>18.624251820365</v>
      </c>
      <c r="J192" s="129">
        <v>16.58333333333</v>
      </c>
      <c r="K192" s="129">
        <v>379.89815520356598</v>
      </c>
      <c r="L192" s="81">
        <v>16.58333333333</v>
      </c>
      <c r="M192" s="82">
        <v>-270.14891980377598</v>
      </c>
      <c r="N192" s="82">
        <v>-5262.8814300942104</v>
      </c>
      <c r="O192" s="82">
        <v>-2510.4740238412301</v>
      </c>
      <c r="P192" s="82">
        <v>-60229.6570171977</v>
      </c>
      <c r="Q192" s="53"/>
      <c r="R192" s="53"/>
      <c r="S192" s="53"/>
      <c r="T192" s="53"/>
      <c r="U192" s="53"/>
      <c r="V192" s="53"/>
      <c r="W192" s="53"/>
      <c r="X192" s="53"/>
      <c r="Y192" s="101"/>
      <c r="Z192" s="53"/>
      <c r="AA192" s="53"/>
      <c r="AB192" s="53"/>
      <c r="AC192" s="53"/>
      <c r="AD192" s="53"/>
      <c r="AE192" s="53"/>
      <c r="AF192" s="53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1:52" ht="12" customHeight="1" x14ac:dyDescent="0.25">
      <c r="A193" s="77"/>
      <c r="B193" s="77">
        <v>16.077999999999999</v>
      </c>
      <c r="C193" s="77">
        <v>2.4</v>
      </c>
      <c r="D193" s="131">
        <f t="shared" si="58"/>
        <v>189</v>
      </c>
      <c r="E193" s="131" t="str">
        <f t="shared" si="57"/>
        <v/>
      </c>
      <c r="F193" s="118">
        <v>16.0779999999999</v>
      </c>
      <c r="G193" s="118">
        <v>2.3999999999999901</v>
      </c>
      <c r="H193" s="129">
        <v>16.66666666667</v>
      </c>
      <c r="I193" s="129">
        <v>18.950953273171901</v>
      </c>
      <c r="J193" s="129">
        <v>16.66666666667</v>
      </c>
      <c r="K193" s="129">
        <v>379.69543006397402</v>
      </c>
      <c r="L193" s="81">
        <v>16.66666666667</v>
      </c>
      <c r="M193" s="82">
        <v>-257.302314822212</v>
      </c>
      <c r="N193" s="82">
        <v>-5029.93003048637</v>
      </c>
      <c r="O193" s="82">
        <v>-2317.1184690467999</v>
      </c>
      <c r="P193" s="82">
        <v>-56730.102691573004</v>
      </c>
      <c r="Q193" s="53"/>
      <c r="R193" s="53"/>
      <c r="S193" s="53"/>
      <c r="T193" s="53"/>
      <c r="U193" s="53"/>
      <c r="V193" s="53"/>
      <c r="W193" s="53"/>
      <c r="X193" s="53"/>
      <c r="Y193" s="101"/>
      <c r="Z193" s="53"/>
      <c r="AA193" s="53"/>
      <c r="AB193" s="53"/>
      <c r="AC193" s="53"/>
      <c r="AD193" s="53"/>
      <c r="AE193" s="53"/>
      <c r="AF193" s="53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1:52" ht="12" customHeight="1" x14ac:dyDescent="0.25">
      <c r="A194" s="77"/>
      <c r="B194" s="77">
        <v>16.128</v>
      </c>
      <c r="C194" s="77">
        <v>2.8</v>
      </c>
      <c r="D194" s="131">
        <f t="shared" si="58"/>
        <v>190</v>
      </c>
      <c r="E194" s="131" t="str">
        <f t="shared" si="57"/>
        <v/>
      </c>
      <c r="F194" s="118">
        <v>16.128</v>
      </c>
      <c r="G194" s="118">
        <v>2.7999999999999901</v>
      </c>
      <c r="H194" s="129">
        <v>16.75</v>
      </c>
      <c r="I194" s="129">
        <v>19.103404241522401</v>
      </c>
      <c r="J194" s="129">
        <v>16.75</v>
      </c>
      <c r="K194" s="129">
        <v>379.492381676923</v>
      </c>
      <c r="L194" s="81">
        <v>16.75</v>
      </c>
      <c r="M194" s="82">
        <v>-268.86755056527397</v>
      </c>
      <c r="N194" s="82">
        <v>-5726.1905424618099</v>
      </c>
      <c r="O194" s="82">
        <v>-2490.5800793650701</v>
      </c>
      <c r="P194" s="82">
        <v>-67172.759433273794</v>
      </c>
      <c r="Q194" s="53"/>
      <c r="R194" s="53"/>
      <c r="S194" s="53"/>
      <c r="T194" s="53"/>
      <c r="U194" s="53"/>
      <c r="V194" s="53"/>
      <c r="W194" s="53"/>
      <c r="X194" s="53"/>
      <c r="Y194" s="101"/>
      <c r="Z194" s="53"/>
      <c r="AA194" s="53"/>
      <c r="AB194" s="53"/>
      <c r="AC194" s="53"/>
      <c r="AD194" s="53"/>
      <c r="AE194" s="53"/>
      <c r="AF194" s="53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1:52" ht="12" customHeight="1" x14ac:dyDescent="0.25">
      <c r="A195" s="77"/>
      <c r="B195" s="77">
        <v>16.178000000000001</v>
      </c>
      <c r="C195" s="77">
        <v>2.4</v>
      </c>
      <c r="D195" s="131">
        <f t="shared" si="58"/>
        <v>191</v>
      </c>
      <c r="E195" s="131" t="str">
        <f t="shared" si="57"/>
        <v/>
      </c>
      <c r="F195" s="118">
        <v>16.178000000000001</v>
      </c>
      <c r="G195" s="118">
        <v>2.3999999999999901</v>
      </c>
      <c r="H195" s="129">
        <v>16.83333333333</v>
      </c>
      <c r="I195" s="129">
        <v>18.928465002300701</v>
      </c>
      <c r="J195" s="129">
        <v>16.83333333333</v>
      </c>
      <c r="K195" s="129">
        <v>379.28896118076199</v>
      </c>
      <c r="L195" s="81">
        <v>16.83333333333</v>
      </c>
      <c r="M195" s="82">
        <v>-292.26100937196099</v>
      </c>
      <c r="N195" s="82">
        <v>-6598.5491368753201</v>
      </c>
      <c r="O195" s="82">
        <v>-2842.0935434858202</v>
      </c>
      <c r="P195" s="82">
        <v>-80262.117317772994</v>
      </c>
      <c r="Q195" s="53"/>
      <c r="R195" s="53"/>
      <c r="S195" s="53"/>
      <c r="T195" s="53"/>
      <c r="U195" s="53"/>
      <c r="V195" s="53"/>
      <c r="W195" s="53"/>
      <c r="X195" s="53"/>
      <c r="Y195" s="101"/>
      <c r="Z195" s="53"/>
      <c r="AA195" s="53"/>
      <c r="AB195" s="53"/>
      <c r="AC195" s="53"/>
      <c r="AD195" s="53"/>
      <c r="AE195" s="53"/>
      <c r="AF195" s="53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1:52" ht="12" customHeight="1" x14ac:dyDescent="0.25">
      <c r="A196" s="77"/>
      <c r="B196" s="77">
        <v>16.334</v>
      </c>
      <c r="C196" s="77">
        <v>-2.1</v>
      </c>
      <c r="D196" s="131">
        <f t="shared" si="58"/>
        <v>192</v>
      </c>
      <c r="E196" s="131" t="str">
        <f t="shared" si="57"/>
        <v/>
      </c>
      <c r="F196" s="118">
        <v>16.3339999999999</v>
      </c>
      <c r="G196" s="118">
        <v>-2.1</v>
      </c>
      <c r="H196" s="129">
        <v>16.91666666667</v>
      </c>
      <c r="I196" s="129">
        <v>18.570978639934498</v>
      </c>
      <c r="J196" s="129">
        <v>16.91666666667</v>
      </c>
      <c r="K196" s="129">
        <v>379.085099073957</v>
      </c>
      <c r="L196" s="81">
        <v>16.91666666667</v>
      </c>
      <c r="M196" s="82">
        <v>-307.14812923957601</v>
      </c>
      <c r="N196" s="82">
        <v>-6902.27025574652</v>
      </c>
      <c r="O196" s="82">
        <v>-3066.0815332593402</v>
      </c>
      <c r="P196" s="82">
        <v>-84823.648711265399</v>
      </c>
      <c r="Q196" s="53"/>
      <c r="R196" s="53"/>
      <c r="S196" s="53"/>
      <c r="T196" s="53"/>
      <c r="U196" s="53"/>
      <c r="V196" s="53"/>
      <c r="W196" s="53"/>
      <c r="X196" s="53"/>
      <c r="Y196" s="101"/>
      <c r="Z196" s="53"/>
      <c r="AA196" s="53"/>
      <c r="AB196" s="53"/>
      <c r="AC196" s="53"/>
      <c r="AD196" s="53"/>
      <c r="AE196" s="53"/>
      <c r="AF196" s="53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1:52" ht="12" customHeight="1" x14ac:dyDescent="0.25">
      <c r="A197" s="77"/>
      <c r="B197" s="77">
        <v>16.384</v>
      </c>
      <c r="C197" s="77">
        <v>-2.5</v>
      </c>
      <c r="D197" s="131">
        <f t="shared" si="58"/>
        <v>193</v>
      </c>
      <c r="E197" s="131" t="str">
        <f t="shared" si="57"/>
        <v/>
      </c>
      <c r="F197" s="118">
        <v>16.384</v>
      </c>
      <c r="G197" s="118">
        <v>-2.5</v>
      </c>
      <c r="H197" s="129">
        <v>17</v>
      </c>
      <c r="I197" s="129">
        <v>18.371514409366601</v>
      </c>
      <c r="J197" s="129">
        <v>17</v>
      </c>
      <c r="K197" s="129">
        <v>378.88077542435502</v>
      </c>
      <c r="L197" s="81">
        <v>17</v>
      </c>
      <c r="M197" s="82">
        <v>-297.459120254857</v>
      </c>
      <c r="N197" s="82">
        <v>-6252.5158095554698</v>
      </c>
      <c r="O197" s="82">
        <v>-2920.8047747318201</v>
      </c>
      <c r="P197" s="82">
        <v>-75079.214094770301</v>
      </c>
      <c r="Q197" s="53"/>
      <c r="R197" s="53"/>
      <c r="S197" s="53"/>
      <c r="T197" s="53"/>
      <c r="U197" s="53"/>
      <c r="V197" s="53"/>
      <c r="W197" s="53"/>
      <c r="X197" s="53"/>
      <c r="Y197" s="101"/>
      <c r="Z197" s="53"/>
      <c r="AA197" s="53"/>
      <c r="AB197" s="53"/>
      <c r="AC197" s="53"/>
      <c r="AD197" s="53"/>
      <c r="AE197" s="53"/>
      <c r="AF197" s="53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1:52" ht="12" customHeight="1" x14ac:dyDescent="0.25">
      <c r="A198" s="77"/>
      <c r="B198" s="77">
        <v>16.434000000000001</v>
      </c>
      <c r="C198" s="77">
        <v>-2.1</v>
      </c>
      <c r="D198" s="131">
        <f t="shared" si="58"/>
        <v>194</v>
      </c>
      <c r="E198" s="131" t="str">
        <f t="shared" ref="E198:E261" si="59">IF(D198&lt;=$G$3,F198,"")</f>
        <v/>
      </c>
      <c r="F198" s="118">
        <v>16.434000000000001</v>
      </c>
      <c r="G198" s="118">
        <v>-2.1</v>
      </c>
      <c r="H198" s="129">
        <v>17.08333333333</v>
      </c>
      <c r="I198" s="129">
        <v>18.528380430302199</v>
      </c>
      <c r="J198" s="129">
        <v>17.08333333333</v>
      </c>
      <c r="K198" s="129">
        <v>378.67604397673801</v>
      </c>
      <c r="L198" s="81">
        <v>17.08333333333</v>
      </c>
      <c r="M198" s="82">
        <v>-272.132350741511</v>
      </c>
      <c r="N198" s="82">
        <v>-5272.1751463828496</v>
      </c>
      <c r="O198" s="82">
        <v>-2540.2423606252901</v>
      </c>
      <c r="P198" s="82">
        <v>-60370.1696372636</v>
      </c>
      <c r="Q198" s="53"/>
      <c r="R198" s="53"/>
      <c r="S198" s="53"/>
      <c r="T198" s="53"/>
      <c r="U198" s="53"/>
      <c r="V198" s="53"/>
      <c r="W198" s="53"/>
      <c r="X198" s="53"/>
      <c r="Y198" s="101"/>
      <c r="Z198" s="53"/>
      <c r="AA198" s="53"/>
      <c r="AB198" s="53"/>
      <c r="AC198" s="53"/>
      <c r="AD198" s="53"/>
      <c r="AE198" s="53"/>
      <c r="AF198" s="53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1:52" ht="12" customHeight="1" x14ac:dyDescent="0.25">
      <c r="A199" s="77"/>
      <c r="B199" s="77">
        <v>16.59</v>
      </c>
      <c r="C199" s="77">
        <v>2.1</v>
      </c>
      <c r="D199" s="131">
        <f t="shared" ref="D199:D262" si="60">D198+1</f>
        <v>195</v>
      </c>
      <c r="E199" s="131" t="str">
        <f t="shared" si="59"/>
        <v/>
      </c>
      <c r="F199" s="118">
        <v>16.5899999999999</v>
      </c>
      <c r="G199" s="118">
        <v>2.1</v>
      </c>
      <c r="H199" s="129">
        <v>17.16666666667</v>
      </c>
      <c r="I199" s="129">
        <v>18.907381256899701</v>
      </c>
      <c r="J199" s="129">
        <v>17.16666666667</v>
      </c>
      <c r="K199" s="129">
        <v>378.47098608561902</v>
      </c>
      <c r="L199" s="81">
        <v>17.16666666667</v>
      </c>
      <c r="M199" s="82">
        <v>-254.565547831706</v>
      </c>
      <c r="N199" s="82">
        <v>-4874.1330762261096</v>
      </c>
      <c r="O199" s="82">
        <v>-2275.9432693215799</v>
      </c>
      <c r="P199" s="82">
        <v>-54393.278383701603</v>
      </c>
      <c r="Q199" s="53"/>
      <c r="R199" s="53"/>
      <c r="S199" s="53"/>
      <c r="T199" s="53"/>
      <c r="U199" s="53"/>
      <c r="V199" s="53"/>
      <c r="W199" s="53"/>
      <c r="X199" s="53"/>
      <c r="Y199" s="101"/>
      <c r="Z199" s="53"/>
      <c r="AA199" s="53"/>
      <c r="AB199" s="53"/>
      <c r="AC199" s="53"/>
      <c r="AD199" s="53"/>
      <c r="AE199" s="53"/>
      <c r="AF199" s="53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1:52" ht="12" customHeight="1" x14ac:dyDescent="0.25">
      <c r="A200" s="77"/>
      <c r="B200" s="77">
        <v>16.64</v>
      </c>
      <c r="C200" s="77">
        <v>2.5</v>
      </c>
      <c r="D200" s="131">
        <f t="shared" si="60"/>
        <v>196</v>
      </c>
      <c r="E200" s="131" t="str">
        <f t="shared" si="59"/>
        <v/>
      </c>
      <c r="F200" s="118">
        <v>16.64</v>
      </c>
      <c r="G200" s="118">
        <v>2.5</v>
      </c>
      <c r="H200" s="129">
        <v>17.25</v>
      </c>
      <c r="I200" s="129">
        <v>19.150953201739199</v>
      </c>
      <c r="J200" s="129">
        <v>17.25</v>
      </c>
      <c r="K200" s="129">
        <v>378.265635233745</v>
      </c>
      <c r="L200" s="81">
        <v>17.25</v>
      </c>
      <c r="M200" s="82">
        <v>-262.37542898139202</v>
      </c>
      <c r="N200" s="82">
        <v>-5483.7774264435102</v>
      </c>
      <c r="O200" s="82">
        <v>-2392.90865389381</v>
      </c>
      <c r="P200" s="82">
        <v>-63535.310319601798</v>
      </c>
      <c r="Q200" s="53"/>
      <c r="R200" s="53"/>
      <c r="S200" s="53"/>
      <c r="T200" s="53"/>
      <c r="U200" s="53"/>
      <c r="V200" s="53"/>
      <c r="W200" s="53"/>
      <c r="X200" s="53"/>
      <c r="Y200" s="101"/>
      <c r="Z200" s="53"/>
      <c r="AA200" s="53"/>
      <c r="AB200" s="53"/>
      <c r="AC200" s="53"/>
      <c r="AD200" s="53"/>
      <c r="AE200" s="53"/>
      <c r="AF200" s="53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1:52" ht="12" customHeight="1" x14ac:dyDescent="0.25">
      <c r="A201" s="77"/>
      <c r="B201" s="77">
        <v>16.690000000000001</v>
      </c>
      <c r="C201" s="77">
        <v>2</v>
      </c>
      <c r="D201" s="131">
        <f t="shared" si="60"/>
        <v>197</v>
      </c>
      <c r="E201" s="131" t="str">
        <f t="shared" si="59"/>
        <v/>
      </c>
      <c r="F201" s="118">
        <v>16.690000000000001</v>
      </c>
      <c r="G201" s="118">
        <v>2</v>
      </c>
      <c r="H201" s="129">
        <v>17.33333333333</v>
      </c>
      <c r="I201" s="129">
        <v>19.0492538231201</v>
      </c>
      <c r="J201" s="129">
        <v>17.33333333333</v>
      </c>
      <c r="K201" s="129">
        <v>378.05994954586299</v>
      </c>
      <c r="L201" s="81">
        <v>17.33333333333</v>
      </c>
      <c r="M201" s="82">
        <v>-285.97623294852298</v>
      </c>
      <c r="N201" s="82">
        <v>-6429.3004462976496</v>
      </c>
      <c r="O201" s="82">
        <v>-2747.4599748547798</v>
      </c>
      <c r="P201" s="82">
        <v>-77721.287037748203</v>
      </c>
      <c r="Q201" s="53"/>
      <c r="R201" s="53"/>
      <c r="S201" s="53"/>
      <c r="T201" s="53"/>
      <c r="U201" s="53"/>
      <c r="V201" s="53"/>
      <c r="W201" s="53"/>
      <c r="X201" s="53"/>
      <c r="Y201" s="101"/>
      <c r="Z201" s="53"/>
      <c r="AA201" s="53"/>
      <c r="AB201" s="53"/>
      <c r="AC201" s="53"/>
      <c r="AD201" s="53"/>
      <c r="AE201" s="53"/>
      <c r="AF201" s="53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1:52" ht="12" customHeight="1" x14ac:dyDescent="0.25">
      <c r="A202" s="77"/>
      <c r="B202" s="77">
        <v>16.846</v>
      </c>
      <c r="C202" s="77">
        <v>-2.4</v>
      </c>
      <c r="D202" s="131">
        <f t="shared" si="60"/>
        <v>198</v>
      </c>
      <c r="E202" s="131" t="str">
        <f t="shared" si="59"/>
        <v/>
      </c>
      <c r="F202" s="118">
        <v>16.846</v>
      </c>
      <c r="G202" s="118">
        <v>-2.3999999999999901</v>
      </c>
      <c r="H202" s="129">
        <v>17.41666666667</v>
      </c>
      <c r="I202" s="129">
        <v>18.7105137333062</v>
      </c>
      <c r="J202" s="129">
        <v>17.41666666667</v>
      </c>
      <c r="K202" s="129">
        <v>377.85385370518401</v>
      </c>
      <c r="L202" s="81">
        <v>17.41666666667</v>
      </c>
      <c r="M202" s="82">
        <v>-303.80906477209402</v>
      </c>
      <c r="N202" s="82">
        <v>-6870.2438680687801</v>
      </c>
      <c r="O202" s="82">
        <v>-3015.6799862435801</v>
      </c>
      <c r="P202" s="82">
        <v>-84341.236079467199</v>
      </c>
      <c r="Q202" s="53"/>
      <c r="R202" s="53"/>
      <c r="S202" s="53"/>
      <c r="T202" s="53"/>
      <c r="U202" s="53"/>
      <c r="V202" s="53"/>
      <c r="W202" s="53"/>
      <c r="X202" s="53"/>
      <c r="Y202" s="101"/>
      <c r="Z202" s="53"/>
      <c r="AA202" s="53"/>
      <c r="AB202" s="53"/>
      <c r="AC202" s="53"/>
      <c r="AD202" s="53"/>
      <c r="AE202" s="53"/>
      <c r="AF202" s="53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1:52" ht="12" customHeight="1" x14ac:dyDescent="0.25">
      <c r="A203" s="77"/>
      <c r="B203" s="77">
        <v>16.896000000000001</v>
      </c>
      <c r="C203" s="77">
        <v>-2.8</v>
      </c>
      <c r="D203" s="131">
        <f t="shared" si="60"/>
        <v>199</v>
      </c>
      <c r="E203" s="131" t="str">
        <f t="shared" si="59"/>
        <v/>
      </c>
      <c r="F203" s="118">
        <v>16.896000000000001</v>
      </c>
      <c r="G203" s="118">
        <v>-2.7999999999999901</v>
      </c>
      <c r="H203" s="129">
        <v>17.5</v>
      </c>
      <c r="I203" s="129">
        <v>18.470615521747501</v>
      </c>
      <c r="J203" s="129">
        <v>17.5</v>
      </c>
      <c r="K203" s="129">
        <v>377.64731236029098</v>
      </c>
      <c r="L203" s="81">
        <v>17.5</v>
      </c>
      <c r="M203" s="82">
        <v>-298.16343536944902</v>
      </c>
      <c r="N203" s="82">
        <v>-6354.9059174153899</v>
      </c>
      <c r="O203" s="82">
        <v>-2931.1835930450102</v>
      </c>
      <c r="P203" s="82">
        <v>-76613.936192157693</v>
      </c>
      <c r="Q203" s="53"/>
      <c r="R203" s="53"/>
      <c r="S203" s="53"/>
      <c r="T203" s="53"/>
      <c r="U203" s="53"/>
      <c r="V203" s="53"/>
      <c r="W203" s="53"/>
      <c r="X203" s="53"/>
      <c r="Y203" s="101"/>
      <c r="Z203" s="53"/>
      <c r="AA203" s="53"/>
      <c r="AB203" s="53"/>
      <c r="AC203" s="53"/>
      <c r="AD203" s="53"/>
      <c r="AE203" s="53"/>
      <c r="AF203" s="53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1:52" ht="12" customHeight="1" x14ac:dyDescent="0.25">
      <c r="A204" s="77"/>
      <c r="B204" s="77">
        <v>16.946000000000002</v>
      </c>
      <c r="C204" s="77">
        <v>-2.4</v>
      </c>
      <c r="D204" s="131">
        <f t="shared" si="60"/>
        <v>200</v>
      </c>
      <c r="E204" s="131" t="str">
        <f t="shared" si="59"/>
        <v/>
      </c>
      <c r="F204" s="118">
        <v>16.946000000000002</v>
      </c>
      <c r="G204" s="118">
        <v>-2.3999999999999901</v>
      </c>
      <c r="H204" s="129">
        <v>17.58333333333</v>
      </c>
      <c r="I204" s="129">
        <v>18.5476735759608</v>
      </c>
      <c r="J204" s="129">
        <v>17.58333333333</v>
      </c>
      <c r="K204" s="129">
        <v>377.44036152902697</v>
      </c>
      <c r="L204" s="81">
        <v>17.58333333333</v>
      </c>
      <c r="M204" s="82">
        <v>-276.414151754545</v>
      </c>
      <c r="N204" s="82">
        <v>-5461.3058591354802</v>
      </c>
      <c r="O204" s="82">
        <v>-2604.4377767477499</v>
      </c>
      <c r="P204" s="82">
        <v>-63207.277737016397</v>
      </c>
      <c r="Q204" s="53"/>
      <c r="R204" s="53"/>
      <c r="S204" s="53"/>
      <c r="T204" s="53"/>
      <c r="U204" s="53"/>
      <c r="V204" s="53"/>
      <c r="W204" s="53"/>
      <c r="X204" s="53"/>
      <c r="Y204" s="101"/>
      <c r="Z204" s="53"/>
      <c r="AA204" s="53"/>
      <c r="AB204" s="53"/>
      <c r="AC204" s="53"/>
      <c r="AD204" s="53"/>
      <c r="AE204" s="53"/>
      <c r="AF204" s="53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1:52" ht="12" customHeight="1" x14ac:dyDescent="0.25">
      <c r="A205" s="77"/>
      <c r="B205" s="77">
        <v>17.102</v>
      </c>
      <c r="C205" s="77">
        <v>2.4</v>
      </c>
      <c r="D205" s="131">
        <f t="shared" si="60"/>
        <v>201</v>
      </c>
      <c r="E205" s="131" t="str">
        <f t="shared" si="59"/>
        <v/>
      </c>
      <c r="F205" s="118">
        <v>17.102</v>
      </c>
      <c r="G205" s="118">
        <v>2.3999999999999901</v>
      </c>
      <c r="H205" s="129">
        <v>17.66666666667</v>
      </c>
      <c r="I205" s="129">
        <v>18.861269792788001</v>
      </c>
      <c r="J205" s="129">
        <v>17.66666666667</v>
      </c>
      <c r="K205" s="129">
        <v>377.23307331656298</v>
      </c>
      <c r="L205" s="81">
        <v>17.66666666667</v>
      </c>
      <c r="M205" s="82">
        <v>-258.69571411293799</v>
      </c>
      <c r="N205" s="82">
        <v>-4996.9073302484803</v>
      </c>
      <c r="O205" s="82">
        <v>-2337.9322825662898</v>
      </c>
      <c r="P205" s="82">
        <v>-56235.834579526199</v>
      </c>
      <c r="Q205" s="53"/>
      <c r="R205" s="53"/>
      <c r="S205" s="53"/>
      <c r="T205" s="53"/>
      <c r="U205" s="53"/>
      <c r="V205" s="53"/>
      <c r="W205" s="53"/>
      <c r="X205" s="53"/>
      <c r="Y205" s="101"/>
      <c r="Z205" s="53"/>
      <c r="AA205" s="53"/>
      <c r="AB205" s="53"/>
      <c r="AC205" s="53"/>
      <c r="AD205" s="53"/>
      <c r="AE205" s="53"/>
      <c r="AF205" s="53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1:52" ht="12" customHeight="1" x14ac:dyDescent="0.25">
      <c r="A206" s="77"/>
      <c r="B206" s="77">
        <v>17.152000000000001</v>
      </c>
      <c r="C206" s="77">
        <v>2.8</v>
      </c>
      <c r="D206" s="131">
        <f t="shared" si="60"/>
        <v>202</v>
      </c>
      <c r="E206" s="131" t="str">
        <f t="shared" si="59"/>
        <v/>
      </c>
      <c r="F206" s="118">
        <v>17.152000000000001</v>
      </c>
      <c r="G206" s="118">
        <v>2.7999999999999901</v>
      </c>
      <c r="H206" s="129">
        <v>17.75</v>
      </c>
      <c r="I206" s="129">
        <v>19.0940762690349</v>
      </c>
      <c r="J206" s="129">
        <v>17.75</v>
      </c>
      <c r="K206" s="129">
        <v>377.02548563795</v>
      </c>
      <c r="L206" s="81">
        <v>17.75</v>
      </c>
      <c r="M206" s="82">
        <v>-263.28941821557498</v>
      </c>
      <c r="N206" s="82">
        <v>-5459.8951086438601</v>
      </c>
      <c r="O206" s="82">
        <v>-2406.6000252643198</v>
      </c>
      <c r="P206" s="82">
        <v>-63177.863693529704</v>
      </c>
    </row>
    <row r="207" spans="1:52" ht="12" customHeight="1" x14ac:dyDescent="0.25">
      <c r="A207" s="77"/>
      <c r="B207" s="77">
        <v>17.202000000000002</v>
      </c>
      <c r="C207" s="77">
        <v>2.4</v>
      </c>
      <c r="D207" s="131">
        <f t="shared" si="60"/>
        <v>203</v>
      </c>
      <c r="E207" s="131" t="str">
        <f t="shared" si="59"/>
        <v/>
      </c>
      <c r="F207" s="118">
        <v>17.202000000000002</v>
      </c>
      <c r="G207" s="118">
        <v>2.3999999999999901</v>
      </c>
      <c r="H207" s="129">
        <v>17.83333333333</v>
      </c>
      <c r="I207" s="129">
        <v>19.009054798266199</v>
      </c>
      <c r="J207" s="129">
        <v>17.83333333333</v>
      </c>
      <c r="K207" s="129">
        <v>376.81756619469502</v>
      </c>
      <c r="L207" s="81">
        <v>17.83333333333</v>
      </c>
      <c r="M207" s="82">
        <v>-285.70302181899899</v>
      </c>
      <c r="N207" s="82">
        <v>-6387.5944411479304</v>
      </c>
      <c r="O207" s="82">
        <v>-2743.2818571784501</v>
      </c>
      <c r="P207" s="82">
        <v>-77096.073077253197</v>
      </c>
    </row>
    <row r="208" spans="1:52" ht="12" customHeight="1" x14ac:dyDescent="0.25">
      <c r="A208" s="77"/>
      <c r="B208" s="77">
        <v>17.358000000000001</v>
      </c>
      <c r="C208" s="77">
        <v>-2.1</v>
      </c>
      <c r="D208" s="131">
        <f t="shared" si="60"/>
        <v>204</v>
      </c>
      <c r="E208" s="131" t="str">
        <f t="shared" si="59"/>
        <v/>
      </c>
      <c r="F208" s="118">
        <v>17.358000000000001</v>
      </c>
      <c r="G208" s="118">
        <v>-2.1</v>
      </c>
      <c r="H208" s="129">
        <v>17.91666666667</v>
      </c>
      <c r="I208" s="129">
        <v>18.672295734864999</v>
      </c>
      <c r="J208" s="129">
        <v>17.91666666667</v>
      </c>
      <c r="K208" s="129">
        <v>376.60924431349298</v>
      </c>
      <c r="L208" s="81">
        <v>17.91666666667</v>
      </c>
      <c r="M208" s="82">
        <v>-305.02090584502599</v>
      </c>
      <c r="N208" s="82">
        <v>-6909.0501731091599</v>
      </c>
      <c r="O208" s="82">
        <v>-3033.7876309209</v>
      </c>
      <c r="P208" s="82">
        <v>-84923.713703468893</v>
      </c>
    </row>
    <row r="209" spans="1:16" ht="12" customHeight="1" x14ac:dyDescent="0.25">
      <c r="A209" s="77"/>
      <c r="B209" s="77">
        <v>17.408000000000001</v>
      </c>
      <c r="C209" s="77">
        <v>-2.5</v>
      </c>
      <c r="D209" s="131">
        <f t="shared" si="60"/>
        <v>205</v>
      </c>
      <c r="E209" s="131" t="str">
        <f t="shared" si="59"/>
        <v/>
      </c>
      <c r="F209" s="118">
        <v>17.408000000000001</v>
      </c>
      <c r="G209" s="118">
        <v>-2.5</v>
      </c>
      <c r="H209" s="129">
        <v>18</v>
      </c>
      <c r="I209" s="129">
        <v>18.3928765302845</v>
      </c>
      <c r="J209" s="129">
        <v>18</v>
      </c>
      <c r="K209" s="129">
        <v>376.40048024311199</v>
      </c>
      <c r="L209" s="81">
        <v>18</v>
      </c>
      <c r="M209" s="82">
        <v>-302.90422929576999</v>
      </c>
      <c r="N209" s="82">
        <v>-6522.7314563752798</v>
      </c>
      <c r="O209" s="82">
        <v>-3002.3240222076702</v>
      </c>
      <c r="P209" s="82">
        <v>-79132.409396246803</v>
      </c>
    </row>
    <row r="210" spans="1:16" ht="12" customHeight="1" x14ac:dyDescent="0.25">
      <c r="A210" s="77"/>
      <c r="B210" s="77">
        <v>17.457999999999998</v>
      </c>
      <c r="C210" s="77">
        <v>-2.1</v>
      </c>
      <c r="D210" s="131">
        <f t="shared" si="60"/>
        <v>206</v>
      </c>
      <c r="E210" s="131" t="str">
        <f t="shared" si="59"/>
        <v/>
      </c>
      <c r="F210" s="118">
        <v>17.457999999999899</v>
      </c>
      <c r="G210" s="118">
        <v>-2.1</v>
      </c>
      <c r="H210" s="129">
        <v>18.08333333333</v>
      </c>
      <c r="I210" s="129">
        <v>18.449406104661499</v>
      </c>
      <c r="J210" s="129">
        <v>18.08333333333</v>
      </c>
      <c r="K210" s="129">
        <v>376.19130886137998</v>
      </c>
      <c r="L210" s="81">
        <v>18.08333333333</v>
      </c>
      <c r="M210" s="82">
        <v>-279.414566674703</v>
      </c>
      <c r="N210" s="82">
        <v>-5515.9821515446902</v>
      </c>
      <c r="O210" s="82">
        <v>-2649.4781983885</v>
      </c>
      <c r="P210" s="82">
        <v>-64028.717243838102</v>
      </c>
    </row>
    <row r="211" spans="1:16" ht="12" customHeight="1" x14ac:dyDescent="0.25">
      <c r="A211" s="77"/>
      <c r="B211" s="77">
        <v>17.614000000000001</v>
      </c>
      <c r="C211" s="77">
        <v>2.1</v>
      </c>
      <c r="D211" s="131">
        <f t="shared" si="60"/>
        <v>207</v>
      </c>
      <c r="E211" s="131" t="str">
        <f t="shared" si="59"/>
        <v/>
      </c>
      <c r="F211" s="118">
        <v>17.614000000000001</v>
      </c>
      <c r="G211" s="118">
        <v>2.1</v>
      </c>
      <c r="H211" s="129">
        <v>18.16666666667</v>
      </c>
      <c r="I211" s="129">
        <v>18.797024413353402</v>
      </c>
      <c r="J211" s="129">
        <v>18.16666666667</v>
      </c>
      <c r="K211" s="129">
        <v>375.98181080938701</v>
      </c>
      <c r="L211" s="81">
        <v>18.16666666667</v>
      </c>
      <c r="M211" s="82">
        <v>-257.47179463728799</v>
      </c>
      <c r="N211" s="82">
        <v>-4890.8494998819497</v>
      </c>
      <c r="O211" s="82">
        <v>-2319.4973708193602</v>
      </c>
      <c r="P211" s="82">
        <v>-54645.554028541599</v>
      </c>
    </row>
    <row r="212" spans="1:16" ht="12" customHeight="1" x14ac:dyDescent="0.25">
      <c r="A212" s="77"/>
      <c r="B212" s="77">
        <v>17.664000000000001</v>
      </c>
      <c r="C212" s="77">
        <v>2.5</v>
      </c>
      <c r="D212" s="131">
        <f t="shared" si="60"/>
        <v>208</v>
      </c>
      <c r="E212" s="131" t="str">
        <f t="shared" si="59"/>
        <v/>
      </c>
      <c r="F212" s="118">
        <v>17.664000000000001</v>
      </c>
      <c r="G212" s="118">
        <v>2.5</v>
      </c>
      <c r="H212" s="129">
        <v>18.25</v>
      </c>
      <c r="I212" s="129">
        <v>19.114530023215998</v>
      </c>
      <c r="J212" s="129">
        <v>18.25</v>
      </c>
      <c r="K212" s="129">
        <v>375.77203893874901</v>
      </c>
      <c r="L212" s="81">
        <v>18.25</v>
      </c>
      <c r="M212" s="82">
        <v>-257.54355917933998</v>
      </c>
      <c r="N212" s="82">
        <v>-5226.0078722214503</v>
      </c>
      <c r="O212" s="82">
        <v>-2320.1641459268099</v>
      </c>
      <c r="P212" s="82">
        <v>-59668.784743405398</v>
      </c>
    </row>
    <row r="213" spans="1:16" ht="12" customHeight="1" x14ac:dyDescent="0.25">
      <c r="A213" s="77"/>
      <c r="B213" s="77">
        <v>17.713999999999999</v>
      </c>
      <c r="C213" s="77">
        <v>2</v>
      </c>
      <c r="D213" s="131">
        <f t="shared" si="60"/>
        <v>209</v>
      </c>
      <c r="E213" s="131" t="str">
        <f t="shared" si="59"/>
        <v/>
      </c>
      <c r="F213" s="118">
        <v>17.713999999999899</v>
      </c>
      <c r="G213" s="118">
        <v>2</v>
      </c>
      <c r="H213" s="129">
        <v>18.33333333333</v>
      </c>
      <c r="I213" s="129">
        <v>19.111977381802799</v>
      </c>
      <c r="J213" s="129">
        <v>18.33333333333</v>
      </c>
      <c r="K213" s="129">
        <v>375.56197090444903</v>
      </c>
      <c r="L213" s="81">
        <v>18.33333333333</v>
      </c>
      <c r="M213" s="82">
        <v>-279.09549208204402</v>
      </c>
      <c r="N213" s="82">
        <v>-6189.6599865669596</v>
      </c>
      <c r="O213" s="82">
        <v>-2643.8167704959601</v>
      </c>
      <c r="P213" s="82">
        <v>-74125.230249141503</v>
      </c>
    </row>
    <row r="214" spans="1:16" ht="12" customHeight="1" x14ac:dyDescent="0.25">
      <c r="A214" s="77"/>
      <c r="B214" s="77">
        <v>17.87</v>
      </c>
      <c r="C214" s="77">
        <v>-2.4</v>
      </c>
      <c r="D214" s="131">
        <f t="shared" si="60"/>
        <v>210</v>
      </c>
      <c r="E214" s="131" t="str">
        <f t="shared" si="59"/>
        <v/>
      </c>
      <c r="F214" s="118">
        <v>17.87</v>
      </c>
      <c r="G214" s="118">
        <v>-2.3999999999999901</v>
      </c>
      <c r="H214" s="129">
        <v>18.41666666667</v>
      </c>
      <c r="I214" s="129">
        <v>18.813050836449399</v>
      </c>
      <c r="J214" s="129">
        <v>18.41666666667</v>
      </c>
      <c r="K214" s="129">
        <v>375.35153420904402</v>
      </c>
      <c r="L214" s="81">
        <v>18.41666666667</v>
      </c>
      <c r="M214" s="82">
        <v>-300.50976636811401</v>
      </c>
      <c r="N214" s="82">
        <v>-6828.5930742043802</v>
      </c>
      <c r="O214" s="82">
        <v>-2965.7773003889001</v>
      </c>
      <c r="P214" s="82">
        <v>-83714.808087130703</v>
      </c>
    </row>
    <row r="215" spans="1:16" ht="12" customHeight="1" x14ac:dyDescent="0.25">
      <c r="A215" s="77"/>
      <c r="B215" s="77">
        <v>17.920000000000002</v>
      </c>
      <c r="C215" s="77">
        <v>-2.8</v>
      </c>
      <c r="D215" s="131">
        <f t="shared" si="60"/>
        <v>211</v>
      </c>
      <c r="E215" s="131" t="str">
        <f t="shared" si="59"/>
        <v/>
      </c>
      <c r="F215" s="118">
        <v>17.920000000000002</v>
      </c>
      <c r="G215" s="118">
        <v>-2.7999999999999901</v>
      </c>
      <c r="H215" s="129">
        <v>18.5</v>
      </c>
      <c r="I215" s="129">
        <v>18.510265488789699</v>
      </c>
      <c r="J215" s="129">
        <v>18.5</v>
      </c>
      <c r="K215" s="129">
        <v>375.14067610473199</v>
      </c>
      <c r="L215" s="81">
        <v>18.5</v>
      </c>
      <c r="M215" s="82">
        <v>-302.34482203185098</v>
      </c>
      <c r="N215" s="82">
        <v>-6587.6290973199202</v>
      </c>
      <c r="O215" s="82">
        <v>-2993.6996111231701</v>
      </c>
      <c r="P215" s="82">
        <v>-80104.498932688803</v>
      </c>
    </row>
    <row r="216" spans="1:16" ht="12" customHeight="1" x14ac:dyDescent="0.25">
      <c r="A216" s="77"/>
      <c r="B216" s="77">
        <v>17.97</v>
      </c>
      <c r="C216" s="77">
        <v>-2.4</v>
      </c>
      <c r="D216" s="131">
        <f t="shared" si="60"/>
        <v>212</v>
      </c>
      <c r="E216" s="131" t="str">
        <f t="shared" si="59"/>
        <v/>
      </c>
      <c r="F216" s="118">
        <v>17.969999999999899</v>
      </c>
      <c r="G216" s="118">
        <v>-2.3999999999999901</v>
      </c>
      <c r="H216" s="129">
        <v>18.58333333333</v>
      </c>
      <c r="I216" s="129">
        <v>18.493839790743099</v>
      </c>
      <c r="J216" s="129">
        <v>18.58333333333</v>
      </c>
      <c r="K216" s="129">
        <v>374.92941339940103</v>
      </c>
      <c r="L216" s="81">
        <v>18.58333333333</v>
      </c>
      <c r="M216" s="82">
        <v>-282.92539042748501</v>
      </c>
      <c r="N216" s="82">
        <v>-5693.3552546887604</v>
      </c>
      <c r="O216" s="82">
        <v>-2702.0659483146901</v>
      </c>
      <c r="P216" s="82">
        <v>-66689.186162503902</v>
      </c>
    </row>
    <row r="217" spans="1:16" ht="12" customHeight="1" x14ac:dyDescent="0.25">
      <c r="A217" s="77"/>
      <c r="B217" s="77">
        <v>18.126000000000001</v>
      </c>
      <c r="C217" s="77">
        <v>2.4</v>
      </c>
      <c r="D217" s="131">
        <f t="shared" si="60"/>
        <v>213</v>
      </c>
      <c r="E217" s="131" t="str">
        <f t="shared" si="59"/>
        <v/>
      </c>
      <c r="F217" s="118">
        <v>18.126000000000001</v>
      </c>
      <c r="G217" s="118">
        <v>2.3999999999999901</v>
      </c>
      <c r="H217" s="129">
        <v>18.66666666667</v>
      </c>
      <c r="I217" s="129">
        <v>18.763544947827899</v>
      </c>
      <c r="J217" s="129">
        <v>18.66666666667</v>
      </c>
      <c r="K217" s="129">
        <v>374.71781368800401</v>
      </c>
      <c r="L217" s="81">
        <v>18.66666666667</v>
      </c>
      <c r="M217" s="82">
        <v>-262.29348173212901</v>
      </c>
      <c r="N217" s="82">
        <v>-5056.4097054141002</v>
      </c>
      <c r="O217" s="82">
        <v>-2391.8565516644999</v>
      </c>
      <c r="P217" s="82">
        <v>-57129.891514303898</v>
      </c>
    </row>
    <row r="218" spans="1:16" ht="12" customHeight="1" x14ac:dyDescent="0.25">
      <c r="A218" s="77"/>
      <c r="B218" s="77">
        <v>18.175999999999998</v>
      </c>
      <c r="C218" s="77">
        <v>2.8</v>
      </c>
      <c r="D218" s="131">
        <f t="shared" si="60"/>
        <v>214</v>
      </c>
      <c r="E218" s="131" t="str">
        <f t="shared" si="59"/>
        <v/>
      </c>
      <c r="F218" s="118">
        <v>18.175999999999899</v>
      </c>
      <c r="G218" s="118">
        <v>2.7999999999999901</v>
      </c>
      <c r="H218" s="129">
        <v>18.75</v>
      </c>
      <c r="I218" s="129">
        <v>19.055195665580602</v>
      </c>
      <c r="J218" s="129">
        <v>18.75</v>
      </c>
      <c r="K218" s="129">
        <v>374.50593080299802</v>
      </c>
      <c r="L218" s="81">
        <v>18.75</v>
      </c>
      <c r="M218" s="82">
        <v>-259.300213262282</v>
      </c>
      <c r="N218" s="82">
        <v>-5232.94253070996</v>
      </c>
      <c r="O218" s="82">
        <v>-2346.51705587793</v>
      </c>
      <c r="P218" s="82">
        <v>-59773.809052491801</v>
      </c>
    </row>
    <row r="219" spans="1:16" ht="12" customHeight="1" x14ac:dyDescent="0.25">
      <c r="A219" s="77"/>
      <c r="B219" s="77">
        <v>18.225999999999999</v>
      </c>
      <c r="C219" s="77">
        <v>2.4</v>
      </c>
      <c r="D219" s="131">
        <f t="shared" si="60"/>
        <v>215</v>
      </c>
      <c r="E219" s="131" t="str">
        <f t="shared" si="59"/>
        <v/>
      </c>
      <c r="F219" s="118">
        <v>18.2259999999999</v>
      </c>
      <c r="G219" s="118">
        <v>2.3999999999999901</v>
      </c>
      <c r="H219" s="129">
        <v>18.83333333333</v>
      </c>
      <c r="I219" s="129">
        <v>19.066145344599299</v>
      </c>
      <c r="J219" s="129">
        <v>18.83333333333</v>
      </c>
      <c r="K219" s="129">
        <v>374.29375173463501</v>
      </c>
      <c r="L219" s="81">
        <v>18.83333333333</v>
      </c>
      <c r="M219" s="82">
        <v>-278.87947200639201</v>
      </c>
      <c r="N219" s="82">
        <v>-6140.1852818085699</v>
      </c>
      <c r="O219" s="82">
        <v>-2640.5082066622999</v>
      </c>
      <c r="P219" s="82">
        <v>-73383.687210486401</v>
      </c>
    </row>
    <row r="220" spans="1:16" ht="12" customHeight="1" x14ac:dyDescent="0.25">
      <c r="A220" s="77"/>
      <c r="B220" s="77">
        <v>18.382000000000001</v>
      </c>
      <c r="C220" s="77">
        <v>-2.1</v>
      </c>
      <c r="D220" s="131">
        <f t="shared" si="60"/>
        <v>216</v>
      </c>
      <c r="E220" s="131" t="str">
        <f t="shared" si="59"/>
        <v/>
      </c>
      <c r="F220" s="118">
        <v>18.382000000000001</v>
      </c>
      <c r="G220" s="118">
        <v>-2.1</v>
      </c>
      <c r="H220" s="129">
        <v>18.91666666667</v>
      </c>
      <c r="I220" s="129">
        <v>18.7783406007817</v>
      </c>
      <c r="J220" s="129">
        <v>18.91666666667</v>
      </c>
      <c r="K220" s="129">
        <v>374.081210979606</v>
      </c>
      <c r="L220" s="81">
        <v>18.91666666667</v>
      </c>
      <c r="M220" s="82">
        <v>-300.948521279636</v>
      </c>
      <c r="N220" s="82">
        <v>-6833.1531274970803</v>
      </c>
      <c r="O220" s="82">
        <v>-2972.2729207738498</v>
      </c>
      <c r="P220" s="82">
        <v>-83783.604850033706</v>
      </c>
    </row>
    <row r="221" spans="1:16" ht="12" customHeight="1" x14ac:dyDescent="0.25">
      <c r="A221" s="77"/>
      <c r="B221" s="77">
        <v>18.431999999999999</v>
      </c>
      <c r="C221" s="77">
        <v>-2.5</v>
      </c>
      <c r="D221" s="131">
        <f t="shared" si="60"/>
        <v>217</v>
      </c>
      <c r="E221" s="131" t="str">
        <f t="shared" si="59"/>
        <v/>
      </c>
      <c r="F221" s="118">
        <v>18.431999999999899</v>
      </c>
      <c r="G221" s="118">
        <v>-2.5</v>
      </c>
      <c r="H221" s="129">
        <v>19</v>
      </c>
      <c r="I221" s="129">
        <v>18.446737827982702</v>
      </c>
      <c r="J221" s="129">
        <v>19</v>
      </c>
      <c r="K221" s="129">
        <v>373.86825358882902</v>
      </c>
      <c r="L221" s="81">
        <v>19</v>
      </c>
      <c r="M221" s="82">
        <v>-306.18704833383998</v>
      </c>
      <c r="N221" s="82">
        <v>-6727.7334561554699</v>
      </c>
      <c r="O221" s="82">
        <v>-3051.3292367520098</v>
      </c>
      <c r="P221" s="82">
        <v>-82207.011342278201</v>
      </c>
    </row>
    <row r="222" spans="1:16" ht="12" customHeight="1" x14ac:dyDescent="0.25">
      <c r="A222" s="77"/>
      <c r="B222" s="77">
        <v>18.481999999999999</v>
      </c>
      <c r="C222" s="77">
        <v>-2.1</v>
      </c>
      <c r="D222" s="131">
        <f t="shared" si="60"/>
        <v>218</v>
      </c>
      <c r="E222" s="131" t="str">
        <f t="shared" si="59"/>
        <v/>
      </c>
      <c r="F222" s="118">
        <v>18.4819999999999</v>
      </c>
      <c r="G222" s="118">
        <v>-2.1</v>
      </c>
      <c r="H222" s="129">
        <v>19.08333333333</v>
      </c>
      <c r="I222" s="129">
        <v>18.3970255947618</v>
      </c>
      <c r="J222" s="129">
        <v>19.08333333333</v>
      </c>
      <c r="K222" s="129">
        <v>373.654892857513</v>
      </c>
      <c r="L222" s="81">
        <v>19.08333333333</v>
      </c>
      <c r="M222" s="82">
        <v>-287.01678754160798</v>
      </c>
      <c r="N222" s="82">
        <v>-5804.0787130131203</v>
      </c>
      <c r="O222" s="82">
        <v>-2763.4825033154402</v>
      </c>
      <c r="P222" s="82">
        <v>-68351.461909560894</v>
      </c>
    </row>
    <row r="223" spans="1:16" ht="12" customHeight="1" x14ac:dyDescent="0.25">
      <c r="A223" s="77"/>
      <c r="B223" s="77">
        <v>18.638000000000002</v>
      </c>
      <c r="C223" s="77">
        <v>2.1</v>
      </c>
      <c r="D223" s="131">
        <f t="shared" si="60"/>
        <v>219</v>
      </c>
      <c r="E223" s="131" t="str">
        <f t="shared" si="59"/>
        <v/>
      </c>
      <c r="F223" s="118">
        <v>18.638000000000002</v>
      </c>
      <c r="G223" s="118">
        <v>2.1</v>
      </c>
      <c r="H223" s="129">
        <v>19.16666666667</v>
      </c>
      <c r="I223" s="129">
        <v>18.684301625404402</v>
      </c>
      <c r="J223" s="129">
        <v>19.16666666667</v>
      </c>
      <c r="K223" s="129">
        <v>373.44120205171401</v>
      </c>
      <c r="L223" s="81">
        <v>19.16666666667</v>
      </c>
      <c r="M223" s="82">
        <v>-262.30814554004297</v>
      </c>
      <c r="N223" s="82">
        <v>-4990.7365492976596</v>
      </c>
      <c r="O223" s="82">
        <v>-2392.0389224024402</v>
      </c>
      <c r="P223" s="82">
        <v>-56145.7563287007</v>
      </c>
    </row>
    <row r="224" spans="1:16" ht="12" customHeight="1" x14ac:dyDescent="0.25">
      <c r="A224" s="77"/>
      <c r="B224" s="77">
        <v>18.687999999999999</v>
      </c>
      <c r="C224" s="77">
        <v>2.5</v>
      </c>
      <c r="D224" s="131">
        <f t="shared" si="60"/>
        <v>220</v>
      </c>
      <c r="E224" s="131" t="str">
        <f t="shared" si="59"/>
        <v/>
      </c>
      <c r="F224" s="118">
        <v>18.687999999999899</v>
      </c>
      <c r="G224" s="118">
        <v>2.5</v>
      </c>
      <c r="H224" s="129">
        <v>19.25</v>
      </c>
      <c r="I224" s="129">
        <v>19.046347497716699</v>
      </c>
      <c r="J224" s="129">
        <v>19.25</v>
      </c>
      <c r="K224" s="129">
        <v>373.227248377092</v>
      </c>
      <c r="L224" s="81">
        <v>19.25</v>
      </c>
      <c r="M224" s="82">
        <v>-254.953432396545</v>
      </c>
      <c r="N224" s="82">
        <v>-5037.2534505055901</v>
      </c>
      <c r="O224" s="82">
        <v>-2281.1213115209498</v>
      </c>
      <c r="P224" s="82">
        <v>-56838.248970562199</v>
      </c>
    </row>
    <row r="225" spans="1:16" ht="12" customHeight="1" x14ac:dyDescent="0.25">
      <c r="A225" s="77"/>
      <c r="B225" s="77">
        <v>18.738</v>
      </c>
      <c r="C225" s="77">
        <v>2</v>
      </c>
      <c r="D225" s="131">
        <f t="shared" si="60"/>
        <v>221</v>
      </c>
      <c r="E225" s="131" t="str">
        <f t="shared" si="59"/>
        <v/>
      </c>
      <c r="F225" s="118">
        <v>18.7379999999999</v>
      </c>
      <c r="G225" s="118">
        <v>2</v>
      </c>
      <c r="H225" s="129">
        <v>19.33333333333</v>
      </c>
      <c r="I225" s="129">
        <v>19.1483686529482</v>
      </c>
      <c r="J225" s="129">
        <v>19.33333333333</v>
      </c>
      <c r="K225" s="129">
        <v>373.01303163999802</v>
      </c>
      <c r="L225" s="81">
        <v>19.33333333333</v>
      </c>
      <c r="M225" s="82">
        <v>-271.88753506018497</v>
      </c>
      <c r="N225" s="82">
        <v>-5904.7913263731798</v>
      </c>
      <c r="O225" s="82">
        <v>-2535.29218691292</v>
      </c>
      <c r="P225" s="82">
        <v>-69851.271997097298</v>
      </c>
    </row>
    <row r="226" spans="1:16" ht="12" customHeight="1" x14ac:dyDescent="0.25">
      <c r="A226" s="77"/>
      <c r="B226" s="77">
        <v>18.893999999999998</v>
      </c>
      <c r="C226" s="77">
        <v>-2.4</v>
      </c>
      <c r="D226" s="131">
        <f t="shared" si="60"/>
        <v>222</v>
      </c>
      <c r="E226" s="131" t="str">
        <f t="shared" si="59"/>
        <v/>
      </c>
      <c r="F226" s="118">
        <v>18.893999999999899</v>
      </c>
      <c r="G226" s="118">
        <v>-2.3999999999999901</v>
      </c>
      <c r="H226" s="129">
        <v>19.41666666667</v>
      </c>
      <c r="I226" s="129">
        <v>18.915178589711299</v>
      </c>
      <c r="J226" s="129">
        <v>19.41666666667</v>
      </c>
      <c r="K226" s="129">
        <v>372.79848838858601</v>
      </c>
      <c r="L226" s="81">
        <v>19.41666666667</v>
      </c>
      <c r="M226" s="82">
        <v>-295.556499159883</v>
      </c>
      <c r="N226" s="82">
        <v>-6714.5723655707097</v>
      </c>
      <c r="O226" s="82">
        <v>-2891.03120616961</v>
      </c>
      <c r="P226" s="82">
        <v>-82002.888046089603</v>
      </c>
    </row>
    <row r="227" spans="1:16" ht="12" customHeight="1" x14ac:dyDescent="0.25">
      <c r="A227" s="77"/>
      <c r="B227" s="77">
        <v>18.943999999999999</v>
      </c>
      <c r="C227" s="77">
        <v>-2.8</v>
      </c>
      <c r="D227" s="131">
        <f t="shared" si="60"/>
        <v>223</v>
      </c>
      <c r="E227" s="131" t="str">
        <f t="shared" si="59"/>
        <v/>
      </c>
      <c r="F227" s="118">
        <v>18.9439999999999</v>
      </c>
      <c r="G227" s="118">
        <v>-2.7999999999999901</v>
      </c>
      <c r="H227" s="129">
        <v>19.5</v>
      </c>
      <c r="I227" s="129">
        <v>18.578843285581002</v>
      </c>
      <c r="J227" s="129">
        <v>19.5</v>
      </c>
      <c r="K227" s="129">
        <v>372.583553634623</v>
      </c>
      <c r="L227" s="81">
        <v>19.5</v>
      </c>
      <c r="M227" s="82">
        <v>-304.29217141059701</v>
      </c>
      <c r="N227" s="82">
        <v>-6748.3202367841996</v>
      </c>
      <c r="O227" s="82">
        <v>-3022.62830356523</v>
      </c>
      <c r="P227" s="82">
        <v>-82514.229702387107</v>
      </c>
    </row>
    <row r="228" spans="1:16" ht="12" customHeight="1" x14ac:dyDescent="0.25">
      <c r="A228" s="77"/>
      <c r="B228" s="77">
        <v>18.994</v>
      </c>
      <c r="C228" s="77">
        <v>-2.4</v>
      </c>
      <c r="D228" s="131">
        <f t="shared" si="60"/>
        <v>224</v>
      </c>
      <c r="E228" s="131" t="str">
        <f t="shared" si="59"/>
        <v/>
      </c>
      <c r="F228" s="118">
        <v>18.9939999999999</v>
      </c>
      <c r="G228" s="118">
        <v>-2.3999999999999901</v>
      </c>
      <c r="H228" s="129">
        <v>19.58333333333</v>
      </c>
      <c r="I228" s="129">
        <v>18.4648598808296</v>
      </c>
      <c r="J228" s="129">
        <v>19.58333333333</v>
      </c>
      <c r="K228" s="129">
        <v>372.36822278929901</v>
      </c>
      <c r="L228" s="81">
        <v>19.58333333333</v>
      </c>
      <c r="M228" s="82">
        <v>-289.70797636647598</v>
      </c>
      <c r="N228" s="82">
        <v>-5967.2290645405101</v>
      </c>
      <c r="O228" s="82">
        <v>-2803.73258995999</v>
      </c>
      <c r="P228" s="82">
        <v>-70798.323231057802</v>
      </c>
    </row>
    <row r="229" spans="1:16" ht="12" customHeight="1" x14ac:dyDescent="0.25">
      <c r="A229" s="77"/>
      <c r="B229" s="77">
        <v>19.149999999999999</v>
      </c>
      <c r="C229" s="77">
        <v>2.4</v>
      </c>
      <c r="D229" s="131">
        <f t="shared" si="60"/>
        <v>225</v>
      </c>
      <c r="E229" s="131" t="str">
        <f t="shared" si="59"/>
        <v/>
      </c>
      <c r="F229" s="118">
        <v>19.149999999999899</v>
      </c>
      <c r="G229" s="118">
        <v>2.3999999999999901</v>
      </c>
      <c r="H229" s="129">
        <v>19.66666666667</v>
      </c>
      <c r="I229" s="129">
        <v>18.667575376208202</v>
      </c>
      <c r="J229" s="129">
        <v>19.66666666667</v>
      </c>
      <c r="K229" s="129">
        <v>372.15255328675801</v>
      </c>
      <c r="L229" s="81">
        <v>19.66666666667</v>
      </c>
      <c r="M229" s="82">
        <v>-267.340746283859</v>
      </c>
      <c r="N229" s="82">
        <v>-5180.3571545328796</v>
      </c>
      <c r="O229" s="82">
        <v>-2467.5468869228698</v>
      </c>
      <c r="P229" s="82">
        <v>-58990.907048856199</v>
      </c>
    </row>
    <row r="230" spans="1:16" ht="12" customHeight="1" x14ac:dyDescent="0.25">
      <c r="A230" s="77"/>
      <c r="B230" s="77">
        <v>19.2</v>
      </c>
      <c r="C230" s="77">
        <v>2.8</v>
      </c>
      <c r="D230" s="131">
        <f t="shared" si="60"/>
        <v>226</v>
      </c>
      <c r="E230" s="131" t="str">
        <f t="shared" si="59"/>
        <v/>
      </c>
      <c r="F230" s="118">
        <v>19.1999999999999</v>
      </c>
      <c r="G230" s="118">
        <v>2.7999999999999901</v>
      </c>
      <c r="H230" s="129">
        <v>19.75</v>
      </c>
      <c r="I230" s="129">
        <v>18.988356169505501</v>
      </c>
      <c r="J230" s="129">
        <v>19.75</v>
      </c>
      <c r="K230" s="129">
        <v>371.93660960160599</v>
      </c>
      <c r="L230" s="81">
        <v>19.75</v>
      </c>
      <c r="M230" s="82">
        <v>-257.60635576658501</v>
      </c>
      <c r="N230" s="82">
        <v>-5082.8140041786401</v>
      </c>
      <c r="O230" s="82">
        <v>-2320.9350256233802</v>
      </c>
      <c r="P230" s="82">
        <v>-57522.824334458099</v>
      </c>
    </row>
    <row r="231" spans="1:16" ht="12" customHeight="1" x14ac:dyDescent="0.25">
      <c r="A231" s="77"/>
      <c r="B231" s="77">
        <v>19.25</v>
      </c>
      <c r="C231" s="77">
        <v>2.4</v>
      </c>
      <c r="D231" s="131">
        <f t="shared" si="60"/>
        <v>227</v>
      </c>
      <c r="E231" s="131" t="str">
        <f t="shared" si="59"/>
        <v/>
      </c>
      <c r="F231" s="118">
        <v>19.25</v>
      </c>
      <c r="G231" s="118">
        <v>2.3999999999999901</v>
      </c>
      <c r="H231" s="129">
        <v>19.83333333333</v>
      </c>
      <c r="I231" s="129">
        <v>19.097675081798702</v>
      </c>
      <c r="J231" s="129">
        <v>19.83333333333</v>
      </c>
      <c r="K231" s="129">
        <v>371.72039978757101</v>
      </c>
      <c r="L231" s="81">
        <v>19.83333333333</v>
      </c>
      <c r="M231" s="82">
        <v>-271.90615339230999</v>
      </c>
      <c r="N231" s="82">
        <v>-5855.7541097204503</v>
      </c>
      <c r="O231" s="82">
        <v>-2535.5177624252101</v>
      </c>
      <c r="P231" s="82">
        <v>-69116.496803892398</v>
      </c>
    </row>
    <row r="232" spans="1:16" ht="12" customHeight="1" x14ac:dyDescent="0.25">
      <c r="A232" s="77"/>
      <c r="B232" s="77">
        <v>19.405999999999999</v>
      </c>
      <c r="C232" s="77">
        <v>-2.1</v>
      </c>
      <c r="D232" s="131">
        <f t="shared" si="60"/>
        <v>228</v>
      </c>
      <c r="E232" s="131" t="str">
        <f t="shared" si="59"/>
        <v/>
      </c>
      <c r="F232" s="118">
        <v>19.405999999999899</v>
      </c>
      <c r="G232" s="118">
        <v>-2.1</v>
      </c>
      <c r="H232" s="129">
        <v>19.91666666667</v>
      </c>
      <c r="I232" s="129">
        <v>18.882721244522699</v>
      </c>
      <c r="J232" s="129">
        <v>19.91666666667</v>
      </c>
      <c r="K232" s="129">
        <v>371.50386924237301</v>
      </c>
      <c r="L232" s="81">
        <v>19.91666666667</v>
      </c>
      <c r="M232" s="82">
        <v>-295.33031270792702</v>
      </c>
      <c r="N232" s="82">
        <v>-6687.6198145028502</v>
      </c>
      <c r="O232" s="82">
        <v>-2887.54153227813</v>
      </c>
      <c r="P232" s="82">
        <v>-81599.036934995005</v>
      </c>
    </row>
    <row r="233" spans="1:16" ht="12" customHeight="1" x14ac:dyDescent="0.25">
      <c r="A233" s="77"/>
      <c r="B233" s="77">
        <v>19.456</v>
      </c>
      <c r="C233" s="77">
        <v>-2.5</v>
      </c>
      <c r="D233" s="131">
        <f t="shared" si="60"/>
        <v>229</v>
      </c>
      <c r="E233" s="131" t="str">
        <f t="shared" si="59"/>
        <v/>
      </c>
      <c r="F233" s="118">
        <v>19.4559999999999</v>
      </c>
      <c r="G233" s="118">
        <v>-2.5</v>
      </c>
      <c r="H233" s="129">
        <v>20</v>
      </c>
      <c r="I233" s="129">
        <v>18.5277018768152</v>
      </c>
      <c r="J233" s="129">
        <v>20</v>
      </c>
      <c r="K233" s="129">
        <v>371.286952950125</v>
      </c>
      <c r="L233" s="81">
        <v>20</v>
      </c>
      <c r="M233" s="82">
        <v>-307.28238524042098</v>
      </c>
      <c r="N233" s="82">
        <v>-6860.85347439013</v>
      </c>
      <c r="O233" s="82">
        <v>-3067.44888073533</v>
      </c>
      <c r="P233" s="82">
        <v>-84203.059494996895</v>
      </c>
    </row>
    <row r="234" spans="1:16" ht="12" customHeight="1" x14ac:dyDescent="0.25">
      <c r="A234" s="77"/>
      <c r="B234" s="77">
        <v>19.506</v>
      </c>
      <c r="C234" s="77">
        <v>-2.1</v>
      </c>
      <c r="D234" s="131">
        <f t="shared" si="60"/>
        <v>230</v>
      </c>
      <c r="E234" s="131" t="str">
        <f t="shared" si="59"/>
        <v/>
      </c>
      <c r="F234" s="118">
        <v>19.506</v>
      </c>
      <c r="G234" s="118">
        <v>-2.1</v>
      </c>
      <c r="H234" s="129">
        <v>20.08333333333</v>
      </c>
      <c r="I234" s="129">
        <v>18.372551480525399</v>
      </c>
      <c r="J234" s="129">
        <v>20.08333333333</v>
      </c>
      <c r="K234" s="129">
        <v>371.06964141367399</v>
      </c>
      <c r="L234" s="81">
        <v>20.08333333333</v>
      </c>
      <c r="M234" s="82">
        <v>-294.46076325466601</v>
      </c>
      <c r="N234" s="82">
        <v>-6115.9401831597997</v>
      </c>
      <c r="O234" s="82">
        <v>-2875.07208180413</v>
      </c>
      <c r="P234" s="82">
        <v>-73030.480460050094</v>
      </c>
    </row>
    <row r="235" spans="1:16" ht="12" customHeight="1" x14ac:dyDescent="0.25">
      <c r="A235" s="77"/>
      <c r="B235" s="77">
        <v>19.661999999999999</v>
      </c>
      <c r="C235" s="77">
        <v>2.1</v>
      </c>
      <c r="D235" s="131">
        <f t="shared" si="60"/>
        <v>231</v>
      </c>
      <c r="E235" s="131" t="str">
        <f t="shared" si="59"/>
        <v/>
      </c>
      <c r="F235" s="118">
        <v>19.6619999999999</v>
      </c>
      <c r="G235" s="118">
        <v>2.1</v>
      </c>
      <c r="H235" s="129">
        <v>20.16666666667</v>
      </c>
      <c r="I235" s="129">
        <v>18.574248438704199</v>
      </c>
      <c r="J235" s="129">
        <v>20.16666666667</v>
      </c>
      <c r="K235" s="129">
        <v>370.85199456069603</v>
      </c>
      <c r="L235" s="81">
        <v>20.16666666667</v>
      </c>
      <c r="M235" s="82">
        <v>-268.83182258356499</v>
      </c>
      <c r="N235" s="82">
        <v>-5169.1238221302701</v>
      </c>
      <c r="O235" s="82">
        <v>-2489.9151688752499</v>
      </c>
      <c r="P235" s="82">
        <v>-58823.737833251696</v>
      </c>
    </row>
    <row r="236" spans="1:16" ht="12" customHeight="1" x14ac:dyDescent="0.25">
      <c r="A236" s="77"/>
      <c r="B236" s="77">
        <v>19.712</v>
      </c>
      <c r="C236" s="77">
        <v>2.5</v>
      </c>
      <c r="D236" s="131">
        <f t="shared" si="60"/>
        <v>232</v>
      </c>
      <c r="E236" s="131" t="str">
        <f t="shared" si="59"/>
        <v/>
      </c>
      <c r="F236" s="118">
        <v>19.7119999999999</v>
      </c>
      <c r="G236" s="118">
        <v>2.5</v>
      </c>
      <c r="H236" s="129">
        <v>20.25</v>
      </c>
      <c r="I236" s="129">
        <v>18.955188362467201</v>
      </c>
      <c r="J236" s="129">
        <v>20.25</v>
      </c>
      <c r="K236" s="129">
        <v>370.63408922835799</v>
      </c>
      <c r="L236" s="81">
        <v>20.25</v>
      </c>
      <c r="M236" s="82">
        <v>-254.19181675114399</v>
      </c>
      <c r="N236" s="82">
        <v>-4905.5739822042297</v>
      </c>
      <c r="O236" s="82">
        <v>-2269.5662889100499</v>
      </c>
      <c r="P236" s="82">
        <v>-54864.465652344603</v>
      </c>
    </row>
    <row r="237" spans="1:16" ht="12" customHeight="1" x14ac:dyDescent="0.25">
      <c r="A237" s="77"/>
      <c r="B237" s="77">
        <v>19.762</v>
      </c>
      <c r="C237" s="77">
        <v>2</v>
      </c>
      <c r="D237" s="131">
        <f t="shared" si="60"/>
        <v>233</v>
      </c>
      <c r="E237" s="131" t="str">
        <f t="shared" si="59"/>
        <v/>
      </c>
      <c r="F237" s="118">
        <v>19.762</v>
      </c>
      <c r="G237" s="118">
        <v>2</v>
      </c>
      <c r="H237" s="129">
        <v>20.33333333333</v>
      </c>
      <c r="I237" s="129">
        <v>19.157215856578201</v>
      </c>
      <c r="J237" s="129">
        <v>20.33333333333</v>
      </c>
      <c r="K237" s="129">
        <v>370.41594785207701</v>
      </c>
      <c r="L237" s="81">
        <v>20.33333333333</v>
      </c>
      <c r="M237" s="82">
        <v>-265.16627189258799</v>
      </c>
      <c r="N237" s="82">
        <v>-5613.24020539511</v>
      </c>
      <c r="O237" s="82">
        <v>-2434.1084778322402</v>
      </c>
      <c r="P237" s="82">
        <v>-65477.657467524899</v>
      </c>
    </row>
    <row r="238" spans="1:16" ht="12" customHeight="1" x14ac:dyDescent="0.25">
      <c r="A238" s="77"/>
      <c r="B238" s="77">
        <v>19.917999999999999</v>
      </c>
      <c r="C238" s="77">
        <v>-2.4</v>
      </c>
      <c r="D238" s="131">
        <f t="shared" si="60"/>
        <v>234</v>
      </c>
      <c r="E238" s="131" t="str">
        <f t="shared" si="59"/>
        <v/>
      </c>
      <c r="F238" s="118">
        <v>19.9179999999999</v>
      </c>
      <c r="G238" s="118">
        <v>-2.3999999999999901</v>
      </c>
      <c r="H238" s="129">
        <v>20.41666666667</v>
      </c>
      <c r="I238" s="129">
        <v>19.011167754254501</v>
      </c>
      <c r="J238" s="129">
        <v>20.41666666667</v>
      </c>
      <c r="K238" s="129">
        <v>370.19752131320701</v>
      </c>
      <c r="L238" s="81">
        <v>20.41666666667</v>
      </c>
      <c r="M238" s="82">
        <v>-289.18460072553302</v>
      </c>
      <c r="N238" s="82">
        <v>-6530.1057974019504</v>
      </c>
      <c r="O238" s="82">
        <v>-2794.9858043151798</v>
      </c>
      <c r="P238" s="82">
        <v>-79234.439267244699</v>
      </c>
    </row>
    <row r="239" spans="1:16" ht="12" customHeight="1" x14ac:dyDescent="0.25">
      <c r="A239" s="77"/>
      <c r="B239" s="77">
        <v>19.968</v>
      </c>
      <c r="C239" s="77">
        <v>-2.8</v>
      </c>
      <c r="D239" s="131">
        <f t="shared" si="60"/>
        <v>235</v>
      </c>
      <c r="E239" s="131" t="str">
        <f t="shared" si="59"/>
        <v/>
      </c>
      <c r="F239" s="118">
        <v>19.9679999999999</v>
      </c>
      <c r="G239" s="118">
        <v>-2.7999999999999901</v>
      </c>
      <c r="H239" s="129">
        <v>20.5</v>
      </c>
      <c r="I239" s="129">
        <v>18.6652109078716</v>
      </c>
      <c r="J239" s="129">
        <v>20.5</v>
      </c>
      <c r="K239" s="129">
        <v>369.97873702999698</v>
      </c>
      <c r="L239" s="81">
        <v>20.5</v>
      </c>
      <c r="M239" s="82">
        <v>-304.58279404772998</v>
      </c>
      <c r="N239" s="82">
        <v>-6854.81724607041</v>
      </c>
      <c r="O239" s="82">
        <v>-3026.6505745802601</v>
      </c>
      <c r="P239" s="82">
        <v>-84110.866203763901</v>
      </c>
    </row>
    <row r="240" spans="1:16" ht="12" customHeight="1" x14ac:dyDescent="0.25">
      <c r="A240" s="77"/>
      <c r="B240" s="77">
        <v>20.018000000000001</v>
      </c>
      <c r="C240" s="77">
        <v>-2.4</v>
      </c>
      <c r="D240" s="131">
        <f t="shared" si="60"/>
        <v>236</v>
      </c>
      <c r="E240" s="131" t="str">
        <f t="shared" si="59"/>
        <v/>
      </c>
      <c r="F240" s="118">
        <v>20.018000000000001</v>
      </c>
      <c r="G240" s="118">
        <v>-2.3999999999999901</v>
      </c>
      <c r="H240" s="129">
        <v>20.58333333333</v>
      </c>
      <c r="I240" s="129">
        <v>18.4620035525014</v>
      </c>
      <c r="J240" s="129">
        <v>20.58333333333</v>
      </c>
      <c r="K240" s="129">
        <v>369.75956946643498</v>
      </c>
      <c r="L240" s="81">
        <v>20.58333333333</v>
      </c>
      <c r="M240" s="82">
        <v>-295.74044368775901</v>
      </c>
      <c r="N240" s="82">
        <v>-6234.0274360651902</v>
      </c>
      <c r="O240" s="82">
        <v>-2894.1001335809601</v>
      </c>
      <c r="P240" s="82">
        <v>-74801.116636466904</v>
      </c>
    </row>
    <row r="241" spans="1:16" ht="12" customHeight="1" x14ac:dyDescent="0.25">
      <c r="A241" s="77"/>
      <c r="B241" s="77">
        <v>20.173999999999999</v>
      </c>
      <c r="C241" s="77">
        <v>2.4</v>
      </c>
      <c r="D241" s="131">
        <f t="shared" si="60"/>
        <v>237</v>
      </c>
      <c r="E241" s="131" t="str">
        <f t="shared" si="59"/>
        <v/>
      </c>
      <c r="F241" s="118">
        <v>20.1739999999999</v>
      </c>
      <c r="G241" s="118">
        <v>2.3999999999999901</v>
      </c>
      <c r="H241" s="129">
        <v>20.66666666667</v>
      </c>
      <c r="I241" s="129">
        <v>18.5810465403435</v>
      </c>
      <c r="J241" s="129">
        <v>20.66666666667</v>
      </c>
      <c r="K241" s="129">
        <v>369.54006152112299</v>
      </c>
      <c r="L241" s="81">
        <v>20.66666666667</v>
      </c>
      <c r="M241" s="82">
        <v>-273.47533230480599</v>
      </c>
      <c r="N241" s="82">
        <v>-5363.5463885028603</v>
      </c>
      <c r="O241" s="82">
        <v>-2559.5524864773802</v>
      </c>
      <c r="P241" s="82">
        <v>-61740.688682245098</v>
      </c>
    </row>
    <row r="242" spans="1:16" ht="12" customHeight="1" x14ac:dyDescent="0.25">
      <c r="A242" s="77"/>
      <c r="B242" s="77">
        <v>20.224</v>
      </c>
      <c r="C242" s="77">
        <v>2.8</v>
      </c>
      <c r="D242" s="131">
        <f t="shared" si="60"/>
        <v>238</v>
      </c>
      <c r="E242" s="131" t="str">
        <f t="shared" si="59"/>
        <v/>
      </c>
      <c r="F242" s="118">
        <v>20.224</v>
      </c>
      <c r="G242" s="118">
        <v>2.7999999999999901</v>
      </c>
      <c r="H242" s="129">
        <v>20.75</v>
      </c>
      <c r="I242" s="129">
        <v>18.905312785718401</v>
      </c>
      <c r="J242" s="129">
        <v>20.75</v>
      </c>
      <c r="K242" s="129">
        <v>369.32028322833798</v>
      </c>
      <c r="L242" s="81">
        <v>20.75</v>
      </c>
      <c r="M242" s="82">
        <v>-257.74766231429402</v>
      </c>
      <c r="N242" s="82">
        <v>-4998.2808898668</v>
      </c>
      <c r="O242" s="82">
        <v>-2322.9313751168302</v>
      </c>
      <c r="P242" s="82">
        <v>-56256.303110629597</v>
      </c>
    </row>
    <row r="243" spans="1:16" ht="12" customHeight="1" x14ac:dyDescent="0.25">
      <c r="A243" s="77"/>
      <c r="B243" s="77">
        <v>20.274000000000001</v>
      </c>
      <c r="C243" s="77">
        <v>2.4</v>
      </c>
      <c r="D243" s="131">
        <f t="shared" si="60"/>
        <v>239</v>
      </c>
      <c r="E243" s="131" t="str">
        <f t="shared" si="59"/>
        <v/>
      </c>
      <c r="F243" s="118">
        <v>20.274000000000001</v>
      </c>
      <c r="G243" s="118">
        <v>2.3999999999999901</v>
      </c>
      <c r="H243" s="129">
        <v>20.83333333333</v>
      </c>
      <c r="I243" s="129">
        <v>19.102067761317901</v>
      </c>
      <c r="J243" s="129">
        <v>20.83333333333</v>
      </c>
      <c r="K243" s="129">
        <v>369.10026261555902</v>
      </c>
      <c r="L243" s="81">
        <v>20.83333333333</v>
      </c>
      <c r="M243" s="82">
        <v>-265.84449086891601</v>
      </c>
      <c r="N243" s="82">
        <v>-5584.0704441261096</v>
      </c>
      <c r="O243" s="82">
        <v>-2444.2499180561999</v>
      </c>
      <c r="P243" s="82">
        <v>-65041.124417598498</v>
      </c>
    </row>
    <row r="244" spans="1:16" ht="12" customHeight="1" x14ac:dyDescent="0.25">
      <c r="A244" s="77"/>
      <c r="B244" s="77">
        <v>20.43</v>
      </c>
      <c r="C244" s="77">
        <v>-2.1</v>
      </c>
      <c r="D244" s="131">
        <f t="shared" si="60"/>
        <v>240</v>
      </c>
      <c r="E244" s="131" t="str">
        <f t="shared" si="59"/>
        <v/>
      </c>
      <c r="F244" s="118">
        <v>20.4299999999999</v>
      </c>
      <c r="G244" s="118">
        <v>-2.1</v>
      </c>
      <c r="H244" s="129">
        <v>20.91666666667</v>
      </c>
      <c r="I244" s="129">
        <v>18.973711050717501</v>
      </c>
      <c r="J244" s="129">
        <v>20.91666666667</v>
      </c>
      <c r="K244" s="129">
        <v>368.87995986960902</v>
      </c>
      <c r="L244" s="81">
        <v>20.91666666667</v>
      </c>
      <c r="M244" s="82">
        <v>-288.87492020035</v>
      </c>
      <c r="N244" s="82">
        <v>-6490.68557471653</v>
      </c>
      <c r="O244" s="82">
        <v>-2790.2516489104</v>
      </c>
      <c r="P244" s="82">
        <v>-78643.748731878106</v>
      </c>
    </row>
    <row r="245" spans="1:16" ht="12" customHeight="1" x14ac:dyDescent="0.25">
      <c r="A245" s="77"/>
      <c r="B245" s="77">
        <v>20.48</v>
      </c>
      <c r="C245" s="77">
        <v>-2.5</v>
      </c>
      <c r="D245" s="131">
        <f t="shared" si="60"/>
        <v>241</v>
      </c>
      <c r="E245" s="131" t="str">
        <f t="shared" si="59"/>
        <v/>
      </c>
      <c r="F245" s="118">
        <v>20.48</v>
      </c>
      <c r="G245" s="118">
        <v>-2.5</v>
      </c>
      <c r="H245" s="129">
        <v>21</v>
      </c>
      <c r="I245" s="129">
        <v>18.622810113404601</v>
      </c>
      <c r="J245" s="129">
        <v>21</v>
      </c>
      <c r="K245" s="129">
        <v>368.65930546622201</v>
      </c>
      <c r="L245" s="81">
        <v>21</v>
      </c>
      <c r="M245" s="82">
        <v>-306.39833530207699</v>
      </c>
      <c r="N245" s="82">
        <v>-6919.0615032225796</v>
      </c>
      <c r="O245" s="82">
        <v>-3053.8234492143802</v>
      </c>
      <c r="P245" s="82">
        <v>-85075.280751103506</v>
      </c>
    </row>
    <row r="246" spans="1:16" ht="12" customHeight="1" x14ac:dyDescent="0.25">
      <c r="A246" s="77"/>
      <c r="B246" s="77">
        <v>20.53</v>
      </c>
      <c r="C246" s="77">
        <v>-2.1</v>
      </c>
      <c r="D246" s="131">
        <f t="shared" si="60"/>
        <v>242</v>
      </c>
      <c r="E246" s="131" t="str">
        <f t="shared" si="59"/>
        <v/>
      </c>
      <c r="F246" s="118">
        <v>20.53</v>
      </c>
      <c r="G246" s="118">
        <v>-2.1</v>
      </c>
      <c r="H246" s="129">
        <v>21.08333333333</v>
      </c>
      <c r="I246" s="129">
        <v>18.378927060209499</v>
      </c>
      <c r="J246" s="129">
        <v>21.08333333333</v>
      </c>
      <c r="K246" s="129">
        <v>368.441910881468</v>
      </c>
      <c r="L246" s="81">
        <v>21.08333333333</v>
      </c>
      <c r="M246" s="82">
        <v>-300.68496483944898</v>
      </c>
      <c r="N246" s="82">
        <v>-6432.2702340567903</v>
      </c>
      <c r="O246" s="82">
        <v>-2967.04797730981</v>
      </c>
      <c r="P246" s="82">
        <v>-77439.7468587529</v>
      </c>
    </row>
    <row r="247" spans="1:16" ht="12" customHeight="1" x14ac:dyDescent="0.25">
      <c r="A247" s="77"/>
      <c r="B247" s="77">
        <v>20.686</v>
      </c>
      <c r="C247" s="77">
        <v>2.1</v>
      </c>
      <c r="D247" s="131">
        <f t="shared" si="60"/>
        <v>243</v>
      </c>
      <c r="E247" s="131" t="str">
        <f t="shared" si="59"/>
        <v/>
      </c>
      <c r="F247" s="118">
        <v>20.6859999999999</v>
      </c>
      <c r="G247" s="118">
        <v>2.1</v>
      </c>
      <c r="H247" s="129">
        <v>21.16666666667</v>
      </c>
      <c r="I247" s="129">
        <v>18.484187752399102</v>
      </c>
      <c r="J247" s="129">
        <v>21.16666666667</v>
      </c>
      <c r="K247" s="129">
        <v>368.223569306939</v>
      </c>
      <c r="L247" s="81">
        <v>21.16666666667</v>
      </c>
      <c r="M247" s="82">
        <v>-276.24480097025503</v>
      </c>
      <c r="N247" s="82">
        <v>-5458.3742895681398</v>
      </c>
      <c r="O247" s="82">
        <v>-2598.6825669418399</v>
      </c>
      <c r="P247" s="82">
        <v>-62554.565435810597</v>
      </c>
    </row>
    <row r="248" spans="1:16" ht="12" customHeight="1" x14ac:dyDescent="0.25">
      <c r="A248" s="77"/>
      <c r="B248" s="77">
        <v>20.736000000000001</v>
      </c>
      <c r="C248" s="77">
        <v>2.5</v>
      </c>
      <c r="D248" s="131">
        <f t="shared" si="60"/>
        <v>244</v>
      </c>
      <c r="E248" s="131" t="str">
        <f t="shared" si="59"/>
        <v/>
      </c>
      <c r="F248" s="118">
        <v>20.736000000000001</v>
      </c>
      <c r="G248" s="118">
        <v>2.5</v>
      </c>
      <c r="H248" s="129">
        <v>21.25</v>
      </c>
      <c r="I248" s="129">
        <v>18.851611946287701</v>
      </c>
      <c r="J248" s="129">
        <v>21.25</v>
      </c>
      <c r="K248" s="129">
        <v>368.00454736510198</v>
      </c>
      <c r="L248" s="81">
        <v>21.25</v>
      </c>
      <c r="M248" s="82">
        <v>-256.173333854193</v>
      </c>
      <c r="N248" s="82">
        <v>-4948.9138097242903</v>
      </c>
      <c r="O248" s="82">
        <v>-2296.0465556398799</v>
      </c>
      <c r="P248" s="82">
        <v>-54750.087553232399</v>
      </c>
    </row>
    <row r="249" spans="1:16" ht="12" customHeight="1" x14ac:dyDescent="0.25">
      <c r="A249" s="77"/>
      <c r="B249" s="77">
        <v>20.786000000000001</v>
      </c>
      <c r="C249" s="77">
        <v>2</v>
      </c>
      <c r="D249" s="131">
        <f t="shared" si="60"/>
        <v>245</v>
      </c>
      <c r="E249" s="131" t="str">
        <f t="shared" si="59"/>
        <v/>
      </c>
      <c r="F249" s="118">
        <v>20.786000000000001</v>
      </c>
      <c r="G249" s="118">
        <v>2</v>
      </c>
      <c r="H249" s="129">
        <v>21.33333333333</v>
      </c>
      <c r="I249" s="129">
        <v>19.137819541205399</v>
      </c>
      <c r="J249" s="129">
        <v>21.33333333333</v>
      </c>
      <c r="K249" s="129">
        <v>367.78497954578398</v>
      </c>
      <c r="L249" s="81">
        <v>21.33333333333</v>
      </c>
      <c r="M249" s="82">
        <v>-260.05716688709202</v>
      </c>
      <c r="N249" s="82">
        <v>-5431.4781532981397</v>
      </c>
      <c r="O249" s="82">
        <v>-2353.60223499208</v>
      </c>
      <c r="P249" s="82">
        <v>-61904.0196541041</v>
      </c>
    </row>
    <row r="250" spans="1:16" ht="12" customHeight="1" x14ac:dyDescent="0.25">
      <c r="A250" s="77"/>
      <c r="B250" s="77">
        <v>20.942</v>
      </c>
      <c r="C250" s="77">
        <v>-2.4</v>
      </c>
      <c r="D250" s="131">
        <f t="shared" si="60"/>
        <v>246</v>
      </c>
      <c r="E250" s="131" t="str">
        <f t="shared" si="59"/>
        <v/>
      </c>
      <c r="F250" s="118">
        <v>20.942</v>
      </c>
      <c r="G250" s="118">
        <v>-2.3999999999999901</v>
      </c>
      <c r="H250" s="129">
        <v>21.41666666667</v>
      </c>
      <c r="I250" s="129">
        <v>19.088551254528699</v>
      </c>
      <c r="J250" s="129">
        <v>21.41666666667</v>
      </c>
      <c r="K250" s="129">
        <v>367.56487136416598</v>
      </c>
      <c r="L250" s="81">
        <v>21.41666666667</v>
      </c>
      <c r="M250" s="82">
        <v>-282.84000846542602</v>
      </c>
      <c r="N250" s="82">
        <v>-6401.1919997077002</v>
      </c>
      <c r="O250" s="82">
        <v>-2695.5953976822798</v>
      </c>
      <c r="P250" s="82">
        <v>-76410.481986702303</v>
      </c>
    </row>
    <row r="251" spans="1:16" ht="12" customHeight="1" x14ac:dyDescent="0.25">
      <c r="A251" s="77"/>
      <c r="B251" s="77">
        <v>20.992000000000001</v>
      </c>
      <c r="C251" s="77">
        <v>-2.8</v>
      </c>
      <c r="D251" s="131">
        <f t="shared" si="60"/>
        <v>247</v>
      </c>
      <c r="E251" s="131" t="str">
        <f t="shared" si="59"/>
        <v/>
      </c>
      <c r="F251" s="118">
        <v>20.992000000000001</v>
      </c>
      <c r="G251" s="118">
        <v>-2.7999999999999901</v>
      </c>
      <c r="H251" s="129">
        <v>21.5</v>
      </c>
      <c r="I251" s="129">
        <v>18.7682934597646</v>
      </c>
      <c r="J251" s="129">
        <v>21.5</v>
      </c>
      <c r="K251" s="129">
        <v>367.34416398583397</v>
      </c>
      <c r="L251" s="81">
        <v>21.5</v>
      </c>
      <c r="M251" s="82">
        <v>-302.77706238395501</v>
      </c>
      <c r="N251" s="82">
        <v>-6954.8204333600197</v>
      </c>
      <c r="O251" s="82">
        <v>-2995.2878359842498</v>
      </c>
      <c r="P251" s="82">
        <v>-84698.770464704998</v>
      </c>
    </row>
    <row r="252" spans="1:16" ht="12" customHeight="1" x14ac:dyDescent="0.25">
      <c r="A252" s="77"/>
      <c r="B252" s="77">
        <v>21.042000000000002</v>
      </c>
      <c r="C252" s="77">
        <v>-2.4</v>
      </c>
      <c r="D252" s="131">
        <f t="shared" si="60"/>
        <v>248</v>
      </c>
      <c r="E252" s="131" t="str">
        <f t="shared" si="59"/>
        <v/>
      </c>
      <c r="F252" s="118">
        <v>21.042000000000002</v>
      </c>
      <c r="G252" s="118">
        <v>-2.3999999999999901</v>
      </c>
      <c r="H252" s="129">
        <v>21.58333333333</v>
      </c>
      <c r="I252" s="129">
        <v>18.492738966141001</v>
      </c>
      <c r="J252" s="129">
        <v>21.58333333333</v>
      </c>
      <c r="K252" s="129">
        <v>367.122818971953</v>
      </c>
      <c r="L252" s="81">
        <v>21.58333333333</v>
      </c>
      <c r="M252" s="82">
        <v>-301.11502389210199</v>
      </c>
      <c r="N252" s="82">
        <v>-6583.9386486486601</v>
      </c>
      <c r="O252" s="82">
        <v>-2970.6003288042498</v>
      </c>
      <c r="P252" s="82">
        <v>-79127.178230857302</v>
      </c>
    </row>
    <row r="253" spans="1:16" ht="12" customHeight="1" x14ac:dyDescent="0.25">
      <c r="A253" s="77"/>
      <c r="B253" s="77">
        <v>21.198</v>
      </c>
      <c r="C253" s="77">
        <v>2.4</v>
      </c>
      <c r="D253" s="131">
        <f t="shared" si="60"/>
        <v>249</v>
      </c>
      <c r="E253" s="131" t="str">
        <f t="shared" si="59"/>
        <v/>
      </c>
      <c r="F253" s="118">
        <v>21.198</v>
      </c>
      <c r="G253" s="118">
        <v>2.3999999999999901</v>
      </c>
      <c r="H253" s="129">
        <v>21.66666666667</v>
      </c>
      <c r="I253" s="129">
        <v>18.521913987109599</v>
      </c>
      <c r="J253" s="129">
        <v>21.66666666667</v>
      </c>
      <c r="K253" s="129">
        <v>366.90086443075802</v>
      </c>
      <c r="L253" s="81">
        <v>21.66666666667</v>
      </c>
      <c r="M253" s="82">
        <v>-280.312370839739</v>
      </c>
      <c r="N253" s="82">
        <v>-5678.2755215974103</v>
      </c>
      <c r="O253" s="82">
        <v>-2658.1010971841802</v>
      </c>
      <c r="P253" s="82">
        <v>-65533.5903925249</v>
      </c>
    </row>
    <row r="254" spans="1:16" ht="12" customHeight="1" x14ac:dyDescent="0.25">
      <c r="A254" s="77"/>
      <c r="B254" s="77">
        <v>21.248000000000001</v>
      </c>
      <c r="C254" s="77">
        <v>2.8</v>
      </c>
      <c r="D254" s="131">
        <f t="shared" si="60"/>
        <v>250</v>
      </c>
      <c r="E254" s="131" t="str">
        <f t="shared" si="59"/>
        <v/>
      </c>
      <c r="F254" s="118">
        <v>21.248000000000001</v>
      </c>
      <c r="G254" s="118">
        <v>2.7999999999999901</v>
      </c>
      <c r="H254" s="129">
        <v>21.75</v>
      </c>
      <c r="I254" s="129">
        <v>18.815985602696401</v>
      </c>
      <c r="J254" s="129">
        <v>21.75</v>
      </c>
      <c r="K254" s="129">
        <v>366.67837052591398</v>
      </c>
      <c r="L254" s="81">
        <v>21.75</v>
      </c>
      <c r="M254" s="82">
        <v>-260.91822978949602</v>
      </c>
      <c r="N254" s="82">
        <v>-5120.7533006256299</v>
      </c>
      <c r="O254" s="82">
        <v>-2366.4318489278999</v>
      </c>
      <c r="P254" s="82">
        <v>-57161.499726647198</v>
      </c>
    </row>
    <row r="255" spans="1:16" ht="12" customHeight="1" x14ac:dyDescent="0.25">
      <c r="A255" s="77"/>
      <c r="B255" s="77">
        <v>21.297999999999998</v>
      </c>
      <c r="C255" s="77">
        <v>2.4</v>
      </c>
      <c r="D255" s="131">
        <f t="shared" si="60"/>
        <v>251</v>
      </c>
      <c r="E255" s="131" t="str">
        <f t="shared" si="59"/>
        <v/>
      </c>
      <c r="F255" s="118">
        <v>21.297999999999899</v>
      </c>
      <c r="G255" s="118">
        <v>2.3999999999999901</v>
      </c>
      <c r="H255" s="129">
        <v>21.83333333333</v>
      </c>
      <c r="I255" s="129">
        <v>19.084364151873899</v>
      </c>
      <c r="J255" s="129">
        <v>21.83333333333</v>
      </c>
      <c r="K255" s="129">
        <v>366.45538413733198</v>
      </c>
      <c r="L255" s="81">
        <v>21.83333333333</v>
      </c>
      <c r="M255" s="82">
        <v>-261.39277279854502</v>
      </c>
      <c r="N255" s="82">
        <v>-5430.9060776619699</v>
      </c>
      <c r="O255" s="82">
        <v>-2373.1863827052098</v>
      </c>
      <c r="P255" s="82">
        <v>-61807.904336624902</v>
      </c>
    </row>
    <row r="256" spans="1:16" ht="12" customHeight="1" x14ac:dyDescent="0.25">
      <c r="A256" s="77"/>
      <c r="B256" s="77">
        <v>21.454000000000001</v>
      </c>
      <c r="C256" s="77">
        <v>-2.1</v>
      </c>
      <c r="D256" s="131">
        <f t="shared" si="60"/>
        <v>252</v>
      </c>
      <c r="E256" s="131" t="str">
        <f t="shared" si="59"/>
        <v/>
      </c>
      <c r="F256" s="118">
        <v>21.454000000000001</v>
      </c>
      <c r="G256" s="118">
        <v>-2.1</v>
      </c>
      <c r="H256" s="129">
        <v>21.91666666667</v>
      </c>
      <c r="I256" s="129">
        <v>19.050012447070799</v>
      </c>
      <c r="J256" s="129">
        <v>21.91666666667</v>
      </c>
      <c r="K256" s="129">
        <v>366.23188435377301</v>
      </c>
      <c r="L256" s="81">
        <v>21.91666666667</v>
      </c>
      <c r="M256" s="82">
        <v>-282.65979607399203</v>
      </c>
      <c r="N256" s="82">
        <v>-6364.1085444074497</v>
      </c>
      <c r="O256" s="82">
        <v>-2692.5749420690199</v>
      </c>
      <c r="P256" s="82">
        <v>-75806.4455834728</v>
      </c>
    </row>
    <row r="257" spans="1:16" ht="12" customHeight="1" x14ac:dyDescent="0.25">
      <c r="A257" s="77"/>
      <c r="B257" s="77">
        <v>21.504000000000001</v>
      </c>
      <c r="C257" s="77">
        <v>-2.5</v>
      </c>
      <c r="D257" s="131">
        <f t="shared" si="60"/>
        <v>253</v>
      </c>
      <c r="E257" s="131" t="str">
        <f t="shared" si="59"/>
        <v/>
      </c>
      <c r="F257" s="118">
        <v>21.504000000000001</v>
      </c>
      <c r="G257" s="118">
        <v>-2.5</v>
      </c>
      <c r="H257" s="129">
        <v>22</v>
      </c>
      <c r="I257" s="129">
        <v>18.7365892772481</v>
      </c>
      <c r="J257" s="129">
        <v>22</v>
      </c>
      <c r="K257" s="129">
        <v>366.00780518004802</v>
      </c>
      <c r="L257" s="81">
        <v>22</v>
      </c>
      <c r="M257" s="82">
        <v>-303.584022328598</v>
      </c>
      <c r="N257" s="82">
        <v>-6979.0634110352703</v>
      </c>
      <c r="O257" s="82">
        <v>-3007.17341957599</v>
      </c>
      <c r="P257" s="82">
        <v>-85035.491840723596</v>
      </c>
    </row>
    <row r="258" spans="1:16" ht="12" customHeight="1" x14ac:dyDescent="0.25">
      <c r="A258" s="77"/>
      <c r="B258" s="77">
        <v>21.553999999999998</v>
      </c>
      <c r="C258" s="77">
        <v>-2.1</v>
      </c>
      <c r="D258" s="131">
        <f t="shared" si="60"/>
        <v>254</v>
      </c>
      <c r="E258" s="131" t="str">
        <f t="shared" si="59"/>
        <v/>
      </c>
      <c r="F258" s="118">
        <v>21.553999999999899</v>
      </c>
      <c r="G258" s="118">
        <v>-2.1</v>
      </c>
      <c r="H258" s="129">
        <v>22.08333333333</v>
      </c>
      <c r="I258" s="129">
        <v>18.4259306850537</v>
      </c>
      <c r="J258" s="129">
        <v>22.08333333333</v>
      </c>
      <c r="K258" s="129">
        <v>365.78310038515798</v>
      </c>
      <c r="L258" s="81">
        <v>22.08333333333</v>
      </c>
      <c r="M258" s="82">
        <v>-305.49165091729401</v>
      </c>
      <c r="N258" s="82">
        <v>-6743.9451307879099</v>
      </c>
      <c r="O258" s="82">
        <v>-3036.1787335682502</v>
      </c>
      <c r="P258" s="82">
        <v>-81512.307686341897</v>
      </c>
    </row>
    <row r="259" spans="1:16" ht="12" customHeight="1" x14ac:dyDescent="0.25">
      <c r="A259" s="77"/>
      <c r="B259" s="77">
        <v>21.71</v>
      </c>
      <c r="C259" s="77">
        <v>2.1</v>
      </c>
      <c r="D259" s="131">
        <f t="shared" si="60"/>
        <v>255</v>
      </c>
      <c r="E259" s="131" t="str">
        <f t="shared" si="59"/>
        <v/>
      </c>
      <c r="F259" s="118">
        <v>21.71</v>
      </c>
      <c r="G259" s="118">
        <v>2.1</v>
      </c>
      <c r="H259" s="129">
        <v>22.16666666667</v>
      </c>
      <c r="I259" s="129">
        <v>18.427419038331902</v>
      </c>
      <c r="J259" s="129">
        <v>22.16666666667</v>
      </c>
      <c r="K259" s="129">
        <v>365.55779423791301</v>
      </c>
      <c r="L259" s="81">
        <v>22.16666666667</v>
      </c>
      <c r="M259" s="82">
        <v>-283.912078213396</v>
      </c>
      <c r="N259" s="82">
        <v>-5763.8909410613996</v>
      </c>
      <c r="O259" s="82">
        <v>-2712.0844621954702</v>
      </c>
      <c r="P259" s="82">
        <v>-66809.534357936995</v>
      </c>
    </row>
    <row r="260" spans="1:16" ht="12" customHeight="1" x14ac:dyDescent="0.25">
      <c r="A260" s="77"/>
      <c r="B260" s="77">
        <v>21.76</v>
      </c>
      <c r="C260" s="77">
        <v>2.5</v>
      </c>
      <c r="D260" s="131">
        <f t="shared" si="60"/>
        <v>256</v>
      </c>
      <c r="E260" s="131" t="str">
        <f t="shared" si="59"/>
        <v/>
      </c>
      <c r="F260" s="118">
        <v>21.76</v>
      </c>
      <c r="G260" s="118">
        <v>2.5</v>
      </c>
      <c r="H260" s="129">
        <v>22.25</v>
      </c>
      <c r="I260" s="129">
        <v>18.7469325050292</v>
      </c>
      <c r="J260" s="129">
        <v>22.25</v>
      </c>
      <c r="K260" s="129">
        <v>365.33196334573103</v>
      </c>
      <c r="L260" s="81">
        <v>22.25</v>
      </c>
      <c r="M260" s="82">
        <v>-260.343174622812</v>
      </c>
      <c r="N260" s="82">
        <v>-5036.3221023796996</v>
      </c>
      <c r="O260" s="82">
        <v>-2357.7141877621102</v>
      </c>
      <c r="P260" s="82">
        <v>-55889.829220402098</v>
      </c>
    </row>
    <row r="261" spans="1:16" ht="12" customHeight="1" x14ac:dyDescent="0.25">
      <c r="A261" s="77"/>
      <c r="B261" s="77">
        <v>21.81</v>
      </c>
      <c r="C261" s="77">
        <v>2</v>
      </c>
      <c r="D261" s="131">
        <f t="shared" si="60"/>
        <v>257</v>
      </c>
      <c r="E261" s="131" t="str">
        <f t="shared" si="59"/>
        <v/>
      </c>
      <c r="F261" s="118">
        <v>21.809999999999899</v>
      </c>
      <c r="G261" s="118">
        <v>2</v>
      </c>
      <c r="H261" s="129">
        <v>22.33333333333</v>
      </c>
      <c r="I261" s="129">
        <v>19.092327548326601</v>
      </c>
      <c r="J261" s="129">
        <v>22.33333333333</v>
      </c>
      <c r="K261" s="129">
        <v>365.10566819336299</v>
      </c>
      <c r="L261" s="81">
        <v>22.33333333333</v>
      </c>
      <c r="M261" s="82">
        <v>-256.40454391615702</v>
      </c>
      <c r="N261" s="82">
        <v>-5218.5659422541203</v>
      </c>
      <c r="O261" s="82">
        <v>-2298.1178624586701</v>
      </c>
      <c r="P261" s="82">
        <v>-58618.528733578401</v>
      </c>
    </row>
    <row r="262" spans="1:16" ht="12" customHeight="1" x14ac:dyDescent="0.25">
      <c r="A262" s="77"/>
      <c r="B262" s="77">
        <v>21.966000000000001</v>
      </c>
      <c r="C262" s="77">
        <v>-2.4</v>
      </c>
      <c r="D262" s="131">
        <f t="shared" si="60"/>
        <v>258</v>
      </c>
      <c r="E262" s="131" t="str">
        <f t="shared" ref="E262:E325" si="61">IF(D262&lt;=$G$3,F262,"")</f>
        <v/>
      </c>
      <c r="F262" s="118">
        <v>21.966000000000001</v>
      </c>
      <c r="G262" s="118">
        <v>-2.3999999999999901</v>
      </c>
      <c r="H262" s="129">
        <v>22.41666666667</v>
      </c>
      <c r="I262" s="129">
        <v>19.14470088257</v>
      </c>
      <c r="J262" s="129">
        <v>22.41666666667</v>
      </c>
      <c r="K262" s="129">
        <v>364.878898944615</v>
      </c>
      <c r="L262" s="81">
        <v>22.41666666667</v>
      </c>
      <c r="M262" s="82">
        <v>-275.875571203748</v>
      </c>
      <c r="N262" s="82">
        <v>-6147.6955328984895</v>
      </c>
      <c r="O262" s="82">
        <v>-2590.4485221149098</v>
      </c>
      <c r="P262" s="82">
        <v>-72556.156433270007</v>
      </c>
    </row>
    <row r="263" spans="1:16" ht="12" customHeight="1" x14ac:dyDescent="0.25">
      <c r="A263" s="77"/>
      <c r="B263" s="77">
        <v>22.015999999999998</v>
      </c>
      <c r="C263" s="77">
        <v>-2.8</v>
      </c>
      <c r="D263" s="131">
        <f t="shared" ref="D263:D326" si="62">D262+1</f>
        <v>259</v>
      </c>
      <c r="E263" s="131" t="str">
        <f t="shared" si="61"/>
        <v/>
      </c>
      <c r="F263" s="118">
        <v>22.015999999999899</v>
      </c>
      <c r="G263" s="118">
        <v>-2.7999999999999901</v>
      </c>
      <c r="H263" s="129">
        <v>22.5</v>
      </c>
      <c r="I263" s="129">
        <v>18.877653345454899</v>
      </c>
      <c r="J263" s="129">
        <v>22.5</v>
      </c>
      <c r="K263" s="129">
        <v>364.65158973853403</v>
      </c>
      <c r="L263" s="81">
        <v>22.5</v>
      </c>
      <c r="M263" s="82">
        <v>-298.63768095312099</v>
      </c>
      <c r="N263" s="82">
        <v>-6879.6380479182399</v>
      </c>
      <c r="O263" s="82">
        <v>-2932.6108476837599</v>
      </c>
      <c r="P263" s="82">
        <v>-83540.505247293506</v>
      </c>
    </row>
    <row r="264" spans="1:16" ht="12" customHeight="1" x14ac:dyDescent="0.25">
      <c r="A264" s="77"/>
      <c r="B264" s="77">
        <v>22.065999999999999</v>
      </c>
      <c r="C264" s="77">
        <v>-2.4</v>
      </c>
      <c r="D264" s="131">
        <f t="shared" si="62"/>
        <v>260</v>
      </c>
      <c r="E264" s="131" t="str">
        <f t="shared" si="61"/>
        <v/>
      </c>
      <c r="F264" s="118">
        <v>22.065999999999899</v>
      </c>
      <c r="G264" s="118">
        <v>-2.3999999999999901</v>
      </c>
      <c r="H264" s="129">
        <v>22.58333333333</v>
      </c>
      <c r="I264" s="129">
        <v>18.5538707774244</v>
      </c>
      <c r="J264" s="129">
        <v>22.58333333333</v>
      </c>
      <c r="K264" s="129">
        <v>364.42368323282102</v>
      </c>
      <c r="L264" s="81">
        <v>22.58333333333</v>
      </c>
      <c r="M264" s="82">
        <v>-304.19290010874101</v>
      </c>
      <c r="N264" s="82">
        <v>-6783.8805277125102</v>
      </c>
      <c r="O264" s="82">
        <v>-3016.4271852166098</v>
      </c>
      <c r="P264" s="82">
        <v>-82108.815629373901</v>
      </c>
    </row>
    <row r="265" spans="1:16" ht="12" customHeight="1" x14ac:dyDescent="0.25">
      <c r="A265" s="77"/>
      <c r="B265" s="77">
        <v>22.222000000000001</v>
      </c>
      <c r="C265" s="77">
        <v>2.4</v>
      </c>
      <c r="D265" s="131">
        <f t="shared" si="62"/>
        <v>261</v>
      </c>
      <c r="E265" s="131" t="str">
        <f t="shared" si="61"/>
        <v/>
      </c>
      <c r="F265" s="118">
        <v>22.222000000000001</v>
      </c>
      <c r="G265" s="118">
        <v>2.3999999999999901</v>
      </c>
      <c r="H265" s="129">
        <v>22.66666666667</v>
      </c>
      <c r="I265" s="129">
        <v>18.486536387454901</v>
      </c>
      <c r="J265" s="129">
        <v>22.66666666667</v>
      </c>
      <c r="K265" s="129">
        <v>364.19518605167298</v>
      </c>
      <c r="L265" s="81">
        <v>22.66666666667</v>
      </c>
      <c r="M265" s="82">
        <v>-287.04179278299398</v>
      </c>
      <c r="N265" s="82">
        <v>-5936.2220452259398</v>
      </c>
      <c r="O265" s="82">
        <v>-2758.9224750111998</v>
      </c>
      <c r="P265" s="82">
        <v>-69393.566753645398</v>
      </c>
    </row>
    <row r="266" spans="1:16" ht="12" customHeight="1" x14ac:dyDescent="0.25">
      <c r="A266" s="77"/>
      <c r="B266" s="77">
        <v>22.271999999999998</v>
      </c>
      <c r="C266" s="77">
        <v>2.8</v>
      </c>
      <c r="D266" s="131">
        <f t="shared" si="62"/>
        <v>262</v>
      </c>
      <c r="E266" s="131" t="str">
        <f t="shared" si="61"/>
        <v/>
      </c>
      <c r="F266" s="118">
        <v>22.271999999999899</v>
      </c>
      <c r="G266" s="118">
        <v>2.7999999999999901</v>
      </c>
      <c r="H266" s="129">
        <v>22.75</v>
      </c>
      <c r="I266" s="129">
        <v>18.7240232057665</v>
      </c>
      <c r="J266" s="129">
        <v>22.75</v>
      </c>
      <c r="K266" s="129">
        <v>363.96616049653699</v>
      </c>
      <c r="L266" s="81">
        <v>22.75</v>
      </c>
      <c r="M266" s="82">
        <v>-265.33184802716301</v>
      </c>
      <c r="N266" s="82">
        <v>-5216.3674431545196</v>
      </c>
      <c r="O266" s="82">
        <v>-2432.5620693759302</v>
      </c>
      <c r="P266" s="82">
        <v>-58590.981221612303</v>
      </c>
    </row>
    <row r="267" spans="1:16" ht="12" customHeight="1" x14ac:dyDescent="0.25">
      <c r="A267" s="77"/>
      <c r="B267" s="77">
        <v>22.321999999999999</v>
      </c>
      <c r="C267" s="77">
        <v>2.4</v>
      </c>
      <c r="D267" s="131">
        <f t="shared" si="62"/>
        <v>263</v>
      </c>
      <c r="E267" s="131" t="str">
        <f t="shared" si="61"/>
        <v/>
      </c>
      <c r="F267" s="118">
        <v>22.3219999999999</v>
      </c>
      <c r="G267" s="118">
        <v>2.3999999999999901</v>
      </c>
      <c r="H267" s="129">
        <v>22.83333333333</v>
      </c>
      <c r="I267" s="129">
        <v>19.034386424788899</v>
      </c>
      <c r="J267" s="129">
        <v>22.83333333333</v>
      </c>
      <c r="K267" s="129">
        <v>363.73666592255699</v>
      </c>
      <c r="L267" s="81">
        <v>22.83333333333</v>
      </c>
      <c r="M267" s="82">
        <v>-258.74367480589098</v>
      </c>
      <c r="N267" s="82">
        <v>-5249.4658735356097</v>
      </c>
      <c r="O267" s="82">
        <v>-2333.2110618420502</v>
      </c>
      <c r="P267" s="82">
        <v>-59082.885312478298</v>
      </c>
    </row>
    <row r="268" spans="1:16" ht="12" customHeight="1" x14ac:dyDescent="0.25">
      <c r="A268" s="77"/>
      <c r="B268" s="77">
        <v>22.478000000000002</v>
      </c>
      <c r="C268" s="77">
        <v>-2.1</v>
      </c>
      <c r="D268" s="131">
        <f t="shared" si="62"/>
        <v>264</v>
      </c>
      <c r="E268" s="131" t="str">
        <f t="shared" si="61"/>
        <v/>
      </c>
      <c r="F268" s="118">
        <v>22.478000000000002</v>
      </c>
      <c r="G268" s="118">
        <v>-2.1</v>
      </c>
      <c r="H268" s="129">
        <v>22.91666666667</v>
      </c>
      <c r="I268" s="129">
        <v>19.0980414172477</v>
      </c>
      <c r="J268" s="129">
        <v>22.91666666667</v>
      </c>
      <c r="K268" s="129">
        <v>363.50670125233398</v>
      </c>
      <c r="L268" s="81">
        <v>22.91666666667</v>
      </c>
      <c r="M268" s="82">
        <v>-275.70776713033399</v>
      </c>
      <c r="N268" s="82">
        <v>-6093.9505335999002</v>
      </c>
      <c r="O268" s="82">
        <v>-2587.8618044693799</v>
      </c>
      <c r="P268" s="82">
        <v>-71750.525888213393</v>
      </c>
    </row>
    <row r="269" spans="1:16" ht="12" customHeight="1" x14ac:dyDescent="0.25">
      <c r="A269" s="77"/>
      <c r="B269" s="77">
        <v>22.527999999999999</v>
      </c>
      <c r="C269" s="77">
        <v>-2.5</v>
      </c>
      <c r="D269" s="131">
        <f t="shared" si="62"/>
        <v>265</v>
      </c>
      <c r="E269" s="131" t="str">
        <f t="shared" si="61"/>
        <v/>
      </c>
      <c r="F269" s="118">
        <v>22.527999999999899</v>
      </c>
      <c r="G269" s="118">
        <v>-2.5</v>
      </c>
      <c r="H269" s="129">
        <v>23</v>
      </c>
      <c r="I269" s="129">
        <v>18.8461141858071</v>
      </c>
      <c r="J269" s="129">
        <v>23</v>
      </c>
      <c r="K269" s="129">
        <v>363.276208483684</v>
      </c>
      <c r="L269" s="81">
        <v>23</v>
      </c>
      <c r="M269" s="82">
        <v>-298.74747090182501</v>
      </c>
      <c r="N269" s="82">
        <v>-6868.8249547468504</v>
      </c>
      <c r="O269" s="82">
        <v>-2934.1577665455702</v>
      </c>
      <c r="P269" s="82">
        <v>-83378.663724383296</v>
      </c>
    </row>
    <row r="270" spans="1:16" ht="12" customHeight="1" x14ac:dyDescent="0.25">
      <c r="A270" s="77"/>
      <c r="B270" s="77">
        <v>22.577999999999999</v>
      </c>
      <c r="C270" s="77">
        <v>-2.1</v>
      </c>
      <c r="D270" s="131">
        <f t="shared" si="62"/>
        <v>266</v>
      </c>
      <c r="E270" s="131" t="str">
        <f t="shared" si="61"/>
        <v/>
      </c>
      <c r="F270" s="118">
        <v>22.5779999999999</v>
      </c>
      <c r="G270" s="118">
        <v>-2.1</v>
      </c>
      <c r="H270" s="129">
        <v>23.08333333333</v>
      </c>
      <c r="I270" s="129">
        <v>18.500063090667702</v>
      </c>
      <c r="J270" s="129">
        <v>23.08333333333</v>
      </c>
      <c r="K270" s="129">
        <v>363.04512942062098</v>
      </c>
      <c r="L270" s="81">
        <v>23.08333333333</v>
      </c>
      <c r="M270" s="82">
        <v>-307.48773836841298</v>
      </c>
      <c r="N270" s="82">
        <v>-6905.4015344729596</v>
      </c>
      <c r="O270" s="82">
        <v>-3065.8201182964999</v>
      </c>
      <c r="P270" s="82">
        <v>-83932.491523599296</v>
      </c>
    </row>
    <row r="271" spans="1:16" ht="12" customHeight="1" x14ac:dyDescent="0.25">
      <c r="A271" s="77"/>
      <c r="B271" s="77">
        <v>22.734000000000002</v>
      </c>
      <c r="C271" s="77">
        <v>2.1</v>
      </c>
      <c r="D271" s="131">
        <f t="shared" si="62"/>
        <v>267</v>
      </c>
      <c r="E271" s="131" t="str">
        <f t="shared" si="61"/>
        <v/>
      </c>
      <c r="F271" s="118">
        <v>22.734000000000002</v>
      </c>
      <c r="G271" s="118">
        <v>2.1</v>
      </c>
      <c r="H271" s="129">
        <v>23.16666666667</v>
      </c>
      <c r="I271" s="129">
        <v>18.393354196198398</v>
      </c>
      <c r="J271" s="129">
        <v>23.16666666667</v>
      </c>
      <c r="K271" s="129">
        <v>362.81346616644799</v>
      </c>
      <c r="L271" s="81">
        <v>23.16666666667</v>
      </c>
      <c r="M271" s="82">
        <v>-291.67602846787901</v>
      </c>
      <c r="N271" s="82">
        <v>-6075.7373349836198</v>
      </c>
      <c r="O271" s="82">
        <v>-2828.4783200136098</v>
      </c>
      <c r="P271" s="82">
        <v>-71487.809386231995</v>
      </c>
    </row>
    <row r="272" spans="1:16" ht="12" customHeight="1" x14ac:dyDescent="0.25">
      <c r="A272" s="77"/>
      <c r="B272" s="77">
        <v>22.783999999999999</v>
      </c>
      <c r="C272" s="77">
        <v>2.5</v>
      </c>
      <c r="D272" s="131">
        <f t="shared" si="62"/>
        <v>268</v>
      </c>
      <c r="E272" s="131" t="str">
        <f t="shared" si="61"/>
        <v/>
      </c>
      <c r="F272" s="118">
        <v>22.783999999999899</v>
      </c>
      <c r="G272" s="118">
        <v>2.5</v>
      </c>
      <c r="H272" s="129">
        <v>23.25</v>
      </c>
      <c r="I272" s="129">
        <v>18.6383229907015</v>
      </c>
      <c r="J272" s="129">
        <v>23.25</v>
      </c>
      <c r="K272" s="129">
        <v>362.58128480767999</v>
      </c>
      <c r="L272" s="81">
        <v>23.25</v>
      </c>
      <c r="M272" s="82">
        <v>-266.13845211205398</v>
      </c>
      <c r="N272" s="82">
        <v>-5177.9839565798302</v>
      </c>
      <c r="O272" s="82">
        <v>-2444.6388541014999</v>
      </c>
      <c r="P272" s="82">
        <v>-58016.467663488504</v>
      </c>
    </row>
    <row r="273" spans="1:16" ht="12" customHeight="1" x14ac:dyDescent="0.25">
      <c r="A273" s="77"/>
      <c r="B273" s="77">
        <v>22.834</v>
      </c>
      <c r="C273" s="77">
        <v>2</v>
      </c>
      <c r="D273" s="131">
        <f t="shared" si="62"/>
        <v>269</v>
      </c>
      <c r="E273" s="131" t="str">
        <f t="shared" si="61"/>
        <v/>
      </c>
      <c r="F273" s="118">
        <v>22.8339999999999</v>
      </c>
      <c r="G273" s="118">
        <v>2</v>
      </c>
      <c r="H273" s="129">
        <v>23.33333333333</v>
      </c>
      <c r="I273" s="129">
        <v>19.013285234079301</v>
      </c>
      <c r="J273" s="129">
        <v>23.33333333333</v>
      </c>
      <c r="K273" s="129">
        <v>362.34865714995402</v>
      </c>
      <c r="L273" s="81">
        <v>23.33333333333</v>
      </c>
      <c r="M273" s="82">
        <v>-254.961238394894</v>
      </c>
      <c r="N273" s="82">
        <v>-5065.6087944828796</v>
      </c>
      <c r="O273" s="82">
        <v>-2276.2981778170201</v>
      </c>
      <c r="P273" s="82">
        <v>-56325.158388480297</v>
      </c>
    </row>
    <row r="274" spans="1:16" ht="12" customHeight="1" x14ac:dyDescent="0.25">
      <c r="A274" s="77"/>
      <c r="B274" s="77">
        <v>22.99</v>
      </c>
      <c r="C274" s="77">
        <v>-2.4</v>
      </c>
      <c r="D274" s="131">
        <f t="shared" si="62"/>
        <v>270</v>
      </c>
      <c r="E274" s="131" t="str">
        <f t="shared" si="61"/>
        <v/>
      </c>
      <c r="F274" s="118">
        <v>22.989999999999899</v>
      </c>
      <c r="G274" s="118">
        <v>-2.3999999999999901</v>
      </c>
      <c r="H274" s="129">
        <v>23.41666666667</v>
      </c>
      <c r="I274" s="129">
        <v>19.170190100619799</v>
      </c>
      <c r="J274" s="129">
        <v>23.41666666667</v>
      </c>
      <c r="K274" s="129">
        <v>362.115595624891</v>
      </c>
      <c r="L274" s="81">
        <v>23.41666666667</v>
      </c>
      <c r="M274" s="82">
        <v>-268.76203053347598</v>
      </c>
      <c r="N274" s="82">
        <v>-5850.2106810477098</v>
      </c>
      <c r="O274" s="82">
        <v>-2483.3435240828499</v>
      </c>
      <c r="P274" s="82">
        <v>-68093.218421230107</v>
      </c>
    </row>
    <row r="275" spans="1:16" ht="12" customHeight="1" x14ac:dyDescent="0.25">
      <c r="A275" s="77"/>
      <c r="B275" s="77">
        <v>23.04</v>
      </c>
      <c r="C275" s="77">
        <v>-2.8</v>
      </c>
      <c r="D275" s="131">
        <f t="shared" si="62"/>
        <v>271</v>
      </c>
      <c r="E275" s="131" t="str">
        <f t="shared" si="61"/>
        <v/>
      </c>
      <c r="F275" s="118">
        <v>23.0399999999999</v>
      </c>
      <c r="G275" s="118">
        <v>-2.7999999999999901</v>
      </c>
      <c r="H275" s="129">
        <v>23.5</v>
      </c>
      <c r="I275" s="129">
        <v>18.981701044336099</v>
      </c>
      <c r="J275" s="129">
        <v>23.5</v>
      </c>
      <c r="K275" s="129">
        <v>361.88204616542902</v>
      </c>
      <c r="L275" s="81">
        <v>23.5</v>
      </c>
      <c r="M275" s="82">
        <v>-292.87908346537</v>
      </c>
      <c r="N275" s="82">
        <v>-6727.1975770425497</v>
      </c>
      <c r="O275" s="82">
        <v>-2845.7553528825802</v>
      </c>
      <c r="P275" s="82">
        <v>-81252.402646030096</v>
      </c>
    </row>
    <row r="276" spans="1:16" ht="12" customHeight="1" x14ac:dyDescent="0.25">
      <c r="A276" s="77"/>
      <c r="B276" s="77">
        <v>23.09</v>
      </c>
      <c r="C276" s="77">
        <v>-2.4</v>
      </c>
      <c r="D276" s="131">
        <f t="shared" si="62"/>
        <v>272</v>
      </c>
      <c r="E276" s="131" t="str">
        <f t="shared" si="61"/>
        <v/>
      </c>
      <c r="F276" s="118">
        <v>23.0899999999999</v>
      </c>
      <c r="G276" s="118">
        <v>-2.3999999999999901</v>
      </c>
      <c r="H276" s="129">
        <v>23.58333333333</v>
      </c>
      <c r="I276" s="129">
        <v>18.636944991446999</v>
      </c>
      <c r="J276" s="129">
        <v>23.58333333333</v>
      </c>
      <c r="K276" s="129">
        <v>361.64794176911801</v>
      </c>
      <c r="L276" s="81">
        <v>23.58333333333</v>
      </c>
      <c r="M276" s="82">
        <v>-305.29623023021401</v>
      </c>
      <c r="N276" s="82">
        <v>-6918.0587275052203</v>
      </c>
      <c r="O276" s="82">
        <v>-3032.64966308974</v>
      </c>
      <c r="P276" s="82">
        <v>-84120.861076633199</v>
      </c>
    </row>
    <row r="277" spans="1:16" ht="12" customHeight="1" x14ac:dyDescent="0.25">
      <c r="A277" s="77"/>
      <c r="B277" s="77">
        <v>23.245999999999999</v>
      </c>
      <c r="C277" s="77">
        <v>2.4</v>
      </c>
      <c r="D277" s="131">
        <f t="shared" si="62"/>
        <v>273</v>
      </c>
      <c r="E277" s="131" t="str">
        <f t="shared" si="61"/>
        <v/>
      </c>
      <c r="F277" s="118">
        <v>23.245999999999899</v>
      </c>
      <c r="G277" s="118">
        <v>2.3999999999999901</v>
      </c>
      <c r="H277" s="129">
        <v>23.66666666667</v>
      </c>
      <c r="I277" s="129">
        <v>18.474304756028701</v>
      </c>
      <c r="J277" s="129">
        <v>23.66666666667</v>
      </c>
      <c r="K277" s="129">
        <v>361.41326794781799</v>
      </c>
      <c r="L277" s="81">
        <v>23.66666666667</v>
      </c>
      <c r="M277" s="82">
        <v>-293.62643197702101</v>
      </c>
      <c r="N277" s="82">
        <v>-6214.0955479776303</v>
      </c>
      <c r="O277" s="82">
        <v>-2857.58396508955</v>
      </c>
      <c r="P277" s="82">
        <v>-73562.779372997</v>
      </c>
    </row>
    <row r="278" spans="1:16" ht="12" customHeight="1" x14ac:dyDescent="0.25">
      <c r="A278" s="77"/>
      <c r="B278" s="77">
        <v>23.295999999999999</v>
      </c>
      <c r="C278" s="77">
        <v>2.8</v>
      </c>
      <c r="D278" s="131">
        <f t="shared" si="62"/>
        <v>274</v>
      </c>
      <c r="E278" s="131" t="str">
        <f t="shared" si="61"/>
        <v/>
      </c>
      <c r="F278" s="118">
        <v>23.2959999999999</v>
      </c>
      <c r="G278" s="118">
        <v>2.7999999999999901</v>
      </c>
      <c r="H278" s="129">
        <v>23.75</v>
      </c>
      <c r="I278" s="129">
        <v>18.6340807010662</v>
      </c>
      <c r="J278" s="129">
        <v>23.75</v>
      </c>
      <c r="K278" s="129">
        <v>361.17807447475002</v>
      </c>
      <c r="L278" s="81">
        <v>23.75</v>
      </c>
      <c r="M278" s="82">
        <v>-271.13837148838201</v>
      </c>
      <c r="N278" s="82">
        <v>-5376.5410413436903</v>
      </c>
      <c r="O278" s="82">
        <v>-2519.6356572218301</v>
      </c>
      <c r="P278" s="82">
        <v>-60995.714897697202</v>
      </c>
    </row>
    <row r="279" spans="1:16" ht="12" customHeight="1" x14ac:dyDescent="0.25">
      <c r="A279" s="77"/>
      <c r="B279" s="77">
        <v>23.346</v>
      </c>
      <c r="C279" s="77">
        <v>2.4</v>
      </c>
      <c r="D279" s="131">
        <f t="shared" si="62"/>
        <v>275</v>
      </c>
      <c r="E279" s="131" t="str">
        <f t="shared" si="61"/>
        <v/>
      </c>
      <c r="F279" s="118">
        <v>23.346</v>
      </c>
      <c r="G279" s="118">
        <v>2.3999999999999901</v>
      </c>
      <c r="H279" s="129">
        <v>23.83333333333</v>
      </c>
      <c r="I279" s="129">
        <v>18.961263824831001</v>
      </c>
      <c r="J279" s="129">
        <v>23.83333333333</v>
      </c>
      <c r="K279" s="129">
        <v>360.942428690751</v>
      </c>
      <c r="L279" s="81">
        <v>23.83333333333</v>
      </c>
      <c r="M279" s="82">
        <v>-257.95946061818302</v>
      </c>
      <c r="N279" s="82">
        <v>-5128.6580092776403</v>
      </c>
      <c r="O279" s="82">
        <v>-2321.2867232078102</v>
      </c>
      <c r="P279" s="82">
        <v>-57272.238810926203</v>
      </c>
    </row>
    <row r="280" spans="1:16" ht="12" customHeight="1" x14ac:dyDescent="0.25">
      <c r="A280" s="77"/>
      <c r="B280" s="77">
        <v>23.501999999999999</v>
      </c>
      <c r="C280" s="77">
        <v>-2.1</v>
      </c>
      <c r="D280" s="131">
        <f t="shared" si="62"/>
        <v>276</v>
      </c>
      <c r="E280" s="131" t="str">
        <f t="shared" si="61"/>
        <v/>
      </c>
      <c r="F280" s="118">
        <v>23.501999999999899</v>
      </c>
      <c r="G280" s="118">
        <v>-2.1</v>
      </c>
      <c r="H280" s="129">
        <v>23.91666666667</v>
      </c>
      <c r="I280" s="129">
        <v>19.118843010695802</v>
      </c>
      <c r="J280" s="129">
        <v>23.91666666667</v>
      </c>
      <c r="K280" s="129">
        <v>360.70634973410603</v>
      </c>
      <c r="L280" s="81">
        <v>23.91666666667</v>
      </c>
      <c r="M280" s="82">
        <v>-269.18530143889899</v>
      </c>
      <c r="N280" s="82">
        <v>-5814.6861007145098</v>
      </c>
      <c r="O280" s="82">
        <v>-2489.6433366491501</v>
      </c>
      <c r="P280" s="82">
        <v>-67561.402425771899</v>
      </c>
    </row>
    <row r="281" spans="1:16" ht="12" customHeight="1" x14ac:dyDescent="0.25">
      <c r="A281" s="77"/>
      <c r="B281" s="77">
        <v>23.552</v>
      </c>
      <c r="C281" s="77">
        <v>-2.5</v>
      </c>
      <c r="D281" s="131">
        <f t="shared" si="62"/>
        <v>277</v>
      </c>
      <c r="E281" s="131" t="str">
        <f t="shared" si="61"/>
        <v/>
      </c>
      <c r="F281" s="118">
        <v>23.5519999999999</v>
      </c>
      <c r="G281" s="118">
        <v>-2.5</v>
      </c>
      <c r="H281" s="129">
        <v>24</v>
      </c>
      <c r="I281" s="129">
        <v>18.948979548904902</v>
      </c>
      <c r="J281" s="129">
        <v>24</v>
      </c>
      <c r="K281" s="129">
        <v>360.46979248926499</v>
      </c>
      <c r="L281" s="81">
        <v>24</v>
      </c>
      <c r="M281" s="82">
        <v>-292.56016863162</v>
      </c>
      <c r="N281" s="82">
        <v>-6691.2464439387204</v>
      </c>
      <c r="O281" s="82">
        <v>-2840.8703208537599</v>
      </c>
      <c r="P281" s="82">
        <v>-80713.806277406402</v>
      </c>
    </row>
    <row r="282" spans="1:16" ht="12" customHeight="1" x14ac:dyDescent="0.25">
      <c r="A282" s="77"/>
      <c r="B282" s="77">
        <v>23.602</v>
      </c>
      <c r="C282" s="77">
        <v>-2.1</v>
      </c>
      <c r="D282" s="131">
        <f t="shared" si="62"/>
        <v>278</v>
      </c>
      <c r="E282" s="131" t="str">
        <f t="shared" si="61"/>
        <v/>
      </c>
      <c r="F282" s="118">
        <v>23.602</v>
      </c>
      <c r="G282" s="118">
        <v>-2.1</v>
      </c>
      <c r="H282" s="129">
        <v>24.08333333333</v>
      </c>
      <c r="I282" s="129">
        <v>18.591985245390902</v>
      </c>
      <c r="J282" s="129">
        <v>24.08333333333</v>
      </c>
      <c r="K282" s="129">
        <v>360.232691372087</v>
      </c>
      <c r="L282" s="81">
        <v>24.08333333333</v>
      </c>
      <c r="M282" s="82">
        <v>-307.76014573911198</v>
      </c>
      <c r="N282" s="82">
        <v>-7009.20265721535</v>
      </c>
      <c r="O282" s="82">
        <v>-3069.5553363690501</v>
      </c>
      <c r="P282" s="82">
        <v>-85488.969296789393</v>
      </c>
    </row>
    <row r="283" spans="1:16" ht="12" customHeight="1" x14ac:dyDescent="0.25">
      <c r="A283" s="77"/>
      <c r="B283" s="77">
        <v>23.757999999999999</v>
      </c>
      <c r="C283" s="77">
        <v>2.1</v>
      </c>
      <c r="D283" s="131">
        <f t="shared" si="62"/>
        <v>279</v>
      </c>
      <c r="E283" s="131" t="str">
        <f t="shared" si="61"/>
        <v/>
      </c>
      <c r="F283" s="118">
        <v>23.7579999999999</v>
      </c>
      <c r="G283" s="118">
        <v>2.1</v>
      </c>
      <c r="H283" s="129">
        <v>24.16666666667</v>
      </c>
      <c r="I283" s="129">
        <v>18.387844276233199</v>
      </c>
      <c r="J283" s="129">
        <v>24.16666666667</v>
      </c>
      <c r="K283" s="129">
        <v>359.99502717696998</v>
      </c>
      <c r="L283" s="81">
        <v>24.16666666667</v>
      </c>
      <c r="M283" s="82">
        <v>-298.46227226811999</v>
      </c>
      <c r="N283" s="82">
        <v>-6371.9596099028404</v>
      </c>
      <c r="O283" s="82">
        <v>-2930.1567181046298</v>
      </c>
      <c r="P283" s="82">
        <v>-75932.381640620297</v>
      </c>
    </row>
    <row r="284" spans="1:16" ht="12" customHeight="1" x14ac:dyDescent="0.25">
      <c r="A284" s="77"/>
      <c r="B284" s="77">
        <v>23.808</v>
      </c>
      <c r="C284" s="77">
        <v>2.5</v>
      </c>
      <c r="D284" s="131">
        <f t="shared" si="62"/>
        <v>280</v>
      </c>
      <c r="E284" s="131" t="str">
        <f t="shared" si="61"/>
        <v/>
      </c>
      <c r="F284" s="118">
        <v>23.8079999999999</v>
      </c>
      <c r="G284" s="118">
        <v>2.5</v>
      </c>
      <c r="H284" s="129">
        <v>24.25</v>
      </c>
      <c r="I284" s="129">
        <v>18.539591028274501</v>
      </c>
      <c r="J284" s="129">
        <v>24.25</v>
      </c>
      <c r="K284" s="129">
        <v>359.75685085196898</v>
      </c>
      <c r="L284" s="81">
        <v>24.25</v>
      </c>
      <c r="M284" s="82">
        <v>-273.198176709753</v>
      </c>
      <c r="N284" s="82">
        <v>-5388.6104993171202</v>
      </c>
      <c r="O284" s="82">
        <v>-2550.5396293102899</v>
      </c>
      <c r="P284" s="82">
        <v>-61178.367086263599</v>
      </c>
    </row>
    <row r="285" spans="1:16" ht="12" customHeight="1" x14ac:dyDescent="0.25">
      <c r="A285" s="77"/>
      <c r="B285" s="77">
        <v>23.858000000000001</v>
      </c>
      <c r="C285" s="77">
        <v>2</v>
      </c>
      <c r="D285" s="131">
        <f t="shared" si="62"/>
        <v>281</v>
      </c>
      <c r="E285" s="131" t="str">
        <f t="shared" si="61"/>
        <v/>
      </c>
      <c r="F285" s="118">
        <v>23.858000000000001</v>
      </c>
      <c r="G285" s="118">
        <v>2</v>
      </c>
      <c r="H285" s="129">
        <v>24.33333333333</v>
      </c>
      <c r="I285" s="129">
        <v>18.918065694220498</v>
      </c>
      <c r="J285" s="129">
        <v>24.33333333333</v>
      </c>
      <c r="K285" s="129">
        <v>359.51824043231801</v>
      </c>
      <c r="L285" s="81">
        <v>24.33333333333</v>
      </c>
      <c r="M285" s="82">
        <v>-255.328649960603</v>
      </c>
      <c r="N285" s="82">
        <v>-4976.0290337677798</v>
      </c>
      <c r="O285" s="82">
        <v>-2281.6924476079198</v>
      </c>
      <c r="P285" s="82">
        <v>-54983.453800016701</v>
      </c>
    </row>
    <row r="286" spans="1:16" ht="12" customHeight="1" x14ac:dyDescent="0.25">
      <c r="A286" s="77"/>
      <c r="B286" s="77">
        <v>24.013999999999999</v>
      </c>
      <c r="C286" s="77">
        <v>-2.4</v>
      </c>
      <c r="D286" s="131">
        <f t="shared" si="62"/>
        <v>282</v>
      </c>
      <c r="E286" s="131" t="str">
        <f t="shared" si="61"/>
        <v/>
      </c>
      <c r="F286" s="118">
        <v>24.0139999999999</v>
      </c>
      <c r="G286" s="118">
        <v>-2.3999999999999901</v>
      </c>
      <c r="H286" s="129">
        <v>24.41666666667</v>
      </c>
      <c r="I286" s="129">
        <v>19.166529663306601</v>
      </c>
      <c r="J286" s="129">
        <v>24.41666666667</v>
      </c>
      <c r="K286" s="129">
        <v>359.279229242322</v>
      </c>
      <c r="L286" s="81">
        <v>24.41666666667</v>
      </c>
      <c r="M286" s="82">
        <v>-262.74539450839501</v>
      </c>
      <c r="N286" s="82">
        <v>-5572.7067058443099</v>
      </c>
      <c r="O286" s="82">
        <v>-2392.7459631665702</v>
      </c>
      <c r="P286" s="82">
        <v>-63930.979280341096</v>
      </c>
    </row>
    <row r="287" spans="1:16" ht="12" customHeight="1" x14ac:dyDescent="0.25">
      <c r="A287" s="77"/>
      <c r="B287" s="77">
        <v>24.064</v>
      </c>
      <c r="C287" s="77">
        <v>-2.8</v>
      </c>
      <c r="D287" s="131">
        <f t="shared" si="62"/>
        <v>283</v>
      </c>
      <c r="E287" s="131" t="str">
        <f t="shared" si="61"/>
        <v/>
      </c>
      <c r="F287" s="118">
        <v>24.064</v>
      </c>
      <c r="G287" s="118">
        <v>-2.7999999999999901</v>
      </c>
      <c r="H287" s="129">
        <v>24.5</v>
      </c>
      <c r="I287" s="129">
        <v>19.070417833501601</v>
      </c>
      <c r="J287" s="129">
        <v>24.5</v>
      </c>
      <c r="K287" s="129">
        <v>359.039778903181</v>
      </c>
      <c r="L287" s="81">
        <v>24.5</v>
      </c>
      <c r="M287" s="82">
        <v>-286.27932850963902</v>
      </c>
      <c r="N287" s="82">
        <v>-6520.93482438296</v>
      </c>
      <c r="O287" s="82">
        <v>-2746.2849777862998</v>
      </c>
      <c r="P287" s="82">
        <v>-78157.542511577398</v>
      </c>
    </row>
    <row r="288" spans="1:16" ht="12" customHeight="1" x14ac:dyDescent="0.25">
      <c r="A288" s="77"/>
      <c r="B288" s="77">
        <v>24.114000000000001</v>
      </c>
      <c r="C288" s="77">
        <v>-2.4</v>
      </c>
      <c r="D288" s="131">
        <f t="shared" si="62"/>
        <v>284</v>
      </c>
      <c r="E288" s="131" t="str">
        <f t="shared" si="61"/>
        <v/>
      </c>
      <c r="F288" s="118">
        <v>24.114000000000001</v>
      </c>
      <c r="G288" s="118">
        <v>-2.3999999999999901</v>
      </c>
      <c r="H288" s="129">
        <v>24.58333333333</v>
      </c>
      <c r="I288" s="129">
        <v>18.733325301280299</v>
      </c>
      <c r="J288" s="129">
        <v>24.58333333333</v>
      </c>
      <c r="K288" s="129">
        <v>358.79981849288902</v>
      </c>
      <c r="L288" s="81">
        <v>24.58333333333</v>
      </c>
      <c r="M288" s="82">
        <v>-304.36576507939401</v>
      </c>
      <c r="N288" s="82">
        <v>-6974.4529961571097</v>
      </c>
      <c r="O288" s="82">
        <v>-3018.3110422335799</v>
      </c>
      <c r="P288" s="82">
        <v>-84966.2010698534</v>
      </c>
    </row>
    <row r="289" spans="1:16" ht="12" customHeight="1" x14ac:dyDescent="0.25">
      <c r="A289" s="77"/>
      <c r="B289" s="77">
        <v>24.27</v>
      </c>
      <c r="C289" s="77">
        <v>2.4</v>
      </c>
      <c r="D289" s="131">
        <f t="shared" si="62"/>
        <v>285</v>
      </c>
      <c r="E289" s="131" t="str">
        <f t="shared" si="61"/>
        <v/>
      </c>
      <c r="F289" s="118">
        <v>24.2699999999999</v>
      </c>
      <c r="G289" s="118">
        <v>2.3999999999999901</v>
      </c>
      <c r="H289" s="129">
        <v>24.66666666667</v>
      </c>
      <c r="I289" s="129">
        <v>18.489610303353501</v>
      </c>
      <c r="J289" s="129">
        <v>24.66666666667</v>
      </c>
      <c r="K289" s="129">
        <v>358.55931423423101</v>
      </c>
      <c r="L289" s="81">
        <v>24.66666666667</v>
      </c>
      <c r="M289" s="82">
        <v>-299.12366362974001</v>
      </c>
      <c r="N289" s="82">
        <v>-6473.0430086456199</v>
      </c>
      <c r="O289" s="82">
        <v>-2939.87810624342</v>
      </c>
      <c r="P289" s="82">
        <v>-77447.988513235105</v>
      </c>
    </row>
    <row r="290" spans="1:16" ht="12" customHeight="1" x14ac:dyDescent="0.25">
      <c r="A290" s="77"/>
      <c r="B290" s="77">
        <v>24.32</v>
      </c>
      <c r="C290" s="77">
        <v>2.8</v>
      </c>
      <c r="D290" s="131">
        <f t="shared" si="62"/>
        <v>286</v>
      </c>
      <c r="E290" s="131" t="str">
        <f t="shared" si="61"/>
        <v/>
      </c>
      <c r="F290" s="118">
        <v>24.32</v>
      </c>
      <c r="G290" s="118">
        <v>2.7999999999999901</v>
      </c>
      <c r="H290" s="129">
        <v>24.75</v>
      </c>
      <c r="I290" s="129">
        <v>18.561891655910099</v>
      </c>
      <c r="J290" s="129">
        <v>24.75</v>
      </c>
      <c r="K290" s="129">
        <v>358.31830017150702</v>
      </c>
      <c r="L290" s="81">
        <v>24.75</v>
      </c>
      <c r="M290" s="82">
        <v>-277.45759615027703</v>
      </c>
      <c r="N290" s="82">
        <v>-5577.42527785123</v>
      </c>
      <c r="O290" s="82">
        <v>-2614.3862239897799</v>
      </c>
      <c r="P290" s="82">
        <v>-64011.222252003201</v>
      </c>
    </row>
    <row r="291" spans="1:16" ht="12" customHeight="1" x14ac:dyDescent="0.25">
      <c r="A291" s="77"/>
      <c r="B291" s="77">
        <v>24.37</v>
      </c>
      <c r="C291" s="77">
        <v>2.4</v>
      </c>
      <c r="D291" s="131">
        <f t="shared" si="62"/>
        <v>287</v>
      </c>
      <c r="E291" s="131" t="str">
        <f t="shared" si="61"/>
        <v/>
      </c>
      <c r="F291" s="118">
        <v>24.37</v>
      </c>
      <c r="G291" s="118">
        <v>2.3999999999999901</v>
      </c>
      <c r="H291" s="129">
        <v>24.83333333333</v>
      </c>
      <c r="I291" s="129">
        <v>18.873968131610901</v>
      </c>
      <c r="J291" s="129">
        <v>24.83333333333</v>
      </c>
      <c r="K291" s="129">
        <v>358.07684528481002</v>
      </c>
      <c r="L291" s="81">
        <v>24.83333333333</v>
      </c>
      <c r="M291" s="82">
        <v>-259.54494956377903</v>
      </c>
      <c r="N291" s="82">
        <v>-5102.62146393902</v>
      </c>
      <c r="O291" s="82">
        <v>-2344.9634115666099</v>
      </c>
      <c r="P291" s="82">
        <v>-56883.790136772797</v>
      </c>
    </row>
    <row r="292" spans="1:16" ht="12" customHeight="1" x14ac:dyDescent="0.25">
      <c r="A292" s="77"/>
      <c r="B292" s="77">
        <v>24.526</v>
      </c>
      <c r="C292" s="77">
        <v>-2.1</v>
      </c>
      <c r="D292" s="131">
        <f t="shared" si="62"/>
        <v>288</v>
      </c>
      <c r="E292" s="131" t="str">
        <f t="shared" si="61"/>
        <v/>
      </c>
      <c r="F292" s="118">
        <v>24.5259999999999</v>
      </c>
      <c r="G292" s="118">
        <v>-2.1</v>
      </c>
      <c r="H292" s="129">
        <v>24.91666666667</v>
      </c>
      <c r="I292" s="129">
        <v>19.111055957444702</v>
      </c>
      <c r="J292" s="129">
        <v>24.91666666667</v>
      </c>
      <c r="K292" s="129">
        <v>357.83498697979701</v>
      </c>
      <c r="L292" s="81">
        <v>24.91666666667</v>
      </c>
      <c r="M292" s="82">
        <v>-263.70516096926502</v>
      </c>
      <c r="N292" s="82">
        <v>-5549.7358748608704</v>
      </c>
      <c r="O292" s="82">
        <v>-2407.1143907372398</v>
      </c>
      <c r="P292" s="82">
        <v>-63587.720893561302</v>
      </c>
    </row>
    <row r="293" spans="1:16" ht="12" customHeight="1" x14ac:dyDescent="0.25">
      <c r="A293" s="77"/>
      <c r="B293" s="77">
        <v>24.576000000000001</v>
      </c>
      <c r="C293" s="77">
        <v>-2.5</v>
      </c>
      <c r="D293" s="131">
        <f t="shared" si="62"/>
        <v>289</v>
      </c>
      <c r="E293" s="131" t="str">
        <f t="shared" si="61"/>
        <v/>
      </c>
      <c r="F293" s="118">
        <v>24.576000000000001</v>
      </c>
      <c r="G293" s="118">
        <v>-2.5</v>
      </c>
      <c r="H293" s="129">
        <v>25</v>
      </c>
      <c r="I293" s="129">
        <v>19.031498141862699</v>
      </c>
      <c r="J293" s="129">
        <v>25</v>
      </c>
      <c r="K293" s="129">
        <v>357.592696020809</v>
      </c>
      <c r="L293" s="81">
        <v>25</v>
      </c>
      <c r="M293" s="82">
        <v>-286.03140101858202</v>
      </c>
      <c r="N293" s="82">
        <v>-6479.38258732337</v>
      </c>
      <c r="O293" s="82">
        <v>-2742.4760451132001</v>
      </c>
      <c r="P293" s="82">
        <v>-77535.150930723306</v>
      </c>
    </row>
    <row r="294" spans="1:16" ht="12" customHeight="1" x14ac:dyDescent="0.25">
      <c r="A294" s="77"/>
      <c r="B294" s="77">
        <v>24.626000000000001</v>
      </c>
      <c r="C294" s="77">
        <v>-2.1</v>
      </c>
      <c r="D294" s="131">
        <f t="shared" si="62"/>
        <v>290</v>
      </c>
      <c r="E294" s="131" t="str">
        <f t="shared" si="61"/>
        <v/>
      </c>
      <c r="F294" s="118">
        <v>24.626000000000001</v>
      </c>
      <c r="G294" s="118">
        <v>-2.1</v>
      </c>
      <c r="H294" s="129">
        <v>25.08333333333</v>
      </c>
      <c r="I294" s="129">
        <v>18.697086573911498</v>
      </c>
      <c r="J294" s="129">
        <v>25.08333333333</v>
      </c>
      <c r="K294" s="129">
        <v>357.349906104063</v>
      </c>
      <c r="L294" s="81">
        <v>25.08333333333</v>
      </c>
      <c r="M294" s="82">
        <v>-305.53730237942199</v>
      </c>
      <c r="N294" s="82">
        <v>-7011.0450130716499</v>
      </c>
      <c r="O294" s="82">
        <v>-3035.80221747215</v>
      </c>
      <c r="P294" s="82">
        <v>-85515.968019078704</v>
      </c>
    </row>
    <row r="295" spans="1:16" ht="12" customHeight="1" x14ac:dyDescent="0.25">
      <c r="A295" s="77"/>
      <c r="B295" s="77">
        <v>24.782</v>
      </c>
      <c r="C295" s="77">
        <v>2.1</v>
      </c>
      <c r="D295" s="131">
        <f t="shared" si="62"/>
        <v>291</v>
      </c>
      <c r="E295" s="131" t="str">
        <f t="shared" si="61"/>
        <v/>
      </c>
      <c r="F295" s="118">
        <v>24.782</v>
      </c>
      <c r="G295" s="118">
        <v>2.1</v>
      </c>
      <c r="H295" s="129">
        <v>25.16666666667</v>
      </c>
      <c r="I295" s="129">
        <v>18.414155755796301</v>
      </c>
      <c r="J295" s="129">
        <v>25.16666666667</v>
      </c>
      <c r="K295" s="129">
        <v>357.106579377027</v>
      </c>
      <c r="L295" s="81">
        <v>25.16666666667</v>
      </c>
      <c r="M295" s="82">
        <v>-303.86179419484898</v>
      </c>
      <c r="N295" s="82">
        <v>-6640.9768743001796</v>
      </c>
      <c r="O295" s="82">
        <v>-3010.9668478311</v>
      </c>
      <c r="P295" s="82">
        <v>-79968.588974384795</v>
      </c>
    </row>
    <row r="296" spans="1:16" ht="12" customHeight="1" x14ac:dyDescent="0.25">
      <c r="A296" s="77"/>
      <c r="B296" s="77">
        <v>24.832000000000001</v>
      </c>
      <c r="C296" s="77">
        <v>2.5</v>
      </c>
      <c r="D296" s="131">
        <f t="shared" si="62"/>
        <v>292</v>
      </c>
      <c r="E296" s="131" t="str">
        <f t="shared" si="61"/>
        <v/>
      </c>
      <c r="F296" s="118">
        <v>24.832000000000001</v>
      </c>
      <c r="G296" s="118">
        <v>2.5</v>
      </c>
      <c r="H296" s="129">
        <v>25.25</v>
      </c>
      <c r="I296" s="129">
        <v>18.465174079745601</v>
      </c>
      <c r="J296" s="129">
        <v>25.25</v>
      </c>
      <c r="K296" s="129">
        <v>356.86274865893398</v>
      </c>
      <c r="L296" s="81">
        <v>25.25</v>
      </c>
      <c r="M296" s="82">
        <v>-280.53697373448898</v>
      </c>
      <c r="N296" s="82">
        <v>-5635.2592213281196</v>
      </c>
      <c r="O296" s="82">
        <v>-2660.60160032761</v>
      </c>
      <c r="P296" s="82">
        <v>-64880.544796769304</v>
      </c>
    </row>
    <row r="297" spans="1:16" ht="12" customHeight="1" x14ac:dyDescent="0.25">
      <c r="A297" s="77"/>
      <c r="B297" s="77">
        <v>24.882000000000001</v>
      </c>
      <c r="C297" s="77">
        <v>2</v>
      </c>
      <c r="D297" s="131">
        <f t="shared" si="62"/>
        <v>293</v>
      </c>
      <c r="E297" s="131" t="str">
        <f t="shared" si="61"/>
        <v/>
      </c>
      <c r="F297" s="118">
        <v>24.882000000000001</v>
      </c>
      <c r="G297" s="118">
        <v>2</v>
      </c>
      <c r="H297" s="129">
        <v>25.33333333333</v>
      </c>
      <c r="I297" s="129">
        <v>18.8104086883889</v>
      </c>
      <c r="J297" s="129">
        <v>25.33333333333</v>
      </c>
      <c r="K297" s="129">
        <v>356.61849083304497</v>
      </c>
      <c r="L297" s="81">
        <v>25.33333333333</v>
      </c>
      <c r="M297" s="82">
        <v>-258.40827661534797</v>
      </c>
      <c r="N297" s="82">
        <v>-4999.0505677470101</v>
      </c>
      <c r="O297" s="82">
        <v>-2327.8289695674998</v>
      </c>
      <c r="P297" s="82">
        <v>-55331.3453983176</v>
      </c>
    </row>
    <row r="298" spans="1:16" ht="12" customHeight="1" x14ac:dyDescent="0.25">
      <c r="A298" s="77"/>
      <c r="B298" s="77">
        <v>25.038</v>
      </c>
      <c r="C298" s="77">
        <v>-2.4</v>
      </c>
      <c r="D298" s="131">
        <f t="shared" si="62"/>
        <v>294</v>
      </c>
      <c r="E298" s="131" t="str">
        <f t="shared" si="61"/>
        <v/>
      </c>
      <c r="F298" s="118">
        <v>25.038</v>
      </c>
      <c r="G298" s="118">
        <v>-2.3999999999999901</v>
      </c>
      <c r="H298" s="129">
        <v>25.41666666667</v>
      </c>
      <c r="I298" s="129">
        <v>19.131497501993302</v>
      </c>
      <c r="J298" s="129">
        <v>25.41666666667</v>
      </c>
      <c r="K298" s="129">
        <v>356.37385733374299</v>
      </c>
      <c r="L298" s="81">
        <v>25.41666666667</v>
      </c>
      <c r="M298" s="82">
        <v>-258.05103503350199</v>
      </c>
      <c r="N298" s="82">
        <v>-5318.0892276353497</v>
      </c>
      <c r="O298" s="82">
        <v>-2322.0468099764198</v>
      </c>
      <c r="P298" s="82">
        <v>-60112.791446266703</v>
      </c>
    </row>
    <row r="299" spans="1:16" ht="12" customHeight="1" x14ac:dyDescent="0.25">
      <c r="A299" s="77"/>
      <c r="B299" s="77">
        <v>25.088000000000001</v>
      </c>
      <c r="C299" s="77">
        <v>-2.8</v>
      </c>
      <c r="D299" s="131">
        <f t="shared" si="62"/>
        <v>295</v>
      </c>
      <c r="E299" s="131" t="str">
        <f t="shared" si="61"/>
        <v/>
      </c>
      <c r="F299" s="118">
        <v>25.088000000000001</v>
      </c>
      <c r="G299" s="118">
        <v>-2.7999999999999901</v>
      </c>
      <c r="H299" s="129">
        <v>25.5</v>
      </c>
      <c r="I299" s="129">
        <v>19.134888848881701</v>
      </c>
      <c r="J299" s="129">
        <v>25.5</v>
      </c>
      <c r="K299" s="129">
        <v>356.12882845522302</v>
      </c>
      <c r="L299" s="81">
        <v>25.5</v>
      </c>
      <c r="M299" s="82">
        <v>-279.424014278237</v>
      </c>
      <c r="N299" s="82">
        <v>-6279.85254674307</v>
      </c>
      <c r="O299" s="82">
        <v>-2643.0032961835</v>
      </c>
      <c r="P299" s="82">
        <v>-74540.903823476299</v>
      </c>
    </row>
    <row r="300" spans="1:16" ht="12" customHeight="1" x14ac:dyDescent="0.25">
      <c r="A300" s="77"/>
      <c r="B300" s="77">
        <v>25.138000000000002</v>
      </c>
      <c r="C300" s="77">
        <v>-2.4</v>
      </c>
      <c r="D300" s="131">
        <f t="shared" si="62"/>
        <v>296</v>
      </c>
      <c r="E300" s="131" t="str">
        <f t="shared" si="61"/>
        <v/>
      </c>
      <c r="F300" s="118">
        <v>25.138000000000002</v>
      </c>
      <c r="G300" s="118">
        <v>-2.3999999999999901</v>
      </c>
      <c r="H300" s="129">
        <v>25.58333333333</v>
      </c>
      <c r="I300" s="129">
        <v>18.911782268708201</v>
      </c>
      <c r="J300" s="129">
        <v>25.58333333333</v>
      </c>
      <c r="K300" s="129">
        <v>355.88334713332603</v>
      </c>
      <c r="L300" s="81">
        <v>25.58333333333</v>
      </c>
      <c r="M300" s="82">
        <v>-294.06402624740599</v>
      </c>
      <c r="N300" s="82">
        <v>-6655.40981483219</v>
      </c>
      <c r="O300" s="82">
        <v>-2863.1716402869201</v>
      </c>
      <c r="P300" s="82">
        <v>-80178.648069721297</v>
      </c>
    </row>
    <row r="301" spans="1:16" ht="12" customHeight="1" x14ac:dyDescent="0.25">
      <c r="A301" s="77"/>
      <c r="B301" s="77">
        <v>25.294</v>
      </c>
      <c r="C301" s="77">
        <v>2.4</v>
      </c>
      <c r="D301" s="131">
        <f t="shared" si="62"/>
        <v>297</v>
      </c>
      <c r="E301" s="131" t="str">
        <f t="shared" si="61"/>
        <v/>
      </c>
      <c r="F301" s="118">
        <v>25.294</v>
      </c>
      <c r="G301" s="118">
        <v>2.3999999999999901</v>
      </c>
      <c r="H301" s="129">
        <v>25.66666666667</v>
      </c>
      <c r="I301" s="129">
        <v>18.850165754972</v>
      </c>
      <c r="J301" s="129">
        <v>25.66666666667</v>
      </c>
      <c r="K301" s="129">
        <v>355.63739707921002</v>
      </c>
      <c r="L301" s="81">
        <v>25.66666666667</v>
      </c>
      <c r="M301" s="82">
        <v>-279.77346251001302</v>
      </c>
      <c r="N301" s="82">
        <v>-5860.3067815571803</v>
      </c>
      <c r="O301" s="82">
        <v>-2648.7064200407599</v>
      </c>
      <c r="P301" s="82">
        <v>-68252.472768021704</v>
      </c>
    </row>
    <row r="302" spans="1:16" ht="12" customHeight="1" x14ac:dyDescent="0.25">
      <c r="A302" s="77"/>
      <c r="B302" s="77">
        <v>25.344000000000001</v>
      </c>
      <c r="C302" s="77">
        <v>2.8</v>
      </c>
      <c r="D302" s="131">
        <f t="shared" si="62"/>
        <v>298</v>
      </c>
      <c r="E302" s="131" t="str">
        <f t="shared" si="61"/>
        <v/>
      </c>
      <c r="F302" s="118">
        <v>25.344000000000001</v>
      </c>
      <c r="G302" s="118">
        <v>2.7999999999999901</v>
      </c>
      <c r="H302" s="129">
        <v>25.75</v>
      </c>
      <c r="I302" s="129">
        <v>18.770404403601301</v>
      </c>
      <c r="J302" s="129">
        <v>25.75</v>
      </c>
      <c r="K302" s="129">
        <v>355.39097294832999</v>
      </c>
      <c r="L302" s="81">
        <v>25.75</v>
      </c>
      <c r="M302" s="82">
        <v>-287.05028511136902</v>
      </c>
      <c r="N302" s="82">
        <v>-6237.4021209375796</v>
      </c>
      <c r="O302" s="82">
        <v>-2757.9453719524099</v>
      </c>
      <c r="P302" s="82">
        <v>-73909.939045181804</v>
      </c>
    </row>
    <row r="303" spans="1:16" ht="12" customHeight="1" x14ac:dyDescent="0.25">
      <c r="A303" s="77"/>
      <c r="B303" s="77">
        <v>25.393999999999998</v>
      </c>
      <c r="C303" s="77">
        <v>2.4</v>
      </c>
      <c r="D303" s="131">
        <f t="shared" si="62"/>
        <v>299</v>
      </c>
      <c r="E303" s="131" t="str">
        <f t="shared" si="61"/>
        <v/>
      </c>
      <c r="F303" s="118">
        <v>25.393999999999899</v>
      </c>
      <c r="G303" s="118">
        <v>2.3999999999999901</v>
      </c>
      <c r="H303" s="129">
        <v>25.83333333333</v>
      </c>
      <c r="I303" s="129">
        <v>18.945406290519202</v>
      </c>
      <c r="J303" s="129">
        <v>25.83333333333</v>
      </c>
      <c r="K303" s="129">
        <v>355.14411160370503</v>
      </c>
      <c r="L303" s="81">
        <v>25.83333333333</v>
      </c>
      <c r="M303" s="82">
        <v>-264.01482978865801</v>
      </c>
      <c r="N303" s="82">
        <v>-5263.6817833558098</v>
      </c>
      <c r="O303" s="82">
        <v>-2411.8693240729899</v>
      </c>
      <c r="P303" s="82">
        <v>-59300.773342165201</v>
      </c>
    </row>
    <row r="304" spans="1:16" ht="12" customHeight="1" x14ac:dyDescent="0.25">
      <c r="A304" s="77"/>
      <c r="B304" s="77">
        <v>25.55</v>
      </c>
      <c r="C304" s="77">
        <v>-2.1</v>
      </c>
      <c r="D304" s="131">
        <f t="shared" si="62"/>
        <v>300</v>
      </c>
      <c r="E304" s="131" t="str">
        <f t="shared" si="61"/>
        <v/>
      </c>
      <c r="F304" s="118">
        <v>25.55</v>
      </c>
      <c r="G304" s="118">
        <v>-2.1</v>
      </c>
      <c r="H304" s="129">
        <v>25.91666666667</v>
      </c>
      <c r="I304" s="129">
        <v>19.175118307844802</v>
      </c>
      <c r="J304" s="129">
        <v>25.91666666667</v>
      </c>
      <c r="K304" s="129">
        <v>354.89685141416402</v>
      </c>
      <c r="L304" s="81">
        <v>25.91666666667</v>
      </c>
      <c r="M304" s="82">
        <v>-260.11042260032298</v>
      </c>
      <c r="N304" s="82">
        <v>-5361.66848121564</v>
      </c>
      <c r="O304" s="82">
        <v>-2352.9069079045398</v>
      </c>
      <c r="P304" s="82">
        <v>-60767.284897077603</v>
      </c>
    </row>
    <row r="305" spans="1:16" ht="12" customHeight="1" x14ac:dyDescent="0.25">
      <c r="A305" s="77"/>
      <c r="B305" s="77">
        <v>25.6</v>
      </c>
      <c r="C305" s="77">
        <v>2.5</v>
      </c>
      <c r="D305" s="131">
        <f t="shared" si="62"/>
        <v>301</v>
      </c>
      <c r="E305" s="131" t="str">
        <f t="shared" si="61"/>
        <v/>
      </c>
      <c r="F305" s="118">
        <v>25.6</v>
      </c>
      <c r="G305" s="118">
        <v>2.5</v>
      </c>
      <c r="H305" s="129">
        <v>26</v>
      </c>
      <c r="I305" s="129">
        <v>19.152565795692801</v>
      </c>
      <c r="J305" s="129">
        <v>26</v>
      </c>
      <c r="K305" s="129">
        <v>354.64917889520098</v>
      </c>
      <c r="L305" s="81">
        <v>26</v>
      </c>
      <c r="M305" s="82">
        <v>-279.32109026649601</v>
      </c>
      <c r="N305" s="82">
        <v>-6246.12297451214</v>
      </c>
      <c r="O305" s="82">
        <v>-2641.3726646576902</v>
      </c>
      <c r="P305" s="82">
        <v>-74035.674549538206</v>
      </c>
    </row>
    <row r="306" spans="1:16" ht="12" customHeight="1" x14ac:dyDescent="0.25">
      <c r="A306" s="77"/>
      <c r="B306" s="77">
        <v>25.65</v>
      </c>
      <c r="C306" s="77">
        <v>-2.1</v>
      </c>
      <c r="D306" s="131">
        <f t="shared" si="62"/>
        <v>302</v>
      </c>
      <c r="E306" s="131" t="str">
        <f t="shared" si="61"/>
        <v/>
      </c>
      <c r="F306" s="118">
        <v>25.649999999999899</v>
      </c>
      <c r="G306" s="118">
        <v>-2.1</v>
      </c>
      <c r="H306" s="129">
        <v>26.08333333333</v>
      </c>
      <c r="I306" s="129">
        <v>18.845204586924101</v>
      </c>
      <c r="J306" s="129">
        <v>26.08333333333</v>
      </c>
      <c r="K306" s="129">
        <v>354.40103546092701</v>
      </c>
      <c r="L306" s="81">
        <v>26.08333333333</v>
      </c>
      <c r="M306" s="82">
        <v>-301.467478407226</v>
      </c>
      <c r="N306" s="82">
        <v>-6940.8895982424801</v>
      </c>
      <c r="O306" s="82">
        <v>-2974.2996292549201</v>
      </c>
      <c r="P306" s="82">
        <v>-84462.791604383805</v>
      </c>
    </row>
    <row r="307" spans="1:16" ht="12" customHeight="1" x14ac:dyDescent="0.25">
      <c r="A307" s="77"/>
      <c r="B307" s="77">
        <v>25.806000000000001</v>
      </c>
      <c r="C307" s="77">
        <v>2.1</v>
      </c>
      <c r="D307" s="131">
        <f t="shared" si="62"/>
        <v>303</v>
      </c>
      <c r="E307" s="131" t="str">
        <f t="shared" si="61"/>
        <v/>
      </c>
      <c r="F307" s="118">
        <v>25.806000000000001</v>
      </c>
      <c r="G307" s="118">
        <v>2.1</v>
      </c>
      <c r="H307" s="129">
        <v>26.16666666667</v>
      </c>
      <c r="I307" s="129">
        <v>18.497991803356499</v>
      </c>
      <c r="J307" s="129">
        <v>26.16666666667</v>
      </c>
      <c r="K307" s="129">
        <v>354.152373021757</v>
      </c>
      <c r="L307" s="81">
        <v>26.16666666667</v>
      </c>
      <c r="M307" s="82">
        <v>-307.06679235878403</v>
      </c>
      <c r="N307" s="82">
        <v>-6846.9748277214603</v>
      </c>
      <c r="O307" s="82">
        <v>-3058.7777994650301</v>
      </c>
      <c r="P307" s="82">
        <v>-83059.003088649697</v>
      </c>
    </row>
    <row r="308" spans="1:16" ht="12" customHeight="1" x14ac:dyDescent="0.25">
      <c r="A308" s="77"/>
      <c r="B308" s="77">
        <v>25.856000000000002</v>
      </c>
      <c r="C308" s="77">
        <v>2.5</v>
      </c>
      <c r="D308" s="131">
        <f t="shared" si="62"/>
        <v>304</v>
      </c>
      <c r="E308" s="131" t="str">
        <f t="shared" si="61"/>
        <v/>
      </c>
      <c r="F308" s="118">
        <v>25.856000000000002</v>
      </c>
      <c r="G308" s="118">
        <v>2.5</v>
      </c>
      <c r="H308" s="129">
        <v>26.25</v>
      </c>
      <c r="I308" s="129">
        <v>18.433921198457099</v>
      </c>
      <c r="J308" s="129">
        <v>26.25</v>
      </c>
      <c r="K308" s="129">
        <v>353.90320737552003</v>
      </c>
      <c r="L308" s="81">
        <v>26.25</v>
      </c>
      <c r="M308" s="82">
        <v>-288.21830667541502</v>
      </c>
      <c r="N308" s="82">
        <v>-5930.1396189797797</v>
      </c>
      <c r="O308" s="82">
        <v>-2775.7698317054201</v>
      </c>
      <c r="P308" s="82">
        <v>-69305.988746659903</v>
      </c>
    </row>
    <row r="309" spans="1:16" ht="12" customHeight="1" x14ac:dyDescent="0.25">
      <c r="A309" s="77"/>
      <c r="B309" s="77">
        <v>25.905999999999999</v>
      </c>
      <c r="C309" s="77">
        <v>2</v>
      </c>
      <c r="D309" s="131">
        <f t="shared" si="62"/>
        <v>305</v>
      </c>
      <c r="E309" s="131" t="str">
        <f t="shared" si="61"/>
        <v/>
      </c>
      <c r="F309" s="118">
        <v>25.905999999999899</v>
      </c>
      <c r="G309" s="118">
        <v>2</v>
      </c>
      <c r="H309" s="129">
        <v>26.33333333333</v>
      </c>
      <c r="I309" s="129">
        <v>18.711913016253799</v>
      </c>
      <c r="J309" s="129">
        <v>26.33333333333</v>
      </c>
      <c r="K309" s="129">
        <v>353.65361086998001</v>
      </c>
      <c r="L309" s="81">
        <v>26.33333333333</v>
      </c>
      <c r="M309" s="82">
        <v>-263.394202036389</v>
      </c>
      <c r="N309" s="82">
        <v>-5106.0274224141103</v>
      </c>
      <c r="O309" s="82">
        <v>-2402.5956308706</v>
      </c>
      <c r="P309" s="82">
        <v>-56938.898628515897</v>
      </c>
    </row>
    <row r="310" spans="1:16" ht="12" customHeight="1" x14ac:dyDescent="0.25">
      <c r="A310" s="77"/>
      <c r="B310" s="77">
        <v>26.062000000000001</v>
      </c>
      <c r="C310" s="77">
        <v>-2.4</v>
      </c>
      <c r="D310" s="131">
        <f t="shared" si="62"/>
        <v>306</v>
      </c>
      <c r="E310" s="131" t="str">
        <f t="shared" si="61"/>
        <v/>
      </c>
      <c r="F310" s="118">
        <v>26.062000000000001</v>
      </c>
      <c r="G310" s="118">
        <v>-2.3999999999999901</v>
      </c>
      <c r="H310" s="129">
        <v>26.41666666667</v>
      </c>
      <c r="I310" s="129">
        <v>19.0722862249036</v>
      </c>
      <c r="J310" s="129">
        <v>26.41666666667</v>
      </c>
      <c r="K310" s="129">
        <v>353.40365031252702</v>
      </c>
      <c r="L310" s="81">
        <v>26.41666666667</v>
      </c>
      <c r="M310" s="82">
        <v>-255.647113971008</v>
      </c>
      <c r="N310" s="82">
        <v>-5135.9417913419102</v>
      </c>
      <c r="O310" s="82">
        <v>-2285.7814410870501</v>
      </c>
      <c r="P310" s="82">
        <v>-57382.412035799003</v>
      </c>
    </row>
    <row r="311" spans="1:16" ht="12" customHeight="1" x14ac:dyDescent="0.25">
      <c r="A311" s="77"/>
      <c r="B311" s="77">
        <v>26.111999999999998</v>
      </c>
      <c r="C311" s="77">
        <v>-2.8</v>
      </c>
      <c r="D311" s="131">
        <f t="shared" si="62"/>
        <v>307</v>
      </c>
      <c r="E311" s="131" t="str">
        <f t="shared" si="61"/>
        <v/>
      </c>
      <c r="F311" s="118">
        <v>26.111999999999899</v>
      </c>
      <c r="G311" s="118">
        <v>-2.7999999999999901</v>
      </c>
      <c r="H311" s="129">
        <v>26.5</v>
      </c>
      <c r="I311" s="129">
        <v>19.178196141619502</v>
      </c>
      <c r="J311" s="129">
        <v>26.5</v>
      </c>
      <c r="K311" s="129">
        <v>353.15332862680799</v>
      </c>
      <c r="L311" s="81">
        <v>26.5</v>
      </c>
      <c r="M311" s="82">
        <v>-272.24791393830202</v>
      </c>
      <c r="N311" s="82">
        <v>-5994.1872955515601</v>
      </c>
      <c r="O311" s="82">
        <v>-2534.9383183240002</v>
      </c>
      <c r="P311" s="82">
        <v>-70256.051045606</v>
      </c>
    </row>
    <row r="312" spans="1:16" ht="12" customHeight="1" x14ac:dyDescent="0.25">
      <c r="A312" s="77"/>
      <c r="B312" s="77">
        <v>26.161999999999999</v>
      </c>
      <c r="C312" s="77">
        <v>-2.4</v>
      </c>
      <c r="D312" s="131">
        <f t="shared" si="62"/>
        <v>308</v>
      </c>
      <c r="E312" s="131" t="str">
        <f t="shared" si="61"/>
        <v/>
      </c>
      <c r="F312" s="118">
        <v>26.1619999999999</v>
      </c>
      <c r="G312" s="118">
        <v>-2.3999999999999901</v>
      </c>
      <c r="H312" s="129">
        <v>26.58333333333</v>
      </c>
      <c r="I312" s="129">
        <v>18.948112379459999</v>
      </c>
      <c r="J312" s="129">
        <v>26.58333333333</v>
      </c>
      <c r="K312" s="129">
        <v>352.90258795145002</v>
      </c>
      <c r="L312" s="81">
        <v>26.58333333333</v>
      </c>
      <c r="M312" s="82">
        <v>-296.00498122613499</v>
      </c>
      <c r="N312" s="82">
        <v>-6812.4240365220003</v>
      </c>
      <c r="O312" s="82">
        <v>-2891.9941863323602</v>
      </c>
      <c r="P312" s="82">
        <v>-82534.551210923804</v>
      </c>
    </row>
    <row r="313" spans="1:16" ht="12" customHeight="1" x14ac:dyDescent="0.25">
      <c r="A313" s="77"/>
      <c r="B313" s="77">
        <v>26.318000000000001</v>
      </c>
      <c r="C313" s="77">
        <v>2.4</v>
      </c>
      <c r="D313" s="131">
        <f t="shared" si="62"/>
        <v>309</v>
      </c>
      <c r="E313" s="131" t="str">
        <f t="shared" si="61"/>
        <v/>
      </c>
      <c r="F313" s="118">
        <v>26.318000000000001</v>
      </c>
      <c r="G313" s="118">
        <v>2.3999999999999901</v>
      </c>
      <c r="H313" s="129">
        <v>26.66666666667</v>
      </c>
      <c r="I313" s="129">
        <v>18.609832111549299</v>
      </c>
      <c r="J313" s="129">
        <v>26.66666666667</v>
      </c>
      <c r="K313" s="129">
        <v>352.65136771274598</v>
      </c>
      <c r="L313" s="81">
        <v>26.66666666667</v>
      </c>
      <c r="M313" s="82">
        <v>-305.12238939909702</v>
      </c>
      <c r="N313" s="82">
        <v>-6861.8194224776298</v>
      </c>
      <c r="O313" s="82">
        <v>-3029.32479781957</v>
      </c>
      <c r="P313" s="82">
        <v>-83280.746543425994</v>
      </c>
    </row>
    <row r="314" spans="1:16" ht="12" customHeight="1" x14ac:dyDescent="0.25">
      <c r="A314" s="77"/>
      <c r="B314" s="77">
        <v>26.367999999999999</v>
      </c>
      <c r="C314" s="77">
        <v>2.8</v>
      </c>
      <c r="D314" s="131">
        <f t="shared" si="62"/>
        <v>310</v>
      </c>
      <c r="E314" s="131" t="str">
        <f t="shared" si="61"/>
        <v/>
      </c>
      <c r="F314" s="118">
        <v>26.367999999999899</v>
      </c>
      <c r="G314" s="118">
        <v>2.7999999999999901</v>
      </c>
      <c r="H314" s="129">
        <v>26.75</v>
      </c>
      <c r="I314" s="129">
        <v>18.490058376165301</v>
      </c>
      <c r="J314" s="129">
        <v>26.75</v>
      </c>
      <c r="K314" s="129">
        <v>352.39966375797701</v>
      </c>
      <c r="L314" s="81">
        <v>26.75</v>
      </c>
      <c r="M314" s="82">
        <v>-290.84901295340802</v>
      </c>
      <c r="N314" s="82">
        <v>-6088.7827748816499</v>
      </c>
      <c r="O314" s="82">
        <v>-2815.1019980750002</v>
      </c>
      <c r="P314" s="82">
        <v>-71685.845188843494</v>
      </c>
    </row>
    <row r="315" spans="1:16" ht="12" customHeight="1" x14ac:dyDescent="0.25">
      <c r="A315" s="77"/>
      <c r="B315" s="77">
        <v>26.417999999999999</v>
      </c>
      <c r="C315" s="77">
        <v>2.4</v>
      </c>
      <c r="D315" s="131">
        <f t="shared" si="62"/>
        <v>311</v>
      </c>
      <c r="E315" s="131" t="str">
        <f t="shared" si="61"/>
        <v/>
      </c>
      <c r="F315" s="118">
        <v>26.4179999999999</v>
      </c>
      <c r="G315" s="118">
        <v>2.3999999999999901</v>
      </c>
      <c r="H315" s="129">
        <v>26.83333333333</v>
      </c>
      <c r="I315" s="129">
        <v>18.688157658689601</v>
      </c>
      <c r="J315" s="129">
        <v>26.83333333333</v>
      </c>
      <c r="K315" s="129">
        <v>352.14753082123201</v>
      </c>
      <c r="L315" s="81">
        <v>26.83333333333</v>
      </c>
      <c r="M315" s="82">
        <v>-268.443641153665</v>
      </c>
      <c r="N315" s="82">
        <v>-5295.3798326754404</v>
      </c>
      <c r="O315" s="82">
        <v>-2478.3466399511999</v>
      </c>
      <c r="P315" s="82">
        <v>-59780.609574789298</v>
      </c>
    </row>
    <row r="316" spans="1:16" ht="12" customHeight="1" x14ac:dyDescent="0.25">
      <c r="A316" s="77"/>
      <c r="B316" s="77">
        <v>26.574000000000002</v>
      </c>
      <c r="C316" s="77">
        <v>-2.1</v>
      </c>
      <c r="D316" s="131">
        <f t="shared" si="62"/>
        <v>312</v>
      </c>
      <c r="E316" s="131" t="str">
        <f t="shared" si="61"/>
        <v/>
      </c>
      <c r="F316" s="118">
        <v>26.574000000000002</v>
      </c>
      <c r="G316" s="118">
        <v>-2.1</v>
      </c>
      <c r="H316" s="129">
        <v>26.91666666667</v>
      </c>
      <c r="I316" s="129">
        <v>19.009823530924798</v>
      </c>
      <c r="J316" s="129">
        <v>26.91666666667</v>
      </c>
      <c r="K316" s="129">
        <v>351.895031095337</v>
      </c>
      <c r="L316" s="81">
        <v>26.91666666667</v>
      </c>
      <c r="M316" s="82">
        <v>-258.337591459046</v>
      </c>
      <c r="N316" s="82">
        <v>-5181.8436440741898</v>
      </c>
      <c r="O316" s="82">
        <v>-2326.14992113774</v>
      </c>
      <c r="P316" s="82">
        <v>-58072.682683858999</v>
      </c>
    </row>
    <row r="317" spans="1:16" ht="12" customHeight="1" x14ac:dyDescent="0.25">
      <c r="A317" s="77"/>
      <c r="B317" s="77">
        <v>26.623999999999999</v>
      </c>
      <c r="C317" s="77">
        <v>-2.5</v>
      </c>
      <c r="D317" s="131">
        <f t="shared" si="62"/>
        <v>313</v>
      </c>
      <c r="E317" s="131" t="str">
        <f t="shared" si="61"/>
        <v/>
      </c>
      <c r="F317" s="118">
        <v>26.623999999999899</v>
      </c>
      <c r="G317" s="118">
        <v>-2.5</v>
      </c>
      <c r="H317" s="129">
        <v>27</v>
      </c>
      <c r="I317" s="129">
        <v>19.1243711730013</v>
      </c>
      <c r="J317" s="129">
        <v>27</v>
      </c>
      <c r="K317" s="129">
        <v>351.642173861522</v>
      </c>
      <c r="L317" s="81">
        <v>27</v>
      </c>
      <c r="M317" s="82">
        <v>-272.32687536024002</v>
      </c>
      <c r="N317" s="82">
        <v>-5946.2887118494</v>
      </c>
      <c r="O317" s="82">
        <v>-2536.0613543817399</v>
      </c>
      <c r="P317" s="82">
        <v>-69538.930020247397</v>
      </c>
    </row>
    <row r="318" spans="1:16" ht="12" customHeight="1" x14ac:dyDescent="0.25">
      <c r="A318" s="77"/>
      <c r="B318" s="77">
        <v>26.673999999999999</v>
      </c>
      <c r="C318" s="77">
        <v>-2.1</v>
      </c>
      <c r="D318" s="131">
        <f t="shared" si="62"/>
        <v>314</v>
      </c>
      <c r="E318" s="131" t="str">
        <f t="shared" si="61"/>
        <v/>
      </c>
      <c r="F318" s="118">
        <v>26.6739999999999</v>
      </c>
      <c r="G318" s="118">
        <v>-2.1</v>
      </c>
      <c r="H318" s="129">
        <v>27.08333333333</v>
      </c>
      <c r="I318" s="129">
        <v>18.914121009486401</v>
      </c>
      <c r="J318" s="129">
        <v>27.08333333333</v>
      </c>
      <c r="K318" s="129">
        <v>351.38890879564298</v>
      </c>
      <c r="L318" s="81">
        <v>27.08333333333</v>
      </c>
      <c r="M318" s="82">
        <v>-295.765487919507</v>
      </c>
      <c r="N318" s="82">
        <v>-6783.5128900203499</v>
      </c>
      <c r="O318" s="82">
        <v>-2888.2956968707799</v>
      </c>
      <c r="P318" s="82">
        <v>-82101.881394961703</v>
      </c>
    </row>
    <row r="319" spans="1:16" ht="12" customHeight="1" x14ac:dyDescent="0.25">
      <c r="A319" s="77"/>
      <c r="B319" s="77">
        <v>26.83</v>
      </c>
      <c r="C319" s="77">
        <v>2.1</v>
      </c>
      <c r="D319" s="131">
        <f t="shared" si="62"/>
        <v>315</v>
      </c>
      <c r="E319" s="131" t="str">
        <f t="shared" si="61"/>
        <v/>
      </c>
      <c r="F319" s="118">
        <v>26.829999999999899</v>
      </c>
      <c r="G319" s="118">
        <v>2.1</v>
      </c>
      <c r="H319" s="129">
        <v>27.16666666667</v>
      </c>
      <c r="I319" s="129">
        <v>18.5585309840638</v>
      </c>
      <c r="J319" s="129">
        <v>27.16666666667</v>
      </c>
      <c r="K319" s="129">
        <v>351.135174787408</v>
      </c>
      <c r="L319" s="81">
        <v>27.16666666667</v>
      </c>
      <c r="M319" s="82">
        <v>-308.09436413988902</v>
      </c>
      <c r="N319" s="82">
        <v>-6973.0770278390501</v>
      </c>
      <c r="O319" s="82">
        <v>-3073.8617033371602</v>
      </c>
      <c r="P319" s="82">
        <v>-84950.990234913595</v>
      </c>
    </row>
    <row r="320" spans="1:16" ht="12" customHeight="1" x14ac:dyDescent="0.25">
      <c r="A320" s="77"/>
      <c r="B320" s="77">
        <v>26.88</v>
      </c>
      <c r="C320" s="77">
        <v>2.5</v>
      </c>
      <c r="D320" s="131">
        <f t="shared" si="62"/>
        <v>316</v>
      </c>
      <c r="E320" s="131" t="str">
        <f t="shared" si="61"/>
        <v/>
      </c>
      <c r="F320" s="118">
        <v>26.8799999999999</v>
      </c>
      <c r="G320" s="118">
        <v>2.5</v>
      </c>
      <c r="H320" s="129">
        <v>27.25</v>
      </c>
      <c r="I320" s="129">
        <v>18.3981147443894</v>
      </c>
      <c r="J320" s="129">
        <v>27.25</v>
      </c>
      <c r="K320" s="129">
        <v>350.88096258086898</v>
      </c>
      <c r="L320" s="81">
        <v>27.25</v>
      </c>
      <c r="M320" s="82">
        <v>-295.629513053023</v>
      </c>
      <c r="N320" s="82">
        <v>-6238.41525695376</v>
      </c>
      <c r="O320" s="82">
        <v>-2886.8479693801901</v>
      </c>
      <c r="P320" s="82">
        <v>-73932.372698020699</v>
      </c>
    </row>
    <row r="321" spans="1:16" ht="12" customHeight="1" x14ac:dyDescent="0.25">
      <c r="A321" s="77"/>
      <c r="B321" s="77">
        <v>26.93</v>
      </c>
      <c r="C321" s="77">
        <v>2</v>
      </c>
      <c r="D321" s="131">
        <f t="shared" si="62"/>
        <v>317</v>
      </c>
      <c r="E321" s="131" t="str">
        <f t="shared" si="61"/>
        <v/>
      </c>
      <c r="F321" s="118">
        <v>26.9299999999999</v>
      </c>
      <c r="G321" s="118">
        <v>2</v>
      </c>
      <c r="H321" s="129">
        <v>27.33333333333</v>
      </c>
      <c r="I321" s="129">
        <v>18.594811627992801</v>
      </c>
      <c r="J321" s="129">
        <v>27.33333333333</v>
      </c>
      <c r="K321" s="129">
        <v>350.62632876768998</v>
      </c>
      <c r="L321" s="81">
        <v>27.33333333333</v>
      </c>
      <c r="M321" s="82">
        <v>-270.02102302700899</v>
      </c>
      <c r="N321" s="82">
        <v>-5287.0157790971498</v>
      </c>
      <c r="O321" s="82">
        <v>-2502.00217911345</v>
      </c>
      <c r="P321" s="82">
        <v>-59657.042308878001</v>
      </c>
    </row>
    <row r="322" spans="1:16" ht="12" customHeight="1" x14ac:dyDescent="0.25">
      <c r="A322" s="77"/>
      <c r="B322" s="77">
        <v>27.085999999999999</v>
      </c>
      <c r="C322" s="77">
        <v>-2.4</v>
      </c>
      <c r="D322" s="131">
        <f t="shared" si="62"/>
        <v>318</v>
      </c>
      <c r="E322" s="131" t="str">
        <f t="shared" si="61"/>
        <v/>
      </c>
      <c r="F322" s="118">
        <v>27.085999999999899</v>
      </c>
      <c r="G322" s="118">
        <v>-2.3999999999999901</v>
      </c>
      <c r="H322" s="129">
        <v>27.41666666667</v>
      </c>
      <c r="I322" s="129">
        <v>18.976174194117799</v>
      </c>
      <c r="J322" s="129">
        <v>27.41666666667</v>
      </c>
      <c r="K322" s="129">
        <v>350.37134681606199</v>
      </c>
      <c r="L322" s="81">
        <v>27.41666666667</v>
      </c>
      <c r="M322" s="82">
        <v>-255.010197315401</v>
      </c>
      <c r="N322" s="82">
        <v>-5006.7329874194502</v>
      </c>
      <c r="O322" s="82">
        <v>-2276.0818398522401</v>
      </c>
      <c r="P322" s="82">
        <v>-55446.836527817701</v>
      </c>
    </row>
    <row r="323" spans="1:16" ht="12" customHeight="1" x14ac:dyDescent="0.25">
      <c r="A323" s="77"/>
      <c r="B323" s="77">
        <v>27.135999999999999</v>
      </c>
      <c r="C323" s="77">
        <v>-2.8</v>
      </c>
      <c r="D323" s="131">
        <f t="shared" si="62"/>
        <v>319</v>
      </c>
      <c r="E323" s="131" t="str">
        <f t="shared" si="61"/>
        <v/>
      </c>
      <c r="F323" s="118">
        <v>27.1359999999999</v>
      </c>
      <c r="G323" s="118">
        <v>-2.7999999999999901</v>
      </c>
      <c r="H323" s="129">
        <v>27.5</v>
      </c>
      <c r="I323" s="129">
        <v>19.183514891786899</v>
      </c>
      <c r="J323" s="129">
        <v>27.5</v>
      </c>
      <c r="K323" s="129">
        <v>350.11603938848702</v>
      </c>
      <c r="L323" s="81">
        <v>27.5</v>
      </c>
      <c r="M323" s="82">
        <v>-265.63492653265098</v>
      </c>
      <c r="N323" s="82">
        <v>-5704.1037515853404</v>
      </c>
      <c r="O323" s="82">
        <v>-2435.36377776167</v>
      </c>
      <c r="P323" s="82">
        <v>-65905.595019097294</v>
      </c>
    </row>
    <row r="324" spans="1:16" ht="12" customHeight="1" x14ac:dyDescent="0.25">
      <c r="A324" s="77"/>
      <c r="B324" s="77">
        <v>27.186</v>
      </c>
      <c r="C324" s="77">
        <v>-2.4</v>
      </c>
      <c r="D324" s="131">
        <f t="shared" si="62"/>
        <v>320</v>
      </c>
      <c r="E324" s="131" t="str">
        <f t="shared" si="61"/>
        <v/>
      </c>
      <c r="F324" s="118">
        <v>27.1859999999999</v>
      </c>
      <c r="G324" s="118">
        <v>-2.3999999999999901</v>
      </c>
      <c r="H324" s="129">
        <v>27.58333333333</v>
      </c>
      <c r="I324" s="129">
        <v>19.042830585720999</v>
      </c>
      <c r="J324" s="129">
        <v>27.58333333333</v>
      </c>
      <c r="K324" s="129">
        <v>349.86036130633897</v>
      </c>
      <c r="L324" s="81">
        <v>27.58333333333</v>
      </c>
      <c r="M324" s="82">
        <v>-289.62402339087703</v>
      </c>
      <c r="N324" s="82">
        <v>-6624.9709275041196</v>
      </c>
      <c r="O324" s="82">
        <v>-2795.7949028406701</v>
      </c>
      <c r="P324" s="82">
        <v>-79722.424749689206</v>
      </c>
    </row>
    <row r="325" spans="1:16" ht="12" customHeight="1" x14ac:dyDescent="0.25">
      <c r="A325" s="77"/>
      <c r="B325" s="77">
        <v>27.341999999999999</v>
      </c>
      <c r="C325" s="77">
        <v>2.4</v>
      </c>
      <c r="D325" s="131">
        <f t="shared" si="62"/>
        <v>321</v>
      </c>
      <c r="E325" s="131" t="str">
        <f t="shared" si="61"/>
        <v/>
      </c>
      <c r="F325" s="118">
        <v>27.341999999999899</v>
      </c>
      <c r="G325" s="118">
        <v>2.3999999999999901</v>
      </c>
      <c r="H325" s="129">
        <v>27.66666666667</v>
      </c>
      <c r="I325" s="129">
        <v>18.697537297164601</v>
      </c>
      <c r="J325" s="129">
        <v>27.66666666667</v>
      </c>
      <c r="K325" s="129">
        <v>349.60424438843802</v>
      </c>
      <c r="L325" s="81">
        <v>27.66666666667</v>
      </c>
      <c r="M325" s="82">
        <v>-305.34038341850697</v>
      </c>
      <c r="N325" s="82">
        <v>-6964.3295115989404</v>
      </c>
      <c r="O325" s="82">
        <v>-3032.2366964831799</v>
      </c>
      <c r="P325" s="82">
        <v>-84818.670791544093</v>
      </c>
    </row>
    <row r="326" spans="1:16" ht="12" customHeight="1" x14ac:dyDescent="0.25">
      <c r="A326" s="77"/>
      <c r="B326" s="77">
        <v>27.391999999999999</v>
      </c>
      <c r="C326" s="77">
        <v>2.8</v>
      </c>
      <c r="D326" s="131">
        <f t="shared" si="62"/>
        <v>322</v>
      </c>
      <c r="E326" s="131" t="str">
        <f t="shared" ref="E326:E369" si="63">IF(D326&lt;=$G$3,F326,"")</f>
        <v/>
      </c>
      <c r="F326" s="118">
        <v>27.3919999999999</v>
      </c>
      <c r="G326" s="118">
        <v>2.7999999999999901</v>
      </c>
      <c r="H326" s="129">
        <v>27.75</v>
      </c>
      <c r="I326" s="129">
        <v>18.490069007983902</v>
      </c>
      <c r="J326" s="129">
        <v>27.75</v>
      </c>
      <c r="K326" s="129">
        <v>349.34766423510098</v>
      </c>
      <c r="L326" s="81">
        <v>27.75</v>
      </c>
      <c r="M326" s="82">
        <v>-296.858494428276</v>
      </c>
      <c r="N326" s="82">
        <v>-6354.8508241395302</v>
      </c>
      <c r="O326" s="82">
        <v>-2905.1039296364702</v>
      </c>
      <c r="P326" s="82">
        <v>-75678.766758861995</v>
      </c>
    </row>
    <row r="327" spans="1:16" ht="12" customHeight="1" x14ac:dyDescent="0.25">
      <c r="A327" s="77"/>
      <c r="B327" s="77">
        <v>27.442</v>
      </c>
      <c r="C327" s="77">
        <v>2.4</v>
      </c>
      <c r="D327" s="131">
        <f t="shared" ref="D327:D369" si="64">D326+1</f>
        <v>323</v>
      </c>
      <c r="E327" s="131" t="str">
        <f t="shared" si="63"/>
        <v/>
      </c>
      <c r="F327" s="118">
        <v>27.442</v>
      </c>
      <c r="G327" s="118">
        <v>2.3999999999999901</v>
      </c>
      <c r="H327" s="129">
        <v>27.83333333333</v>
      </c>
      <c r="I327" s="129">
        <v>18.6044991384518</v>
      </c>
      <c r="J327" s="129">
        <v>27.83333333333</v>
      </c>
      <c r="K327" s="129">
        <v>349.09066123004197</v>
      </c>
      <c r="L327" s="81">
        <v>27.83333333333</v>
      </c>
      <c r="M327" s="82">
        <v>-274.64258193872098</v>
      </c>
      <c r="N327" s="82">
        <v>-5481.2041115448001</v>
      </c>
      <c r="O327" s="82">
        <v>-2571.2992126887898</v>
      </c>
      <c r="P327" s="82">
        <v>-62571.013361475903</v>
      </c>
    </row>
    <row r="328" spans="1:16" ht="12" customHeight="1" x14ac:dyDescent="0.25">
      <c r="A328" s="77"/>
      <c r="B328" s="77">
        <v>27.597999999999999</v>
      </c>
      <c r="C328" s="77">
        <v>-2.1</v>
      </c>
      <c r="D328" s="131">
        <f t="shared" si="64"/>
        <v>324</v>
      </c>
      <c r="E328" s="131" t="str">
        <f t="shared" si="63"/>
        <v/>
      </c>
      <c r="F328" s="118">
        <v>27.5979999999999</v>
      </c>
      <c r="G328" s="118">
        <v>-2.1</v>
      </c>
      <c r="H328" s="129">
        <v>27.91666666667</v>
      </c>
      <c r="I328" s="129">
        <v>18.928177975492499</v>
      </c>
      <c r="J328" s="129">
        <v>27.91666666667</v>
      </c>
      <c r="K328" s="129">
        <v>348.83330210594499</v>
      </c>
      <c r="L328" s="81">
        <v>27.91666666667</v>
      </c>
      <c r="M328" s="82">
        <v>-258.65549748986899</v>
      </c>
      <c r="N328" s="82">
        <v>-5103.3929500324102</v>
      </c>
      <c r="O328" s="82">
        <v>-2330.7808845692598</v>
      </c>
      <c r="P328" s="82">
        <v>-56898.525477495801</v>
      </c>
    </row>
    <row r="329" spans="1:16" ht="12" customHeight="1" x14ac:dyDescent="0.25">
      <c r="A329" s="77"/>
      <c r="B329" s="77">
        <v>27.648</v>
      </c>
      <c r="C329" s="77">
        <v>-2.5</v>
      </c>
      <c r="D329" s="131">
        <f t="shared" si="64"/>
        <v>325</v>
      </c>
      <c r="E329" s="131" t="str">
        <f t="shared" si="63"/>
        <v/>
      </c>
      <c r="F329" s="118">
        <v>27.6479999999999</v>
      </c>
      <c r="G329" s="118">
        <v>-2.5</v>
      </c>
      <c r="H329" s="129">
        <v>28</v>
      </c>
      <c r="I329" s="129">
        <v>19.129604607047899</v>
      </c>
      <c r="J329" s="129">
        <v>28</v>
      </c>
      <c r="K329" s="129">
        <v>348.57561465703498</v>
      </c>
      <c r="L329" s="81">
        <v>28</v>
      </c>
      <c r="M329" s="82">
        <v>-266.36322345238699</v>
      </c>
      <c r="N329" s="82">
        <v>-5675.9703644853098</v>
      </c>
      <c r="O329" s="82">
        <v>-2446.2490552761501</v>
      </c>
      <c r="P329" s="82">
        <v>-65485.1722578716</v>
      </c>
    </row>
    <row r="330" spans="1:16" ht="12" customHeight="1" x14ac:dyDescent="0.25">
      <c r="A330" s="77"/>
      <c r="B330" s="77">
        <v>27.698</v>
      </c>
      <c r="C330" s="77">
        <v>-2.1</v>
      </c>
      <c r="D330" s="131">
        <f t="shared" si="64"/>
        <v>326</v>
      </c>
      <c r="E330" s="131" t="str">
        <f t="shared" si="63"/>
        <v/>
      </c>
      <c r="F330" s="118">
        <v>27.698</v>
      </c>
      <c r="G330" s="118">
        <v>-2.1</v>
      </c>
      <c r="H330" s="129">
        <v>28.08333333333</v>
      </c>
      <c r="I330" s="129">
        <v>19.006520792253099</v>
      </c>
      <c r="J330" s="129">
        <v>28.08333333333</v>
      </c>
      <c r="K330" s="129">
        <v>348.317562540354</v>
      </c>
      <c r="L330" s="81">
        <v>28.08333333333</v>
      </c>
      <c r="M330" s="82">
        <v>-289.338657639254</v>
      </c>
      <c r="N330" s="82">
        <v>-6585.5948765981702</v>
      </c>
      <c r="O330" s="82">
        <v>-2791.4175752378201</v>
      </c>
      <c r="P330" s="82">
        <v>-79132.960748159603</v>
      </c>
    </row>
    <row r="331" spans="1:16" ht="12" customHeight="1" x14ac:dyDescent="0.25">
      <c r="A331" s="77"/>
      <c r="B331" s="77">
        <v>27.853999999999999</v>
      </c>
      <c r="C331" s="77">
        <v>2.1</v>
      </c>
      <c r="D331" s="131">
        <f t="shared" si="64"/>
        <v>327</v>
      </c>
      <c r="E331" s="131" t="str">
        <f t="shared" si="63"/>
        <v/>
      </c>
      <c r="F331" s="118">
        <v>27.8539999999999</v>
      </c>
      <c r="G331" s="118">
        <v>2.1</v>
      </c>
      <c r="H331" s="129">
        <v>28.16666666667</v>
      </c>
      <c r="I331" s="129">
        <v>18.657143710402401</v>
      </c>
      <c r="J331" s="129">
        <v>28.16666666667</v>
      </c>
      <c r="K331" s="129">
        <v>348.05908068851397</v>
      </c>
      <c r="L331" s="81">
        <v>28.16666666667</v>
      </c>
      <c r="M331" s="82">
        <v>-307.103296890769</v>
      </c>
      <c r="N331" s="82">
        <v>-7025.8555994564404</v>
      </c>
      <c r="O331" s="82">
        <v>-3058.6100946884799</v>
      </c>
      <c r="P331" s="82">
        <v>-85742.8618971369</v>
      </c>
    </row>
    <row r="332" spans="1:16" ht="12" customHeight="1" x14ac:dyDescent="0.25">
      <c r="A332" s="77"/>
      <c r="B332" s="77">
        <v>27.904</v>
      </c>
      <c r="C332" s="77">
        <v>2.5</v>
      </c>
      <c r="D332" s="131">
        <f t="shared" si="64"/>
        <v>328</v>
      </c>
      <c r="E332" s="131" t="str">
        <f t="shared" si="63"/>
        <v/>
      </c>
      <c r="F332" s="118">
        <v>27.9039999999999</v>
      </c>
      <c r="G332" s="118">
        <v>2.5</v>
      </c>
      <c r="H332" s="129">
        <v>28.25</v>
      </c>
      <c r="I332" s="129">
        <v>18.4089460866922</v>
      </c>
      <c r="J332" s="129">
        <v>28.25</v>
      </c>
      <c r="K332" s="129">
        <v>347.80014041572798</v>
      </c>
      <c r="L332" s="81">
        <v>28.25</v>
      </c>
      <c r="M332" s="82">
        <v>-301.68952424357798</v>
      </c>
      <c r="N332" s="82">
        <v>-6520.0406539579399</v>
      </c>
      <c r="O332" s="82">
        <v>-2977.5942978009198</v>
      </c>
      <c r="P332" s="82">
        <v>-78158.621238931897</v>
      </c>
    </row>
    <row r="333" spans="1:16" ht="12" customHeight="1" x14ac:dyDescent="0.25">
      <c r="A333" s="77"/>
      <c r="B333" s="77">
        <v>27.954000000000001</v>
      </c>
      <c r="C333" s="77">
        <v>2</v>
      </c>
      <c r="D333" s="131">
        <f t="shared" si="64"/>
        <v>329</v>
      </c>
      <c r="E333" s="131" t="str">
        <f t="shared" si="63"/>
        <v/>
      </c>
      <c r="F333" s="118">
        <v>27.954000000000001</v>
      </c>
      <c r="G333" s="118">
        <v>2</v>
      </c>
      <c r="H333" s="129">
        <v>28.33333333333</v>
      </c>
      <c r="I333" s="129">
        <v>18.508423409503798</v>
      </c>
      <c r="J333" s="129">
        <v>28.33333333333</v>
      </c>
      <c r="K333" s="129">
        <v>347.540782024414</v>
      </c>
      <c r="L333" s="81">
        <v>28.33333333333</v>
      </c>
      <c r="M333" s="82">
        <v>-277.23457643626199</v>
      </c>
      <c r="N333" s="82">
        <v>-5516.6680607746202</v>
      </c>
      <c r="O333" s="82">
        <v>-2610.1943502969102</v>
      </c>
      <c r="P333" s="82">
        <v>-63105.078366224603</v>
      </c>
    </row>
    <row r="334" spans="1:16" ht="12" customHeight="1" x14ac:dyDescent="0.25">
      <c r="A334" s="77"/>
      <c r="B334" s="77">
        <v>28.11</v>
      </c>
      <c r="C334" s="77">
        <v>-2.4</v>
      </c>
      <c r="D334" s="131">
        <f t="shared" si="64"/>
        <v>330</v>
      </c>
      <c r="E334" s="131" t="str">
        <f t="shared" si="63"/>
        <v/>
      </c>
      <c r="F334" s="118">
        <v>28.1099999999999</v>
      </c>
      <c r="G334" s="118">
        <v>-2.3999999999999901</v>
      </c>
      <c r="H334" s="129">
        <v>28.41666666667</v>
      </c>
      <c r="I334" s="129">
        <v>18.873502965448001</v>
      </c>
      <c r="J334" s="129">
        <v>28.41666666667</v>
      </c>
      <c r="K334" s="129">
        <v>347.28108112646299</v>
      </c>
      <c r="L334" s="81">
        <v>28.41666666667</v>
      </c>
      <c r="M334" s="82">
        <v>-256.85453204748302</v>
      </c>
      <c r="N334" s="82">
        <v>-4978.1647654144699</v>
      </c>
      <c r="O334" s="82">
        <v>-2303.6592159225302</v>
      </c>
      <c r="P334" s="82">
        <v>-55021.392936062701</v>
      </c>
    </row>
    <row r="335" spans="1:16" ht="12" customHeight="1" x14ac:dyDescent="0.25">
      <c r="A335" s="77"/>
      <c r="B335" s="77">
        <v>28.16</v>
      </c>
      <c r="C335" s="77">
        <v>-2.8</v>
      </c>
      <c r="D335" s="131">
        <f t="shared" si="64"/>
        <v>331</v>
      </c>
      <c r="E335" s="131" t="str">
        <f t="shared" si="63"/>
        <v/>
      </c>
      <c r="F335" s="118">
        <v>28.16</v>
      </c>
      <c r="G335" s="118">
        <v>-2.7999999999999901</v>
      </c>
      <c r="H335" s="129">
        <v>28.5</v>
      </c>
      <c r="I335" s="129">
        <v>19.163220602784701</v>
      </c>
      <c r="J335" s="129">
        <v>28.5</v>
      </c>
      <c r="K335" s="129">
        <v>347.02107933195401</v>
      </c>
      <c r="L335" s="81">
        <v>28.5</v>
      </c>
      <c r="M335" s="82">
        <v>-260.2480628189</v>
      </c>
      <c r="N335" s="82">
        <v>-5435.33138774504</v>
      </c>
      <c r="O335" s="82">
        <v>-2354.2424047715399</v>
      </c>
      <c r="P335" s="82">
        <v>-61875.493691105898</v>
      </c>
    </row>
    <row r="336" spans="1:16" ht="12" customHeight="1" x14ac:dyDescent="0.25">
      <c r="A336" s="77"/>
      <c r="B336" s="77">
        <v>28.21</v>
      </c>
      <c r="C336" s="77">
        <v>-2.4</v>
      </c>
      <c r="D336" s="131">
        <f t="shared" si="64"/>
        <v>332</v>
      </c>
      <c r="E336" s="131" t="str">
        <f t="shared" si="63"/>
        <v/>
      </c>
      <c r="F336" s="118">
        <v>28.21</v>
      </c>
      <c r="G336" s="118">
        <v>-2.3999999999999901</v>
      </c>
      <c r="H336" s="129">
        <v>28.58333333333</v>
      </c>
      <c r="I336" s="129">
        <v>19.118814979748802</v>
      </c>
      <c r="J336" s="129">
        <v>28.58333333333</v>
      </c>
      <c r="K336" s="129">
        <v>346.76074824219199</v>
      </c>
      <c r="L336" s="81">
        <v>28.58333333333</v>
      </c>
      <c r="M336" s="82">
        <v>-282.89292983417999</v>
      </c>
      <c r="N336" s="82">
        <v>-6401.0100895212599</v>
      </c>
      <c r="O336" s="82">
        <v>-2694.3623625646201</v>
      </c>
      <c r="P336" s="82">
        <v>-76363.129306149101</v>
      </c>
    </row>
    <row r="337" spans="1:16" ht="12" customHeight="1" x14ac:dyDescent="0.25">
      <c r="A337" s="77"/>
      <c r="B337" s="77">
        <v>28.366</v>
      </c>
      <c r="C337" s="77">
        <v>2.4</v>
      </c>
      <c r="D337" s="131">
        <f t="shared" si="64"/>
        <v>333</v>
      </c>
      <c r="E337" s="131" t="str">
        <f t="shared" si="63"/>
        <v/>
      </c>
      <c r="F337" s="118">
        <v>28.3659999999999</v>
      </c>
      <c r="G337" s="118">
        <v>2.3999999999999901</v>
      </c>
      <c r="H337" s="129">
        <v>28.66666666667</v>
      </c>
      <c r="I337" s="129">
        <v>18.800209030223101</v>
      </c>
      <c r="J337" s="129">
        <v>28.66666666667</v>
      </c>
      <c r="K337" s="129">
        <v>346.50001963314998</v>
      </c>
      <c r="L337" s="81">
        <v>28.66666666667</v>
      </c>
      <c r="M337" s="82">
        <v>-303.00558407259803</v>
      </c>
      <c r="N337" s="82">
        <v>-6962.3177795207303</v>
      </c>
      <c r="O337" s="82">
        <v>-2996.79776795926</v>
      </c>
      <c r="P337" s="82">
        <v>-84788.626129891607</v>
      </c>
    </row>
    <row r="338" spans="1:16" ht="12" customHeight="1" x14ac:dyDescent="0.25">
      <c r="A338" s="77"/>
      <c r="B338" s="77">
        <v>28.416</v>
      </c>
      <c r="C338" s="77">
        <v>2.8</v>
      </c>
      <c r="D338" s="131">
        <f t="shared" si="64"/>
        <v>334</v>
      </c>
      <c r="E338" s="131" t="str">
        <f t="shared" si="63"/>
        <v/>
      </c>
      <c r="F338" s="118">
        <v>28.416</v>
      </c>
      <c r="G338" s="118">
        <v>2.7999999999999901</v>
      </c>
      <c r="H338" s="129">
        <v>28.75</v>
      </c>
      <c r="I338" s="129">
        <v>18.5205741065867</v>
      </c>
      <c r="J338" s="129">
        <v>28.75</v>
      </c>
      <c r="K338" s="129">
        <v>346.23885169842498</v>
      </c>
      <c r="L338" s="81">
        <v>28.75</v>
      </c>
      <c r="M338" s="82">
        <v>-301.75660285184802</v>
      </c>
      <c r="N338" s="82">
        <v>-6605.2437992405903</v>
      </c>
      <c r="O338" s="82">
        <v>-2978.3756861476299</v>
      </c>
      <c r="P338" s="82">
        <v>-79436.284691349007</v>
      </c>
    </row>
    <row r="339" spans="1:16" ht="12" customHeight="1" x14ac:dyDescent="0.25">
      <c r="A339" s="77"/>
      <c r="B339" s="77">
        <v>28.466000000000001</v>
      </c>
      <c r="C339" s="77">
        <v>2.4</v>
      </c>
      <c r="D339" s="131">
        <f t="shared" si="64"/>
        <v>335</v>
      </c>
      <c r="E339" s="131" t="str">
        <f t="shared" si="63"/>
        <v/>
      </c>
      <c r="F339" s="118">
        <v>28.466000000000001</v>
      </c>
      <c r="G339" s="118">
        <v>2.3999999999999901</v>
      </c>
      <c r="H339" s="129">
        <v>28.83333333333</v>
      </c>
      <c r="I339" s="129">
        <v>18.543980900354601</v>
      </c>
      <c r="J339" s="129">
        <v>28.83333333333</v>
      </c>
      <c r="K339" s="129">
        <v>345.97726813122898</v>
      </c>
      <c r="L339" s="81">
        <v>28.83333333333</v>
      </c>
      <c r="M339" s="82">
        <v>-281.081267539821</v>
      </c>
      <c r="N339" s="82">
        <v>-5698.5217207122896</v>
      </c>
      <c r="O339" s="82">
        <v>-2667.8268561063501</v>
      </c>
      <c r="P339" s="82">
        <v>-65833.762416226804</v>
      </c>
    </row>
    <row r="340" spans="1:16" ht="12" customHeight="1" x14ac:dyDescent="0.25">
      <c r="A340" s="77"/>
      <c r="B340" s="77">
        <v>28.622</v>
      </c>
      <c r="C340" s="77">
        <v>-2.1</v>
      </c>
      <c r="D340" s="131">
        <f t="shared" si="64"/>
        <v>336</v>
      </c>
      <c r="E340" s="131" t="str">
        <f t="shared" si="63"/>
        <v/>
      </c>
      <c r="F340" s="118">
        <v>28.6219999999999</v>
      </c>
      <c r="G340" s="118">
        <v>-2.1</v>
      </c>
      <c r="H340" s="129">
        <v>28.91666666667</v>
      </c>
      <c r="I340" s="129">
        <v>18.8350718926295</v>
      </c>
      <c r="J340" s="129">
        <v>28.91666666667</v>
      </c>
      <c r="K340" s="129">
        <v>345.71533379576698</v>
      </c>
      <c r="L340" s="81">
        <v>28.91666666667</v>
      </c>
      <c r="M340" s="82">
        <v>-261.52604352592198</v>
      </c>
      <c r="N340" s="82">
        <v>-5130.8171481080199</v>
      </c>
      <c r="O340" s="82">
        <v>-2373.7587288859299</v>
      </c>
      <c r="P340" s="82">
        <v>-57313.030362357902</v>
      </c>
    </row>
    <row r="341" spans="1:16" ht="12" customHeight="1" x14ac:dyDescent="0.25">
      <c r="A341" s="77"/>
      <c r="B341" s="77">
        <v>28.672000000000001</v>
      </c>
      <c r="C341" s="77">
        <v>-2.5</v>
      </c>
      <c r="D341" s="131">
        <f t="shared" si="64"/>
        <v>337</v>
      </c>
      <c r="E341" s="131" t="str">
        <f t="shared" si="63"/>
        <v/>
      </c>
      <c r="F341" s="118">
        <v>28.672000000000001</v>
      </c>
      <c r="G341" s="118">
        <v>-2.5</v>
      </c>
      <c r="H341" s="129">
        <v>29</v>
      </c>
      <c r="I341" s="129">
        <v>19.106241619776</v>
      </c>
      <c r="J341" s="129">
        <v>29</v>
      </c>
      <c r="K341" s="129">
        <v>345.45309276025802</v>
      </c>
      <c r="L341" s="81">
        <v>29</v>
      </c>
      <c r="M341" s="82">
        <v>-261.57904453679203</v>
      </c>
      <c r="N341" s="82">
        <v>-5424.6087377738904</v>
      </c>
      <c r="O341" s="82">
        <v>-2374.1891959330601</v>
      </c>
      <c r="P341" s="82">
        <v>-61716.459620764697</v>
      </c>
    </row>
    <row r="342" spans="1:16" ht="12" customHeight="1" x14ac:dyDescent="0.25">
      <c r="A342" s="77"/>
      <c r="B342" s="77">
        <v>28.722000000000001</v>
      </c>
      <c r="C342" s="77">
        <v>-2.1</v>
      </c>
      <c r="D342" s="131">
        <f t="shared" si="64"/>
        <v>338</v>
      </c>
      <c r="E342" s="131" t="str">
        <f t="shared" si="63"/>
        <v/>
      </c>
      <c r="F342" s="118">
        <v>28.722000000000001</v>
      </c>
      <c r="G342" s="118">
        <v>-2.1</v>
      </c>
      <c r="H342" s="129">
        <v>29.08333333333</v>
      </c>
      <c r="I342" s="129">
        <v>19.076919386423501</v>
      </c>
      <c r="J342" s="129">
        <v>29.08333333333</v>
      </c>
      <c r="K342" s="129">
        <v>345.19052547068998</v>
      </c>
      <c r="L342" s="81">
        <v>29.08333333333</v>
      </c>
      <c r="M342" s="82">
        <v>-282.67868776993998</v>
      </c>
      <c r="N342" s="82">
        <v>-6355.9824187334298</v>
      </c>
      <c r="O342" s="82">
        <v>-2691.0639115750901</v>
      </c>
      <c r="P342" s="82">
        <v>-75689.097944966707</v>
      </c>
    </row>
    <row r="343" spans="1:16" ht="12" customHeight="1" x14ac:dyDescent="0.25">
      <c r="A343" s="77"/>
      <c r="B343" s="77">
        <v>28.878</v>
      </c>
      <c r="C343" s="77">
        <v>2.1</v>
      </c>
      <c r="D343" s="131">
        <f t="shared" si="64"/>
        <v>339</v>
      </c>
      <c r="E343" s="131" t="str">
        <f t="shared" si="63"/>
        <v/>
      </c>
      <c r="F343" s="118">
        <v>28.878</v>
      </c>
      <c r="G343" s="118">
        <v>2.1</v>
      </c>
      <c r="H343" s="129">
        <v>29.16666666667</v>
      </c>
      <c r="I343" s="129">
        <v>18.766032920702401</v>
      </c>
      <c r="J343" s="129">
        <v>29.16666666667</v>
      </c>
      <c r="K343" s="129">
        <v>344.92756939428398</v>
      </c>
      <c r="L343" s="81">
        <v>29.16666666667</v>
      </c>
      <c r="M343" s="82">
        <v>-303.75056414945402</v>
      </c>
      <c r="N343" s="82">
        <v>-6980.1687819292601</v>
      </c>
      <c r="O343" s="82">
        <v>-3007.8811212557998</v>
      </c>
      <c r="P343" s="82">
        <v>-85057.667245157296</v>
      </c>
    </row>
    <row r="344" spans="1:16" ht="12" customHeight="1" x14ac:dyDescent="0.25">
      <c r="A344" s="77"/>
      <c r="B344" s="77">
        <v>28.928000000000001</v>
      </c>
      <c r="C344" s="77">
        <v>2.5</v>
      </c>
      <c r="D344" s="131">
        <f t="shared" si="64"/>
        <v>340</v>
      </c>
      <c r="E344" s="131" t="str">
        <f t="shared" si="63"/>
        <v/>
      </c>
      <c r="F344" s="118">
        <v>28.928000000000001</v>
      </c>
      <c r="G344" s="118">
        <v>2.5</v>
      </c>
      <c r="H344" s="129">
        <v>29.25</v>
      </c>
      <c r="I344" s="129">
        <v>18.452370305845299</v>
      </c>
      <c r="J344" s="129">
        <v>29.25</v>
      </c>
      <c r="K344" s="129">
        <v>344.66417980528303</v>
      </c>
      <c r="L344" s="81">
        <v>29.25</v>
      </c>
      <c r="M344" s="82">
        <v>-306.0623084142</v>
      </c>
      <c r="N344" s="82">
        <v>-6760.4252852188501</v>
      </c>
      <c r="O344" s="82">
        <v>-3042.9613492874701</v>
      </c>
      <c r="P344" s="82">
        <v>-81765.915223475604</v>
      </c>
    </row>
    <row r="345" spans="1:16" ht="12" customHeight="1" x14ac:dyDescent="0.25">
      <c r="A345" s="77"/>
      <c r="B345" s="77">
        <v>28.978000000000002</v>
      </c>
      <c r="C345" s="77">
        <v>2</v>
      </c>
      <c r="D345" s="131">
        <f t="shared" si="64"/>
        <v>341</v>
      </c>
      <c r="E345" s="131" t="str">
        <f t="shared" si="63"/>
        <v/>
      </c>
      <c r="F345" s="118">
        <v>28.978000000000002</v>
      </c>
      <c r="G345" s="118">
        <v>2</v>
      </c>
      <c r="H345" s="129">
        <v>29.33333333333</v>
      </c>
      <c r="I345" s="129">
        <v>18.4477747469642</v>
      </c>
      <c r="J345" s="129">
        <v>29.33333333333</v>
      </c>
      <c r="K345" s="129">
        <v>344.40037807339598</v>
      </c>
      <c r="L345" s="81">
        <v>29.33333333333</v>
      </c>
      <c r="M345" s="82">
        <v>-284.731273899543</v>
      </c>
      <c r="N345" s="82">
        <v>-5785.29823262422</v>
      </c>
      <c r="O345" s="82">
        <v>-2722.6076558121199</v>
      </c>
      <c r="P345" s="82">
        <v>-67137.680877290695</v>
      </c>
    </row>
    <row r="346" spans="1:16" ht="12" customHeight="1" x14ac:dyDescent="0.25">
      <c r="A346" s="77"/>
      <c r="B346" s="77">
        <v>29.134</v>
      </c>
      <c r="C346" s="77">
        <v>-2.4</v>
      </c>
      <c r="D346" s="131">
        <f t="shared" si="64"/>
        <v>342</v>
      </c>
      <c r="E346" s="131" t="str">
        <f t="shared" si="63"/>
        <v/>
      </c>
      <c r="F346" s="118">
        <v>29.134</v>
      </c>
      <c r="G346" s="118">
        <v>-2.3999999999999901</v>
      </c>
      <c r="H346" s="129">
        <v>29.41666666667</v>
      </c>
      <c r="I346" s="129">
        <v>18.763720437892101</v>
      </c>
      <c r="J346" s="129">
        <v>29.41666666667</v>
      </c>
      <c r="K346" s="129">
        <v>344.13623538097499</v>
      </c>
      <c r="L346" s="81">
        <v>29.41666666667</v>
      </c>
      <c r="M346" s="82">
        <v>-261.01249397691703</v>
      </c>
      <c r="N346" s="82">
        <v>-5047.2655641297897</v>
      </c>
      <c r="O346" s="82">
        <v>-2365.9904943761899</v>
      </c>
      <c r="P346" s="82">
        <v>-56061.4553742356</v>
      </c>
    </row>
    <row r="347" spans="1:16" ht="12" customHeight="1" x14ac:dyDescent="0.25">
      <c r="A347" s="77"/>
      <c r="B347" s="77">
        <v>29.184000000000001</v>
      </c>
      <c r="C347" s="77">
        <v>-2.8</v>
      </c>
      <c r="D347" s="131">
        <f t="shared" si="64"/>
        <v>343</v>
      </c>
      <c r="E347" s="131" t="str">
        <f t="shared" si="63"/>
        <v/>
      </c>
      <c r="F347" s="118">
        <v>29.184000000000001</v>
      </c>
      <c r="G347" s="118">
        <v>-2.7999999999999901</v>
      </c>
      <c r="H347" s="129">
        <v>29.5</v>
      </c>
      <c r="I347" s="129">
        <v>19.111385355529201</v>
      </c>
      <c r="J347" s="129">
        <v>29.5</v>
      </c>
      <c r="K347" s="129">
        <v>343.871808593266</v>
      </c>
      <c r="L347" s="81">
        <v>29.5</v>
      </c>
      <c r="M347" s="82">
        <v>-256.66320656942003</v>
      </c>
      <c r="N347" s="82">
        <v>-5213.42327025129</v>
      </c>
      <c r="O347" s="82">
        <v>-2300.22371059529</v>
      </c>
      <c r="P347" s="82">
        <v>-58549.118636240499</v>
      </c>
    </row>
    <row r="348" spans="1:16" ht="12" customHeight="1" x14ac:dyDescent="0.25">
      <c r="A348" s="77"/>
      <c r="B348" s="77">
        <v>29.234000000000002</v>
      </c>
      <c r="C348" s="77">
        <v>-2.4</v>
      </c>
      <c r="D348" s="131">
        <f t="shared" si="64"/>
        <v>344</v>
      </c>
      <c r="E348" s="131" t="str">
        <f t="shared" si="63"/>
        <v/>
      </c>
      <c r="F348" s="118">
        <v>29.234000000000002</v>
      </c>
      <c r="G348" s="118">
        <v>-2.3999999999999901</v>
      </c>
      <c r="H348" s="129">
        <v>29.58333333333</v>
      </c>
      <c r="I348" s="129">
        <v>19.169499553707301</v>
      </c>
      <c r="J348" s="129">
        <v>29.58333333333</v>
      </c>
      <c r="K348" s="129">
        <v>343.607088722811</v>
      </c>
      <c r="L348" s="81">
        <v>29.58333333333</v>
      </c>
      <c r="M348" s="82">
        <v>-275.86840327016699</v>
      </c>
      <c r="N348" s="82">
        <v>-6136.7602022970896</v>
      </c>
      <c r="O348" s="82">
        <v>-2588.5551797776702</v>
      </c>
      <c r="P348" s="82">
        <v>-72400.020553592796</v>
      </c>
    </row>
    <row r="349" spans="1:16" ht="12" customHeight="1" x14ac:dyDescent="0.25">
      <c r="A349" s="77"/>
      <c r="B349" s="77">
        <v>29.39</v>
      </c>
      <c r="C349" s="77">
        <v>2.4</v>
      </c>
      <c r="D349" s="131">
        <f t="shared" si="64"/>
        <v>345</v>
      </c>
      <c r="E349" s="131" t="str">
        <f t="shared" si="63"/>
        <v/>
      </c>
      <c r="F349" s="118">
        <v>29.39</v>
      </c>
      <c r="G349" s="118">
        <v>2.3999999999999901</v>
      </c>
      <c r="H349" s="129">
        <v>29.66666666667</v>
      </c>
      <c r="I349" s="129">
        <v>18.906114272659401</v>
      </c>
      <c r="J349" s="129">
        <v>29.66666666667</v>
      </c>
      <c r="K349" s="129">
        <v>343.34201355938501</v>
      </c>
      <c r="L349" s="81">
        <v>29.66666666667</v>
      </c>
      <c r="M349" s="82">
        <v>-298.75132784342202</v>
      </c>
      <c r="N349" s="82">
        <v>-6878.0815991223499</v>
      </c>
      <c r="O349" s="82">
        <v>-2932.52795138172</v>
      </c>
      <c r="P349" s="82">
        <v>-83525.234099882</v>
      </c>
    </row>
    <row r="350" spans="1:16" ht="12" customHeight="1" x14ac:dyDescent="0.25">
      <c r="A350" s="77"/>
      <c r="B350" s="77">
        <v>29.44</v>
      </c>
      <c r="C350" s="77">
        <v>2.8</v>
      </c>
      <c r="D350" s="131">
        <f t="shared" si="64"/>
        <v>346</v>
      </c>
      <c r="E350" s="131" t="str">
        <f t="shared" si="63"/>
        <v/>
      </c>
      <c r="F350" s="118">
        <v>29.44</v>
      </c>
      <c r="G350" s="118">
        <v>2.7999999999999901</v>
      </c>
      <c r="H350" s="129">
        <v>29.75</v>
      </c>
      <c r="I350" s="129">
        <v>18.580532939634601</v>
      </c>
      <c r="J350" s="129">
        <v>29.75</v>
      </c>
      <c r="K350" s="129">
        <v>343.07652807873097</v>
      </c>
      <c r="L350" s="81">
        <v>29.75</v>
      </c>
      <c r="M350" s="82">
        <v>-304.68461532980598</v>
      </c>
      <c r="N350" s="82">
        <v>-6797.43038762587</v>
      </c>
      <c r="O350" s="82">
        <v>-3022.0246535081501</v>
      </c>
      <c r="P350" s="82">
        <v>-82320.3841065296</v>
      </c>
    </row>
    <row r="351" spans="1:16" ht="12" customHeight="1" x14ac:dyDescent="0.25">
      <c r="A351" s="77"/>
      <c r="B351" s="77">
        <v>29.49</v>
      </c>
      <c r="C351" s="77">
        <v>2.4</v>
      </c>
      <c r="D351" s="131">
        <f t="shared" si="64"/>
        <v>347</v>
      </c>
      <c r="E351" s="131" t="str">
        <f t="shared" si="63"/>
        <v/>
      </c>
      <c r="F351" s="118">
        <v>29.489999999999899</v>
      </c>
      <c r="G351" s="118">
        <v>2.3999999999999901</v>
      </c>
      <c r="H351" s="129">
        <v>29.83333333333</v>
      </c>
      <c r="I351" s="129">
        <v>18.507693021958399</v>
      </c>
      <c r="J351" s="129">
        <v>29.83333333333</v>
      </c>
      <c r="K351" s="129">
        <v>342.81063705472502</v>
      </c>
      <c r="L351" s="81">
        <v>29.83333333333</v>
      </c>
      <c r="M351" s="82">
        <v>-287.81509440738603</v>
      </c>
      <c r="N351" s="82">
        <v>-5956.6342825950696</v>
      </c>
      <c r="O351" s="82">
        <v>-2768.7550302341501</v>
      </c>
      <c r="P351" s="82">
        <v>-69708.337331439499</v>
      </c>
    </row>
    <row r="352" spans="1:16" ht="12" customHeight="1" x14ac:dyDescent="0.25">
      <c r="A352" s="77"/>
      <c r="B352" s="77">
        <v>29.646000000000001</v>
      </c>
      <c r="C352" s="77">
        <v>-2.1</v>
      </c>
      <c r="D352" s="131">
        <f t="shared" si="64"/>
        <v>348</v>
      </c>
      <c r="E352" s="131" t="str">
        <f t="shared" si="63"/>
        <v/>
      </c>
      <c r="F352" s="118">
        <v>29.646000000000001</v>
      </c>
      <c r="G352" s="118">
        <v>-2.1</v>
      </c>
      <c r="H352" s="129">
        <v>29.91666666667</v>
      </c>
      <c r="I352" s="129">
        <v>18.741348269832201</v>
      </c>
      <c r="J352" s="129">
        <v>29.91666666667</v>
      </c>
      <c r="K352" s="129">
        <v>342.54439808315698</v>
      </c>
      <c r="L352" s="81">
        <v>29.91666666667</v>
      </c>
      <c r="M352" s="82">
        <v>-266.00914515107701</v>
      </c>
      <c r="N352" s="82">
        <v>-5228.3195666803804</v>
      </c>
      <c r="O352" s="82">
        <v>-2440.9564815941899</v>
      </c>
      <c r="P352" s="82">
        <v>-58779.053485977303</v>
      </c>
    </row>
    <row r="353" spans="1:16" ht="12" customHeight="1" x14ac:dyDescent="0.25">
      <c r="A353" s="77"/>
      <c r="B353" s="77">
        <v>29.696000000000002</v>
      </c>
      <c r="C353" s="77">
        <v>-2.5</v>
      </c>
      <c r="D353" s="131">
        <f t="shared" si="64"/>
        <v>349</v>
      </c>
      <c r="E353" s="131" t="str">
        <f t="shared" si="63"/>
        <v/>
      </c>
      <c r="F353" s="118">
        <v>29.696000000000002</v>
      </c>
      <c r="G353" s="118">
        <v>-2.5</v>
      </c>
      <c r="H353" s="129">
        <v>30</v>
      </c>
      <c r="I353" s="129">
        <v>19.053154252484401</v>
      </c>
      <c r="J353" s="129">
        <v>30</v>
      </c>
      <c r="K353" s="129">
        <v>342.27786681829298</v>
      </c>
      <c r="L353" s="81">
        <v>30</v>
      </c>
      <c r="M353" s="82">
        <v>-259.05462861148101</v>
      </c>
      <c r="N353" s="82">
        <v>-5246.4536602791204</v>
      </c>
      <c r="O353" s="82">
        <v>-2336.1009478752899</v>
      </c>
      <c r="P353" s="82">
        <v>-59046.597707408502</v>
      </c>
    </row>
    <row r="354" spans="1:16" ht="12" customHeight="1" x14ac:dyDescent="0.25">
      <c r="A354" s="77"/>
      <c r="B354" s="77">
        <v>29.745999999999999</v>
      </c>
      <c r="C354" s="77">
        <v>-2.1</v>
      </c>
      <c r="D354" s="131">
        <f t="shared" si="64"/>
        <v>350</v>
      </c>
      <c r="E354" s="131" t="str">
        <f t="shared" si="63"/>
        <v/>
      </c>
      <c r="F354" s="118">
        <v>29.745999999999899</v>
      </c>
      <c r="G354" s="118">
        <v>-2.1</v>
      </c>
      <c r="H354" s="129">
        <v>30.08333333333</v>
      </c>
      <c r="I354" s="129">
        <v>19.122327895854198</v>
      </c>
      <c r="J354" s="129">
        <v>30.08333333333</v>
      </c>
      <c r="K354" s="129">
        <v>342.01104255187897</v>
      </c>
      <c r="L354" s="81">
        <v>30.08333333333</v>
      </c>
      <c r="M354" s="82">
        <v>-275.70572865718498</v>
      </c>
      <c r="N354" s="82">
        <v>-6082.5768788492796</v>
      </c>
      <c r="O354" s="82">
        <v>-2586.0442603050501</v>
      </c>
      <c r="P354" s="82">
        <v>-71588.867522154702</v>
      </c>
    </row>
    <row r="355" spans="1:16" x14ac:dyDescent="0.25">
      <c r="A355" s="77"/>
      <c r="B355" s="77">
        <v>29.902000000000001</v>
      </c>
      <c r="C355" s="77">
        <v>2.1</v>
      </c>
      <c r="D355" s="131">
        <f t="shared" si="64"/>
        <v>351</v>
      </c>
      <c r="E355" s="131" t="str">
        <f t="shared" si="63"/>
        <v/>
      </c>
      <c r="F355" s="118">
        <v>29.902000000000001</v>
      </c>
      <c r="G355" s="118">
        <v>2.1</v>
      </c>
      <c r="H355" s="129">
        <v>30.16666666667</v>
      </c>
      <c r="I355" s="129">
        <v>18.874514808228</v>
      </c>
      <c r="J355" s="129">
        <v>30.16666666667</v>
      </c>
      <c r="K355" s="129">
        <v>341.74387066383298</v>
      </c>
      <c r="L355" s="81">
        <v>30.16666666667</v>
      </c>
      <c r="M355" s="82">
        <v>-298.822462369432</v>
      </c>
      <c r="N355" s="82">
        <v>-6865.4240664271001</v>
      </c>
      <c r="O355" s="82">
        <v>-2933.4922344054298</v>
      </c>
      <c r="P355" s="82">
        <v>-83336.689456796594</v>
      </c>
    </row>
    <row r="356" spans="1:16" x14ac:dyDescent="0.25">
      <c r="A356" s="77"/>
      <c r="B356" s="77">
        <v>29.952000000000002</v>
      </c>
      <c r="C356" s="77">
        <v>2.5</v>
      </c>
      <c r="D356" s="131">
        <f t="shared" si="64"/>
        <v>352</v>
      </c>
      <c r="E356" s="131" t="str">
        <f t="shared" si="63"/>
        <v/>
      </c>
      <c r="F356" s="118">
        <v>29.952000000000002</v>
      </c>
      <c r="G356" s="118">
        <v>2.5</v>
      </c>
      <c r="H356" s="129">
        <v>30.25</v>
      </c>
      <c r="I356" s="129">
        <v>18.5272217234198</v>
      </c>
      <c r="J356" s="129">
        <v>30.25</v>
      </c>
      <c r="K356" s="129">
        <v>341.476295519328</v>
      </c>
      <c r="L356" s="81">
        <v>30.25</v>
      </c>
      <c r="M356" s="82">
        <v>-307.93393813318301</v>
      </c>
      <c r="N356" s="82">
        <v>-6917.4410066647297</v>
      </c>
      <c r="O356" s="82">
        <v>-3070.7311459555399</v>
      </c>
      <c r="P356" s="82">
        <v>-84122.303583610599</v>
      </c>
    </row>
    <row r="357" spans="1:16" x14ac:dyDescent="0.25">
      <c r="A357" s="77"/>
      <c r="B357" s="77">
        <v>30.001999999999999</v>
      </c>
      <c r="C357" s="77">
        <v>2</v>
      </c>
      <c r="D357" s="131">
        <f t="shared" si="64"/>
        <v>353</v>
      </c>
      <c r="E357" s="131" t="str">
        <f t="shared" si="63"/>
        <v/>
      </c>
      <c r="F357" s="118">
        <v>30.001999999999899</v>
      </c>
      <c r="G357" s="118">
        <v>2</v>
      </c>
      <c r="H357" s="129">
        <v>30.33333333333</v>
      </c>
      <c r="I357" s="129">
        <v>18.414649121833499</v>
      </c>
      <c r="J357" s="129">
        <v>30.33333333333</v>
      </c>
      <c r="K357" s="129">
        <v>341.20831762754699</v>
      </c>
      <c r="L357" s="81">
        <v>30.33333333333</v>
      </c>
      <c r="M357" s="82">
        <v>-292.47898641690699</v>
      </c>
      <c r="N357" s="82">
        <v>-6097.8903156652796</v>
      </c>
      <c r="O357" s="82">
        <v>-2838.75359574709</v>
      </c>
      <c r="P357" s="82">
        <v>-71829.559616330705</v>
      </c>
    </row>
    <row r="358" spans="1:16" x14ac:dyDescent="0.25">
      <c r="A358" s="77"/>
      <c r="B358" s="77">
        <v>30.158000000000001</v>
      </c>
      <c r="C358" s="77">
        <v>-2.4</v>
      </c>
      <c r="D358" s="131">
        <f t="shared" si="64"/>
        <v>354</v>
      </c>
      <c r="E358" s="131" t="str">
        <f t="shared" si="63"/>
        <v/>
      </c>
      <c r="F358" s="118">
        <v>30.158000000000001</v>
      </c>
      <c r="G358" s="118">
        <v>-2.3999999999999901</v>
      </c>
      <c r="H358" s="129">
        <v>30.41666666667</v>
      </c>
      <c r="I358" s="129">
        <v>18.6547267228874</v>
      </c>
      <c r="J358" s="129">
        <v>30.41666666667</v>
      </c>
      <c r="K358" s="129">
        <v>340.93999797187701</v>
      </c>
      <c r="L358" s="81">
        <v>30.41666666667</v>
      </c>
      <c r="M358" s="82">
        <v>-266.90126459917599</v>
      </c>
      <c r="N358" s="82">
        <v>-5193.1046074154901</v>
      </c>
      <c r="O358" s="82">
        <v>-2454.3160561080999</v>
      </c>
      <c r="P358" s="82">
        <v>-58252.9252797402</v>
      </c>
    </row>
    <row r="359" spans="1:16" x14ac:dyDescent="0.25">
      <c r="A359" s="77"/>
      <c r="B359" s="77">
        <v>30.207999999999998</v>
      </c>
      <c r="C359" s="77">
        <v>-2.8</v>
      </c>
      <c r="D359" s="131">
        <f t="shared" si="64"/>
        <v>355</v>
      </c>
      <c r="E359" s="131" t="str">
        <f t="shared" si="63"/>
        <v/>
      </c>
      <c r="F359" s="118">
        <v>30.207999999999899</v>
      </c>
      <c r="G359" s="118">
        <v>-2.7999999999999901</v>
      </c>
      <c r="H359" s="129">
        <v>30.5</v>
      </c>
      <c r="I359" s="129">
        <v>19.030726869021901</v>
      </c>
      <c r="J359" s="129">
        <v>30.5</v>
      </c>
      <c r="K359" s="129">
        <v>340.67140383901199</v>
      </c>
      <c r="L359" s="81">
        <v>30.5</v>
      </c>
      <c r="M359" s="82">
        <v>-255.30773677890801</v>
      </c>
      <c r="N359" s="82">
        <v>-5062.8946171632297</v>
      </c>
      <c r="O359" s="82">
        <v>-2279.7209362449298</v>
      </c>
      <c r="P359" s="82">
        <v>-56294.1804992006</v>
      </c>
    </row>
    <row r="360" spans="1:16" x14ac:dyDescent="0.25">
      <c r="A360" s="77"/>
      <c r="B360" s="77">
        <v>30.257999999999999</v>
      </c>
      <c r="C360" s="77">
        <v>-2.4</v>
      </c>
      <c r="D360" s="131">
        <f t="shared" si="64"/>
        <v>356</v>
      </c>
      <c r="E360" s="131" t="str">
        <f t="shared" si="63"/>
        <v/>
      </c>
      <c r="F360" s="118">
        <v>30.2579999999999</v>
      </c>
      <c r="G360" s="118">
        <v>-2.3999999999999901</v>
      </c>
      <c r="H360" s="129">
        <v>30.58333333333</v>
      </c>
      <c r="I360" s="129">
        <v>19.193144738753301</v>
      </c>
      <c r="J360" s="129">
        <v>30.58333333333</v>
      </c>
      <c r="K360" s="129">
        <v>340.40254723113998</v>
      </c>
      <c r="L360" s="81">
        <v>30.58333333333</v>
      </c>
      <c r="M360" s="82">
        <v>-268.783244857733</v>
      </c>
      <c r="N360" s="82">
        <v>-5838.9288978451495</v>
      </c>
      <c r="O360" s="82">
        <v>-2481.8738048626601</v>
      </c>
      <c r="P360" s="82">
        <v>-67933.759442628798</v>
      </c>
    </row>
    <row r="361" spans="1:16" x14ac:dyDescent="0.25">
      <c r="A361" s="77"/>
      <c r="B361" s="77">
        <v>30.414000000000001</v>
      </c>
      <c r="C361" s="77">
        <v>2.4</v>
      </c>
      <c r="D361" s="131">
        <f t="shared" si="64"/>
        <v>357</v>
      </c>
      <c r="E361" s="131" t="str">
        <f t="shared" si="63"/>
        <v/>
      </c>
      <c r="F361" s="118">
        <v>30.414000000000001</v>
      </c>
      <c r="G361" s="118">
        <v>2.3999999999999901</v>
      </c>
      <c r="H361" s="129">
        <v>30.66666666667</v>
      </c>
      <c r="I361" s="129">
        <v>19.009592995843299</v>
      </c>
      <c r="J361" s="129">
        <v>30.66666666667</v>
      </c>
      <c r="K361" s="129">
        <v>340.13337736919601</v>
      </c>
      <c r="L361" s="81">
        <v>30.66666666667</v>
      </c>
      <c r="M361" s="82">
        <v>-292.90592935797099</v>
      </c>
      <c r="N361" s="82">
        <v>-6721.2754814874697</v>
      </c>
      <c r="O361" s="82">
        <v>-2844.3646233014201</v>
      </c>
      <c r="P361" s="82">
        <v>-81173.405498718101</v>
      </c>
    </row>
    <row r="362" spans="1:16" x14ac:dyDescent="0.25">
      <c r="A362" s="77"/>
      <c r="B362" s="77">
        <v>30.463999999999999</v>
      </c>
      <c r="C362" s="77">
        <v>2.8</v>
      </c>
      <c r="D362" s="131">
        <f t="shared" si="64"/>
        <v>358</v>
      </c>
      <c r="E362" s="131" t="str">
        <f t="shared" si="63"/>
        <v/>
      </c>
      <c r="F362" s="118">
        <v>30.463999999999899</v>
      </c>
      <c r="G362" s="118">
        <v>2.7999999999999901</v>
      </c>
      <c r="H362" s="129">
        <v>30.75</v>
      </c>
      <c r="I362" s="129">
        <v>18.664303461927201</v>
      </c>
      <c r="J362" s="129">
        <v>30.75</v>
      </c>
      <c r="K362" s="129">
        <v>339.86383044495199</v>
      </c>
      <c r="L362" s="81">
        <v>30.75</v>
      </c>
      <c r="M362" s="82">
        <v>-305.70238944130898</v>
      </c>
      <c r="N362" s="82">
        <v>-6928.8086530213104</v>
      </c>
      <c r="O362" s="82">
        <v>-3036.9564295288301</v>
      </c>
      <c r="P362" s="82">
        <v>-84292.107830209599</v>
      </c>
    </row>
    <row r="363" spans="1:16" x14ac:dyDescent="0.25">
      <c r="A363" s="77"/>
      <c r="B363" s="77">
        <v>30.513999999999999</v>
      </c>
      <c r="C363" s="77">
        <v>2.4</v>
      </c>
      <c r="D363" s="131">
        <f t="shared" si="64"/>
        <v>359</v>
      </c>
      <c r="E363" s="131" t="str">
        <f t="shared" si="63"/>
        <v/>
      </c>
      <c r="F363" s="118">
        <v>30.5139999999999</v>
      </c>
      <c r="G363" s="118">
        <v>2.3999999999999901</v>
      </c>
      <c r="H363" s="129">
        <v>30.83333333333</v>
      </c>
      <c r="I363" s="129">
        <v>18.496732510187702</v>
      </c>
      <c r="J363" s="129">
        <v>30.83333333333</v>
      </c>
      <c r="K363" s="129">
        <v>339.59389146674903</v>
      </c>
      <c r="L363" s="81">
        <v>30.83333333333</v>
      </c>
      <c r="M363" s="82">
        <v>-294.34637957982397</v>
      </c>
      <c r="N363" s="82">
        <v>-6233.4741565063596</v>
      </c>
      <c r="O363" s="82">
        <v>-2866.6093071658102</v>
      </c>
      <c r="P363" s="82">
        <v>-73863.673279515206</v>
      </c>
    </row>
    <row r="364" spans="1:16" x14ac:dyDescent="0.25">
      <c r="A364" s="77"/>
      <c r="B364" s="77">
        <v>30.67</v>
      </c>
      <c r="C364" s="77">
        <v>-2.1</v>
      </c>
      <c r="D364" s="131">
        <f t="shared" si="64"/>
        <v>360</v>
      </c>
      <c r="E364" s="131" t="str">
        <f t="shared" si="63"/>
        <v/>
      </c>
      <c r="F364" s="118">
        <v>30.67</v>
      </c>
      <c r="G364" s="118">
        <v>-2.1</v>
      </c>
      <c r="H364" s="129">
        <v>30.91666666667</v>
      </c>
      <c r="I364" s="129">
        <v>18.6518237464282</v>
      </c>
      <c r="J364" s="129">
        <v>30.91666666667</v>
      </c>
      <c r="K364" s="129">
        <v>339.32360604456198</v>
      </c>
      <c r="L364" s="81">
        <v>30.91666666667</v>
      </c>
      <c r="M364" s="82">
        <v>-271.86980284339501</v>
      </c>
      <c r="N364" s="82">
        <v>-5391.5356201811801</v>
      </c>
      <c r="O364" s="82">
        <v>-2528.8382743832799</v>
      </c>
      <c r="P364" s="82">
        <v>-61231.037136383398</v>
      </c>
    </row>
    <row r="365" spans="1:16" x14ac:dyDescent="0.25">
      <c r="A365" s="77"/>
      <c r="B365" s="77">
        <v>30.72</v>
      </c>
      <c r="C365" s="77">
        <v>-2.5</v>
      </c>
      <c r="D365" s="131">
        <f t="shared" si="64"/>
        <v>361</v>
      </c>
      <c r="E365" s="131" t="str">
        <f t="shared" si="63"/>
        <v/>
      </c>
      <c r="F365" s="118">
        <v>30.719999999999899</v>
      </c>
      <c r="G365" s="118">
        <v>-2.5</v>
      </c>
      <c r="H365" s="129">
        <v>31</v>
      </c>
      <c r="I365" s="129">
        <v>18.9791086084936</v>
      </c>
      <c r="J365" s="129">
        <v>31</v>
      </c>
      <c r="K365" s="129">
        <v>339.05303707214</v>
      </c>
      <c r="L365" s="81">
        <v>31</v>
      </c>
      <c r="M365" s="82">
        <v>-258.36254022339199</v>
      </c>
      <c r="N365" s="82">
        <v>-5128.8941767570996</v>
      </c>
      <c r="O365" s="82">
        <v>-2325.5570974009802</v>
      </c>
      <c r="P365" s="82">
        <v>-57286.286293789497</v>
      </c>
    </row>
    <row r="366" spans="1:16" x14ac:dyDescent="0.25">
      <c r="A366" s="77"/>
      <c r="B366" s="77">
        <v>30.77</v>
      </c>
      <c r="C366" s="77">
        <v>-2.1</v>
      </c>
      <c r="D366" s="131">
        <f t="shared" si="64"/>
        <v>362</v>
      </c>
      <c r="E366" s="131" t="str">
        <f t="shared" si="63"/>
        <v/>
      </c>
      <c r="F366" s="118">
        <v>30.7699999999999</v>
      </c>
      <c r="G366" s="118">
        <v>-2.1</v>
      </c>
      <c r="H366" s="118"/>
      <c r="I366" s="118"/>
      <c r="J366" s="118"/>
      <c r="K366" s="118"/>
    </row>
    <row r="367" spans="1:16" x14ac:dyDescent="0.25">
      <c r="A367" s="77"/>
      <c r="B367" s="77">
        <v>30.925999999999998</v>
      </c>
      <c r="C367" s="77">
        <v>2.1</v>
      </c>
      <c r="D367" s="131">
        <f t="shared" si="64"/>
        <v>363</v>
      </c>
      <c r="E367" s="131" t="str">
        <f t="shared" si="63"/>
        <v/>
      </c>
      <c r="F367" s="118">
        <v>30.925999999999899</v>
      </c>
      <c r="G367" s="118">
        <v>2.1</v>
      </c>
      <c r="H367" s="118"/>
      <c r="I367" s="118"/>
      <c r="J367" s="118"/>
      <c r="K367" s="118"/>
    </row>
    <row r="368" spans="1:16" x14ac:dyDescent="0.25">
      <c r="A368" s="77"/>
      <c r="B368" s="77">
        <v>30.975999999999999</v>
      </c>
      <c r="C368" s="77">
        <v>2.5</v>
      </c>
      <c r="D368" s="131">
        <f t="shared" si="64"/>
        <v>364</v>
      </c>
      <c r="E368" s="131" t="str">
        <f t="shared" si="63"/>
        <v/>
      </c>
      <c r="F368" s="118">
        <v>30.9759999999999</v>
      </c>
      <c r="G368" s="118">
        <v>2.5</v>
      </c>
      <c r="H368" s="118"/>
      <c r="I368" s="118"/>
      <c r="J368" s="118"/>
      <c r="K368" s="118"/>
    </row>
    <row r="369" spans="1:11" x14ac:dyDescent="0.25">
      <c r="A369" s="77"/>
      <c r="B369" s="77">
        <v>31.026</v>
      </c>
      <c r="C369" s="77">
        <v>2</v>
      </c>
      <c r="D369" s="131">
        <f t="shared" si="64"/>
        <v>365</v>
      </c>
      <c r="E369" s="131" t="str">
        <f t="shared" si="63"/>
        <v/>
      </c>
      <c r="F369" s="118">
        <v>31.0259999999999</v>
      </c>
      <c r="G369" s="118">
        <v>2</v>
      </c>
      <c r="H369" s="118"/>
      <c r="I369" s="118"/>
      <c r="J369" s="118"/>
      <c r="K369" s="118"/>
    </row>
    <row r="370" spans="1:11" x14ac:dyDescent="0.25">
      <c r="E370" s="79"/>
    </row>
  </sheetData>
  <conditionalFormatting sqref="M3:P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{A9103D89-3477-4089-85EA-A02505F6E3D2}</x14:id>
        </ext>
      </extLst>
    </cfRule>
  </conditionalFormatting>
  <conditionalFormatting sqref="M5:P36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T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41:V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:AJ24 AI23:AJ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3:AQ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U55 AV54:AY55 AX56:AY59 AV60:AY70">
    <cfRule type="cellIs" dxfId="16" priority="64" operator="equal">
      <formula>$A$1</formula>
    </cfRule>
    <cfRule type="cellIs" dxfId="15" priority="65" operator="equal">
      <formula>$W$2</formula>
    </cfRule>
    <cfRule type="cellIs" dxfId="14" priority="66" operator="equal">
      <formula>$T$5</formula>
    </cfRule>
  </conditionalFormatting>
  <conditionalFormatting sqref="AH6:AV20">
    <cfRule type="cellIs" dxfId="13" priority="153" operator="equal">
      <formula>$V$32</formula>
    </cfRule>
    <cfRule type="cellIs" dxfId="12" priority="154" operator="equal">
      <formula>$Y$27</formula>
    </cfRule>
    <cfRule type="colorScale" priority="155">
      <colorScale>
        <cfvo type="min"/>
        <cfvo type="max"/>
        <color rgb="FFFCFCFF"/>
        <color rgb="FF63BE7B"/>
      </colorScale>
    </cfRule>
  </conditionalFormatting>
  <conditionalFormatting sqref="AQ2">
    <cfRule type="cellIs" dxfId="11" priority="156" operator="equal">
      <formula>$V$32</formula>
    </cfRule>
    <cfRule type="cellIs" dxfId="10" priority="157" operator="equal">
      <formula>$Y$27</formula>
    </cfRule>
    <cfRule type="colorScale" priority="158">
      <colorScale>
        <cfvo type="min"/>
        <cfvo type="max"/>
        <color rgb="FFFCFCFF"/>
        <color rgb="FF63BE7B"/>
      </colorScale>
    </cfRule>
  </conditionalFormatting>
  <conditionalFormatting sqref="AV54:AY55 AG5 AV60:AY70 AX56:AY59 AH41:A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4:AY55 AV60:AY70 AX56:AY59 AH41:A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103D89-3477-4089-85EA-A02505F6E3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M3:P3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Q39"/>
  <sheetViews>
    <sheetView workbookViewId="0">
      <selection activeCell="V18" sqref="V18"/>
    </sheetView>
  </sheetViews>
  <sheetFormatPr defaultRowHeight="15" x14ac:dyDescent="0.25"/>
  <cols>
    <col min="1" max="1" width="3" customWidth="1"/>
    <col min="2" max="2" width="4.85546875" style="37" customWidth="1"/>
    <col min="3" max="3" width="7.28515625" style="37" bestFit="1" customWidth="1"/>
    <col min="4" max="4" width="6.5703125" customWidth="1"/>
    <col min="5" max="5" width="5" bestFit="1" customWidth="1"/>
    <col min="6" max="6" width="1.7109375" customWidth="1"/>
    <col min="7" max="7" width="5.140625" style="37" customWidth="1"/>
    <col min="8" max="8" width="2.85546875" style="79" customWidth="1"/>
    <col min="9" max="9" width="3.85546875" style="79" customWidth="1"/>
    <col min="10" max="10" width="5" style="37" bestFit="1" customWidth="1"/>
    <col min="11" max="11" width="5" bestFit="1" customWidth="1"/>
    <col min="12" max="12" width="1.28515625" customWidth="1"/>
    <col min="13" max="13" width="5.140625" style="37" bestFit="1" customWidth="1"/>
    <col min="14" max="14" width="4.7109375" style="37" customWidth="1"/>
    <col min="15" max="15" width="5.7109375" style="37" customWidth="1"/>
    <col min="16" max="16" width="5.140625" style="37" bestFit="1" customWidth="1"/>
    <col min="17" max="17" width="9.140625" style="37"/>
  </cols>
  <sheetData>
    <row r="1" spans="1:17" x14ac:dyDescent="0.25">
      <c r="A1" s="145"/>
      <c r="B1" s="154"/>
      <c r="C1" s="154" t="s">
        <v>141</v>
      </c>
      <c r="D1" s="152"/>
      <c r="E1" s="152"/>
      <c r="F1" s="152"/>
      <c r="G1" s="1"/>
      <c r="H1" s="155"/>
      <c r="I1" s="155"/>
      <c r="J1" s="147"/>
      <c r="K1" s="148"/>
      <c r="L1" s="148"/>
      <c r="M1" s="85"/>
      <c r="N1" s="156" t="s">
        <v>142</v>
      </c>
      <c r="O1" s="85"/>
      <c r="P1" s="85"/>
      <c r="Q1" s="85"/>
    </row>
    <row r="2" spans="1:17" x14ac:dyDescent="0.25">
      <c r="A2" s="145"/>
      <c r="B2" s="154" t="s">
        <v>140</v>
      </c>
      <c r="C2" s="154"/>
      <c r="D2" s="152"/>
      <c r="E2" s="152"/>
      <c r="F2" s="152"/>
      <c r="G2" s="1"/>
      <c r="H2" s="155">
        <v>0</v>
      </c>
      <c r="I2" s="155"/>
      <c r="J2" s="149"/>
      <c r="K2" s="149" t="s">
        <v>13</v>
      </c>
      <c r="L2" s="148"/>
      <c r="M2" s="85" t="s">
        <v>38</v>
      </c>
      <c r="N2" s="85"/>
      <c r="O2" s="32" t="s">
        <v>143</v>
      </c>
      <c r="P2" s="85" t="s">
        <v>38</v>
      </c>
      <c r="Q2" s="85" t="s">
        <v>144</v>
      </c>
    </row>
    <row r="3" spans="1:17" x14ac:dyDescent="0.25">
      <c r="A3" s="145"/>
      <c r="B3" s="142">
        <v>0</v>
      </c>
      <c r="C3" s="142">
        <v>40</v>
      </c>
      <c r="D3" s="153">
        <v>0</v>
      </c>
      <c r="E3" s="153">
        <v>0</v>
      </c>
      <c r="F3" s="153"/>
      <c r="G3" s="1">
        <f>MATCH(J3,$D$8:$D$11,1)</f>
        <v>1</v>
      </c>
      <c r="H3" s="155">
        <f>IF(G2=G3,0,MAX(H$2:H2)+1)</f>
        <v>1</v>
      </c>
      <c r="I3" s="155">
        <v>40</v>
      </c>
      <c r="J3" s="150">
        <v>40</v>
      </c>
      <c r="K3" s="151">
        <v>1191.1490074317201</v>
      </c>
      <c r="L3" s="151"/>
      <c r="M3" s="143">
        <v>40</v>
      </c>
      <c r="N3" s="144">
        <v>1.7313933205960801</v>
      </c>
      <c r="O3" s="144">
        <v>0.13029315960912</v>
      </c>
      <c r="P3" s="146">
        <v>40</v>
      </c>
      <c r="Q3" s="146">
        <v>1191.1490074317201</v>
      </c>
    </row>
    <row r="4" spans="1:17" x14ac:dyDescent="0.25">
      <c r="A4" s="145"/>
      <c r="B4" s="142">
        <v>44.4444444444444</v>
      </c>
      <c r="C4" s="142">
        <v>80</v>
      </c>
      <c r="D4" s="153">
        <v>307</v>
      </c>
      <c r="E4" s="153">
        <v>1</v>
      </c>
      <c r="F4" s="153"/>
      <c r="G4" s="1">
        <f t="shared" ref="G4:G22" si="0">MATCH(J4,$D$8:$D$11,1)</f>
        <v>1</v>
      </c>
      <c r="H4" s="155">
        <f>IF(G3=G4,0,MAX(H$2:H3)+1)</f>
        <v>0</v>
      </c>
      <c r="I4" s="155" t="str">
        <f t="shared" ref="I4:I22" si="1">IF(H4&gt;0,INDEX($D$8:$D$11,H4,1),"")</f>
        <v/>
      </c>
      <c r="J4" s="150">
        <v>80</v>
      </c>
      <c r="K4" s="151">
        <v>1437.42022109249</v>
      </c>
      <c r="L4" s="151"/>
      <c r="M4" s="143">
        <v>80</v>
      </c>
      <c r="N4" s="144">
        <v>2.1929088581214899</v>
      </c>
      <c r="O4" s="144">
        <v>0.26058631921824099</v>
      </c>
      <c r="P4" s="146">
        <v>80</v>
      </c>
      <c r="Q4" s="146">
        <v>1437.42022109249</v>
      </c>
    </row>
    <row r="5" spans="1:17" x14ac:dyDescent="0.25">
      <c r="A5" s="145"/>
      <c r="B5" s="142">
        <v>88.8888888888888</v>
      </c>
      <c r="C5" s="142">
        <v>120</v>
      </c>
      <c r="D5" s="153">
        <v>791</v>
      </c>
      <c r="E5" s="153">
        <v>5</v>
      </c>
      <c r="F5" s="153"/>
      <c r="G5" s="1">
        <f t="shared" si="0"/>
        <v>1</v>
      </c>
      <c r="H5" s="155">
        <f>IF(G4=G5,0,MAX(H$2:H4)+1)</f>
        <v>0</v>
      </c>
      <c r="I5" s="155" t="str">
        <f t="shared" si="1"/>
        <v/>
      </c>
      <c r="J5" s="150">
        <v>120</v>
      </c>
      <c r="K5" s="151">
        <v>1683.6611474547101</v>
      </c>
      <c r="L5" s="151"/>
      <c r="M5" s="143">
        <v>120</v>
      </c>
      <c r="N5" s="144">
        <v>2.65423441628255</v>
      </c>
      <c r="O5" s="144">
        <v>0.39087947882736102</v>
      </c>
      <c r="P5" s="146">
        <v>120</v>
      </c>
      <c r="Q5" s="146">
        <v>1683.6611474547101</v>
      </c>
    </row>
    <row r="6" spans="1:17" x14ac:dyDescent="0.25">
      <c r="A6" s="145"/>
      <c r="B6" s="142">
        <v>133.333333333333</v>
      </c>
      <c r="C6" s="142">
        <v>160</v>
      </c>
      <c r="D6" s="153">
        <v>1000</v>
      </c>
      <c r="E6" s="153">
        <v>2</v>
      </c>
      <c r="F6" s="153"/>
      <c r="G6" s="1">
        <f t="shared" si="0"/>
        <v>1</v>
      </c>
      <c r="H6" s="155">
        <f>IF(G5=G6,0,MAX(H$2:H5)+1)</f>
        <v>0</v>
      </c>
      <c r="I6" s="155" t="str">
        <f t="shared" si="1"/>
        <v/>
      </c>
      <c r="J6" s="150">
        <v>160</v>
      </c>
      <c r="K6" s="151">
        <v>1929.9020690703701</v>
      </c>
      <c r="L6" s="151"/>
      <c r="M6" s="143">
        <v>160</v>
      </c>
      <c r="N6" s="144">
        <v>3.1155599400813001</v>
      </c>
      <c r="O6" s="144">
        <v>0.52117263843648198</v>
      </c>
      <c r="P6" s="146">
        <v>160</v>
      </c>
      <c r="Q6" s="146">
        <v>1929.9020690703701</v>
      </c>
    </row>
    <row r="7" spans="1:17" x14ac:dyDescent="0.25">
      <c r="A7" s="145"/>
      <c r="B7" s="142">
        <v>177.777777777777</v>
      </c>
      <c r="C7" s="142">
        <v>200</v>
      </c>
      <c r="D7" s="153"/>
      <c r="E7" s="153"/>
      <c r="F7" s="153"/>
      <c r="G7" s="1">
        <f t="shared" si="0"/>
        <v>1</v>
      </c>
      <c r="H7" s="155">
        <f>IF(G6=G7,0,MAX(H$2:H6)+1)</f>
        <v>0</v>
      </c>
      <c r="I7" s="155" t="str">
        <f t="shared" si="1"/>
        <v/>
      </c>
      <c r="J7" s="150">
        <v>200</v>
      </c>
      <c r="K7" s="151">
        <v>2176.1429906851899</v>
      </c>
      <c r="L7" s="151"/>
      <c r="M7" s="143">
        <v>200</v>
      </c>
      <c r="N7" s="144">
        <v>3.5768854638737699</v>
      </c>
      <c r="O7" s="144">
        <v>0.65146579804560201</v>
      </c>
      <c r="P7" s="146">
        <v>200</v>
      </c>
      <c r="Q7" s="146">
        <v>2176.1429906851899</v>
      </c>
    </row>
    <row r="8" spans="1:17" x14ac:dyDescent="0.25">
      <c r="A8" s="145"/>
      <c r="B8" s="142">
        <v>222.222222222222</v>
      </c>
      <c r="C8" s="142">
        <v>240</v>
      </c>
      <c r="D8" s="153">
        <v>0</v>
      </c>
      <c r="E8" s="153">
        <v>2000</v>
      </c>
      <c r="F8" s="153"/>
      <c r="G8" s="1">
        <f t="shared" si="0"/>
        <v>1</v>
      </c>
      <c r="H8" s="155">
        <f>IF(G7=G8,0,MAX(H$2:H7)+1)</f>
        <v>0</v>
      </c>
      <c r="I8" s="155" t="str">
        <f t="shared" si="1"/>
        <v/>
      </c>
      <c r="J8" s="150">
        <v>240</v>
      </c>
      <c r="K8" s="151">
        <v>2422.3839122999898</v>
      </c>
      <c r="L8" s="151"/>
      <c r="M8" s="143">
        <v>240</v>
      </c>
      <c r="N8" s="144">
        <v>4.0382109876662096</v>
      </c>
      <c r="O8" s="144">
        <v>0.78175895765472303</v>
      </c>
      <c r="P8" s="146">
        <v>240</v>
      </c>
      <c r="Q8" s="146">
        <v>2422.3839122999898</v>
      </c>
    </row>
    <row r="9" spans="1:17" x14ac:dyDescent="0.25">
      <c r="A9" s="145"/>
      <c r="B9" s="142">
        <v>266.666666666666</v>
      </c>
      <c r="C9" s="142">
        <v>280</v>
      </c>
      <c r="D9" s="153">
        <v>307</v>
      </c>
      <c r="E9" s="153">
        <v>6000</v>
      </c>
      <c r="F9" s="153"/>
      <c r="G9" s="1">
        <f t="shared" si="0"/>
        <v>1</v>
      </c>
      <c r="H9" s="155">
        <f>IF(G8=G9,0,MAX(H$2:H8)+1)</f>
        <v>0</v>
      </c>
      <c r="I9" s="155" t="str">
        <f t="shared" si="1"/>
        <v/>
      </c>
      <c r="J9" s="150">
        <v>280</v>
      </c>
      <c r="K9" s="151">
        <v>2668.6248339148101</v>
      </c>
      <c r="L9" s="151"/>
      <c r="M9" s="143">
        <v>280</v>
      </c>
      <c r="N9" s="144">
        <v>4.4995365114586603</v>
      </c>
      <c r="O9" s="144">
        <v>0.91205211726384305</v>
      </c>
      <c r="P9" s="146">
        <v>280</v>
      </c>
      <c r="Q9" s="146">
        <v>2668.6248339148101</v>
      </c>
    </row>
    <row r="10" spans="1:17" x14ac:dyDescent="0.25">
      <c r="A10" s="145"/>
      <c r="B10" s="142">
        <v>311.11111111111097</v>
      </c>
      <c r="C10" s="142">
        <v>320</v>
      </c>
      <c r="D10" s="153">
        <v>791</v>
      </c>
      <c r="E10" s="153">
        <v>5000</v>
      </c>
      <c r="F10" s="153"/>
      <c r="G10" s="1">
        <f t="shared" si="0"/>
        <v>2</v>
      </c>
      <c r="H10" s="155">
        <f>IF(G9=G10,0,MAX(H$2:H9)+1)</f>
        <v>2</v>
      </c>
      <c r="I10" s="155">
        <f t="shared" si="1"/>
        <v>307</v>
      </c>
      <c r="J10" s="150">
        <v>320</v>
      </c>
      <c r="K10" s="151">
        <v>2822.1483639930202</v>
      </c>
      <c r="L10" s="151"/>
      <c r="M10" s="143">
        <v>320</v>
      </c>
      <c r="N10" s="144">
        <v>4.9013129555479402</v>
      </c>
      <c r="O10" s="144">
        <v>1.1074380165289199</v>
      </c>
      <c r="P10" s="146">
        <v>320</v>
      </c>
      <c r="Q10" s="146">
        <v>2822.1483639930202</v>
      </c>
    </row>
    <row r="11" spans="1:17" x14ac:dyDescent="0.25">
      <c r="A11" s="145"/>
      <c r="B11" s="142">
        <v>355.55555555555497</v>
      </c>
      <c r="C11" s="142">
        <v>360</v>
      </c>
      <c r="D11" s="153">
        <v>1000</v>
      </c>
      <c r="E11" s="153">
        <v>9000</v>
      </c>
      <c r="F11" s="153"/>
      <c r="G11" s="1">
        <f t="shared" si="0"/>
        <v>2</v>
      </c>
      <c r="H11" s="155">
        <f>IF(G10=G11,0,MAX(H$2:H10)+1)</f>
        <v>0</v>
      </c>
      <c r="I11" s="155" t="str">
        <f t="shared" si="1"/>
        <v/>
      </c>
      <c r="J11" s="150">
        <v>360</v>
      </c>
      <c r="K11" s="151">
        <v>2783.10365810042</v>
      </c>
      <c r="L11" s="151"/>
      <c r="M11" s="143">
        <v>360</v>
      </c>
      <c r="N11" s="144">
        <v>5.1794065365363604</v>
      </c>
      <c r="O11" s="144">
        <v>1.4380165289256199</v>
      </c>
      <c r="P11" s="146">
        <v>360</v>
      </c>
      <c r="Q11" s="146">
        <v>2783.10365810042</v>
      </c>
    </row>
    <row r="12" spans="1:17" x14ac:dyDescent="0.25">
      <c r="A12" s="145"/>
      <c r="B12" s="142">
        <v>400</v>
      </c>
      <c r="C12" s="142">
        <v>400</v>
      </c>
      <c r="D12" s="152"/>
      <c r="E12" s="149" t="s">
        <v>145</v>
      </c>
      <c r="F12" s="152"/>
      <c r="G12" s="1">
        <f t="shared" si="0"/>
        <v>2</v>
      </c>
      <c r="H12" s="155">
        <f>IF(G11=G12,0,MAX(H$2:H11)+1)</f>
        <v>0</v>
      </c>
      <c r="I12" s="155" t="str">
        <f t="shared" si="1"/>
        <v/>
      </c>
      <c r="J12" s="150">
        <v>400</v>
      </c>
      <c r="K12" s="151">
        <v>2744.0561567915802</v>
      </c>
      <c r="L12" s="151"/>
      <c r="M12" s="143">
        <v>400</v>
      </c>
      <c r="N12" s="144">
        <v>5.4574917982472204</v>
      </c>
      <c r="O12" s="144">
        <v>1.7685950413223099</v>
      </c>
      <c r="P12" s="146">
        <v>400</v>
      </c>
      <c r="Q12" s="146">
        <v>2744.0561567915802</v>
      </c>
    </row>
    <row r="13" spans="1:17" x14ac:dyDescent="0.25">
      <c r="A13" s="145"/>
      <c r="B13" s="142">
        <v>400</v>
      </c>
      <c r="C13" s="142">
        <v>450</v>
      </c>
      <c r="D13" s="152"/>
      <c r="E13" s="152"/>
      <c r="F13" s="152"/>
      <c r="G13" s="1">
        <f t="shared" si="0"/>
        <v>2</v>
      </c>
      <c r="H13" s="155">
        <f>IF(G12=G13,0,MAX(H$2:H12)+1)</f>
        <v>0</v>
      </c>
      <c r="I13" s="155" t="str">
        <f t="shared" si="1"/>
        <v/>
      </c>
      <c r="J13" s="150">
        <v>450</v>
      </c>
      <c r="K13" s="151">
        <v>2695.2467798937701</v>
      </c>
      <c r="L13" s="151"/>
      <c r="M13" s="143">
        <v>450</v>
      </c>
      <c r="N13" s="144">
        <v>5.80509837378683</v>
      </c>
      <c r="O13" s="144">
        <v>2.1818181818181799</v>
      </c>
      <c r="P13" s="146">
        <v>450</v>
      </c>
      <c r="Q13" s="146">
        <v>2695.2467798937701</v>
      </c>
    </row>
    <row r="14" spans="1:17" x14ac:dyDescent="0.25">
      <c r="A14" s="145"/>
      <c r="B14" s="142">
        <v>466.666666666666</v>
      </c>
      <c r="C14" s="142">
        <v>500</v>
      </c>
      <c r="D14" s="152"/>
      <c r="E14" s="152"/>
      <c r="F14" s="152"/>
      <c r="G14" s="1">
        <f t="shared" si="0"/>
        <v>2</v>
      </c>
      <c r="H14" s="155">
        <f>IF(G13=G14,0,MAX(H$2:H13)+1)</f>
        <v>0</v>
      </c>
      <c r="I14" s="155" t="str">
        <f t="shared" si="1"/>
        <v/>
      </c>
      <c r="J14" s="150">
        <v>500</v>
      </c>
      <c r="K14" s="151">
        <v>2646.43740299826</v>
      </c>
      <c r="L14" s="151"/>
      <c r="M14" s="143">
        <v>500</v>
      </c>
      <c r="N14" s="144">
        <v>6.1527049493264396</v>
      </c>
      <c r="O14" s="144">
        <v>2.5950413223140401</v>
      </c>
      <c r="P14" s="146">
        <v>500</v>
      </c>
      <c r="Q14" s="146">
        <v>2646.43740299826</v>
      </c>
    </row>
    <row r="15" spans="1:17" x14ac:dyDescent="0.25">
      <c r="A15" s="145"/>
      <c r="B15" s="142">
        <v>533.33333333333303</v>
      </c>
      <c r="C15" s="142">
        <v>550</v>
      </c>
      <c r="D15" s="152"/>
      <c r="E15" s="152"/>
      <c r="F15" s="152"/>
      <c r="G15" s="1">
        <f t="shared" si="0"/>
        <v>2</v>
      </c>
      <c r="H15" s="155">
        <f>IF(G14=G15,0,MAX(H$2:H14)+1)</f>
        <v>0</v>
      </c>
      <c r="I15" s="155" t="str">
        <f t="shared" si="1"/>
        <v/>
      </c>
      <c r="J15" s="150">
        <v>550</v>
      </c>
      <c r="K15" s="151">
        <v>2597.62802610278</v>
      </c>
      <c r="L15" s="151"/>
      <c r="M15" s="143">
        <v>550</v>
      </c>
      <c r="N15" s="144">
        <v>6.5003115248660404</v>
      </c>
      <c r="O15" s="144">
        <v>3.00826446280991</v>
      </c>
      <c r="P15" s="146">
        <v>550</v>
      </c>
      <c r="Q15" s="146">
        <v>2597.62802610278</v>
      </c>
    </row>
    <row r="16" spans="1:17" x14ac:dyDescent="0.25">
      <c r="A16" s="145"/>
      <c r="B16" s="142">
        <v>600</v>
      </c>
      <c r="C16" s="142">
        <v>600</v>
      </c>
      <c r="D16" s="152"/>
      <c r="E16" s="152"/>
      <c r="F16" s="152"/>
      <c r="G16" s="1">
        <f t="shared" si="0"/>
        <v>2</v>
      </c>
      <c r="H16" s="155">
        <f>IF(G15=G16,0,MAX(H$2:H15)+1)</f>
        <v>0</v>
      </c>
      <c r="I16" s="155" t="str">
        <f t="shared" si="1"/>
        <v/>
      </c>
      <c r="J16" s="150">
        <v>600</v>
      </c>
      <c r="K16" s="151">
        <v>2548.81864920728</v>
      </c>
      <c r="L16" s="151"/>
      <c r="M16" s="143">
        <v>600</v>
      </c>
      <c r="N16" s="144">
        <v>6.8479181004056198</v>
      </c>
      <c r="O16" s="144">
        <v>3.4214876033057799</v>
      </c>
      <c r="P16" s="146">
        <v>600</v>
      </c>
      <c r="Q16" s="146">
        <v>2548.81864920728</v>
      </c>
    </row>
    <row r="17" spans="1:17" x14ac:dyDescent="0.25">
      <c r="A17" s="145"/>
      <c r="B17" s="142">
        <v>600</v>
      </c>
      <c r="C17" s="142">
        <v>666.66666666666595</v>
      </c>
      <c r="D17" s="152"/>
      <c r="E17" s="152"/>
      <c r="F17" s="152"/>
      <c r="G17" s="1">
        <f t="shared" si="0"/>
        <v>2</v>
      </c>
      <c r="H17" s="155">
        <f>IF(G16=G17,0,MAX(H$2:H16)+1)</f>
        <v>0</v>
      </c>
      <c r="I17" s="155" t="str">
        <f t="shared" si="1"/>
        <v/>
      </c>
      <c r="J17" s="150">
        <v>666.66666666670005</v>
      </c>
      <c r="K17" s="151">
        <v>2483.7394800082102</v>
      </c>
      <c r="L17" s="151"/>
      <c r="M17" s="143">
        <v>666.66666666670005</v>
      </c>
      <c r="N17" s="144">
        <v>7.31139353445786</v>
      </c>
      <c r="O17" s="144">
        <v>3.9724517906335999</v>
      </c>
      <c r="P17" s="146">
        <v>666.66666666670005</v>
      </c>
      <c r="Q17" s="146">
        <v>2483.7394800082102</v>
      </c>
    </row>
    <row r="18" spans="1:17" x14ac:dyDescent="0.25">
      <c r="A18" s="145"/>
      <c r="B18" s="142">
        <v>680</v>
      </c>
      <c r="C18" s="142">
        <v>733.33333333333303</v>
      </c>
      <c r="D18" s="152"/>
      <c r="E18" s="152"/>
      <c r="F18" s="152"/>
      <c r="G18" s="1">
        <f t="shared" si="0"/>
        <v>2</v>
      </c>
      <c r="H18" s="155">
        <f>IF(G17=G18,0,MAX(H$2:H17)+1)</f>
        <v>0</v>
      </c>
      <c r="I18" s="155" t="str">
        <f t="shared" si="1"/>
        <v/>
      </c>
      <c r="J18" s="150">
        <v>733.33333333329904</v>
      </c>
      <c r="K18" s="151">
        <v>2418.6603108141999</v>
      </c>
      <c r="L18" s="151"/>
      <c r="M18" s="143">
        <v>733.33333333329995</v>
      </c>
      <c r="N18" s="144">
        <v>7.77486896851065</v>
      </c>
      <c r="O18" s="144">
        <v>4.52341597796143</v>
      </c>
      <c r="P18" s="146">
        <v>733.33333333329995</v>
      </c>
      <c r="Q18" s="146">
        <v>2418.6603108141999</v>
      </c>
    </row>
    <row r="19" spans="1:17" x14ac:dyDescent="0.25">
      <c r="A19" s="145"/>
      <c r="B19" s="142">
        <v>760</v>
      </c>
      <c r="C19" s="142">
        <v>799.99999999999898</v>
      </c>
      <c r="D19" s="152"/>
      <c r="E19" s="152"/>
      <c r="F19" s="152"/>
      <c r="G19" s="1">
        <f t="shared" si="0"/>
        <v>3</v>
      </c>
      <c r="H19" s="155">
        <f>IF(G18=G19,0,MAX(H$2:H18)+1)</f>
        <v>3</v>
      </c>
      <c r="I19" s="155">
        <f t="shared" si="1"/>
        <v>791</v>
      </c>
      <c r="J19" s="150">
        <v>800</v>
      </c>
      <c r="K19" s="151">
        <v>2443.7513614261502</v>
      </c>
      <c r="L19" s="151"/>
      <c r="M19" s="143">
        <v>800</v>
      </c>
      <c r="N19" s="144">
        <v>8.1560122003256801</v>
      </c>
      <c r="O19" s="144">
        <v>4.8708133971291803</v>
      </c>
      <c r="P19" s="146">
        <v>800</v>
      </c>
      <c r="Q19" s="146">
        <v>2443.7513614261502</v>
      </c>
    </row>
    <row r="20" spans="1:17" x14ac:dyDescent="0.25">
      <c r="A20" s="145"/>
      <c r="B20" s="142">
        <v>840</v>
      </c>
      <c r="C20" s="142">
        <v>866.66666666666595</v>
      </c>
      <c r="D20" s="152"/>
      <c r="E20" s="152"/>
      <c r="F20" s="152"/>
      <c r="G20" s="1">
        <f t="shared" si="0"/>
        <v>3</v>
      </c>
      <c r="H20" s="155">
        <f>IF(G19=G20,0,MAX(H$2:H19)+1)</f>
        <v>0</v>
      </c>
      <c r="I20" s="155" t="str">
        <f t="shared" si="1"/>
        <v/>
      </c>
      <c r="J20" s="150">
        <v>866.66666666670005</v>
      </c>
      <c r="K20" s="151">
        <v>3046.5984283805901</v>
      </c>
      <c r="L20" s="151"/>
      <c r="M20" s="143">
        <v>866.66666666670005</v>
      </c>
      <c r="N20" s="144">
        <v>8.0096028757587892</v>
      </c>
      <c r="O20" s="144">
        <v>3.9138755980861202</v>
      </c>
      <c r="P20" s="146">
        <v>866.66666666670005</v>
      </c>
      <c r="Q20" s="146">
        <v>3046.5984283805901</v>
      </c>
    </row>
    <row r="21" spans="1:17" x14ac:dyDescent="0.25">
      <c r="A21" s="145"/>
      <c r="B21" s="142">
        <v>920</v>
      </c>
      <c r="C21" s="142">
        <v>933.33333333333303</v>
      </c>
      <c r="D21" s="152"/>
      <c r="E21" s="152"/>
      <c r="F21" s="152"/>
      <c r="G21" s="1">
        <f t="shared" si="0"/>
        <v>3</v>
      </c>
      <c r="H21" s="155">
        <f>IF(G20=G21,0,MAX(H$2:H20)+1)</f>
        <v>0</v>
      </c>
      <c r="I21" s="155" t="str">
        <f t="shared" si="1"/>
        <v/>
      </c>
      <c r="J21" s="150">
        <v>933.33333333329904</v>
      </c>
      <c r="K21" s="151">
        <v>3649.43704987822</v>
      </c>
      <c r="L21" s="151"/>
      <c r="M21" s="143">
        <v>933.33333333329995</v>
      </c>
      <c r="N21" s="144">
        <v>7.8630872246417001</v>
      </c>
      <c r="O21" s="144">
        <v>2.9569377990430601</v>
      </c>
      <c r="P21" s="146">
        <v>933.33333333329995</v>
      </c>
      <c r="Q21" s="146">
        <v>3649.43704987822</v>
      </c>
    </row>
    <row r="22" spans="1:17" x14ac:dyDescent="0.25">
      <c r="A22" s="145"/>
      <c r="B22" s="142">
        <v>1000</v>
      </c>
      <c r="C22" s="142">
        <v>1000</v>
      </c>
      <c r="D22" s="152"/>
      <c r="E22" s="152"/>
      <c r="F22" s="152"/>
      <c r="G22" s="1">
        <f t="shared" si="0"/>
        <v>4</v>
      </c>
      <c r="H22" s="155">
        <f>IF(G21=G22,0,MAX(H$2:H21)+1)</f>
        <v>4</v>
      </c>
      <c r="I22" s="155">
        <f t="shared" si="1"/>
        <v>1000</v>
      </c>
      <c r="J22" s="150">
        <v>1000</v>
      </c>
      <c r="K22" s="151">
        <v>4252.2756697806799</v>
      </c>
      <c r="L22" s="151"/>
      <c r="M22" s="143">
        <v>1000</v>
      </c>
      <c r="N22" s="144">
        <v>7.71657156120036</v>
      </c>
      <c r="O22" s="144">
        <v>2</v>
      </c>
      <c r="P22" s="146">
        <v>1000</v>
      </c>
      <c r="Q22" s="146">
        <v>4252.2756697806899</v>
      </c>
    </row>
    <row r="23" spans="1:17" x14ac:dyDescent="0.25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</row>
    <row r="24" spans="1:17" x14ac:dyDescent="0.25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</row>
    <row r="25" spans="1:17" x14ac:dyDescent="0.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</row>
    <row r="26" spans="1:17" x14ac:dyDescent="0.25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</row>
    <row r="27" spans="1:17" x14ac:dyDescent="0.25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</row>
    <row r="28" spans="1:17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</row>
    <row r="29" spans="1:17" x14ac:dyDescent="0.25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</row>
    <row r="30" spans="1:17" x14ac:dyDescent="0.25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</row>
    <row r="31" spans="1:17" x14ac:dyDescent="0.25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</row>
    <row r="32" spans="1:17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</row>
    <row r="33" spans="1:17" x14ac:dyDescent="0.25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</row>
    <row r="34" spans="1:17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</row>
    <row r="35" spans="1:17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</row>
    <row r="36" spans="1:17" x14ac:dyDescent="0.25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</row>
    <row r="37" spans="1:17" x14ac:dyDescent="0.25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</row>
    <row r="38" spans="1:17" x14ac:dyDescent="0.25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</row>
    <row r="39" spans="1:17" x14ac:dyDescent="0.25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</row>
  </sheetData>
  <conditionalFormatting sqref="B3:B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: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343"/>
  <sheetViews>
    <sheetView zoomScaleNormal="100" workbookViewId="0">
      <selection activeCell="BQ45" sqref="BQ45"/>
    </sheetView>
  </sheetViews>
  <sheetFormatPr defaultRowHeight="15" x14ac:dyDescent="0.25"/>
  <cols>
    <col min="1" max="1" width="4" customWidth="1"/>
    <col min="2" max="5" width="2.5703125" customWidth="1"/>
    <col min="6" max="9" width="2.5703125" style="160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89" customWidth="1"/>
    <col min="78" max="78" width="3.28515625" style="189" customWidth="1"/>
    <col min="79" max="80" width="3" style="189" customWidth="1"/>
    <col min="81" max="81" width="9.140625" style="189"/>
    <col min="82" max="89" width="2.7109375" customWidth="1"/>
    <col min="90" max="90" width="3" style="189" customWidth="1"/>
    <col min="91" max="97" width="2.7109375" customWidth="1"/>
  </cols>
  <sheetData>
    <row r="1" spans="1:9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5"/>
      <c r="CN1" s="5"/>
      <c r="CO1" s="5"/>
      <c r="CP1" s="5"/>
      <c r="CQ1" s="5"/>
      <c r="CR1" s="5"/>
      <c r="CS1" s="5"/>
    </row>
    <row r="2" spans="1:9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78" t="s">
        <v>151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90"/>
      <c r="BU2" s="190">
        <v>0</v>
      </c>
      <c r="BV2" s="190">
        <v>1</v>
      </c>
      <c r="BW2" s="190">
        <v>2</v>
      </c>
      <c r="BX2" s="190">
        <v>3</v>
      </c>
      <c r="BY2" s="190">
        <v>4</v>
      </c>
      <c r="BZ2" s="190">
        <v>5</v>
      </c>
      <c r="CA2" s="190">
        <v>6</v>
      </c>
      <c r="CB2" s="190">
        <v>7</v>
      </c>
      <c r="CC2" s="190">
        <v>8</v>
      </c>
      <c r="CD2" s="190"/>
      <c r="CE2" s="190"/>
      <c r="CF2" s="190"/>
      <c r="CG2" s="190">
        <v>1</v>
      </c>
      <c r="CH2" s="190"/>
      <c r="CI2" s="190"/>
      <c r="CJ2" s="190"/>
      <c r="CK2" s="190">
        <v>2</v>
      </c>
      <c r="CL2" s="190"/>
      <c r="CM2" s="5"/>
      <c r="CN2" s="5"/>
      <c r="CO2" s="5"/>
      <c r="CP2" s="5"/>
      <c r="CQ2" s="5"/>
      <c r="CR2" s="5"/>
      <c r="CS2" s="5"/>
    </row>
    <row r="3" spans="1:97" x14ac:dyDescent="0.25">
      <c r="A3" s="5"/>
      <c r="B3" s="11"/>
      <c r="C3" s="11"/>
      <c r="D3" s="177">
        <v>0</v>
      </c>
      <c r="E3" s="177">
        <v>1</v>
      </c>
      <c r="F3" s="177">
        <v>2</v>
      </c>
      <c r="G3" s="177">
        <v>3</v>
      </c>
      <c r="H3" s="177">
        <v>4</v>
      </c>
      <c r="I3" s="177">
        <v>5</v>
      </c>
      <c r="J3" s="177">
        <v>6</v>
      </c>
      <c r="K3" s="5"/>
      <c r="L3" s="5"/>
      <c r="M3" s="183" t="s">
        <v>154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90">
        <v>0</v>
      </c>
      <c r="BU3" s="191" t="s">
        <v>156</v>
      </c>
      <c r="BV3" s="192" t="s">
        <v>157</v>
      </c>
      <c r="BW3" s="190">
        <v>1</v>
      </c>
      <c r="BX3" s="10">
        <v>50</v>
      </c>
      <c r="BY3" s="193">
        <v>16.6666666666666</v>
      </c>
      <c r="BZ3" s="194">
        <v>33.3333333333333</v>
      </c>
      <c r="CA3" s="10">
        <v>0</v>
      </c>
      <c r="CB3" s="194">
        <v>74.535599249992899</v>
      </c>
      <c r="CC3" s="190" t="s">
        <v>158</v>
      </c>
      <c r="CD3" s="191">
        <v>0</v>
      </c>
      <c r="CE3" s="191">
        <v>2</v>
      </c>
      <c r="CF3" s="191">
        <v>1</v>
      </c>
      <c r="CG3" s="92" t="str">
        <f t="shared" ref="CG3:CG38" si="0">_xlfn.CONCAT(CE3+1,",",CF3+1)</f>
        <v>3,2</v>
      </c>
      <c r="CH3" s="192">
        <v>0</v>
      </c>
      <c r="CI3" s="192">
        <v>0</v>
      </c>
      <c r="CJ3" s="192">
        <v>0</v>
      </c>
      <c r="CK3" s="92" t="str">
        <f>_xlfn.CONCAT(CI3+1,",",CJ3+1)</f>
        <v>1,1</v>
      </c>
      <c r="CL3" s="190"/>
      <c r="CM3" s="5"/>
      <c r="CN3" s="5"/>
      <c r="CO3" s="5"/>
      <c r="CP3" s="5"/>
      <c r="CQ3" s="5"/>
      <c r="CR3" s="5"/>
      <c r="CS3" s="5"/>
    </row>
    <row r="4" spans="1:97" x14ac:dyDescent="0.25">
      <c r="A4" s="5"/>
      <c r="B4" s="11">
        <v>0</v>
      </c>
      <c r="C4" s="177">
        <v>0</v>
      </c>
      <c r="D4" s="160">
        <v>1</v>
      </c>
      <c r="E4" s="160">
        <v>1</v>
      </c>
      <c r="F4" s="160">
        <v>1</v>
      </c>
      <c r="G4" s="160">
        <v>1</v>
      </c>
      <c r="H4" s="160">
        <v>1</v>
      </c>
      <c r="I4" s="160">
        <v>1</v>
      </c>
      <c r="J4" s="160">
        <v>1</v>
      </c>
      <c r="K4" s="5"/>
      <c r="L4" s="5"/>
      <c r="M4" s="1" t="s">
        <v>155</v>
      </c>
      <c r="N4" s="5"/>
      <c r="O4" s="40">
        <f>Q4</f>
        <v>1</v>
      </c>
      <c r="P4" s="11"/>
      <c r="Q4" s="181">
        <f>Q2</f>
        <v>1</v>
      </c>
      <c r="R4" s="181">
        <f>Q4+1</f>
        <v>2</v>
      </c>
      <c r="S4" s="180">
        <f t="shared" ref="S4:AC4" si="1">R4+1</f>
        <v>3</v>
      </c>
      <c r="T4" s="40">
        <f>S4</f>
        <v>3</v>
      </c>
      <c r="U4" s="40">
        <f>T4</f>
        <v>3</v>
      </c>
      <c r="V4" s="180">
        <v>4</v>
      </c>
      <c r="W4" s="40">
        <f>V4</f>
        <v>4</v>
      </c>
      <c r="X4" s="40">
        <f>W4</f>
        <v>4</v>
      </c>
      <c r="Y4" s="180">
        <v>5</v>
      </c>
      <c r="Z4" s="40">
        <f>Y4</f>
        <v>5</v>
      </c>
      <c r="AA4" s="40">
        <f>Z4</f>
        <v>5</v>
      </c>
      <c r="AB4" s="180">
        <v>6</v>
      </c>
      <c r="AC4" s="180">
        <f t="shared" si="1"/>
        <v>7</v>
      </c>
      <c r="AD4" s="5"/>
      <c r="AE4" s="5"/>
      <c r="AF4" s="40">
        <f>O4</f>
        <v>1</v>
      </c>
      <c r="AG4" s="11"/>
      <c r="AH4" s="40">
        <f t="shared" ref="AH4:AH16" si="2">IF(ISNUMBER(MATCH(Q4,$H$14:$H$20,0)),1,IF(ISNUMBER(MATCH(Q4,$N$14:$N$20,0)),2,0))</f>
        <v>1</v>
      </c>
      <c r="AI4" s="40">
        <f t="shared" ref="AI4:AI16" si="3">IF(ISNUMBER(MATCH(R4,$H$14:$H$20,0)),1,IF(ISNUMBER(MATCH(R4,$N$14:$N$20,0)),2,0))</f>
        <v>0</v>
      </c>
      <c r="AJ4" s="40">
        <f t="shared" ref="AJ4:AJ16" si="4">IF(ISNUMBER(MATCH(S4,$H$14:$H$20,0)),1,IF(ISNUMBER(MATCH(S4,$N$14:$N$20,0)),2,0))</f>
        <v>0</v>
      </c>
      <c r="AK4" s="40">
        <f t="shared" ref="AK4:AK16" si="5">IF(ISNUMBER(MATCH(T4,$H$14:$H$20,0)),1,IF(ISNUMBER(MATCH(T4,$N$14:$N$20,0)),2,0))</f>
        <v>0</v>
      </c>
      <c r="AL4" s="40">
        <f t="shared" ref="AL4:AL16" si="6">IF(ISNUMBER(MATCH(U4,$H$14:$H$20,0)),1,IF(ISNUMBER(MATCH(U4,$N$14:$N$20,0)),2,0))</f>
        <v>0</v>
      </c>
      <c r="AM4" s="40">
        <f t="shared" ref="AM4:AM16" si="7">IF(ISNUMBER(MATCH(V4,$H$14:$H$20,0)),1,IF(ISNUMBER(MATCH(V4,$N$14:$N$20,0)),2,0))</f>
        <v>0</v>
      </c>
      <c r="AN4" s="40">
        <f t="shared" ref="AN4:AN16" si="8">IF(ISNUMBER(MATCH(W4,$H$14:$H$20,0)),1,IF(ISNUMBER(MATCH(W4,$N$14:$N$20,0)),2,0))</f>
        <v>0</v>
      </c>
      <c r="AO4" s="40">
        <f t="shared" ref="AO4:AO16" si="9">IF(ISNUMBER(MATCH(X4,$H$14:$H$20,0)),1,IF(ISNUMBER(MATCH(X4,$N$14:$N$20,0)),2,0))</f>
        <v>0</v>
      </c>
      <c r="AP4" s="40">
        <f t="shared" ref="AP4:AP16" si="10">IF(ISNUMBER(MATCH(Y4,$H$14:$H$20,0)),1,IF(ISNUMBER(MATCH(Y4,$N$14:$N$20,0)),2,0))</f>
        <v>0</v>
      </c>
      <c r="AQ4" s="40">
        <f t="shared" ref="AQ4:AQ16" si="11">IF(ISNUMBER(MATCH(Z4,$H$14:$H$20,0)),1,IF(ISNUMBER(MATCH(Z4,$N$14:$N$20,0)),2,0))</f>
        <v>0</v>
      </c>
      <c r="AR4" s="40">
        <f t="shared" ref="AR4:AR16" si="12">IF(ISNUMBER(MATCH(AA4,$H$14:$H$20,0)),1,IF(ISNUMBER(MATCH(AA4,$N$14:$N$20,0)),2,0))</f>
        <v>0</v>
      </c>
      <c r="AS4" s="40">
        <f t="shared" ref="AS4:AS16" si="13">IF(ISNUMBER(MATCH(AB4,$H$14:$H$20,0)),1,IF(ISNUMBER(MATCH(AB4,$N$14:$N$20,0)),2,0))</f>
        <v>0</v>
      </c>
      <c r="AT4" s="40">
        <f t="shared" ref="AT4:AT16" si="14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90">
        <v>1</v>
      </c>
      <c r="BU4" s="191" t="s">
        <v>156</v>
      </c>
      <c r="BV4" s="192" t="s">
        <v>159</v>
      </c>
      <c r="BW4" s="190">
        <v>1</v>
      </c>
      <c r="BX4" s="10">
        <v>50</v>
      </c>
      <c r="BY4" s="193">
        <v>16.6666666666666</v>
      </c>
      <c r="BZ4" s="194">
        <v>33.3333333333333</v>
      </c>
      <c r="CA4" s="10">
        <v>0</v>
      </c>
      <c r="CB4" s="194">
        <v>66.6666666666666</v>
      </c>
      <c r="CC4" s="190" t="s">
        <v>158</v>
      </c>
      <c r="CD4" s="191">
        <v>0</v>
      </c>
      <c r="CE4" s="191">
        <v>2</v>
      </c>
      <c r="CF4" s="191">
        <v>1</v>
      </c>
      <c r="CG4" s="92" t="str">
        <f t="shared" si="0"/>
        <v>3,2</v>
      </c>
      <c r="CH4" s="192">
        <v>0</v>
      </c>
      <c r="CI4" s="192">
        <v>1</v>
      </c>
      <c r="CJ4" s="192">
        <v>0</v>
      </c>
      <c r="CK4" s="92" t="str">
        <f t="shared" ref="CK4:CK38" si="15">_xlfn.CONCAT(CI4+1,",",CJ4+1)</f>
        <v>2,1</v>
      </c>
      <c r="CL4" s="190"/>
      <c r="CM4" s="5"/>
      <c r="CN4" s="5"/>
      <c r="CO4" s="5"/>
      <c r="CP4" s="5"/>
      <c r="CQ4" s="5"/>
      <c r="CR4" s="5"/>
      <c r="CS4" s="5"/>
    </row>
    <row r="5" spans="1:97" ht="12" customHeight="1" x14ac:dyDescent="0.25">
      <c r="A5" s="5"/>
      <c r="B5" s="11">
        <f>B4+1</f>
        <v>1</v>
      </c>
      <c r="C5" s="177">
        <v>1</v>
      </c>
      <c r="D5" s="160">
        <v>1</v>
      </c>
      <c r="E5" s="160">
        <v>1</v>
      </c>
      <c r="F5" s="160">
        <v>1</v>
      </c>
      <c r="G5" s="160">
        <v>1</v>
      </c>
      <c r="H5" s="160">
        <v>1</v>
      </c>
      <c r="I5" s="160">
        <v>1</v>
      </c>
      <c r="J5" s="160">
        <v>1</v>
      </c>
      <c r="K5" s="5"/>
      <c r="L5" s="5"/>
      <c r="M5" s="5"/>
      <c r="N5" s="5"/>
      <c r="O5" s="40">
        <f t="shared" ref="O5:O16" si="16">Q5</f>
        <v>8</v>
      </c>
      <c r="P5" s="11"/>
      <c r="Q5" s="181">
        <v>8</v>
      </c>
      <c r="R5" s="181">
        <f t="shared" ref="R5:AC16" si="17">Q5+1</f>
        <v>9</v>
      </c>
      <c r="S5" s="180">
        <f t="shared" si="17"/>
        <v>10</v>
      </c>
      <c r="T5" s="40">
        <f>S5</f>
        <v>10</v>
      </c>
      <c r="U5" s="40">
        <f>T5</f>
        <v>10</v>
      </c>
      <c r="V5" s="180">
        <v>11</v>
      </c>
      <c r="W5" s="40">
        <f>V5</f>
        <v>11</v>
      </c>
      <c r="X5" s="40">
        <f>W5</f>
        <v>11</v>
      </c>
      <c r="Y5" s="180">
        <v>12</v>
      </c>
      <c r="Z5" s="40">
        <f>Y5</f>
        <v>12</v>
      </c>
      <c r="AA5" s="40">
        <f>Z5</f>
        <v>12</v>
      </c>
      <c r="AB5" s="180">
        <f>AB4+7</f>
        <v>13</v>
      </c>
      <c r="AC5" s="180">
        <f t="shared" si="17"/>
        <v>14</v>
      </c>
      <c r="AD5" s="5"/>
      <c r="AE5" s="5"/>
      <c r="AF5" s="40">
        <f t="shared" ref="AF5:AF16" si="18">O5</f>
        <v>8</v>
      </c>
      <c r="AG5" s="11"/>
      <c r="AH5" s="40">
        <f t="shared" si="2"/>
        <v>1</v>
      </c>
      <c r="AI5" s="40">
        <f t="shared" si="3"/>
        <v>0</v>
      </c>
      <c r="AJ5" s="40">
        <f t="shared" si="4"/>
        <v>0</v>
      </c>
      <c r="AK5" s="40">
        <f t="shared" si="5"/>
        <v>0</v>
      </c>
      <c r="AL5" s="40">
        <f t="shared" si="6"/>
        <v>0</v>
      </c>
      <c r="AM5" s="40">
        <f t="shared" si="7"/>
        <v>0</v>
      </c>
      <c r="AN5" s="40">
        <f t="shared" si="8"/>
        <v>0</v>
      </c>
      <c r="AO5" s="40">
        <f t="shared" si="9"/>
        <v>0</v>
      </c>
      <c r="AP5" s="40">
        <f t="shared" si="10"/>
        <v>0</v>
      </c>
      <c r="AQ5" s="40">
        <f t="shared" si="11"/>
        <v>0</v>
      </c>
      <c r="AR5" s="40">
        <f t="shared" si="12"/>
        <v>0</v>
      </c>
      <c r="AS5" s="40">
        <f t="shared" si="13"/>
        <v>0</v>
      </c>
      <c r="AT5" s="40">
        <f t="shared" si="14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90">
        <v>2</v>
      </c>
      <c r="BU5" s="191" t="s">
        <v>156</v>
      </c>
      <c r="BV5" s="192" t="s">
        <v>160</v>
      </c>
      <c r="BW5" s="190">
        <v>1</v>
      </c>
      <c r="BX5" s="10">
        <v>50</v>
      </c>
      <c r="BY5" s="193">
        <v>16.6666666666666</v>
      </c>
      <c r="BZ5" s="194">
        <v>33.3333333333333</v>
      </c>
      <c r="CA5" s="10">
        <v>0</v>
      </c>
      <c r="CB5" s="194">
        <v>74.535599249992899</v>
      </c>
      <c r="CC5" s="190" t="s">
        <v>158</v>
      </c>
      <c r="CD5" s="191">
        <v>0</v>
      </c>
      <c r="CE5" s="191">
        <v>2</v>
      </c>
      <c r="CF5" s="191">
        <v>1</v>
      </c>
      <c r="CG5" s="92" t="str">
        <f t="shared" si="0"/>
        <v>3,2</v>
      </c>
      <c r="CH5" s="192">
        <v>0</v>
      </c>
      <c r="CI5" s="192">
        <v>2</v>
      </c>
      <c r="CJ5" s="192">
        <v>0</v>
      </c>
      <c r="CK5" s="92" t="str">
        <f t="shared" si="15"/>
        <v>3,1</v>
      </c>
      <c r="CL5" s="190"/>
      <c r="CM5" s="5"/>
      <c r="CN5" s="5"/>
      <c r="CO5" s="5"/>
      <c r="CP5" s="5"/>
      <c r="CQ5" s="5"/>
      <c r="CR5" s="5"/>
      <c r="CS5" s="5"/>
    </row>
    <row r="6" spans="1:97" ht="12" customHeight="1" x14ac:dyDescent="0.25">
      <c r="A6" s="5"/>
      <c r="B6" s="11">
        <f t="shared" ref="B6:B10" si="19">B5+1</f>
        <v>2</v>
      </c>
      <c r="C6" s="177">
        <v>2</v>
      </c>
      <c r="D6" s="160">
        <v>1</v>
      </c>
      <c r="E6" s="160">
        <v>1</v>
      </c>
      <c r="F6" s="160">
        <v>0</v>
      </c>
      <c r="G6" s="160">
        <v>0</v>
      </c>
      <c r="H6" s="160">
        <v>0</v>
      </c>
      <c r="I6" s="160">
        <v>1</v>
      </c>
      <c r="J6" s="160">
        <v>1</v>
      </c>
      <c r="K6" s="5"/>
      <c r="L6" s="5"/>
      <c r="M6" s="5"/>
      <c r="N6" s="5"/>
      <c r="O6" s="40">
        <f t="shared" si="16"/>
        <v>15</v>
      </c>
      <c r="P6" s="11"/>
      <c r="Q6" s="181">
        <v>15</v>
      </c>
      <c r="R6" s="181">
        <f t="shared" si="17"/>
        <v>16</v>
      </c>
      <c r="S6" s="187" t="s">
        <v>0</v>
      </c>
      <c r="T6" s="170" t="s">
        <v>0</v>
      </c>
      <c r="U6" s="170" t="s">
        <v>0</v>
      </c>
      <c r="V6" s="187" t="s">
        <v>0</v>
      </c>
      <c r="W6" s="170" t="s">
        <v>0</v>
      </c>
      <c r="X6" s="175" t="s">
        <v>0</v>
      </c>
      <c r="Y6" s="186" t="s">
        <v>0</v>
      </c>
      <c r="Z6" s="170" t="s">
        <v>0</v>
      </c>
      <c r="AA6" s="175" t="s">
        <v>0</v>
      </c>
      <c r="AB6" s="180">
        <v>17</v>
      </c>
      <c r="AC6" s="180">
        <f t="shared" si="17"/>
        <v>18</v>
      </c>
      <c r="AD6" s="5"/>
      <c r="AE6" s="5"/>
      <c r="AF6" s="40">
        <f t="shared" si="18"/>
        <v>15</v>
      </c>
      <c r="AG6" s="11"/>
      <c r="AH6" s="40">
        <f t="shared" si="2"/>
        <v>1</v>
      </c>
      <c r="AI6" s="40">
        <f t="shared" si="3"/>
        <v>0</v>
      </c>
      <c r="AJ6" s="40">
        <f t="shared" si="4"/>
        <v>0</v>
      </c>
      <c r="AK6" s="40">
        <f t="shared" si="5"/>
        <v>0</v>
      </c>
      <c r="AL6" s="40">
        <f t="shared" si="6"/>
        <v>0</v>
      </c>
      <c r="AM6" s="40">
        <f t="shared" si="7"/>
        <v>0</v>
      </c>
      <c r="AN6" s="40">
        <f t="shared" si="8"/>
        <v>0</v>
      </c>
      <c r="AO6" s="40">
        <f t="shared" si="9"/>
        <v>0</v>
      </c>
      <c r="AP6" s="40">
        <f t="shared" si="10"/>
        <v>0</v>
      </c>
      <c r="AQ6" s="40">
        <f t="shared" si="11"/>
        <v>0</v>
      </c>
      <c r="AR6" s="40">
        <f t="shared" si="12"/>
        <v>0</v>
      </c>
      <c r="AS6" s="40">
        <f t="shared" si="13"/>
        <v>0</v>
      </c>
      <c r="AT6" s="40">
        <f t="shared" si="14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90">
        <v>3</v>
      </c>
      <c r="BU6" s="191" t="s">
        <v>161</v>
      </c>
      <c r="BV6" s="192" t="s">
        <v>162</v>
      </c>
      <c r="BW6" s="190">
        <v>1</v>
      </c>
      <c r="BX6" s="10">
        <v>50</v>
      </c>
      <c r="BY6" s="193">
        <v>16.6666666666666</v>
      </c>
      <c r="BZ6" s="194">
        <v>33.3333333333333</v>
      </c>
      <c r="CA6" s="10">
        <v>0</v>
      </c>
      <c r="CB6" s="194">
        <v>74.535599249992899</v>
      </c>
      <c r="CC6" s="190" t="s">
        <v>158</v>
      </c>
      <c r="CD6" s="191">
        <v>0</v>
      </c>
      <c r="CE6" s="191">
        <v>3</v>
      </c>
      <c r="CF6" s="191">
        <v>1</v>
      </c>
      <c r="CG6" s="92" t="str">
        <f t="shared" si="0"/>
        <v>4,2</v>
      </c>
      <c r="CH6" s="192">
        <v>0</v>
      </c>
      <c r="CI6" s="192">
        <v>3</v>
      </c>
      <c r="CJ6" s="192">
        <v>0</v>
      </c>
      <c r="CK6" s="92" t="str">
        <f t="shared" si="15"/>
        <v>4,1</v>
      </c>
      <c r="CL6" s="190"/>
      <c r="CM6" s="5"/>
      <c r="CN6" s="5"/>
      <c r="CO6" s="5"/>
      <c r="CP6" s="5"/>
      <c r="CQ6" s="5"/>
      <c r="CR6" s="5"/>
      <c r="CS6" s="5"/>
    </row>
    <row r="7" spans="1:97" ht="12" customHeight="1" x14ac:dyDescent="0.25">
      <c r="A7" s="5"/>
      <c r="B7" s="11">
        <f t="shared" si="19"/>
        <v>3</v>
      </c>
      <c r="C7" s="177">
        <v>3</v>
      </c>
      <c r="D7" s="160">
        <v>1</v>
      </c>
      <c r="E7" s="160">
        <v>1</v>
      </c>
      <c r="F7" s="160">
        <v>0</v>
      </c>
      <c r="G7" s="160">
        <v>0</v>
      </c>
      <c r="H7" s="160">
        <v>0</v>
      </c>
      <c r="I7" s="160">
        <v>1</v>
      </c>
      <c r="J7" s="160">
        <v>1</v>
      </c>
      <c r="K7" s="5"/>
      <c r="L7" s="5"/>
      <c r="M7" s="5"/>
      <c r="N7" s="5"/>
      <c r="O7" s="40">
        <f t="shared" si="16"/>
        <v>15</v>
      </c>
      <c r="P7" s="11"/>
      <c r="Q7" s="182">
        <f t="shared" ref="Q7:Q8" si="20">Q6</f>
        <v>15</v>
      </c>
      <c r="R7" s="182">
        <f t="shared" si="17"/>
        <v>16</v>
      </c>
      <c r="S7" s="172" t="s">
        <v>0</v>
      </c>
      <c r="T7" s="40" t="s">
        <v>0</v>
      </c>
      <c r="U7" s="40" t="s">
        <v>0</v>
      </c>
      <c r="V7" s="172" t="s">
        <v>0</v>
      </c>
      <c r="W7" s="40" t="s">
        <v>0</v>
      </c>
      <c r="X7" s="174" t="s">
        <v>0</v>
      </c>
      <c r="Y7" s="40" t="s">
        <v>0</v>
      </c>
      <c r="Z7" s="40" t="s">
        <v>0</v>
      </c>
      <c r="AA7" s="174" t="s">
        <v>0</v>
      </c>
      <c r="AB7" s="182">
        <f>AB6</f>
        <v>17</v>
      </c>
      <c r="AC7" s="182">
        <f>AC6</f>
        <v>18</v>
      </c>
      <c r="AD7" s="5"/>
      <c r="AE7" s="5"/>
      <c r="AF7" s="40">
        <f t="shared" si="18"/>
        <v>15</v>
      </c>
      <c r="AG7" s="11"/>
      <c r="AH7" s="40">
        <f t="shared" si="2"/>
        <v>1</v>
      </c>
      <c r="AI7" s="40">
        <f t="shared" si="3"/>
        <v>0</v>
      </c>
      <c r="AJ7" s="40">
        <f t="shared" si="4"/>
        <v>0</v>
      </c>
      <c r="AK7" s="40">
        <f t="shared" si="5"/>
        <v>0</v>
      </c>
      <c r="AL7" s="40">
        <f t="shared" si="6"/>
        <v>0</v>
      </c>
      <c r="AM7" s="40">
        <f t="shared" si="7"/>
        <v>0</v>
      </c>
      <c r="AN7" s="40">
        <f t="shared" si="8"/>
        <v>0</v>
      </c>
      <c r="AO7" s="40">
        <f t="shared" si="9"/>
        <v>0</v>
      </c>
      <c r="AP7" s="40">
        <f t="shared" si="10"/>
        <v>0</v>
      </c>
      <c r="AQ7" s="40">
        <f t="shared" si="11"/>
        <v>0</v>
      </c>
      <c r="AR7" s="40">
        <f t="shared" si="12"/>
        <v>0</v>
      </c>
      <c r="AS7" s="40">
        <f t="shared" si="13"/>
        <v>0</v>
      </c>
      <c r="AT7" s="40">
        <f t="shared" si="14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90">
        <v>4</v>
      </c>
      <c r="BU7" s="191" t="s">
        <v>161</v>
      </c>
      <c r="BV7" s="192" t="s">
        <v>163</v>
      </c>
      <c r="BW7" s="190">
        <v>1</v>
      </c>
      <c r="BX7" s="10">
        <v>50</v>
      </c>
      <c r="BY7" s="193">
        <v>16.6666666666666</v>
      </c>
      <c r="BZ7" s="194">
        <v>33.3333333333333</v>
      </c>
      <c r="CA7" s="10">
        <v>0</v>
      </c>
      <c r="CB7" s="194">
        <v>66.6666666666666</v>
      </c>
      <c r="CC7" s="190" t="s">
        <v>158</v>
      </c>
      <c r="CD7" s="191">
        <v>0</v>
      </c>
      <c r="CE7" s="191">
        <v>3</v>
      </c>
      <c r="CF7" s="191">
        <v>1</v>
      </c>
      <c r="CG7" s="92" t="str">
        <f t="shared" si="0"/>
        <v>4,2</v>
      </c>
      <c r="CH7" s="192">
        <v>0</v>
      </c>
      <c r="CI7" s="192">
        <v>4</v>
      </c>
      <c r="CJ7" s="192">
        <v>0</v>
      </c>
      <c r="CK7" s="92" t="str">
        <f t="shared" si="15"/>
        <v>5,1</v>
      </c>
      <c r="CL7" s="190"/>
      <c r="CM7" s="5"/>
      <c r="CN7" s="5"/>
      <c r="CO7" s="5"/>
      <c r="CP7" s="5"/>
      <c r="CQ7" s="5"/>
      <c r="CR7" s="5"/>
      <c r="CS7" s="5"/>
    </row>
    <row r="8" spans="1:97" ht="12" customHeight="1" x14ac:dyDescent="0.25">
      <c r="A8" s="5"/>
      <c r="B8" s="11">
        <f t="shared" si="19"/>
        <v>4</v>
      </c>
      <c r="C8" s="177">
        <v>4</v>
      </c>
      <c r="D8" s="160">
        <v>1</v>
      </c>
      <c r="E8" s="160">
        <v>1</v>
      </c>
      <c r="F8" s="160">
        <v>0</v>
      </c>
      <c r="G8" s="160">
        <v>0</v>
      </c>
      <c r="H8" s="160">
        <v>0</v>
      </c>
      <c r="I8" s="160">
        <v>1</v>
      </c>
      <c r="J8" s="160">
        <v>1</v>
      </c>
      <c r="K8" s="5"/>
      <c r="L8" s="5"/>
      <c r="M8" s="5"/>
      <c r="N8" s="5"/>
      <c r="O8" s="40">
        <f t="shared" si="16"/>
        <v>15</v>
      </c>
      <c r="P8" s="11"/>
      <c r="Q8" s="182">
        <f t="shared" si="20"/>
        <v>15</v>
      </c>
      <c r="R8" s="182">
        <f t="shared" si="17"/>
        <v>16</v>
      </c>
      <c r="S8" s="172" t="s">
        <v>0</v>
      </c>
      <c r="T8" s="40" t="s">
        <v>0</v>
      </c>
      <c r="U8" s="40" t="s">
        <v>0</v>
      </c>
      <c r="V8" s="172" t="s">
        <v>0</v>
      </c>
      <c r="W8" s="40" t="s">
        <v>0</v>
      </c>
      <c r="X8" s="174" t="s">
        <v>0</v>
      </c>
      <c r="Y8" s="40" t="s">
        <v>0</v>
      </c>
      <c r="Z8" s="40" t="s">
        <v>0</v>
      </c>
      <c r="AA8" s="174" t="s">
        <v>0</v>
      </c>
      <c r="AB8" s="182">
        <f>AB7</f>
        <v>17</v>
      </c>
      <c r="AC8" s="182">
        <f>AC7</f>
        <v>18</v>
      </c>
      <c r="AD8" s="5"/>
      <c r="AE8" s="5"/>
      <c r="AF8" s="40">
        <f t="shared" si="18"/>
        <v>15</v>
      </c>
      <c r="AG8" s="11"/>
      <c r="AH8" s="40">
        <f t="shared" si="2"/>
        <v>1</v>
      </c>
      <c r="AI8" s="40">
        <f t="shared" si="3"/>
        <v>0</v>
      </c>
      <c r="AJ8" s="40">
        <f t="shared" si="4"/>
        <v>0</v>
      </c>
      <c r="AK8" s="40">
        <f t="shared" si="5"/>
        <v>0</v>
      </c>
      <c r="AL8" s="40">
        <f t="shared" si="6"/>
        <v>0</v>
      </c>
      <c r="AM8" s="40">
        <f t="shared" si="7"/>
        <v>0</v>
      </c>
      <c r="AN8" s="40">
        <f t="shared" si="8"/>
        <v>0</v>
      </c>
      <c r="AO8" s="40">
        <f t="shared" si="9"/>
        <v>0</v>
      </c>
      <c r="AP8" s="40">
        <f t="shared" si="10"/>
        <v>0</v>
      </c>
      <c r="AQ8" s="40">
        <f t="shared" si="11"/>
        <v>0</v>
      </c>
      <c r="AR8" s="40">
        <f t="shared" si="12"/>
        <v>0</v>
      </c>
      <c r="AS8" s="40">
        <f t="shared" si="13"/>
        <v>0</v>
      </c>
      <c r="AT8" s="40">
        <f t="shared" si="14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90">
        <v>5</v>
      </c>
      <c r="BU8" s="191" t="s">
        <v>161</v>
      </c>
      <c r="BV8" s="192" t="s">
        <v>164</v>
      </c>
      <c r="BW8" s="190">
        <v>1</v>
      </c>
      <c r="BX8" s="10">
        <v>50</v>
      </c>
      <c r="BY8" s="193">
        <v>16.6666666666666</v>
      </c>
      <c r="BZ8" s="194">
        <v>33.3333333333333</v>
      </c>
      <c r="CA8" s="10">
        <v>0</v>
      </c>
      <c r="CB8" s="194">
        <v>74.535599249992998</v>
      </c>
      <c r="CC8" s="190" t="s">
        <v>158</v>
      </c>
      <c r="CD8" s="191">
        <v>0</v>
      </c>
      <c r="CE8" s="191">
        <v>3</v>
      </c>
      <c r="CF8" s="191">
        <v>1</v>
      </c>
      <c r="CG8" s="92" t="str">
        <f t="shared" si="0"/>
        <v>4,2</v>
      </c>
      <c r="CH8" s="192">
        <v>0</v>
      </c>
      <c r="CI8" s="192">
        <v>5</v>
      </c>
      <c r="CJ8" s="192">
        <v>0</v>
      </c>
      <c r="CK8" s="92" t="str">
        <f t="shared" si="15"/>
        <v>6,1</v>
      </c>
      <c r="CL8" s="190"/>
      <c r="CM8" s="5"/>
      <c r="CN8" s="5"/>
      <c r="CO8" s="5"/>
      <c r="CP8" s="5"/>
      <c r="CQ8" s="5"/>
      <c r="CR8" s="5"/>
      <c r="CS8" s="5"/>
    </row>
    <row r="9" spans="1:97" ht="12" customHeight="1" x14ac:dyDescent="0.25">
      <c r="A9" s="5"/>
      <c r="B9" s="11">
        <f t="shared" si="19"/>
        <v>5</v>
      </c>
      <c r="C9" s="177">
        <v>5</v>
      </c>
      <c r="D9" s="160">
        <v>1</v>
      </c>
      <c r="E9" s="160">
        <v>1</v>
      </c>
      <c r="F9" s="160">
        <v>1</v>
      </c>
      <c r="G9" s="160">
        <v>1</v>
      </c>
      <c r="H9" s="160">
        <v>1</v>
      </c>
      <c r="I9" s="160">
        <v>1</v>
      </c>
      <c r="J9" s="160">
        <v>1</v>
      </c>
      <c r="K9" s="5"/>
      <c r="L9" s="5"/>
      <c r="M9" s="183" t="s">
        <v>153</v>
      </c>
      <c r="N9" s="5"/>
      <c r="O9" s="40">
        <f t="shared" si="16"/>
        <v>19</v>
      </c>
      <c r="P9" s="11"/>
      <c r="Q9" s="181">
        <v>19</v>
      </c>
      <c r="R9" s="181">
        <f t="shared" si="17"/>
        <v>20</v>
      </c>
      <c r="S9" s="187" t="s">
        <v>0</v>
      </c>
      <c r="T9" s="170" t="s">
        <v>0</v>
      </c>
      <c r="U9" s="170" t="s">
        <v>0</v>
      </c>
      <c r="V9" s="187" t="s">
        <v>0</v>
      </c>
      <c r="W9" s="170" t="s">
        <v>0</v>
      </c>
      <c r="X9" s="175" t="s">
        <v>0</v>
      </c>
      <c r="Y9" s="186" t="s">
        <v>0</v>
      </c>
      <c r="Z9" s="170" t="s">
        <v>0</v>
      </c>
      <c r="AA9" s="175" t="s">
        <v>0</v>
      </c>
      <c r="AB9" s="180">
        <v>21</v>
      </c>
      <c r="AC9" s="180">
        <f t="shared" si="17"/>
        <v>22</v>
      </c>
      <c r="AD9" s="5"/>
      <c r="AE9" s="5"/>
      <c r="AF9" s="40">
        <f t="shared" si="18"/>
        <v>19</v>
      </c>
      <c r="AG9" s="11"/>
      <c r="AH9" s="40">
        <f t="shared" si="2"/>
        <v>1</v>
      </c>
      <c r="AI9" s="40">
        <f t="shared" si="3"/>
        <v>0</v>
      </c>
      <c r="AJ9" s="40">
        <f t="shared" si="4"/>
        <v>0</v>
      </c>
      <c r="AK9" s="40">
        <f t="shared" si="5"/>
        <v>0</v>
      </c>
      <c r="AL9" s="40">
        <f t="shared" si="6"/>
        <v>0</v>
      </c>
      <c r="AM9" s="40">
        <f t="shared" si="7"/>
        <v>0</v>
      </c>
      <c r="AN9" s="40">
        <f t="shared" si="8"/>
        <v>0</v>
      </c>
      <c r="AO9" s="40">
        <f t="shared" si="9"/>
        <v>0</v>
      </c>
      <c r="AP9" s="40">
        <f t="shared" si="10"/>
        <v>0</v>
      </c>
      <c r="AQ9" s="40">
        <f t="shared" si="11"/>
        <v>0</v>
      </c>
      <c r="AR9" s="40">
        <f t="shared" si="12"/>
        <v>0</v>
      </c>
      <c r="AS9" s="40">
        <f t="shared" si="13"/>
        <v>0</v>
      </c>
      <c r="AT9" s="40">
        <f t="shared" si="14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90">
        <v>6</v>
      </c>
      <c r="BU9" s="191" t="s">
        <v>165</v>
      </c>
      <c r="BV9" s="192" t="s">
        <v>166</v>
      </c>
      <c r="BW9" s="190">
        <v>1</v>
      </c>
      <c r="BX9" s="10">
        <v>50</v>
      </c>
      <c r="BY9" s="193">
        <v>16.6666666666666</v>
      </c>
      <c r="BZ9" s="194">
        <v>33.3333333333333</v>
      </c>
      <c r="CA9" s="10">
        <v>0</v>
      </c>
      <c r="CB9" s="194">
        <v>74.535599249992899</v>
      </c>
      <c r="CC9" s="190" t="s">
        <v>158</v>
      </c>
      <c r="CD9" s="191">
        <v>0</v>
      </c>
      <c r="CE9" s="191">
        <v>4</v>
      </c>
      <c r="CF9" s="191">
        <v>1</v>
      </c>
      <c r="CG9" s="92" t="str">
        <f t="shared" si="0"/>
        <v>5,2</v>
      </c>
      <c r="CH9" s="192">
        <v>0</v>
      </c>
      <c r="CI9" s="192">
        <v>6</v>
      </c>
      <c r="CJ9" s="192">
        <v>0</v>
      </c>
      <c r="CK9" s="92" t="str">
        <f t="shared" si="15"/>
        <v>7,1</v>
      </c>
      <c r="CL9" s="190"/>
      <c r="CM9" s="5"/>
      <c r="CN9" s="5"/>
      <c r="CO9" s="5"/>
      <c r="CP9" s="5"/>
      <c r="CQ9" s="5"/>
      <c r="CR9" s="5"/>
      <c r="CS9" s="5"/>
    </row>
    <row r="10" spans="1:97" ht="12" customHeight="1" x14ac:dyDescent="0.25">
      <c r="A10" s="5"/>
      <c r="B10" s="11">
        <f t="shared" si="19"/>
        <v>6</v>
      </c>
      <c r="C10" s="177">
        <v>6</v>
      </c>
      <c r="D10" s="160">
        <v>1</v>
      </c>
      <c r="E10" s="160">
        <v>1</v>
      </c>
      <c r="F10" s="160">
        <v>1</v>
      </c>
      <c r="G10" s="160">
        <v>1</v>
      </c>
      <c r="H10" s="160">
        <v>1</v>
      </c>
      <c r="I10" s="160">
        <v>1</v>
      </c>
      <c r="J10" s="160">
        <v>1</v>
      </c>
      <c r="K10" s="5"/>
      <c r="L10" s="5"/>
      <c r="M10" s="1" t="s">
        <v>155</v>
      </c>
      <c r="N10" s="5"/>
      <c r="O10" s="40">
        <f t="shared" si="16"/>
        <v>19</v>
      </c>
      <c r="P10" s="11"/>
      <c r="Q10" s="182">
        <f>Q9</f>
        <v>19</v>
      </c>
      <c r="R10" s="182">
        <f t="shared" si="17"/>
        <v>20</v>
      </c>
      <c r="S10" s="172" t="s">
        <v>0</v>
      </c>
      <c r="T10" s="40" t="s">
        <v>0</v>
      </c>
      <c r="U10" s="40" t="s">
        <v>0</v>
      </c>
      <c r="V10" s="172" t="s">
        <v>0</v>
      </c>
      <c r="W10" s="40" t="s">
        <v>0</v>
      </c>
      <c r="X10" s="174" t="s">
        <v>0</v>
      </c>
      <c r="Y10" s="40" t="s">
        <v>0</v>
      </c>
      <c r="Z10" s="40" t="s">
        <v>0</v>
      </c>
      <c r="AA10" s="174" t="s">
        <v>0</v>
      </c>
      <c r="AB10" s="182">
        <f>AB9</f>
        <v>21</v>
      </c>
      <c r="AC10" s="182">
        <f>AC9</f>
        <v>22</v>
      </c>
      <c r="AD10" s="5"/>
      <c r="AE10" s="5"/>
      <c r="AF10" s="40">
        <f t="shared" si="18"/>
        <v>19</v>
      </c>
      <c r="AG10" s="11"/>
      <c r="AH10" s="40">
        <f t="shared" si="2"/>
        <v>1</v>
      </c>
      <c r="AI10" s="40">
        <f t="shared" si="3"/>
        <v>0</v>
      </c>
      <c r="AJ10" s="40">
        <f t="shared" si="4"/>
        <v>0</v>
      </c>
      <c r="AK10" s="40">
        <f t="shared" si="5"/>
        <v>0</v>
      </c>
      <c r="AL10" s="40">
        <f t="shared" si="6"/>
        <v>0</v>
      </c>
      <c r="AM10" s="40">
        <f t="shared" si="7"/>
        <v>0</v>
      </c>
      <c r="AN10" s="40">
        <f t="shared" si="8"/>
        <v>0</v>
      </c>
      <c r="AO10" s="40">
        <f t="shared" si="9"/>
        <v>0</v>
      </c>
      <c r="AP10" s="40">
        <f t="shared" si="10"/>
        <v>0</v>
      </c>
      <c r="AQ10" s="40">
        <f t="shared" si="11"/>
        <v>0</v>
      </c>
      <c r="AR10" s="40">
        <f t="shared" si="12"/>
        <v>0</v>
      </c>
      <c r="AS10" s="40">
        <f t="shared" si="13"/>
        <v>0</v>
      </c>
      <c r="AT10" s="40">
        <f t="shared" si="14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90">
        <v>7</v>
      </c>
      <c r="BU10" s="191" t="s">
        <v>165</v>
      </c>
      <c r="BV10" s="192" t="s">
        <v>167</v>
      </c>
      <c r="BW10" s="190">
        <v>1</v>
      </c>
      <c r="BX10" s="10">
        <v>50</v>
      </c>
      <c r="BY10" s="193">
        <v>16.6666666666666</v>
      </c>
      <c r="BZ10" s="194">
        <v>33.3333333333333</v>
      </c>
      <c r="CA10" s="10">
        <v>0</v>
      </c>
      <c r="CB10" s="194">
        <v>66.6666666666666</v>
      </c>
      <c r="CC10" s="190" t="s">
        <v>158</v>
      </c>
      <c r="CD10" s="191">
        <v>0</v>
      </c>
      <c r="CE10" s="191">
        <v>4</v>
      </c>
      <c r="CF10" s="191">
        <v>1</v>
      </c>
      <c r="CG10" s="92" t="str">
        <f t="shared" si="0"/>
        <v>5,2</v>
      </c>
      <c r="CH10" s="192">
        <v>0</v>
      </c>
      <c r="CI10" s="192">
        <v>7</v>
      </c>
      <c r="CJ10" s="192">
        <v>0</v>
      </c>
      <c r="CK10" s="92" t="str">
        <f t="shared" si="15"/>
        <v>8,1</v>
      </c>
      <c r="CL10" s="190"/>
      <c r="CM10" s="5"/>
      <c r="CN10" s="5"/>
      <c r="CO10" s="5"/>
      <c r="CP10" s="5"/>
      <c r="CQ10" s="5"/>
      <c r="CR10" s="5"/>
      <c r="CS10" s="5"/>
    </row>
    <row r="11" spans="1:97" ht="12" customHeight="1" x14ac:dyDescent="0.25">
      <c r="A11" s="5"/>
      <c r="B11" s="11"/>
      <c r="C11" s="5"/>
      <c r="D11" s="5"/>
      <c r="E11" s="5" t="s">
        <v>15</v>
      </c>
      <c r="F11" s="5"/>
      <c r="G11" s="5"/>
      <c r="H11" s="5"/>
      <c r="I11" s="5"/>
      <c r="J11" s="5"/>
      <c r="K11" s="5" t="s">
        <v>150</v>
      </c>
      <c r="L11" s="5"/>
      <c r="M11" s="5"/>
      <c r="N11" s="5"/>
      <c r="O11" s="40">
        <f t="shared" si="16"/>
        <v>19</v>
      </c>
      <c r="P11" s="11"/>
      <c r="Q11" s="182">
        <f>Q10</f>
        <v>19</v>
      </c>
      <c r="R11" s="182">
        <f t="shared" si="17"/>
        <v>20</v>
      </c>
      <c r="S11" s="173" t="s">
        <v>0</v>
      </c>
      <c r="T11" s="171" t="s">
        <v>0</v>
      </c>
      <c r="U11" s="171" t="s">
        <v>0</v>
      </c>
      <c r="V11" s="173" t="s">
        <v>0</v>
      </c>
      <c r="W11" s="171" t="s">
        <v>0</v>
      </c>
      <c r="X11" s="176" t="s">
        <v>0</v>
      </c>
      <c r="Y11" s="171" t="s">
        <v>0</v>
      </c>
      <c r="Z11" s="171" t="s">
        <v>0</v>
      </c>
      <c r="AA11" s="176" t="s">
        <v>0</v>
      </c>
      <c r="AB11" s="182">
        <f>AB10</f>
        <v>21</v>
      </c>
      <c r="AC11" s="182">
        <f>AC10</f>
        <v>22</v>
      </c>
      <c r="AD11" s="5"/>
      <c r="AE11" s="5"/>
      <c r="AF11" s="40">
        <f t="shared" si="18"/>
        <v>19</v>
      </c>
      <c r="AG11" s="11"/>
      <c r="AH11" s="40">
        <f t="shared" si="2"/>
        <v>1</v>
      </c>
      <c r="AI11" s="40">
        <f t="shared" si="3"/>
        <v>0</v>
      </c>
      <c r="AJ11" s="40">
        <f t="shared" si="4"/>
        <v>0</v>
      </c>
      <c r="AK11" s="40">
        <f t="shared" si="5"/>
        <v>0</v>
      </c>
      <c r="AL11" s="40">
        <f t="shared" si="6"/>
        <v>0</v>
      </c>
      <c r="AM11" s="40">
        <f t="shared" si="7"/>
        <v>0</v>
      </c>
      <c r="AN11" s="40">
        <f t="shared" si="8"/>
        <v>0</v>
      </c>
      <c r="AO11" s="40">
        <f t="shared" si="9"/>
        <v>0</v>
      </c>
      <c r="AP11" s="40">
        <f t="shared" si="10"/>
        <v>0</v>
      </c>
      <c r="AQ11" s="40">
        <f t="shared" si="11"/>
        <v>0</v>
      </c>
      <c r="AR11" s="40">
        <f t="shared" si="12"/>
        <v>0</v>
      </c>
      <c r="AS11" s="40">
        <f t="shared" si="13"/>
        <v>0</v>
      </c>
      <c r="AT11" s="40">
        <f t="shared" si="14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90">
        <v>8</v>
      </c>
      <c r="BU11" s="191" t="s">
        <v>165</v>
      </c>
      <c r="BV11" s="192" t="s">
        <v>168</v>
      </c>
      <c r="BW11" s="190">
        <v>1</v>
      </c>
      <c r="BX11" s="10">
        <v>50</v>
      </c>
      <c r="BY11" s="193">
        <v>16.6666666666666</v>
      </c>
      <c r="BZ11" s="194">
        <v>33.3333333333333</v>
      </c>
      <c r="CA11" s="10">
        <v>0</v>
      </c>
      <c r="CB11" s="194">
        <v>74.535599249992899</v>
      </c>
      <c r="CC11" s="190" t="s">
        <v>158</v>
      </c>
      <c r="CD11" s="191">
        <v>0</v>
      </c>
      <c r="CE11" s="191">
        <v>4</v>
      </c>
      <c r="CF11" s="191">
        <v>1</v>
      </c>
      <c r="CG11" s="92" t="str">
        <f t="shared" si="0"/>
        <v>5,2</v>
      </c>
      <c r="CH11" s="192">
        <v>0</v>
      </c>
      <c r="CI11" s="192">
        <v>8</v>
      </c>
      <c r="CJ11" s="192">
        <v>0</v>
      </c>
      <c r="CK11" s="92" t="str">
        <f t="shared" si="15"/>
        <v>9,1</v>
      </c>
      <c r="CL11" s="190"/>
      <c r="CM11" s="5"/>
      <c r="CN11" s="5"/>
      <c r="CO11" s="5"/>
      <c r="CP11" s="5"/>
      <c r="CQ11" s="5"/>
      <c r="CR11" s="5"/>
      <c r="CS11" s="5"/>
    </row>
    <row r="12" spans="1:97" ht="12" customHeight="1" x14ac:dyDescent="0.25">
      <c r="A12" s="5"/>
      <c r="B12" s="11"/>
      <c r="C12" s="159">
        <v>1</v>
      </c>
      <c r="D12" s="5" t="s">
        <v>9</v>
      </c>
      <c r="E12" s="5" t="s">
        <v>7</v>
      </c>
      <c r="F12" s="158" t="s">
        <v>10</v>
      </c>
      <c r="G12" s="157">
        <v>2</v>
      </c>
      <c r="H12" s="158"/>
      <c r="I12" s="159">
        <v>3</v>
      </c>
      <c r="J12" s="5" t="s">
        <v>9</v>
      </c>
      <c r="K12" s="5" t="s">
        <v>7</v>
      </c>
      <c r="L12" s="158" t="s">
        <v>10</v>
      </c>
      <c r="M12" s="157">
        <v>4</v>
      </c>
      <c r="N12" s="5"/>
      <c r="O12" s="40">
        <f t="shared" si="16"/>
        <v>23</v>
      </c>
      <c r="P12" s="11"/>
      <c r="Q12" s="181">
        <v>23</v>
      </c>
      <c r="R12" s="181">
        <f t="shared" si="17"/>
        <v>24</v>
      </c>
      <c r="S12" s="185" t="s">
        <v>0</v>
      </c>
      <c r="T12" s="40" t="s">
        <v>0</v>
      </c>
      <c r="U12" s="40" t="s">
        <v>0</v>
      </c>
      <c r="V12" s="185" t="s">
        <v>0</v>
      </c>
      <c r="W12" s="40" t="s">
        <v>0</v>
      </c>
      <c r="X12" s="174" t="s">
        <v>0</v>
      </c>
      <c r="Y12" s="184" t="s">
        <v>0</v>
      </c>
      <c r="Z12" s="40" t="s">
        <v>0</v>
      </c>
      <c r="AA12" s="174" t="s">
        <v>0</v>
      </c>
      <c r="AB12" s="180">
        <v>25</v>
      </c>
      <c r="AC12" s="180">
        <f t="shared" si="17"/>
        <v>26</v>
      </c>
      <c r="AD12" s="5"/>
      <c r="AE12" s="5"/>
      <c r="AF12" s="40">
        <f t="shared" si="18"/>
        <v>23</v>
      </c>
      <c r="AG12" s="11"/>
      <c r="AH12" s="40">
        <f t="shared" si="2"/>
        <v>1</v>
      </c>
      <c r="AI12" s="40">
        <f t="shared" si="3"/>
        <v>0</v>
      </c>
      <c r="AJ12" s="40">
        <f t="shared" si="4"/>
        <v>0</v>
      </c>
      <c r="AK12" s="40">
        <f t="shared" si="5"/>
        <v>0</v>
      </c>
      <c r="AL12" s="40">
        <f t="shared" si="6"/>
        <v>0</v>
      </c>
      <c r="AM12" s="40">
        <f t="shared" si="7"/>
        <v>0</v>
      </c>
      <c r="AN12" s="40">
        <f t="shared" si="8"/>
        <v>0</v>
      </c>
      <c r="AO12" s="40">
        <f t="shared" si="9"/>
        <v>0</v>
      </c>
      <c r="AP12" s="40">
        <f t="shared" si="10"/>
        <v>0</v>
      </c>
      <c r="AQ12" s="40">
        <f t="shared" si="11"/>
        <v>0</v>
      </c>
      <c r="AR12" s="40">
        <f t="shared" si="12"/>
        <v>0</v>
      </c>
      <c r="AS12" s="40">
        <f t="shared" si="13"/>
        <v>0</v>
      </c>
      <c r="AT12" s="40">
        <f t="shared" si="14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90">
        <v>9</v>
      </c>
      <c r="BU12" s="191" t="s">
        <v>169</v>
      </c>
      <c r="BV12" s="192" t="s">
        <v>168</v>
      </c>
      <c r="BW12" s="190">
        <v>1</v>
      </c>
      <c r="BX12" s="10">
        <v>50</v>
      </c>
      <c r="BY12" s="193">
        <v>16.6666666666666</v>
      </c>
      <c r="BZ12" s="194">
        <v>33.3333333333333</v>
      </c>
      <c r="CA12" s="10">
        <v>90</v>
      </c>
      <c r="CB12" s="194">
        <v>74.535599249992998</v>
      </c>
      <c r="CC12" s="190" t="s">
        <v>170</v>
      </c>
      <c r="CD12" s="191">
        <v>0</v>
      </c>
      <c r="CE12" s="191">
        <v>5</v>
      </c>
      <c r="CF12" s="191">
        <v>2</v>
      </c>
      <c r="CG12" s="92" t="str">
        <f t="shared" si="0"/>
        <v>6,3</v>
      </c>
      <c r="CH12" s="192">
        <v>0</v>
      </c>
      <c r="CI12" s="192">
        <v>8</v>
      </c>
      <c r="CJ12" s="192">
        <v>0</v>
      </c>
      <c r="CK12" s="92" t="str">
        <f t="shared" si="15"/>
        <v>9,1</v>
      </c>
      <c r="CL12" s="190"/>
      <c r="CM12" s="5"/>
      <c r="CN12" s="5"/>
      <c r="CO12" s="5"/>
      <c r="CP12" s="5"/>
      <c r="CQ12" s="5"/>
      <c r="CR12" s="5"/>
      <c r="CS12" s="5"/>
    </row>
    <row r="13" spans="1:97" ht="12" customHeight="1" x14ac:dyDescent="0.25">
      <c r="A13" s="5"/>
      <c r="B13" s="11"/>
      <c r="C13" s="11"/>
      <c r="D13" s="11">
        <v>0</v>
      </c>
      <c r="E13" s="11">
        <v>1</v>
      </c>
      <c r="F13" s="11">
        <v>2</v>
      </c>
      <c r="G13" s="11"/>
      <c r="H13" s="158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6"/>
        <v>23</v>
      </c>
      <c r="P13" s="11"/>
      <c r="Q13" s="182">
        <f>Q12</f>
        <v>23</v>
      </c>
      <c r="R13" s="182">
        <f t="shared" si="17"/>
        <v>24</v>
      </c>
      <c r="S13" s="172" t="s">
        <v>0</v>
      </c>
      <c r="T13" s="40" t="s">
        <v>0</v>
      </c>
      <c r="U13" s="40" t="s">
        <v>0</v>
      </c>
      <c r="V13" s="172" t="s">
        <v>0</v>
      </c>
      <c r="W13" s="40" t="s">
        <v>0</v>
      </c>
      <c r="X13" s="174" t="s">
        <v>0</v>
      </c>
      <c r="Y13" s="40" t="s">
        <v>0</v>
      </c>
      <c r="Z13" s="40" t="s">
        <v>0</v>
      </c>
      <c r="AA13" s="174" t="s">
        <v>0</v>
      </c>
      <c r="AB13" s="182">
        <f>AB12</f>
        <v>25</v>
      </c>
      <c r="AC13" s="182">
        <f>AC12</f>
        <v>26</v>
      </c>
      <c r="AD13" s="5"/>
      <c r="AE13" s="5"/>
      <c r="AF13" s="40">
        <f t="shared" si="18"/>
        <v>23</v>
      </c>
      <c r="AG13" s="11"/>
      <c r="AH13" s="40">
        <f t="shared" si="2"/>
        <v>1</v>
      </c>
      <c r="AI13" s="40">
        <f t="shared" si="3"/>
        <v>0</v>
      </c>
      <c r="AJ13" s="40">
        <f t="shared" si="4"/>
        <v>0</v>
      </c>
      <c r="AK13" s="40">
        <f t="shared" si="5"/>
        <v>0</v>
      </c>
      <c r="AL13" s="40">
        <f t="shared" si="6"/>
        <v>0</v>
      </c>
      <c r="AM13" s="40">
        <f t="shared" si="7"/>
        <v>0</v>
      </c>
      <c r="AN13" s="40">
        <f t="shared" si="8"/>
        <v>0</v>
      </c>
      <c r="AO13" s="40">
        <f t="shared" si="9"/>
        <v>0</v>
      </c>
      <c r="AP13" s="40">
        <f t="shared" si="10"/>
        <v>0</v>
      </c>
      <c r="AQ13" s="40">
        <f t="shared" si="11"/>
        <v>0</v>
      </c>
      <c r="AR13" s="40">
        <f t="shared" si="12"/>
        <v>0</v>
      </c>
      <c r="AS13" s="40">
        <f t="shared" si="13"/>
        <v>0</v>
      </c>
      <c r="AT13" s="40">
        <f t="shared" si="14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90">
        <v>10</v>
      </c>
      <c r="BU13" s="191" t="s">
        <v>169</v>
      </c>
      <c r="BV13" s="192" t="s">
        <v>171</v>
      </c>
      <c r="BW13" s="190">
        <v>1</v>
      </c>
      <c r="BX13" s="10">
        <v>50</v>
      </c>
      <c r="BY13" s="193">
        <v>16.6666666666666</v>
      </c>
      <c r="BZ13" s="194">
        <v>33.3333333333333</v>
      </c>
      <c r="CA13" s="10">
        <v>90</v>
      </c>
      <c r="CB13" s="194">
        <v>66.6666666666666</v>
      </c>
      <c r="CC13" s="190" t="s">
        <v>170</v>
      </c>
      <c r="CD13" s="191">
        <v>0</v>
      </c>
      <c r="CE13" s="191">
        <v>5</v>
      </c>
      <c r="CF13" s="191">
        <v>2</v>
      </c>
      <c r="CG13" s="92" t="str">
        <f t="shared" si="0"/>
        <v>6,3</v>
      </c>
      <c r="CH13" s="192">
        <v>0</v>
      </c>
      <c r="CI13" s="192">
        <v>8</v>
      </c>
      <c r="CJ13" s="192">
        <v>1</v>
      </c>
      <c r="CK13" s="92" t="str">
        <f t="shared" si="15"/>
        <v>9,2</v>
      </c>
      <c r="CL13" s="190"/>
      <c r="CM13" s="5"/>
      <c r="CN13" s="5"/>
      <c r="CO13" s="5"/>
      <c r="CP13" s="5"/>
      <c r="CQ13" s="5"/>
      <c r="CR13" s="5"/>
      <c r="CS13" s="5"/>
    </row>
    <row r="14" spans="1:97" ht="12" customHeight="1" x14ac:dyDescent="0.25">
      <c r="A14" s="5"/>
      <c r="B14" s="11">
        <v>0</v>
      </c>
      <c r="C14" s="11"/>
      <c r="D14" s="160">
        <v>0</v>
      </c>
      <c r="E14" s="160">
        <v>0</v>
      </c>
      <c r="F14" s="160">
        <v>1</v>
      </c>
      <c r="G14" s="92" t="str">
        <f t="shared" ref="G14:G19" si="21">_xlfn.CONCAT(D14+1,",",E14+1)</f>
        <v>1,1</v>
      </c>
      <c r="H14" s="179">
        <f>E14+1</f>
        <v>1</v>
      </c>
      <c r="I14" s="11">
        <v>0</v>
      </c>
      <c r="J14" s="160">
        <v>0</v>
      </c>
      <c r="K14" s="160">
        <v>6</v>
      </c>
      <c r="L14" s="160">
        <v>0</v>
      </c>
      <c r="M14" s="92" t="str">
        <f t="shared" ref="M14:M19" si="22">_xlfn.CONCAT(J14+1,",",K14+1)</f>
        <v>1,7</v>
      </c>
      <c r="N14" s="179">
        <f>K14+1</f>
        <v>7</v>
      </c>
      <c r="O14" s="40">
        <f t="shared" si="16"/>
        <v>23</v>
      </c>
      <c r="P14" s="11"/>
      <c r="Q14" s="182">
        <f>Q13</f>
        <v>23</v>
      </c>
      <c r="R14" s="182">
        <f t="shared" si="17"/>
        <v>24</v>
      </c>
      <c r="S14" s="173" t="s">
        <v>0</v>
      </c>
      <c r="T14" s="171" t="s">
        <v>0</v>
      </c>
      <c r="U14" s="171" t="s">
        <v>0</v>
      </c>
      <c r="V14" s="173" t="s">
        <v>0</v>
      </c>
      <c r="W14" s="171" t="s">
        <v>0</v>
      </c>
      <c r="X14" s="176" t="s">
        <v>0</v>
      </c>
      <c r="Y14" s="171" t="s">
        <v>0</v>
      </c>
      <c r="Z14" s="171" t="s">
        <v>0</v>
      </c>
      <c r="AA14" s="176" t="s">
        <v>0</v>
      </c>
      <c r="AB14" s="182">
        <f>AB13</f>
        <v>25</v>
      </c>
      <c r="AC14" s="182">
        <f>AC13</f>
        <v>26</v>
      </c>
      <c r="AD14" s="5"/>
      <c r="AE14" s="5"/>
      <c r="AF14" s="40">
        <f t="shared" si="18"/>
        <v>23</v>
      </c>
      <c r="AG14" s="11"/>
      <c r="AH14" s="40">
        <f t="shared" si="2"/>
        <v>1</v>
      </c>
      <c r="AI14" s="40">
        <f t="shared" si="3"/>
        <v>0</v>
      </c>
      <c r="AJ14" s="40">
        <f t="shared" si="4"/>
        <v>0</v>
      </c>
      <c r="AK14" s="40">
        <f t="shared" si="5"/>
        <v>0</v>
      </c>
      <c r="AL14" s="40">
        <f t="shared" si="6"/>
        <v>0</v>
      </c>
      <c r="AM14" s="40">
        <f t="shared" si="7"/>
        <v>0</v>
      </c>
      <c r="AN14" s="40">
        <f t="shared" si="8"/>
        <v>0</v>
      </c>
      <c r="AO14" s="40">
        <f t="shared" si="9"/>
        <v>0</v>
      </c>
      <c r="AP14" s="40">
        <f t="shared" si="10"/>
        <v>0</v>
      </c>
      <c r="AQ14" s="40">
        <f t="shared" si="11"/>
        <v>0</v>
      </c>
      <c r="AR14" s="40">
        <f t="shared" si="12"/>
        <v>0</v>
      </c>
      <c r="AS14" s="40">
        <f t="shared" si="13"/>
        <v>0</v>
      </c>
      <c r="AT14" s="40">
        <f t="shared" si="14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90">
        <v>11</v>
      </c>
      <c r="BU14" s="191" t="s">
        <v>169</v>
      </c>
      <c r="BV14" s="192" t="s">
        <v>172</v>
      </c>
      <c r="BW14" s="190">
        <v>1</v>
      </c>
      <c r="BX14" s="10">
        <v>50</v>
      </c>
      <c r="BY14" s="193">
        <v>16.6666666666666</v>
      </c>
      <c r="BZ14" s="194">
        <v>33.3333333333333</v>
      </c>
      <c r="CA14" s="10">
        <v>90</v>
      </c>
      <c r="CB14" s="194">
        <v>74.535599249992998</v>
      </c>
      <c r="CC14" s="190" t="s">
        <v>170</v>
      </c>
      <c r="CD14" s="191">
        <v>0</v>
      </c>
      <c r="CE14" s="191">
        <v>5</v>
      </c>
      <c r="CF14" s="191">
        <v>2</v>
      </c>
      <c r="CG14" s="92" t="str">
        <f t="shared" si="0"/>
        <v>6,3</v>
      </c>
      <c r="CH14" s="192">
        <v>0</v>
      </c>
      <c r="CI14" s="192">
        <v>8</v>
      </c>
      <c r="CJ14" s="192">
        <v>2</v>
      </c>
      <c r="CK14" s="92" t="str">
        <f t="shared" si="15"/>
        <v>9,3</v>
      </c>
      <c r="CL14" s="190"/>
      <c r="CM14" s="5"/>
      <c r="CN14" s="5"/>
      <c r="CO14" s="5"/>
      <c r="CP14" s="5"/>
      <c r="CQ14" s="5"/>
      <c r="CR14" s="5"/>
      <c r="CS14" s="5"/>
    </row>
    <row r="15" spans="1:97" ht="12" customHeight="1" x14ac:dyDescent="0.25">
      <c r="A15" s="5"/>
      <c r="B15" s="11">
        <f>B14+1</f>
        <v>1</v>
      </c>
      <c r="C15" s="11"/>
      <c r="D15" s="160">
        <v>0</v>
      </c>
      <c r="E15" s="160">
        <v>7</v>
      </c>
      <c r="F15" s="160">
        <v>1</v>
      </c>
      <c r="G15" s="92" t="str">
        <f t="shared" si="21"/>
        <v>1,8</v>
      </c>
      <c r="H15" s="179">
        <f t="shared" ref="H15:H20" si="23">E15+1</f>
        <v>8</v>
      </c>
      <c r="I15" s="11">
        <v>1</v>
      </c>
      <c r="J15" s="160">
        <v>0</v>
      </c>
      <c r="K15" s="160">
        <v>13</v>
      </c>
      <c r="L15" s="160">
        <v>0</v>
      </c>
      <c r="M15" s="92" t="str">
        <f t="shared" si="22"/>
        <v>1,14</v>
      </c>
      <c r="N15" s="179">
        <f t="shared" ref="N15:N20" si="24">K15+1</f>
        <v>14</v>
      </c>
      <c r="O15" s="40">
        <f t="shared" si="16"/>
        <v>27</v>
      </c>
      <c r="P15" s="11"/>
      <c r="Q15" s="181">
        <v>27</v>
      </c>
      <c r="R15" s="181">
        <f t="shared" si="17"/>
        <v>28</v>
      </c>
      <c r="S15" s="180">
        <f t="shared" si="17"/>
        <v>29</v>
      </c>
      <c r="T15" s="40">
        <f>S15</f>
        <v>29</v>
      </c>
      <c r="U15" s="40">
        <f>T15</f>
        <v>29</v>
      </c>
      <c r="V15" s="180">
        <v>30</v>
      </c>
      <c r="W15" s="40">
        <f>V15</f>
        <v>30</v>
      </c>
      <c r="X15" s="40">
        <f>W15</f>
        <v>30</v>
      </c>
      <c r="Y15" s="180">
        <v>31</v>
      </c>
      <c r="Z15" s="40">
        <f>Y15</f>
        <v>31</v>
      </c>
      <c r="AA15" s="40">
        <f>Z15</f>
        <v>31</v>
      </c>
      <c r="AB15" s="180">
        <v>32</v>
      </c>
      <c r="AC15" s="180">
        <f t="shared" si="17"/>
        <v>33</v>
      </c>
      <c r="AD15" s="5"/>
      <c r="AE15" s="5"/>
      <c r="AF15" s="40">
        <f t="shared" si="18"/>
        <v>27</v>
      </c>
      <c r="AG15" s="11"/>
      <c r="AH15" s="40">
        <f t="shared" si="2"/>
        <v>1</v>
      </c>
      <c r="AI15" s="40">
        <f t="shared" si="3"/>
        <v>0</v>
      </c>
      <c r="AJ15" s="40">
        <f t="shared" si="4"/>
        <v>0</v>
      </c>
      <c r="AK15" s="40">
        <f t="shared" si="5"/>
        <v>0</v>
      </c>
      <c r="AL15" s="40">
        <f t="shared" si="6"/>
        <v>0</v>
      </c>
      <c r="AM15" s="40">
        <f t="shared" si="7"/>
        <v>0</v>
      </c>
      <c r="AN15" s="40">
        <f t="shared" si="8"/>
        <v>0</v>
      </c>
      <c r="AO15" s="40">
        <f t="shared" si="9"/>
        <v>0</v>
      </c>
      <c r="AP15" s="40">
        <f t="shared" si="10"/>
        <v>0</v>
      </c>
      <c r="AQ15" s="40">
        <f t="shared" si="11"/>
        <v>0</v>
      </c>
      <c r="AR15" s="40">
        <f t="shared" si="12"/>
        <v>0</v>
      </c>
      <c r="AS15" s="40">
        <f t="shared" si="13"/>
        <v>0</v>
      </c>
      <c r="AT15" s="40">
        <f t="shared" si="14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90">
        <v>12</v>
      </c>
      <c r="BU15" s="191" t="s">
        <v>173</v>
      </c>
      <c r="BV15" s="192" t="s">
        <v>174</v>
      </c>
      <c r="BW15" s="190">
        <v>1</v>
      </c>
      <c r="BX15" s="10">
        <v>50</v>
      </c>
      <c r="BY15" s="193">
        <v>16.6666666666666</v>
      </c>
      <c r="BZ15" s="194">
        <v>33.3333333333333</v>
      </c>
      <c r="CA15" s="10">
        <v>90</v>
      </c>
      <c r="CB15" s="194">
        <v>74.535599249992998</v>
      </c>
      <c r="CC15" s="190" t="s">
        <v>170</v>
      </c>
      <c r="CD15" s="191">
        <v>0</v>
      </c>
      <c r="CE15" s="191">
        <v>5</v>
      </c>
      <c r="CF15" s="191">
        <v>3</v>
      </c>
      <c r="CG15" s="92" t="str">
        <f t="shared" si="0"/>
        <v>6,4</v>
      </c>
      <c r="CH15" s="192">
        <v>0</v>
      </c>
      <c r="CI15" s="192">
        <v>8</v>
      </c>
      <c r="CJ15" s="192">
        <v>3</v>
      </c>
      <c r="CK15" s="92" t="str">
        <f t="shared" si="15"/>
        <v>9,4</v>
      </c>
      <c r="CL15" s="190"/>
      <c r="CM15" s="5"/>
      <c r="CN15" s="5"/>
      <c r="CO15" s="5"/>
      <c r="CP15" s="5"/>
      <c r="CQ15" s="5"/>
      <c r="CR15" s="5"/>
      <c r="CS15" s="5"/>
    </row>
    <row r="16" spans="1:97" ht="12" customHeight="1" x14ac:dyDescent="0.25">
      <c r="A16" s="5"/>
      <c r="B16" s="11">
        <f t="shared" ref="B16:B20" si="25">B15+1</f>
        <v>2</v>
      </c>
      <c r="C16" s="11"/>
      <c r="D16" s="160">
        <v>0</v>
      </c>
      <c r="E16" s="160">
        <v>14</v>
      </c>
      <c r="F16" s="160">
        <v>1</v>
      </c>
      <c r="G16" s="92" t="str">
        <f t="shared" si="21"/>
        <v>1,15</v>
      </c>
      <c r="H16" s="179">
        <f t="shared" si="23"/>
        <v>15</v>
      </c>
      <c r="I16" s="11">
        <v>2</v>
      </c>
      <c r="J16" s="160">
        <v>0</v>
      </c>
      <c r="K16" s="160">
        <v>17</v>
      </c>
      <c r="L16" s="160">
        <v>0</v>
      </c>
      <c r="M16" s="92" t="str">
        <f t="shared" si="22"/>
        <v>1,18</v>
      </c>
      <c r="N16" s="179">
        <f t="shared" si="24"/>
        <v>18</v>
      </c>
      <c r="O16" s="40">
        <f t="shared" si="16"/>
        <v>34</v>
      </c>
      <c r="P16" s="11"/>
      <c r="Q16" s="181">
        <v>34</v>
      </c>
      <c r="R16" s="181">
        <f t="shared" si="17"/>
        <v>35</v>
      </c>
      <c r="S16" s="180">
        <f t="shared" ref="S16" si="26">R16+1</f>
        <v>36</v>
      </c>
      <c r="T16" s="40">
        <f>S16</f>
        <v>36</v>
      </c>
      <c r="U16" s="40">
        <f>T16</f>
        <v>36</v>
      </c>
      <c r="V16" s="180">
        <v>37</v>
      </c>
      <c r="W16" s="40">
        <f>V16</f>
        <v>37</v>
      </c>
      <c r="X16" s="40">
        <f>W16</f>
        <v>37</v>
      </c>
      <c r="Y16" s="180">
        <v>38</v>
      </c>
      <c r="Z16" s="40">
        <f>Y16</f>
        <v>38</v>
      </c>
      <c r="AA16" s="40">
        <f>Z16</f>
        <v>38</v>
      </c>
      <c r="AB16" s="180">
        <v>39</v>
      </c>
      <c r="AC16" s="180">
        <f t="shared" si="17"/>
        <v>40</v>
      </c>
      <c r="AD16" s="5"/>
      <c r="AE16" s="5"/>
      <c r="AF16" s="40">
        <f t="shared" si="18"/>
        <v>34</v>
      </c>
      <c r="AG16" s="11"/>
      <c r="AH16" s="40">
        <f t="shared" si="2"/>
        <v>1</v>
      </c>
      <c r="AI16" s="40">
        <f t="shared" si="3"/>
        <v>0</v>
      </c>
      <c r="AJ16" s="40">
        <f t="shared" si="4"/>
        <v>0</v>
      </c>
      <c r="AK16" s="40">
        <f t="shared" si="5"/>
        <v>0</v>
      </c>
      <c r="AL16" s="40">
        <f t="shared" si="6"/>
        <v>0</v>
      </c>
      <c r="AM16" s="40">
        <f t="shared" si="7"/>
        <v>0</v>
      </c>
      <c r="AN16" s="40">
        <f t="shared" si="8"/>
        <v>0</v>
      </c>
      <c r="AO16" s="40">
        <f t="shared" si="9"/>
        <v>0</v>
      </c>
      <c r="AP16" s="40">
        <f t="shared" si="10"/>
        <v>0</v>
      </c>
      <c r="AQ16" s="40">
        <f t="shared" si="11"/>
        <v>0</v>
      </c>
      <c r="AR16" s="40">
        <f t="shared" si="12"/>
        <v>0</v>
      </c>
      <c r="AS16" s="40">
        <f t="shared" si="13"/>
        <v>0</v>
      </c>
      <c r="AT16" s="40">
        <f t="shared" si="14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90">
        <v>13</v>
      </c>
      <c r="BU16" s="191" t="s">
        <v>173</v>
      </c>
      <c r="BV16" s="192" t="s">
        <v>175</v>
      </c>
      <c r="BW16" s="190">
        <v>1</v>
      </c>
      <c r="BX16" s="10">
        <v>50</v>
      </c>
      <c r="BY16" s="193">
        <v>16.6666666666666</v>
      </c>
      <c r="BZ16" s="194">
        <v>33.3333333333333</v>
      </c>
      <c r="CA16" s="10">
        <v>90</v>
      </c>
      <c r="CB16" s="194">
        <v>66.6666666666666</v>
      </c>
      <c r="CC16" s="190" t="s">
        <v>170</v>
      </c>
      <c r="CD16" s="191">
        <v>0</v>
      </c>
      <c r="CE16" s="191">
        <v>5</v>
      </c>
      <c r="CF16" s="191">
        <v>3</v>
      </c>
      <c r="CG16" s="92" t="str">
        <f t="shared" si="0"/>
        <v>6,4</v>
      </c>
      <c r="CH16" s="192">
        <v>0</v>
      </c>
      <c r="CI16" s="192">
        <v>8</v>
      </c>
      <c r="CJ16" s="192">
        <v>4</v>
      </c>
      <c r="CK16" s="92" t="str">
        <f t="shared" si="15"/>
        <v>9,5</v>
      </c>
      <c r="CL16" s="190"/>
      <c r="CM16" s="5"/>
      <c r="CN16" s="5"/>
      <c r="CO16" s="5"/>
      <c r="CP16" s="5"/>
      <c r="CQ16" s="5"/>
      <c r="CR16" s="5"/>
      <c r="CS16" s="5"/>
    </row>
    <row r="17" spans="1:97" ht="12" customHeight="1" x14ac:dyDescent="0.25">
      <c r="A17" s="5"/>
      <c r="B17" s="11">
        <f t="shared" si="25"/>
        <v>3</v>
      </c>
      <c r="C17" s="11"/>
      <c r="D17" s="160">
        <v>0</v>
      </c>
      <c r="E17" s="160">
        <v>18</v>
      </c>
      <c r="F17" s="160">
        <v>1</v>
      </c>
      <c r="G17" s="92" t="str">
        <f t="shared" si="21"/>
        <v>1,19</v>
      </c>
      <c r="H17" s="179">
        <f t="shared" si="23"/>
        <v>19</v>
      </c>
      <c r="I17" s="11">
        <v>3</v>
      </c>
      <c r="J17" s="160">
        <v>0</v>
      </c>
      <c r="K17" s="160">
        <v>21</v>
      </c>
      <c r="L17" s="160">
        <v>0</v>
      </c>
      <c r="M17" s="92" t="str">
        <f t="shared" si="22"/>
        <v>1,22</v>
      </c>
      <c r="N17" s="179">
        <f t="shared" si="24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90">
        <v>14</v>
      </c>
      <c r="BU17" s="191" t="s">
        <v>173</v>
      </c>
      <c r="BV17" s="192" t="s">
        <v>176</v>
      </c>
      <c r="BW17" s="190">
        <v>1</v>
      </c>
      <c r="BX17" s="10">
        <v>50</v>
      </c>
      <c r="BY17" s="193">
        <v>16.6666666666666</v>
      </c>
      <c r="BZ17" s="194">
        <v>33.3333333333333</v>
      </c>
      <c r="CA17" s="10">
        <v>90</v>
      </c>
      <c r="CB17" s="194">
        <v>74.535599249992998</v>
      </c>
      <c r="CC17" s="190" t="s">
        <v>170</v>
      </c>
      <c r="CD17" s="191">
        <v>0</v>
      </c>
      <c r="CE17" s="191">
        <v>5</v>
      </c>
      <c r="CF17" s="191">
        <v>3</v>
      </c>
      <c r="CG17" s="92" t="str">
        <f t="shared" si="0"/>
        <v>6,4</v>
      </c>
      <c r="CH17" s="192">
        <v>0</v>
      </c>
      <c r="CI17" s="192">
        <v>8</v>
      </c>
      <c r="CJ17" s="192">
        <v>5</v>
      </c>
      <c r="CK17" s="92" t="str">
        <f t="shared" si="15"/>
        <v>9,6</v>
      </c>
      <c r="CL17" s="190"/>
      <c r="CM17" s="5"/>
      <c r="CN17" s="5"/>
      <c r="CO17" s="5"/>
      <c r="CP17" s="5"/>
      <c r="CQ17" s="5"/>
      <c r="CR17" s="5"/>
      <c r="CS17" s="5"/>
    </row>
    <row r="18" spans="1:97" ht="12" customHeight="1" x14ac:dyDescent="0.25">
      <c r="A18" s="5"/>
      <c r="B18" s="11">
        <f t="shared" si="25"/>
        <v>4</v>
      </c>
      <c r="C18" s="11"/>
      <c r="D18" s="160">
        <v>0</v>
      </c>
      <c r="E18" s="160">
        <v>22</v>
      </c>
      <c r="F18" s="160">
        <v>1</v>
      </c>
      <c r="G18" s="92" t="str">
        <f t="shared" si="21"/>
        <v>1,23</v>
      </c>
      <c r="H18" s="179">
        <f t="shared" si="23"/>
        <v>23</v>
      </c>
      <c r="I18" s="11">
        <v>4</v>
      </c>
      <c r="J18" s="160">
        <v>0</v>
      </c>
      <c r="K18" s="160">
        <v>25</v>
      </c>
      <c r="L18" s="160">
        <v>0</v>
      </c>
      <c r="M18" s="92" t="str">
        <f t="shared" si="22"/>
        <v>1,26</v>
      </c>
      <c r="N18" s="179">
        <f t="shared" si="24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90">
        <v>15</v>
      </c>
      <c r="BU18" s="191" t="s">
        <v>177</v>
      </c>
      <c r="BV18" s="192" t="s">
        <v>178</v>
      </c>
      <c r="BW18" s="190">
        <v>1</v>
      </c>
      <c r="BX18" s="10">
        <v>50</v>
      </c>
      <c r="BY18" s="193">
        <v>16.6666666666666</v>
      </c>
      <c r="BZ18" s="194">
        <v>33.3333333333333</v>
      </c>
      <c r="CA18" s="10">
        <v>90</v>
      </c>
      <c r="CB18" s="194">
        <v>74.535599249992899</v>
      </c>
      <c r="CC18" s="190" t="s">
        <v>170</v>
      </c>
      <c r="CD18" s="191">
        <v>0</v>
      </c>
      <c r="CE18" s="191">
        <v>5</v>
      </c>
      <c r="CF18" s="191">
        <v>4</v>
      </c>
      <c r="CG18" s="92" t="str">
        <f t="shared" si="0"/>
        <v>6,5</v>
      </c>
      <c r="CH18" s="192">
        <v>0</v>
      </c>
      <c r="CI18" s="192">
        <v>8</v>
      </c>
      <c r="CJ18" s="192">
        <v>6</v>
      </c>
      <c r="CK18" s="92" t="str">
        <f t="shared" si="15"/>
        <v>9,7</v>
      </c>
      <c r="CL18" s="190"/>
      <c r="CM18" s="5"/>
      <c r="CN18" s="5"/>
      <c r="CO18" s="5"/>
      <c r="CP18" s="5"/>
      <c r="CQ18" s="5"/>
      <c r="CR18" s="5"/>
      <c r="CS18" s="5"/>
    </row>
    <row r="19" spans="1:97" ht="12" customHeight="1" x14ac:dyDescent="0.25">
      <c r="A19" s="5"/>
      <c r="B19" s="11">
        <f t="shared" si="25"/>
        <v>5</v>
      </c>
      <c r="C19" s="11"/>
      <c r="D19" s="160">
        <v>0</v>
      </c>
      <c r="E19" s="160">
        <v>26</v>
      </c>
      <c r="F19" s="160">
        <v>1</v>
      </c>
      <c r="G19" s="92" t="str">
        <f t="shared" si="21"/>
        <v>1,27</v>
      </c>
      <c r="H19" s="179">
        <f t="shared" si="23"/>
        <v>27</v>
      </c>
      <c r="I19" s="11">
        <v>5</v>
      </c>
      <c r="J19" s="160">
        <v>0</v>
      </c>
      <c r="K19" s="160">
        <v>32</v>
      </c>
      <c r="L19" s="160">
        <v>0</v>
      </c>
      <c r="M19" s="92" t="str">
        <f t="shared" si="22"/>
        <v>1,33</v>
      </c>
      <c r="N19" s="179">
        <f t="shared" si="24"/>
        <v>33</v>
      </c>
      <c r="O19" s="5"/>
      <c r="P19" s="5"/>
      <c r="Q19" s="11">
        <f>IF(ISNUMBER(Q20),AU19+1,"")</f>
        <v>1</v>
      </c>
      <c r="R19" s="11">
        <f t="shared" ref="R19" si="27">IF(ISNUMBER(R20),Q19+1,"")</f>
        <v>2</v>
      </c>
      <c r="S19" s="161">
        <f t="shared" ref="S19" si="28">IF(ISNUMBER(S20),R19+1,"")</f>
        <v>3</v>
      </c>
      <c r="T19" s="161">
        <f t="shared" ref="T19" si="29">IF(ISNUMBER(T20),S19+1,"")</f>
        <v>4</v>
      </c>
      <c r="U19" s="161">
        <f t="shared" ref="U19" si="30">IF(ISNUMBER(U20),T19+1,"")</f>
        <v>5</v>
      </c>
      <c r="V19" s="161">
        <f t="shared" ref="V19" si="31">IF(ISNUMBER(V20),U19+1,"")</f>
        <v>6</v>
      </c>
      <c r="W19" s="161">
        <f t="shared" ref="W19" si="32">IF(ISNUMBER(W20),V19+1,"")</f>
        <v>7</v>
      </c>
      <c r="X19" s="161">
        <f t="shared" ref="X19" si="33">IF(ISNUMBER(X20),W19+1,"")</f>
        <v>8</v>
      </c>
      <c r="Y19" s="161">
        <f t="shared" ref="Y19" si="34">IF(ISNUMBER(Y20),X19+1,"")</f>
        <v>9</v>
      </c>
      <c r="Z19" s="161">
        <f t="shared" ref="Z19" si="35">IF(ISNUMBER(Z20),Y19+1,"")</f>
        <v>10</v>
      </c>
      <c r="AA19" s="161">
        <f t="shared" ref="AA19" si="36">IF(ISNUMBER(AA20),Z19+1,"")</f>
        <v>11</v>
      </c>
      <c r="AB19" s="11">
        <f t="shared" ref="AB19" si="37">IF(ISNUMBER(AB20),AA19+1,"")</f>
        <v>12</v>
      </c>
      <c r="AC19" s="11">
        <f t="shared" ref="AC19" si="38">IF(ISNUMBER(AC20),AB19+1,"")</f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90">
        <v>16</v>
      </c>
      <c r="BU19" s="191" t="s">
        <v>177</v>
      </c>
      <c r="BV19" s="192" t="s">
        <v>179</v>
      </c>
      <c r="BW19" s="190">
        <v>1</v>
      </c>
      <c r="BX19" s="10">
        <v>50</v>
      </c>
      <c r="BY19" s="193">
        <v>16.6666666666666</v>
      </c>
      <c r="BZ19" s="194">
        <v>33.3333333333333</v>
      </c>
      <c r="CA19" s="10">
        <v>90</v>
      </c>
      <c r="CB19" s="194">
        <v>66.6666666666666</v>
      </c>
      <c r="CC19" s="190" t="s">
        <v>170</v>
      </c>
      <c r="CD19" s="191">
        <v>0</v>
      </c>
      <c r="CE19" s="191">
        <v>5</v>
      </c>
      <c r="CF19" s="191">
        <v>4</v>
      </c>
      <c r="CG19" s="92" t="str">
        <f t="shared" si="0"/>
        <v>6,5</v>
      </c>
      <c r="CH19" s="192">
        <v>0</v>
      </c>
      <c r="CI19" s="192">
        <v>8</v>
      </c>
      <c r="CJ19" s="192">
        <v>7</v>
      </c>
      <c r="CK19" s="92" t="str">
        <f t="shared" si="15"/>
        <v>9,8</v>
      </c>
      <c r="CL19" s="190"/>
      <c r="CM19" s="5"/>
      <c r="CN19" s="5"/>
      <c r="CO19" s="5"/>
      <c r="CP19" s="5"/>
      <c r="CQ19" s="5"/>
      <c r="CR19" s="5"/>
      <c r="CS19" s="5"/>
    </row>
    <row r="20" spans="1:97" ht="12" customHeight="1" x14ac:dyDescent="0.25">
      <c r="A20" s="5"/>
      <c r="B20" s="11">
        <f t="shared" si="25"/>
        <v>6</v>
      </c>
      <c r="C20" s="11"/>
      <c r="D20" s="160">
        <v>0</v>
      </c>
      <c r="E20" s="160">
        <v>33</v>
      </c>
      <c r="F20" s="160">
        <v>1</v>
      </c>
      <c r="G20" s="92" t="str">
        <f>_xlfn.CONCAT(D20+1,",",E20+1)</f>
        <v>1,34</v>
      </c>
      <c r="H20" s="179">
        <f t="shared" si="23"/>
        <v>34</v>
      </c>
      <c r="I20" s="11">
        <v>6</v>
      </c>
      <c r="J20" s="160">
        <v>0</v>
      </c>
      <c r="K20" s="160">
        <v>39</v>
      </c>
      <c r="L20" s="160">
        <v>0</v>
      </c>
      <c r="M20" s="92" t="str">
        <f>_xlfn.CONCAT(J20+1,",",K20+1)</f>
        <v>1,40</v>
      </c>
      <c r="N20" s="179">
        <f t="shared" si="24"/>
        <v>40</v>
      </c>
      <c r="O20" s="5"/>
      <c r="P20" s="109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90">
        <v>17</v>
      </c>
      <c r="BU20" s="191" t="s">
        <v>177</v>
      </c>
      <c r="BV20" s="192" t="s">
        <v>180</v>
      </c>
      <c r="BW20" s="190">
        <v>1</v>
      </c>
      <c r="BX20" s="10">
        <v>50</v>
      </c>
      <c r="BY20" s="193">
        <v>16.6666666666666</v>
      </c>
      <c r="BZ20" s="194">
        <v>33.3333333333333</v>
      </c>
      <c r="CA20" s="10">
        <v>90</v>
      </c>
      <c r="CB20" s="194">
        <v>74.535599249992998</v>
      </c>
      <c r="CC20" s="190" t="s">
        <v>170</v>
      </c>
      <c r="CD20" s="191">
        <v>0</v>
      </c>
      <c r="CE20" s="191">
        <v>5</v>
      </c>
      <c r="CF20" s="191">
        <v>4</v>
      </c>
      <c r="CG20" s="92" t="str">
        <f t="shared" si="0"/>
        <v>6,5</v>
      </c>
      <c r="CH20" s="192">
        <v>0</v>
      </c>
      <c r="CI20" s="192">
        <v>8</v>
      </c>
      <c r="CJ20" s="192">
        <v>8</v>
      </c>
      <c r="CK20" s="92" t="str">
        <f t="shared" si="15"/>
        <v>9,9</v>
      </c>
      <c r="CL20" s="190"/>
      <c r="CM20" s="5"/>
      <c r="CN20" s="5"/>
      <c r="CO20" s="5"/>
      <c r="CP20" s="5"/>
      <c r="CQ20" s="5"/>
      <c r="CR20" s="5"/>
      <c r="CS20" s="5"/>
    </row>
    <row r="21" spans="1:97" ht="12" customHeight="1" x14ac:dyDescent="0.25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39">IF(ISNUMBER(P21),O20+1,"")</f>
        <v>1</v>
      </c>
      <c r="P21" s="11">
        <f>COLUMN()</f>
        <v>16</v>
      </c>
      <c r="Q21" s="207" t="str">
        <f t="shared" ref="Q21:AC33" si="40">_xlfn.CONCAT(COLUMN()-$P21,",",ROW()-Q$20)</f>
        <v>1,1</v>
      </c>
      <c r="R21" s="198" t="str">
        <f t="shared" si="40"/>
        <v>2,1</v>
      </c>
      <c r="S21" s="198" t="str">
        <f t="shared" si="40"/>
        <v>3,1</v>
      </c>
      <c r="T21" s="198" t="str">
        <f t="shared" si="40"/>
        <v>4,1</v>
      </c>
      <c r="U21" s="198" t="str">
        <f t="shared" si="40"/>
        <v>5,1</v>
      </c>
      <c r="V21" s="198" t="str">
        <f t="shared" si="40"/>
        <v>6,1</v>
      </c>
      <c r="W21" s="198" t="str">
        <f t="shared" si="40"/>
        <v>7,1</v>
      </c>
      <c r="X21" s="198" t="str">
        <f t="shared" si="40"/>
        <v>8,1</v>
      </c>
      <c r="Y21" s="198" t="str">
        <f t="shared" si="40"/>
        <v>9,1</v>
      </c>
      <c r="Z21" s="198" t="str">
        <f t="shared" si="40"/>
        <v>10,1</v>
      </c>
      <c r="AA21" s="198" t="str">
        <f t="shared" si="40"/>
        <v>11,1</v>
      </c>
      <c r="AB21" s="198" t="str">
        <f t="shared" si="40"/>
        <v>12,1</v>
      </c>
      <c r="AC21" s="198" t="str">
        <f t="shared" si="40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90">
        <v>18</v>
      </c>
      <c r="BU21" s="191" t="s">
        <v>181</v>
      </c>
      <c r="BV21" s="192" t="s">
        <v>182</v>
      </c>
      <c r="BW21" s="190">
        <v>1</v>
      </c>
      <c r="BX21" s="10">
        <v>50</v>
      </c>
      <c r="BY21" s="193">
        <v>16.6666666666666</v>
      </c>
      <c r="BZ21" s="194">
        <v>33.3333333333333</v>
      </c>
      <c r="CA21" s="10">
        <v>180</v>
      </c>
      <c r="CB21" s="194">
        <v>74.535599249992998</v>
      </c>
      <c r="CC21" s="190" t="s">
        <v>183</v>
      </c>
      <c r="CD21" s="191">
        <v>0</v>
      </c>
      <c r="CE21" s="191">
        <v>2</v>
      </c>
      <c r="CF21" s="191">
        <v>5</v>
      </c>
      <c r="CG21" s="92" t="str">
        <f t="shared" si="0"/>
        <v>3,6</v>
      </c>
      <c r="CH21" s="192">
        <v>0</v>
      </c>
      <c r="CI21" s="192">
        <v>0</v>
      </c>
      <c r="CJ21" s="192">
        <v>8</v>
      </c>
      <c r="CK21" s="92" t="str">
        <f t="shared" si="15"/>
        <v>1,9</v>
      </c>
      <c r="CL21" s="190"/>
      <c r="CM21" s="5"/>
      <c r="CN21" s="5"/>
      <c r="CO21" s="5"/>
      <c r="CP21" s="5"/>
      <c r="CQ21" s="5"/>
      <c r="CR21" s="5"/>
      <c r="CS21" s="5"/>
    </row>
    <row r="22" spans="1:97" ht="12" customHeight="1" x14ac:dyDescent="0.25">
      <c r="A22" s="5"/>
      <c r="B22" s="11"/>
      <c r="C22" s="181"/>
      <c r="D22" s="181"/>
      <c r="E22" s="181"/>
      <c r="F22" s="181"/>
      <c r="G22" s="181"/>
      <c r="H22" s="181"/>
      <c r="I22" s="181"/>
      <c r="J22" s="181"/>
      <c r="K22" s="181"/>
      <c r="L22" s="11"/>
      <c r="M22" s="5"/>
      <c r="N22" s="79"/>
      <c r="O22" s="11">
        <f t="shared" si="39"/>
        <v>2</v>
      </c>
      <c r="P22" s="11">
        <f>COLUMN()</f>
        <v>16</v>
      </c>
      <c r="Q22" s="207" t="str">
        <f t="shared" si="40"/>
        <v>1,2</v>
      </c>
      <c r="R22" s="198" t="str">
        <f t="shared" si="40"/>
        <v>2,2</v>
      </c>
      <c r="S22" s="198" t="str">
        <f t="shared" si="40"/>
        <v>3,2</v>
      </c>
      <c r="T22" s="198" t="str">
        <f t="shared" si="40"/>
        <v>4,2</v>
      </c>
      <c r="U22" s="198" t="str">
        <f t="shared" si="40"/>
        <v>5,2</v>
      </c>
      <c r="V22" s="198" t="str">
        <f t="shared" si="40"/>
        <v>6,2</v>
      </c>
      <c r="W22" s="198" t="str">
        <f t="shared" si="40"/>
        <v>7,2</v>
      </c>
      <c r="X22" s="198" t="str">
        <f t="shared" si="40"/>
        <v>8,2</v>
      </c>
      <c r="Y22" s="198" t="str">
        <f t="shared" si="40"/>
        <v>9,2</v>
      </c>
      <c r="Z22" s="198" t="str">
        <f t="shared" si="40"/>
        <v>10,2</v>
      </c>
      <c r="AA22" s="198" t="str">
        <f t="shared" si="40"/>
        <v>11,2</v>
      </c>
      <c r="AB22" s="198" t="str">
        <f t="shared" si="40"/>
        <v>12,2</v>
      </c>
      <c r="AC22" s="198" t="str">
        <f t="shared" si="40"/>
        <v>13,2</v>
      </c>
      <c r="AD22" s="5"/>
      <c r="AE22" s="5"/>
      <c r="AF22" s="40">
        <f t="shared" ref="AF22:AF33" si="41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81"/>
      <c r="AX22" s="181"/>
      <c r="AY22" s="181"/>
      <c r="AZ22" s="181"/>
      <c r="BA22" s="181"/>
      <c r="BB22" s="181"/>
      <c r="BC22" s="181"/>
      <c r="BD22" s="181"/>
      <c r="BE22" s="181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90">
        <v>19</v>
      </c>
      <c r="BU22" s="191" t="s">
        <v>181</v>
      </c>
      <c r="BV22" s="192" t="s">
        <v>184</v>
      </c>
      <c r="BW22" s="190">
        <v>1</v>
      </c>
      <c r="BX22" s="10">
        <v>50</v>
      </c>
      <c r="BY22" s="193">
        <v>16.6666666666666</v>
      </c>
      <c r="BZ22" s="194">
        <v>33.3333333333333</v>
      </c>
      <c r="CA22" s="10">
        <v>180</v>
      </c>
      <c r="CB22" s="194">
        <v>66.6666666666666</v>
      </c>
      <c r="CC22" s="190" t="s">
        <v>183</v>
      </c>
      <c r="CD22" s="191">
        <v>0</v>
      </c>
      <c r="CE22" s="191">
        <v>2</v>
      </c>
      <c r="CF22" s="191">
        <v>5</v>
      </c>
      <c r="CG22" s="92" t="str">
        <f t="shared" si="0"/>
        <v>3,6</v>
      </c>
      <c r="CH22" s="192">
        <v>0</v>
      </c>
      <c r="CI22" s="192">
        <v>1</v>
      </c>
      <c r="CJ22" s="192">
        <v>8</v>
      </c>
      <c r="CK22" s="92" t="str">
        <f t="shared" si="15"/>
        <v>2,9</v>
      </c>
      <c r="CL22" s="190"/>
      <c r="CM22" s="5"/>
      <c r="CN22" s="5"/>
      <c r="CO22" s="5"/>
      <c r="CP22" s="5"/>
      <c r="CQ22" s="5"/>
      <c r="CR22" s="5"/>
      <c r="CS22" s="5"/>
    </row>
    <row r="23" spans="1:97" ht="12" customHeight="1" x14ac:dyDescent="0.25">
      <c r="A23" s="5"/>
      <c r="B23" s="11">
        <v>0</v>
      </c>
      <c r="C23" s="181"/>
      <c r="D23" s="10">
        <f>IF(D4=1,MAX($C23:C23)+1+IF(C23=0,+MAX($C22:$J22),0),-1)</f>
        <v>1</v>
      </c>
      <c r="E23" s="10">
        <f>IF(E4=1,MAX($C23:D23)+1+IF(D23=0,+MAX($C22:$J22),0),-1)</f>
        <v>2</v>
      </c>
      <c r="F23" s="10">
        <f>IF(F4=1,MAX($C23:E23)+1+IF(E23=0,+MAX($C22:$J22),0),-1)</f>
        <v>3</v>
      </c>
      <c r="G23" s="10">
        <f>IF(G4=1,MAX($C23:F23)+1+IF(F23=0,+MAX($C22:$J22),0),-1)</f>
        <v>4</v>
      </c>
      <c r="H23" s="10">
        <f>IF(H4=1,MAX($C23:G23)+1+IF(G23=0,+MAX($C22:$J22),0),-1)</f>
        <v>5</v>
      </c>
      <c r="I23" s="10">
        <f>IF(I4=1,MAX($C23:H23)+1+IF(H23=0,+MAX($C22:$J22),0),-1)</f>
        <v>6</v>
      </c>
      <c r="J23" s="10">
        <f>IF(J4=1,MAX($C23:I23)+1+IF(I23=0,+MAX($C22:$J22),0),-1)</f>
        <v>7</v>
      </c>
      <c r="K23" s="181"/>
      <c r="L23" s="11"/>
      <c r="M23" s="5"/>
      <c r="N23" s="79">
        <v>0</v>
      </c>
      <c r="O23" s="161">
        <f t="shared" si="39"/>
        <v>3</v>
      </c>
      <c r="P23" s="11">
        <f>COLUMN()</f>
        <v>16</v>
      </c>
      <c r="Q23" s="207" t="str">
        <f t="shared" si="40"/>
        <v>1,3</v>
      </c>
      <c r="R23" s="198" t="str">
        <f t="shared" si="40"/>
        <v>2,3</v>
      </c>
      <c r="S23" s="199" t="str">
        <f t="shared" si="40"/>
        <v>3,3</v>
      </c>
      <c r="T23" s="200" t="str">
        <f t="shared" si="40"/>
        <v>4,3</v>
      </c>
      <c r="U23" s="201" t="str">
        <f t="shared" si="40"/>
        <v>5,3</v>
      </c>
      <c r="V23" s="200" t="str">
        <f t="shared" si="40"/>
        <v>6,3</v>
      </c>
      <c r="W23" s="200" t="str">
        <f t="shared" si="40"/>
        <v>7,3</v>
      </c>
      <c r="X23" s="200" t="str">
        <f t="shared" si="40"/>
        <v>8,3</v>
      </c>
      <c r="Y23" s="200" t="str">
        <f t="shared" si="40"/>
        <v>9,3</v>
      </c>
      <c r="Z23" s="200" t="str">
        <f t="shared" si="40"/>
        <v>10,3</v>
      </c>
      <c r="AA23" s="201" t="str">
        <f t="shared" si="40"/>
        <v>11,3</v>
      </c>
      <c r="AB23" s="198" t="str">
        <f t="shared" si="40"/>
        <v>12,3</v>
      </c>
      <c r="AC23" s="198" t="str">
        <f t="shared" si="40"/>
        <v>13,3</v>
      </c>
      <c r="AD23" s="5"/>
      <c r="AE23" s="5"/>
      <c r="AF23" s="40">
        <f t="shared" si="41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88">
        <v>1</v>
      </c>
      <c r="AY23" s="10">
        <f>AX23+1</f>
        <v>2</v>
      </c>
      <c r="AZ23" s="10">
        <f t="shared" ref="AZ23:BD23" si="42">AY23+1</f>
        <v>3</v>
      </c>
      <c r="BA23" s="10">
        <f t="shared" si="42"/>
        <v>4</v>
      </c>
      <c r="BB23" s="10">
        <f t="shared" si="42"/>
        <v>5</v>
      </c>
      <c r="BC23" s="10">
        <f t="shared" si="42"/>
        <v>6</v>
      </c>
      <c r="BD23" s="188">
        <f t="shared" si="42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90">
        <v>20</v>
      </c>
      <c r="BU23" s="191" t="s">
        <v>181</v>
      </c>
      <c r="BV23" s="192" t="s">
        <v>185</v>
      </c>
      <c r="BW23" s="190">
        <v>1</v>
      </c>
      <c r="BX23" s="10">
        <v>50</v>
      </c>
      <c r="BY23" s="193">
        <v>16.6666666666666</v>
      </c>
      <c r="BZ23" s="194">
        <v>33.3333333333333</v>
      </c>
      <c r="CA23" s="10">
        <v>180</v>
      </c>
      <c r="CB23" s="194">
        <v>74.535599249992998</v>
      </c>
      <c r="CC23" s="190" t="s">
        <v>183</v>
      </c>
      <c r="CD23" s="191">
        <v>0</v>
      </c>
      <c r="CE23" s="191">
        <v>2</v>
      </c>
      <c r="CF23" s="191">
        <v>5</v>
      </c>
      <c r="CG23" s="92" t="str">
        <f t="shared" si="0"/>
        <v>3,6</v>
      </c>
      <c r="CH23" s="192">
        <v>0</v>
      </c>
      <c r="CI23" s="192">
        <v>2</v>
      </c>
      <c r="CJ23" s="192">
        <v>8</v>
      </c>
      <c r="CK23" s="92" t="str">
        <f t="shared" si="15"/>
        <v>3,9</v>
      </c>
      <c r="CL23" s="190"/>
      <c r="CM23" s="5"/>
      <c r="CN23" s="5"/>
      <c r="CO23" s="5"/>
      <c r="CP23" s="5"/>
      <c r="CQ23" s="5"/>
      <c r="CR23" s="5"/>
      <c r="CS23" s="5"/>
    </row>
    <row r="24" spans="1:97" ht="12" customHeight="1" x14ac:dyDescent="0.25">
      <c r="A24" s="5"/>
      <c r="B24" s="11">
        <f>B23+1</f>
        <v>1</v>
      </c>
      <c r="C24" s="181"/>
      <c r="D24" s="10">
        <f>IF(D5=1,MAX($C24:C24)+1+IF(C24=0,+MAX($C23:$J23),0),-1)</f>
        <v>8</v>
      </c>
      <c r="E24" s="10">
        <f>IF(E5=1,MAX($C24:D24)+1+IF(D24=0,+MAX($C23:$J23),0),-1)</f>
        <v>9</v>
      </c>
      <c r="F24" s="10">
        <f>IF(F5=1,MAX($C24:E24)+1+IF(E24=0,+MAX($C23:$J23),0),-1)</f>
        <v>10</v>
      </c>
      <c r="G24" s="10">
        <f>IF(G5=1,MAX($C24:F24)+1+IF(F24=0,+MAX($C23:$J23),0),-1)</f>
        <v>11</v>
      </c>
      <c r="H24" s="10">
        <f>IF(H5=1,MAX($C24:G24)+1+IF(G24=0,+MAX($C23:$J23),0),-1)</f>
        <v>12</v>
      </c>
      <c r="I24" s="10">
        <f>IF(I5=1,MAX($C24:H24)+1+IF(H24=0,+MAX($C23:$J23),0),-1)</f>
        <v>13</v>
      </c>
      <c r="J24" s="10">
        <f>IF(J5=1,MAX($C24:I24)+1+IF(I24=0,+MAX($C23:$J23),0),-1)</f>
        <v>14</v>
      </c>
      <c r="K24" s="181"/>
      <c r="L24" s="11"/>
      <c r="M24" s="5"/>
      <c r="N24" s="79">
        <v>1</v>
      </c>
      <c r="O24" s="161">
        <f t="shared" si="39"/>
        <v>4</v>
      </c>
      <c r="P24" s="11">
        <f>COLUMN()</f>
        <v>16</v>
      </c>
      <c r="Q24" s="207" t="str">
        <f t="shared" si="40"/>
        <v>1,4</v>
      </c>
      <c r="R24" s="198" t="str">
        <f t="shared" si="40"/>
        <v>2,4</v>
      </c>
      <c r="S24" s="202" t="str">
        <f t="shared" si="40"/>
        <v>3,4</v>
      </c>
      <c r="T24" s="198" t="str">
        <f t="shared" si="40"/>
        <v>4,4</v>
      </c>
      <c r="U24" s="203" t="str">
        <f t="shared" si="40"/>
        <v>5,4</v>
      </c>
      <c r="V24" s="198" t="str">
        <f t="shared" si="40"/>
        <v>6,4</v>
      </c>
      <c r="W24" s="198" t="str">
        <f t="shared" si="40"/>
        <v>7,4</v>
      </c>
      <c r="X24" s="198" t="str">
        <f t="shared" si="40"/>
        <v>8,4</v>
      </c>
      <c r="Y24" s="198" t="str">
        <f t="shared" si="40"/>
        <v>9,4</v>
      </c>
      <c r="Z24" s="198" t="str">
        <f t="shared" si="40"/>
        <v>10,4</v>
      </c>
      <c r="AA24" s="203" t="str">
        <f t="shared" si="40"/>
        <v>11,4</v>
      </c>
      <c r="AB24" s="198" t="str">
        <f t="shared" si="40"/>
        <v>12,4</v>
      </c>
      <c r="AC24" s="198" t="str">
        <f t="shared" si="40"/>
        <v>13,4</v>
      </c>
      <c r="AD24" s="5"/>
      <c r="AE24" s="5"/>
      <c r="AF24" s="40">
        <f t="shared" si="41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>AV23+1</f>
        <v>1</v>
      </c>
      <c r="AW24" s="100"/>
      <c r="AX24" s="188">
        <v>8</v>
      </c>
      <c r="AY24" s="10">
        <f t="shared" ref="AY24:BD24" si="43">AX24+1</f>
        <v>9</v>
      </c>
      <c r="AZ24" s="10">
        <f t="shared" si="43"/>
        <v>10</v>
      </c>
      <c r="BA24" s="10">
        <f t="shared" si="43"/>
        <v>11</v>
      </c>
      <c r="BB24" s="10">
        <f t="shared" si="43"/>
        <v>12</v>
      </c>
      <c r="BC24" s="10">
        <f t="shared" si="43"/>
        <v>13</v>
      </c>
      <c r="BD24" s="188">
        <f t="shared" si="43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90">
        <v>21</v>
      </c>
      <c r="BU24" s="191" t="s">
        <v>186</v>
      </c>
      <c r="BV24" s="192" t="s">
        <v>187</v>
      </c>
      <c r="BW24" s="190">
        <v>1</v>
      </c>
      <c r="BX24" s="10">
        <v>50</v>
      </c>
      <c r="BY24" s="193">
        <v>16.6666666666666</v>
      </c>
      <c r="BZ24" s="194">
        <v>33.3333333333333</v>
      </c>
      <c r="CA24" s="10">
        <v>180</v>
      </c>
      <c r="CB24" s="194">
        <v>74.535599249992998</v>
      </c>
      <c r="CC24" s="190" t="s">
        <v>183</v>
      </c>
      <c r="CD24" s="191">
        <v>0</v>
      </c>
      <c r="CE24" s="191">
        <v>3</v>
      </c>
      <c r="CF24" s="191">
        <v>5</v>
      </c>
      <c r="CG24" s="92" t="str">
        <f t="shared" si="0"/>
        <v>4,6</v>
      </c>
      <c r="CH24" s="192">
        <v>0</v>
      </c>
      <c r="CI24" s="192">
        <v>3</v>
      </c>
      <c r="CJ24" s="192">
        <v>8</v>
      </c>
      <c r="CK24" s="92" t="str">
        <f t="shared" si="15"/>
        <v>4,9</v>
      </c>
      <c r="CL24" s="190"/>
      <c r="CM24" s="5"/>
      <c r="CN24" s="5"/>
      <c r="CO24" s="5"/>
      <c r="CP24" s="5"/>
      <c r="CQ24" s="5"/>
      <c r="CR24" s="5"/>
      <c r="CS24" s="5"/>
    </row>
    <row r="25" spans="1:97" ht="12" customHeight="1" x14ac:dyDescent="0.25">
      <c r="A25" s="5"/>
      <c r="B25" s="11">
        <f t="shared" ref="B25:B29" si="44">B24+1</f>
        <v>2</v>
      </c>
      <c r="C25" s="181"/>
      <c r="D25" s="10">
        <f>IF(D6=1,MAX($C25:C25)+1+IF(C25=0,+MAX($C24:$J24),0),-1)</f>
        <v>15</v>
      </c>
      <c r="E25" s="10">
        <f>IF(E6=1,MAX($C25:D25)+1+IF(D25=0,+MAX($C24:$J24),0),-1)</f>
        <v>16</v>
      </c>
      <c r="F25" s="10">
        <f>IF(F6=1,MAX($C25:E25)+1+IF(E25=0,+MAX($C24:$J24),0),-1)</f>
        <v>-1</v>
      </c>
      <c r="G25" s="10">
        <f>IF(G6=1,MAX($C25:F25)+1+IF(F25=0,+MAX($C24:$J24),0),-1)</f>
        <v>-1</v>
      </c>
      <c r="H25" s="10">
        <f>IF(H6=1,MAX($C25:G25)+1+IF(G25=0,+MAX($C24:$J24),0),-1)</f>
        <v>-1</v>
      </c>
      <c r="I25" s="10">
        <f>IF(I6=1,MAX($C25:H25)+1+IF(H25=0,+MAX($C24:$J24),0),-1)</f>
        <v>17</v>
      </c>
      <c r="J25" s="10">
        <f>IF(J6=1,MAX($C25:I25)+1+IF(I25=0,+MAX($C24:$J24),0),-1)</f>
        <v>18</v>
      </c>
      <c r="K25" s="181"/>
      <c r="L25" s="11"/>
      <c r="M25" s="5"/>
      <c r="N25" s="79">
        <v>2</v>
      </c>
      <c r="O25" s="161">
        <f t="shared" si="39"/>
        <v>5</v>
      </c>
      <c r="P25" s="11">
        <f>COLUMN()</f>
        <v>16</v>
      </c>
      <c r="Q25" s="198" t="str">
        <f t="shared" si="40"/>
        <v>1,5</v>
      </c>
      <c r="R25" s="198" t="str">
        <f t="shared" si="40"/>
        <v>2,5</v>
      </c>
      <c r="S25" s="204" t="str">
        <f t="shared" si="40"/>
        <v>3,5</v>
      </c>
      <c r="T25" s="205" t="str">
        <f t="shared" si="40"/>
        <v>4,5</v>
      </c>
      <c r="U25" s="206" t="str">
        <f t="shared" si="40"/>
        <v>5,5</v>
      </c>
      <c r="V25" s="198" t="str">
        <f t="shared" si="40"/>
        <v>6,5</v>
      </c>
      <c r="W25" s="198" t="str">
        <f t="shared" si="40"/>
        <v>7,5</v>
      </c>
      <c r="X25" s="198" t="str">
        <f t="shared" si="40"/>
        <v>8,5</v>
      </c>
      <c r="Y25" s="198" t="str">
        <f t="shared" si="40"/>
        <v>9,5</v>
      </c>
      <c r="Z25" s="198" t="str">
        <f t="shared" si="40"/>
        <v>10,5</v>
      </c>
      <c r="AA25" s="203" t="str">
        <f t="shared" si="40"/>
        <v>11,5</v>
      </c>
      <c r="AB25" s="198" t="str">
        <f t="shared" si="40"/>
        <v>12,5</v>
      </c>
      <c r="AC25" s="198" t="str">
        <f t="shared" si="40"/>
        <v>13,5</v>
      </c>
      <c r="AD25" s="5"/>
      <c r="AE25" s="5"/>
      <c r="AF25" s="40">
        <f t="shared" si="41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ref="AV25:AV29" si="45">AV24+1</f>
        <v>2</v>
      </c>
      <c r="AW25" s="100"/>
      <c r="AX25" s="188">
        <v>15</v>
      </c>
      <c r="AY25" s="10">
        <f t="shared" ref="AY25:BD25" si="46">AX25+1</f>
        <v>16</v>
      </c>
      <c r="AZ25" s="10"/>
      <c r="BA25" s="10"/>
      <c r="BB25" s="10"/>
      <c r="BC25" s="10">
        <f>BC24+4</f>
        <v>17</v>
      </c>
      <c r="BD25" s="188">
        <f t="shared" si="46"/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90">
        <v>22</v>
      </c>
      <c r="BU25" s="191" t="s">
        <v>186</v>
      </c>
      <c r="BV25" s="192" t="s">
        <v>188</v>
      </c>
      <c r="BW25" s="190">
        <v>1</v>
      </c>
      <c r="BX25" s="10">
        <v>50</v>
      </c>
      <c r="BY25" s="193">
        <v>16.6666666666666</v>
      </c>
      <c r="BZ25" s="194">
        <v>33.3333333333333</v>
      </c>
      <c r="CA25" s="10">
        <v>180</v>
      </c>
      <c r="CB25" s="194">
        <v>66.6666666666666</v>
      </c>
      <c r="CC25" s="190" t="s">
        <v>183</v>
      </c>
      <c r="CD25" s="191">
        <v>0</v>
      </c>
      <c r="CE25" s="191">
        <v>3</v>
      </c>
      <c r="CF25" s="191">
        <v>5</v>
      </c>
      <c r="CG25" s="92" t="str">
        <f t="shared" si="0"/>
        <v>4,6</v>
      </c>
      <c r="CH25" s="192">
        <v>0</v>
      </c>
      <c r="CI25" s="192">
        <v>4</v>
      </c>
      <c r="CJ25" s="192">
        <v>8</v>
      </c>
      <c r="CK25" s="92" t="str">
        <f t="shared" si="15"/>
        <v>5,9</v>
      </c>
      <c r="CL25" s="190"/>
      <c r="CM25" s="5"/>
      <c r="CN25" s="5"/>
      <c r="CO25" s="5"/>
      <c r="CP25" s="5"/>
      <c r="CQ25" s="5"/>
      <c r="CR25" s="5"/>
      <c r="CS25" s="5"/>
    </row>
    <row r="26" spans="1:97" ht="12" customHeight="1" x14ac:dyDescent="0.25">
      <c r="A26" s="5"/>
      <c r="B26" s="11">
        <f t="shared" si="44"/>
        <v>3</v>
      </c>
      <c r="C26" s="181"/>
      <c r="D26" s="10">
        <f>IF(D7=1,MAX($C26:C26)+1+IF(C26=0,+MAX($C25:$J25),0),-1)</f>
        <v>19</v>
      </c>
      <c r="E26" s="10">
        <f>IF(E7=1,MAX($C26:D26)+1+IF(D26=0,+MAX($C25:$J25),0),-1)</f>
        <v>20</v>
      </c>
      <c r="F26" s="10">
        <f>IF(F7=1,MAX($C26:E26)+1+IF(E26=0,+MAX($C25:$J25),0),-1)</f>
        <v>-1</v>
      </c>
      <c r="G26" s="10">
        <f>IF(G7=1,MAX($C26:F26)+1+IF(F26=0,+MAX($C25:$J25),0),-1)</f>
        <v>-1</v>
      </c>
      <c r="H26" s="10">
        <f>IF(H7=1,MAX($C26:G26)+1+IF(G26=0,+MAX($C25:$J25),0),-1)</f>
        <v>-1</v>
      </c>
      <c r="I26" s="10">
        <f>IF(I7=1,MAX($C26:H26)+1+IF(H26=0,+MAX($C25:$J25),0),-1)</f>
        <v>21</v>
      </c>
      <c r="J26" s="10">
        <f>IF(J7=1,MAX($C26:I26)+1+IF(I26=0,+MAX($C25:$J25),0),-1)</f>
        <v>22</v>
      </c>
      <c r="K26" s="181"/>
      <c r="L26" s="11"/>
      <c r="M26" s="5"/>
      <c r="N26" s="79">
        <v>3</v>
      </c>
      <c r="O26" s="161">
        <f t="shared" si="39"/>
        <v>6</v>
      </c>
      <c r="P26" s="11">
        <f>COLUMN()</f>
        <v>16</v>
      </c>
      <c r="Q26" s="198" t="str">
        <f t="shared" si="40"/>
        <v>1,6</v>
      </c>
      <c r="R26" s="198" t="str">
        <f t="shared" si="40"/>
        <v>2,6</v>
      </c>
      <c r="S26" s="202" t="str">
        <f t="shared" si="40"/>
        <v>3,6</v>
      </c>
      <c r="T26" s="198" t="str">
        <f t="shared" si="40"/>
        <v>4,6</v>
      </c>
      <c r="U26" s="198" t="str">
        <f t="shared" si="40"/>
        <v>5,6</v>
      </c>
      <c r="V26" s="198" t="str">
        <f t="shared" si="40"/>
        <v>6,6</v>
      </c>
      <c r="W26" s="198" t="str">
        <f t="shared" si="40"/>
        <v>7,6</v>
      </c>
      <c r="X26" s="198" t="str">
        <f t="shared" si="40"/>
        <v>8,6</v>
      </c>
      <c r="Y26" s="198" t="str">
        <f t="shared" si="40"/>
        <v>9,6</v>
      </c>
      <c r="Z26" s="198" t="str">
        <f t="shared" si="40"/>
        <v>10,6</v>
      </c>
      <c r="AA26" s="203" t="str">
        <f t="shared" si="40"/>
        <v>11,6</v>
      </c>
      <c r="AB26" s="198" t="str">
        <f t="shared" si="40"/>
        <v>12,6</v>
      </c>
      <c r="AC26" s="198" t="str">
        <f t="shared" si="40"/>
        <v>13,6</v>
      </c>
      <c r="AD26" s="5"/>
      <c r="AE26" s="5"/>
      <c r="AF26" s="40">
        <f t="shared" si="41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45"/>
        <v>3</v>
      </c>
      <c r="AW26" s="100"/>
      <c r="AX26" s="188">
        <v>19</v>
      </c>
      <c r="AY26" s="10">
        <f t="shared" ref="AY26:BD26" si="47">AX26+1</f>
        <v>20</v>
      </c>
      <c r="AZ26" s="10"/>
      <c r="BA26" s="10"/>
      <c r="BB26" s="10"/>
      <c r="BC26" s="10">
        <f t="shared" ref="BC26:BC27" si="48">BC25+4</f>
        <v>21</v>
      </c>
      <c r="BD26" s="188">
        <f t="shared" si="47"/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90">
        <v>23</v>
      </c>
      <c r="BU26" s="191" t="s">
        <v>186</v>
      </c>
      <c r="BV26" s="192" t="s">
        <v>189</v>
      </c>
      <c r="BW26" s="190">
        <v>1</v>
      </c>
      <c r="BX26" s="10">
        <v>50</v>
      </c>
      <c r="BY26" s="193">
        <v>16.6666666666666</v>
      </c>
      <c r="BZ26" s="194">
        <v>33.3333333333333</v>
      </c>
      <c r="CA26" s="10">
        <v>180</v>
      </c>
      <c r="CB26" s="194">
        <v>74.535599249992998</v>
      </c>
      <c r="CC26" s="190" t="s">
        <v>183</v>
      </c>
      <c r="CD26" s="191">
        <v>0</v>
      </c>
      <c r="CE26" s="191">
        <v>3</v>
      </c>
      <c r="CF26" s="191">
        <v>5</v>
      </c>
      <c r="CG26" s="92" t="str">
        <f t="shared" si="0"/>
        <v>4,6</v>
      </c>
      <c r="CH26" s="192">
        <v>0</v>
      </c>
      <c r="CI26" s="192">
        <v>5</v>
      </c>
      <c r="CJ26" s="192">
        <v>8</v>
      </c>
      <c r="CK26" s="92" t="str">
        <f t="shared" si="15"/>
        <v>6,9</v>
      </c>
      <c r="CL26" s="190"/>
      <c r="CM26" s="5"/>
      <c r="CN26" s="5"/>
      <c r="CO26" s="5"/>
      <c r="CP26" s="5"/>
      <c r="CQ26" s="5"/>
      <c r="CR26" s="5"/>
      <c r="CS26" s="5"/>
    </row>
    <row r="27" spans="1:97" ht="12" customHeight="1" x14ac:dyDescent="0.25">
      <c r="A27" s="5"/>
      <c r="B27" s="11">
        <f t="shared" si="44"/>
        <v>4</v>
      </c>
      <c r="C27" s="181"/>
      <c r="D27" s="10">
        <f>IF(D8=1,MAX($C27:C27)+1+IF(C27=0,+MAX($C26:$J26),0),-1)</f>
        <v>23</v>
      </c>
      <c r="E27" s="10">
        <f>IF(E8=1,MAX($C27:D27)+1+IF(D27=0,+MAX($C26:$J26),0),-1)</f>
        <v>24</v>
      </c>
      <c r="F27" s="10">
        <f>IF(F8=1,MAX($C27:E27)+1+IF(E27=0,+MAX($C26:$J26),0),-1)</f>
        <v>-1</v>
      </c>
      <c r="G27" s="10">
        <f>IF(G8=1,MAX($C27:F27)+1+IF(F27=0,+MAX($C26:$J26),0),-1)</f>
        <v>-1</v>
      </c>
      <c r="H27" s="10">
        <f>IF(H8=1,MAX($C27:G27)+1+IF(G27=0,+MAX($C26:$J26),0),-1)</f>
        <v>-1</v>
      </c>
      <c r="I27" s="10">
        <f>IF(I8=1,MAX($C27:H27)+1+IF(H27=0,+MAX($C26:$J26),0),-1)</f>
        <v>25</v>
      </c>
      <c r="J27" s="10">
        <f>IF(J8=1,MAX($C27:I27)+1+IF(I27=0,+MAX($C26:$J26),0),-1)</f>
        <v>26</v>
      </c>
      <c r="K27" s="181"/>
      <c r="L27" s="11"/>
      <c r="M27" s="5"/>
      <c r="N27" s="79">
        <v>4</v>
      </c>
      <c r="O27" s="161">
        <f t="shared" si="39"/>
        <v>7</v>
      </c>
      <c r="P27" s="11">
        <f>COLUMN()</f>
        <v>16</v>
      </c>
      <c r="Q27" s="198" t="str">
        <f t="shared" si="40"/>
        <v>1,7</v>
      </c>
      <c r="R27" s="198" t="str">
        <f t="shared" si="40"/>
        <v>2,7</v>
      </c>
      <c r="S27" s="202" t="str">
        <f t="shared" si="40"/>
        <v>3,7</v>
      </c>
      <c r="T27" s="198" t="str">
        <f t="shared" si="40"/>
        <v>4,7</v>
      </c>
      <c r="U27" s="198" t="str">
        <f t="shared" si="40"/>
        <v>5,7</v>
      </c>
      <c r="V27" s="198" t="str">
        <f t="shared" si="40"/>
        <v>6,7</v>
      </c>
      <c r="W27" s="198" t="str">
        <f t="shared" si="40"/>
        <v>7,7</v>
      </c>
      <c r="X27" s="198" t="str">
        <f t="shared" si="40"/>
        <v>8,7</v>
      </c>
      <c r="Y27" s="198" t="str">
        <f t="shared" si="40"/>
        <v>9,7</v>
      </c>
      <c r="Z27" s="198" t="str">
        <f t="shared" si="40"/>
        <v>10,7</v>
      </c>
      <c r="AA27" s="203" t="str">
        <f t="shared" si="40"/>
        <v>11,7</v>
      </c>
      <c r="AB27" s="198" t="str">
        <f t="shared" si="40"/>
        <v>12,7</v>
      </c>
      <c r="AC27" s="198" t="str">
        <f t="shared" si="40"/>
        <v>13,7</v>
      </c>
      <c r="AD27" s="5"/>
      <c r="AE27" s="5"/>
      <c r="AF27" s="40">
        <f t="shared" si="41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45"/>
        <v>4</v>
      </c>
      <c r="AW27" s="100"/>
      <c r="AX27" s="188">
        <v>23</v>
      </c>
      <c r="AY27" s="10">
        <f t="shared" ref="AY27:BD27" si="49">AX27+1</f>
        <v>24</v>
      </c>
      <c r="AZ27" s="10"/>
      <c r="BA27" s="10"/>
      <c r="BB27" s="10"/>
      <c r="BC27" s="10">
        <f t="shared" si="48"/>
        <v>25</v>
      </c>
      <c r="BD27" s="188">
        <f t="shared" si="49"/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90">
        <v>24</v>
      </c>
      <c r="BU27" s="191" t="s">
        <v>190</v>
      </c>
      <c r="BV27" s="192" t="s">
        <v>191</v>
      </c>
      <c r="BW27" s="190">
        <v>1</v>
      </c>
      <c r="BX27" s="10">
        <v>50</v>
      </c>
      <c r="BY27" s="193">
        <v>16.6666666666666</v>
      </c>
      <c r="BZ27" s="194">
        <v>33.3333333333333</v>
      </c>
      <c r="CA27" s="10">
        <v>180</v>
      </c>
      <c r="CB27" s="194">
        <v>74.535599249992899</v>
      </c>
      <c r="CC27" s="190" t="s">
        <v>183</v>
      </c>
      <c r="CD27" s="191">
        <v>0</v>
      </c>
      <c r="CE27" s="191">
        <v>4</v>
      </c>
      <c r="CF27" s="191">
        <v>5</v>
      </c>
      <c r="CG27" s="92" t="str">
        <f t="shared" si="0"/>
        <v>5,6</v>
      </c>
      <c r="CH27" s="192">
        <v>0</v>
      </c>
      <c r="CI27" s="192">
        <v>6</v>
      </c>
      <c r="CJ27" s="192">
        <v>8</v>
      </c>
      <c r="CK27" s="92" t="str">
        <f t="shared" si="15"/>
        <v>7,9</v>
      </c>
      <c r="CL27" s="190"/>
      <c r="CM27" s="5"/>
      <c r="CN27" s="5"/>
      <c r="CO27" s="5"/>
      <c r="CP27" s="5"/>
      <c r="CQ27" s="5"/>
      <c r="CR27" s="5"/>
      <c r="CS27" s="5"/>
    </row>
    <row r="28" spans="1:97" ht="12" customHeight="1" x14ac:dyDescent="0.25">
      <c r="A28" s="5"/>
      <c r="B28" s="11">
        <f t="shared" si="44"/>
        <v>5</v>
      </c>
      <c r="C28" s="181"/>
      <c r="D28" s="10">
        <f>IF(D9=1,MAX($C28:C28)+1+IF(C28=0,+MAX($C27:$J27),0),-1)</f>
        <v>27</v>
      </c>
      <c r="E28" s="10">
        <f>IF(E9=1,MAX($C28:D28)+1+IF(D28=0,+MAX($C27:$J27),0),-1)</f>
        <v>28</v>
      </c>
      <c r="F28" s="10">
        <f>IF(F9=1,MAX($C28:E28)+1+IF(E28=0,+MAX($C27:$J27),0),-1)</f>
        <v>29</v>
      </c>
      <c r="G28" s="10">
        <f>IF(G9=1,MAX($C28:F28)+1+IF(F28=0,+MAX($C27:$J27),0),-1)</f>
        <v>30</v>
      </c>
      <c r="H28" s="10">
        <f>IF(H9=1,MAX($C28:G28)+1+IF(G28=0,+MAX($C27:$J27),0),-1)</f>
        <v>31</v>
      </c>
      <c r="I28" s="10">
        <f>IF(I9=1,MAX($C28:H28)+1+IF(H28=0,+MAX($C27:$J27),0),-1)</f>
        <v>32</v>
      </c>
      <c r="J28" s="10">
        <f>IF(J9=1,MAX($C28:I28)+1+IF(I28=0,+MAX($C27:$J27),0),-1)</f>
        <v>33</v>
      </c>
      <c r="K28" s="181"/>
      <c r="L28" s="11"/>
      <c r="M28" s="5"/>
      <c r="N28" s="79">
        <v>5</v>
      </c>
      <c r="O28" s="161">
        <f t="shared" si="39"/>
        <v>8</v>
      </c>
      <c r="P28" s="11">
        <f>COLUMN()</f>
        <v>16</v>
      </c>
      <c r="Q28" s="198" t="str">
        <f t="shared" si="40"/>
        <v>1,8</v>
      </c>
      <c r="R28" s="198" t="str">
        <f t="shared" si="40"/>
        <v>2,8</v>
      </c>
      <c r="S28" s="202" t="str">
        <f t="shared" si="40"/>
        <v>3,8</v>
      </c>
      <c r="T28" s="198" t="str">
        <f t="shared" si="40"/>
        <v>4,8</v>
      </c>
      <c r="U28" s="198" t="str">
        <f t="shared" si="40"/>
        <v>5,8</v>
      </c>
      <c r="V28" s="198" t="str">
        <f t="shared" si="40"/>
        <v>6,8</v>
      </c>
      <c r="W28" s="198" t="str">
        <f t="shared" si="40"/>
        <v>7,8</v>
      </c>
      <c r="X28" s="198" t="str">
        <f t="shared" si="40"/>
        <v>8,8</v>
      </c>
      <c r="Y28" s="198" t="str">
        <f t="shared" si="40"/>
        <v>9,8</v>
      </c>
      <c r="Z28" s="198" t="str">
        <f t="shared" si="40"/>
        <v>10,8</v>
      </c>
      <c r="AA28" s="203" t="str">
        <f t="shared" si="40"/>
        <v>11,8</v>
      </c>
      <c r="AB28" s="198" t="str">
        <f t="shared" si="40"/>
        <v>12,8</v>
      </c>
      <c r="AC28" s="198" t="str">
        <f t="shared" si="40"/>
        <v>13,8</v>
      </c>
      <c r="AD28" s="5"/>
      <c r="AE28" s="5"/>
      <c r="AF28" s="40">
        <f t="shared" si="41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45"/>
        <v>5</v>
      </c>
      <c r="AW28" s="100"/>
      <c r="AX28" s="188">
        <v>27</v>
      </c>
      <c r="AY28" s="10">
        <f t="shared" ref="AY28:BD28" si="50">AX28+1</f>
        <v>28</v>
      </c>
      <c r="AZ28" s="10">
        <f t="shared" si="50"/>
        <v>29</v>
      </c>
      <c r="BA28" s="10">
        <f t="shared" si="50"/>
        <v>30</v>
      </c>
      <c r="BB28" s="10">
        <f t="shared" si="50"/>
        <v>31</v>
      </c>
      <c r="BC28" s="10">
        <f t="shared" si="50"/>
        <v>32</v>
      </c>
      <c r="BD28" s="188">
        <f t="shared" si="5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90">
        <v>25</v>
      </c>
      <c r="BU28" s="191" t="s">
        <v>190</v>
      </c>
      <c r="BV28" s="192" t="s">
        <v>192</v>
      </c>
      <c r="BW28" s="190">
        <v>1</v>
      </c>
      <c r="BX28" s="10">
        <v>50</v>
      </c>
      <c r="BY28" s="193">
        <v>16.6666666666666</v>
      </c>
      <c r="BZ28" s="194">
        <v>33.3333333333333</v>
      </c>
      <c r="CA28" s="10">
        <v>180</v>
      </c>
      <c r="CB28" s="194">
        <v>66.6666666666666</v>
      </c>
      <c r="CC28" s="190" t="s">
        <v>183</v>
      </c>
      <c r="CD28" s="191">
        <v>0</v>
      </c>
      <c r="CE28" s="191">
        <v>4</v>
      </c>
      <c r="CF28" s="191">
        <v>5</v>
      </c>
      <c r="CG28" s="92" t="str">
        <f t="shared" si="0"/>
        <v>5,6</v>
      </c>
      <c r="CH28" s="192">
        <v>0</v>
      </c>
      <c r="CI28" s="192">
        <v>7</v>
      </c>
      <c r="CJ28" s="192">
        <v>8</v>
      </c>
      <c r="CK28" s="92" t="str">
        <f t="shared" si="15"/>
        <v>8,9</v>
      </c>
      <c r="CL28" s="190"/>
      <c r="CM28" s="5"/>
      <c r="CN28" s="5"/>
      <c r="CO28" s="5"/>
      <c r="CP28" s="5"/>
      <c r="CQ28" s="5"/>
      <c r="CR28" s="5"/>
      <c r="CS28" s="5"/>
    </row>
    <row r="29" spans="1:97" ht="12" customHeight="1" x14ac:dyDescent="0.25">
      <c r="A29" s="5"/>
      <c r="B29" s="11">
        <f t="shared" si="44"/>
        <v>6</v>
      </c>
      <c r="C29" s="181"/>
      <c r="D29" s="10">
        <f>IF(D10=1,MAX($C29:C29)+1+IF(C29=0,+MAX($C28:$J28),0),-1)</f>
        <v>34</v>
      </c>
      <c r="E29" s="10">
        <f>IF(E10=1,MAX($C29:D29)+1+IF(D29=0,+MAX($C28:$J28),0),-1)</f>
        <v>35</v>
      </c>
      <c r="F29" s="10">
        <f>IF(F10=1,MAX($C29:E29)+1+IF(E29=0,+MAX($C28:$J28),0),-1)</f>
        <v>36</v>
      </c>
      <c r="G29" s="10">
        <f>IF(G10=1,MAX($C29:F29)+1+IF(F29=0,+MAX($C28:$J28),0),-1)</f>
        <v>37</v>
      </c>
      <c r="H29" s="10">
        <f>IF(H10=1,MAX($C29:G29)+1+IF(G29=0,+MAX($C28:$J28),0),-1)</f>
        <v>38</v>
      </c>
      <c r="I29" s="10">
        <f>IF(I10=1,MAX($C29:H29)+1+IF(H29=0,+MAX($C28:$J28),0),-1)</f>
        <v>39</v>
      </c>
      <c r="J29" s="10">
        <f>IF(J10=1,MAX($C29:I29)+1+IF(I29=0,+MAX($C28:$J28),0),-1)</f>
        <v>40</v>
      </c>
      <c r="K29" s="181"/>
      <c r="L29" s="11"/>
      <c r="M29" s="5"/>
      <c r="N29" s="79">
        <v>6</v>
      </c>
      <c r="O29" s="161">
        <f t="shared" si="39"/>
        <v>9</v>
      </c>
      <c r="P29" s="11">
        <f>COLUMN()</f>
        <v>16</v>
      </c>
      <c r="Q29" s="198" t="str">
        <f t="shared" si="40"/>
        <v>1,9</v>
      </c>
      <c r="R29" s="198" t="str">
        <f t="shared" si="40"/>
        <v>2,9</v>
      </c>
      <c r="S29" s="202" t="str">
        <f t="shared" si="40"/>
        <v>3,9</v>
      </c>
      <c r="T29" s="198" t="str">
        <f t="shared" si="40"/>
        <v>4,9</v>
      </c>
      <c r="U29" s="198" t="str">
        <f t="shared" si="40"/>
        <v>5,9</v>
      </c>
      <c r="V29" s="198" t="str">
        <f t="shared" si="40"/>
        <v>6,9</v>
      </c>
      <c r="W29" s="198" t="str">
        <f t="shared" si="40"/>
        <v>7,9</v>
      </c>
      <c r="X29" s="198" t="str">
        <f t="shared" si="40"/>
        <v>8,9</v>
      </c>
      <c r="Y29" s="198" t="str">
        <f t="shared" si="40"/>
        <v>9,9</v>
      </c>
      <c r="Z29" s="198" t="str">
        <f t="shared" si="40"/>
        <v>10,9</v>
      </c>
      <c r="AA29" s="203" t="str">
        <f t="shared" si="40"/>
        <v>11,9</v>
      </c>
      <c r="AB29" s="198" t="str">
        <f t="shared" si="40"/>
        <v>12,9</v>
      </c>
      <c r="AC29" s="198" t="str">
        <f t="shared" si="40"/>
        <v>13,9</v>
      </c>
      <c r="AD29" s="5"/>
      <c r="AE29" s="5"/>
      <c r="AF29" s="40">
        <f t="shared" si="41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45"/>
        <v>6</v>
      </c>
      <c r="AW29" s="100"/>
      <c r="AX29" s="188">
        <v>34</v>
      </c>
      <c r="AY29" s="10">
        <f t="shared" ref="AY29:BD29" si="51">AX29+1</f>
        <v>35</v>
      </c>
      <c r="AZ29" s="10">
        <f t="shared" si="51"/>
        <v>36</v>
      </c>
      <c r="BA29" s="10">
        <f t="shared" si="51"/>
        <v>37</v>
      </c>
      <c r="BB29" s="10">
        <f t="shared" si="51"/>
        <v>38</v>
      </c>
      <c r="BC29" s="10">
        <f t="shared" si="51"/>
        <v>39</v>
      </c>
      <c r="BD29" s="188">
        <f t="shared" si="5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90">
        <v>26</v>
      </c>
      <c r="BU29" s="191" t="s">
        <v>190</v>
      </c>
      <c r="BV29" s="192" t="s">
        <v>180</v>
      </c>
      <c r="BW29" s="190">
        <v>1</v>
      </c>
      <c r="BX29" s="10">
        <v>50</v>
      </c>
      <c r="BY29" s="193">
        <v>16.6666666666666</v>
      </c>
      <c r="BZ29" s="194">
        <v>33.3333333333333</v>
      </c>
      <c r="CA29" s="10">
        <v>180</v>
      </c>
      <c r="CB29" s="194">
        <v>74.535599249992998</v>
      </c>
      <c r="CC29" s="190" t="s">
        <v>183</v>
      </c>
      <c r="CD29" s="191">
        <v>0</v>
      </c>
      <c r="CE29" s="191">
        <v>4</v>
      </c>
      <c r="CF29" s="191">
        <v>5</v>
      </c>
      <c r="CG29" s="92" t="str">
        <f t="shared" si="0"/>
        <v>5,6</v>
      </c>
      <c r="CH29" s="192">
        <v>0</v>
      </c>
      <c r="CI29" s="192">
        <v>8</v>
      </c>
      <c r="CJ29" s="192">
        <v>8</v>
      </c>
      <c r="CK29" s="92" t="str">
        <f t="shared" si="15"/>
        <v>9,9</v>
      </c>
      <c r="CL29" s="190"/>
      <c r="CM29" s="5"/>
      <c r="CN29" s="5"/>
      <c r="CO29" s="5"/>
      <c r="CP29" s="5"/>
      <c r="CQ29" s="5"/>
      <c r="CR29" s="5"/>
      <c r="CS29" s="5"/>
    </row>
    <row r="30" spans="1:97" ht="12" customHeight="1" x14ac:dyDescent="0.25">
      <c r="A30" s="5"/>
      <c r="B30" s="11"/>
      <c r="C30" s="181"/>
      <c r="D30" s="181"/>
      <c r="E30" s="181"/>
      <c r="F30" s="181"/>
      <c r="G30" s="181"/>
      <c r="H30" s="181"/>
      <c r="I30" s="181"/>
      <c r="J30" s="181"/>
      <c r="K30" s="181"/>
      <c r="L30" s="5"/>
      <c r="M30" s="5"/>
      <c r="N30" s="79">
        <v>7</v>
      </c>
      <c r="O30" s="161">
        <f t="shared" si="39"/>
        <v>10</v>
      </c>
      <c r="P30" s="11">
        <f>COLUMN()</f>
        <v>16</v>
      </c>
      <c r="Q30" s="198" t="str">
        <f t="shared" si="40"/>
        <v>1,10</v>
      </c>
      <c r="R30" s="198" t="str">
        <f t="shared" si="40"/>
        <v>2,10</v>
      </c>
      <c r="S30" s="202" t="str">
        <f t="shared" si="40"/>
        <v>3,10</v>
      </c>
      <c r="T30" s="198" t="str">
        <f t="shared" si="40"/>
        <v>4,10</v>
      </c>
      <c r="U30" s="198" t="str">
        <f t="shared" si="40"/>
        <v>5,10</v>
      </c>
      <c r="V30" s="198" t="str">
        <f t="shared" si="40"/>
        <v>6,10</v>
      </c>
      <c r="W30" s="198" t="str">
        <f t="shared" si="40"/>
        <v>7,10</v>
      </c>
      <c r="X30" s="198" t="str">
        <f t="shared" si="40"/>
        <v>8,10</v>
      </c>
      <c r="Y30" s="198" t="str">
        <f t="shared" si="40"/>
        <v>9,10</v>
      </c>
      <c r="Z30" s="198" t="str">
        <f t="shared" si="40"/>
        <v>10,10</v>
      </c>
      <c r="AA30" s="203" t="str">
        <f t="shared" si="40"/>
        <v>11,10</v>
      </c>
      <c r="AB30" s="198" t="str">
        <f t="shared" si="40"/>
        <v>12,10</v>
      </c>
      <c r="AC30" s="198" t="str">
        <f t="shared" si="40"/>
        <v>13,10</v>
      </c>
      <c r="AD30" s="5"/>
      <c r="AE30" s="5"/>
      <c r="AF30" s="40">
        <f t="shared" si="41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90">
        <v>27</v>
      </c>
      <c r="BU30" s="191" t="s">
        <v>193</v>
      </c>
      <c r="BV30" s="192" t="s">
        <v>157</v>
      </c>
      <c r="BW30" s="190">
        <v>1</v>
      </c>
      <c r="BX30" s="10">
        <v>50</v>
      </c>
      <c r="BY30" s="193">
        <v>16.6666666666666</v>
      </c>
      <c r="BZ30" s="194">
        <v>33.3333333333333</v>
      </c>
      <c r="CA30" s="10">
        <v>270</v>
      </c>
      <c r="CB30" s="194">
        <v>74.535599249992998</v>
      </c>
      <c r="CC30" s="190" t="s">
        <v>194</v>
      </c>
      <c r="CD30" s="191">
        <v>0</v>
      </c>
      <c r="CE30" s="191">
        <v>1</v>
      </c>
      <c r="CF30" s="191">
        <v>2</v>
      </c>
      <c r="CG30" s="92" t="str">
        <f t="shared" si="0"/>
        <v>2,3</v>
      </c>
      <c r="CH30" s="192">
        <v>0</v>
      </c>
      <c r="CI30" s="192">
        <v>0</v>
      </c>
      <c r="CJ30" s="192">
        <v>0</v>
      </c>
      <c r="CK30" s="92" t="str">
        <f t="shared" si="15"/>
        <v>1,1</v>
      </c>
      <c r="CL30" s="190"/>
      <c r="CM30" s="5"/>
      <c r="CN30" s="5"/>
      <c r="CO30" s="5"/>
      <c r="CP30" s="5"/>
      <c r="CQ30" s="5"/>
      <c r="CR30" s="5"/>
      <c r="CS30" s="5"/>
    </row>
    <row r="31" spans="1:97" ht="12" customHeight="1" x14ac:dyDescent="0.25">
      <c r="A31" s="5"/>
      <c r="B31" s="11"/>
      <c r="C31" s="181"/>
      <c r="D31" s="181"/>
      <c r="E31" s="181"/>
      <c r="F31" s="181"/>
      <c r="G31" s="181"/>
      <c r="H31" s="181"/>
      <c r="I31" s="181"/>
      <c r="J31" s="181"/>
      <c r="K31" s="181"/>
      <c r="L31" s="11"/>
      <c r="M31" s="5"/>
      <c r="N31" s="79">
        <v>8</v>
      </c>
      <c r="O31" s="161">
        <f t="shared" si="39"/>
        <v>11</v>
      </c>
      <c r="P31" s="11">
        <f>COLUMN()</f>
        <v>16</v>
      </c>
      <c r="Q31" s="198" t="str">
        <f t="shared" si="40"/>
        <v>1,11</v>
      </c>
      <c r="R31" s="198" t="str">
        <f t="shared" si="40"/>
        <v>2,11</v>
      </c>
      <c r="S31" s="204" t="str">
        <f t="shared" si="40"/>
        <v>3,11</v>
      </c>
      <c r="T31" s="205" t="str">
        <f t="shared" si="40"/>
        <v>4,11</v>
      </c>
      <c r="U31" s="205" t="str">
        <f t="shared" si="40"/>
        <v>5,11</v>
      </c>
      <c r="V31" s="205" t="str">
        <f t="shared" si="40"/>
        <v>6,11</v>
      </c>
      <c r="W31" s="205" t="str">
        <f t="shared" si="40"/>
        <v>7,11</v>
      </c>
      <c r="X31" s="205" t="str">
        <f t="shared" si="40"/>
        <v>8,11</v>
      </c>
      <c r="Y31" s="205" t="str">
        <f t="shared" si="40"/>
        <v>9,11</v>
      </c>
      <c r="Z31" s="205" t="str">
        <f t="shared" si="40"/>
        <v>10,11</v>
      </c>
      <c r="AA31" s="206" t="str">
        <f t="shared" si="40"/>
        <v>11,11</v>
      </c>
      <c r="AB31" s="198" t="str">
        <f t="shared" si="40"/>
        <v>12,11</v>
      </c>
      <c r="AC31" s="198" t="str">
        <f t="shared" si="40"/>
        <v>13,11</v>
      </c>
      <c r="AD31" s="5"/>
      <c r="AE31" s="5"/>
      <c r="AF31" s="40">
        <f t="shared" si="41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90">
        <v>28</v>
      </c>
      <c r="BU31" s="191" t="s">
        <v>193</v>
      </c>
      <c r="BV31" s="192" t="s">
        <v>195</v>
      </c>
      <c r="BW31" s="190">
        <v>1</v>
      </c>
      <c r="BX31" s="10">
        <v>50</v>
      </c>
      <c r="BY31" s="193">
        <v>16.6666666666666</v>
      </c>
      <c r="BZ31" s="194">
        <v>33.3333333333333</v>
      </c>
      <c r="CA31" s="10">
        <v>270</v>
      </c>
      <c r="CB31" s="194">
        <v>66.6666666666666</v>
      </c>
      <c r="CC31" s="190" t="s">
        <v>194</v>
      </c>
      <c r="CD31" s="191">
        <v>0</v>
      </c>
      <c r="CE31" s="191">
        <v>1</v>
      </c>
      <c r="CF31" s="191">
        <v>2</v>
      </c>
      <c r="CG31" s="92" t="str">
        <f t="shared" si="0"/>
        <v>2,3</v>
      </c>
      <c r="CH31" s="192">
        <v>0</v>
      </c>
      <c r="CI31" s="192">
        <v>0</v>
      </c>
      <c r="CJ31" s="192">
        <v>1</v>
      </c>
      <c r="CK31" s="92" t="str">
        <f t="shared" si="15"/>
        <v>1,2</v>
      </c>
      <c r="CL31" s="190"/>
      <c r="CM31" s="5"/>
      <c r="CN31" s="5"/>
      <c r="CO31" s="5"/>
      <c r="CP31" s="5"/>
      <c r="CQ31" s="5"/>
      <c r="CR31" s="5"/>
      <c r="CS31" s="5"/>
    </row>
    <row r="32" spans="1:97" ht="12" customHeight="1" x14ac:dyDescent="0.25">
      <c r="A32" s="5"/>
      <c r="B32" s="11">
        <v>0</v>
      </c>
      <c r="C32" s="181"/>
      <c r="D32" s="10">
        <f t="shared" ref="D32:J32" si="52">C32+1+IF(C32=0,MAX(D21:J21),0)</f>
        <v>1</v>
      </c>
      <c r="E32" s="10">
        <f t="shared" si="52"/>
        <v>2</v>
      </c>
      <c r="F32" s="10">
        <f t="shared" si="52"/>
        <v>3</v>
      </c>
      <c r="G32" s="10">
        <f t="shared" si="52"/>
        <v>4</v>
      </c>
      <c r="H32" s="10">
        <f t="shared" si="52"/>
        <v>5</v>
      </c>
      <c r="I32" s="10">
        <f t="shared" si="52"/>
        <v>6</v>
      </c>
      <c r="J32" s="10">
        <f t="shared" si="52"/>
        <v>7</v>
      </c>
      <c r="K32" s="181"/>
      <c r="L32" s="11"/>
      <c r="M32" s="5"/>
      <c r="N32" s="5"/>
      <c r="O32" s="11">
        <f t="shared" si="39"/>
        <v>12</v>
      </c>
      <c r="P32" s="11">
        <f>COLUMN()</f>
        <v>16</v>
      </c>
      <c r="Q32" s="198" t="str">
        <f t="shared" si="40"/>
        <v>1,12</v>
      </c>
      <c r="R32" s="198" t="str">
        <f t="shared" si="40"/>
        <v>2,12</v>
      </c>
      <c r="S32" s="198" t="str">
        <f t="shared" si="40"/>
        <v>3,12</v>
      </c>
      <c r="T32" s="198" t="str">
        <f t="shared" si="40"/>
        <v>4,12</v>
      </c>
      <c r="U32" s="198" t="str">
        <f t="shared" si="40"/>
        <v>5,12</v>
      </c>
      <c r="V32" s="198" t="str">
        <f t="shared" si="40"/>
        <v>6,12</v>
      </c>
      <c r="W32" s="198" t="str">
        <f t="shared" si="40"/>
        <v>7,12</v>
      </c>
      <c r="X32" s="198" t="str">
        <f t="shared" si="40"/>
        <v>8,12</v>
      </c>
      <c r="Y32" s="198" t="str">
        <f t="shared" si="40"/>
        <v>9,12</v>
      </c>
      <c r="Z32" s="198" t="str">
        <f t="shared" si="40"/>
        <v>10,12</v>
      </c>
      <c r="AA32" s="198" t="str">
        <f t="shared" si="40"/>
        <v>11,12</v>
      </c>
      <c r="AB32" s="198" t="str">
        <f t="shared" si="40"/>
        <v>12,12</v>
      </c>
      <c r="AC32" s="198" t="str">
        <f t="shared" si="40"/>
        <v>13,12</v>
      </c>
      <c r="AD32" s="5"/>
      <c r="AE32" s="5"/>
      <c r="AF32" s="40">
        <f t="shared" si="41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53">IF(E4=1,AY23-E32,-1)</f>
        <v>0</v>
      </c>
      <c r="AZ32" s="100">
        <f t="shared" si="53"/>
        <v>0</v>
      </c>
      <c r="BA32" s="100">
        <f t="shared" si="53"/>
        <v>0</v>
      </c>
      <c r="BB32" s="100">
        <f t="shared" si="53"/>
        <v>0</v>
      </c>
      <c r="BC32" s="100">
        <f t="shared" si="53"/>
        <v>0</v>
      </c>
      <c r="BD32" s="100">
        <f t="shared" si="5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90">
        <v>29</v>
      </c>
      <c r="BU32" s="191" t="s">
        <v>193</v>
      </c>
      <c r="BV32" s="192" t="s">
        <v>196</v>
      </c>
      <c r="BW32" s="190">
        <v>1</v>
      </c>
      <c r="BX32" s="10">
        <v>50</v>
      </c>
      <c r="BY32" s="193">
        <v>16.6666666666666</v>
      </c>
      <c r="BZ32" s="194">
        <v>33.3333333333333</v>
      </c>
      <c r="CA32" s="10">
        <v>270</v>
      </c>
      <c r="CB32" s="194">
        <v>74.535599249992998</v>
      </c>
      <c r="CC32" s="190" t="s">
        <v>194</v>
      </c>
      <c r="CD32" s="191">
        <v>0</v>
      </c>
      <c r="CE32" s="191">
        <v>1</v>
      </c>
      <c r="CF32" s="191">
        <v>2</v>
      </c>
      <c r="CG32" s="92" t="str">
        <f t="shared" si="0"/>
        <v>2,3</v>
      </c>
      <c r="CH32" s="192">
        <v>0</v>
      </c>
      <c r="CI32" s="192">
        <v>0</v>
      </c>
      <c r="CJ32" s="192">
        <v>2</v>
      </c>
      <c r="CK32" s="92" t="str">
        <f t="shared" si="15"/>
        <v>1,3</v>
      </c>
      <c r="CL32" s="190"/>
      <c r="CM32" s="5"/>
      <c r="CN32" s="5"/>
      <c r="CO32" s="5"/>
      <c r="CP32" s="5"/>
      <c r="CQ32" s="5"/>
      <c r="CR32" s="5"/>
      <c r="CS32" s="5"/>
    </row>
    <row r="33" spans="1:97" ht="12" customHeight="1" x14ac:dyDescent="0.25">
      <c r="A33" s="5"/>
      <c r="B33" s="11">
        <f>B32+1</f>
        <v>1</v>
      </c>
      <c r="C33" s="181"/>
      <c r="D33" s="10">
        <f t="shared" ref="D33:F38" si="54">C33+1+IF(C33=0,MAX(D32:J32),0)</f>
        <v>8</v>
      </c>
      <c r="E33" s="10">
        <f t="shared" si="54"/>
        <v>9</v>
      </c>
      <c r="F33" s="10">
        <f t="shared" si="54"/>
        <v>10</v>
      </c>
      <c r="G33" s="10">
        <f t="shared" ref="G33:H38" si="55">F33+1+IF(F33=0,MAX(G31:M31),0)</f>
        <v>11</v>
      </c>
      <c r="H33" s="10">
        <f t="shared" si="55"/>
        <v>12</v>
      </c>
      <c r="I33" s="10">
        <f t="shared" ref="I33:I38" si="56">H33+1+IF(H33=0,MAX(O22:O22),0)</f>
        <v>13</v>
      </c>
      <c r="J33" s="10">
        <f t="shared" ref="J33:J38" si="57">I33+1+IF(I33=0,MAX(O22:P22),0)</f>
        <v>14</v>
      </c>
      <c r="K33" s="181"/>
      <c r="L33" s="11"/>
      <c r="M33" s="5"/>
      <c r="N33" s="5"/>
      <c r="O33" s="11">
        <f>IF(ISNUMBER(P33),O32+1,"")</f>
        <v>13</v>
      </c>
      <c r="P33" s="11">
        <f>COLUMN()</f>
        <v>16</v>
      </c>
      <c r="Q33" s="198" t="str">
        <f t="shared" si="40"/>
        <v>1,13</v>
      </c>
      <c r="R33" s="198" t="str">
        <f t="shared" si="40"/>
        <v>2,13</v>
      </c>
      <c r="S33" s="198" t="str">
        <f t="shared" si="40"/>
        <v>3,13</v>
      </c>
      <c r="T33" s="198" t="str">
        <f t="shared" si="40"/>
        <v>4,13</v>
      </c>
      <c r="U33" s="198" t="str">
        <f t="shared" si="40"/>
        <v>5,13</v>
      </c>
      <c r="V33" s="198" t="str">
        <f t="shared" si="40"/>
        <v>6,13</v>
      </c>
      <c r="W33" s="198" t="str">
        <f t="shared" si="40"/>
        <v>7,13</v>
      </c>
      <c r="X33" s="198" t="str">
        <f t="shared" si="40"/>
        <v>8,13</v>
      </c>
      <c r="Y33" s="198" t="str">
        <f t="shared" si="40"/>
        <v>9,13</v>
      </c>
      <c r="Z33" s="198" t="str">
        <f t="shared" si="40"/>
        <v>10,13</v>
      </c>
      <c r="AA33" s="198" t="str">
        <f t="shared" si="40"/>
        <v>11,13</v>
      </c>
      <c r="AB33" s="198" t="str">
        <f t="shared" si="40"/>
        <v>12,13</v>
      </c>
      <c r="AC33" s="198" t="str">
        <f t="shared" si="40"/>
        <v>13,13</v>
      </c>
      <c r="AD33" s="5"/>
      <c r="AE33" s="5"/>
      <c r="AF33" s="40">
        <f t="shared" si="41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>AV32+1</f>
        <v>1</v>
      </c>
      <c r="AW33" s="100"/>
      <c r="AX33" s="100">
        <f t="shared" ref="AX33:BD33" si="58">IF(D5=1,AX24-D33,-1)</f>
        <v>0</v>
      </c>
      <c r="AY33" s="100">
        <f t="shared" si="58"/>
        <v>0</v>
      </c>
      <c r="AZ33" s="100">
        <f t="shared" si="58"/>
        <v>0</v>
      </c>
      <c r="BA33" s="100">
        <f t="shared" si="58"/>
        <v>0</v>
      </c>
      <c r="BB33" s="100">
        <f t="shared" si="58"/>
        <v>0</v>
      </c>
      <c r="BC33" s="100">
        <f t="shared" si="58"/>
        <v>0</v>
      </c>
      <c r="BD33" s="100">
        <f t="shared" si="58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90">
        <v>30</v>
      </c>
      <c r="BU33" s="191" t="s">
        <v>197</v>
      </c>
      <c r="BV33" s="192" t="s">
        <v>198</v>
      </c>
      <c r="BW33" s="190">
        <v>1</v>
      </c>
      <c r="BX33" s="10">
        <v>50</v>
      </c>
      <c r="BY33" s="193">
        <v>16.6666666666666</v>
      </c>
      <c r="BZ33" s="194">
        <v>33.3333333333333</v>
      </c>
      <c r="CA33" s="10">
        <v>270</v>
      </c>
      <c r="CB33" s="194">
        <v>74.535599249992998</v>
      </c>
      <c r="CC33" s="190" t="s">
        <v>194</v>
      </c>
      <c r="CD33" s="191">
        <v>0</v>
      </c>
      <c r="CE33" s="191">
        <v>1</v>
      </c>
      <c r="CF33" s="191">
        <v>3</v>
      </c>
      <c r="CG33" s="92" t="str">
        <f t="shared" si="0"/>
        <v>2,4</v>
      </c>
      <c r="CH33" s="192">
        <v>0</v>
      </c>
      <c r="CI33" s="192">
        <v>0</v>
      </c>
      <c r="CJ33" s="192">
        <v>3</v>
      </c>
      <c r="CK33" s="92" t="str">
        <f t="shared" si="15"/>
        <v>1,4</v>
      </c>
      <c r="CL33" s="190"/>
      <c r="CM33" s="5"/>
      <c r="CN33" s="5"/>
      <c r="CO33" s="5"/>
      <c r="CP33" s="5"/>
      <c r="CQ33" s="5"/>
      <c r="CR33" s="5"/>
      <c r="CS33" s="5"/>
    </row>
    <row r="34" spans="1:97" ht="12" customHeight="1" x14ac:dyDescent="0.25">
      <c r="A34" s="5"/>
      <c r="B34" s="11">
        <f t="shared" ref="B34:B38" si="59">B33+1</f>
        <v>2</v>
      </c>
      <c r="C34" s="181"/>
      <c r="D34" s="10">
        <f t="shared" si="54"/>
        <v>15</v>
      </c>
      <c r="E34" s="10">
        <f t="shared" si="54"/>
        <v>16</v>
      </c>
      <c r="F34" s="162">
        <f t="shared" si="54"/>
        <v>17</v>
      </c>
      <c r="G34" s="163">
        <f t="shared" si="55"/>
        <v>18</v>
      </c>
      <c r="H34" s="164">
        <f t="shared" si="55"/>
        <v>19</v>
      </c>
      <c r="I34" s="10">
        <f t="shared" si="56"/>
        <v>20</v>
      </c>
      <c r="J34" s="10">
        <f t="shared" si="57"/>
        <v>21</v>
      </c>
      <c r="K34" s="181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ref="AV34:AV38" si="60">AV33+1</f>
        <v>2</v>
      </c>
      <c r="AW34" s="100"/>
      <c r="AX34" s="100">
        <f t="shared" ref="AX34:BD34" si="61">IF(D6=1,AX25-D34,-1)</f>
        <v>0</v>
      </c>
      <c r="AY34" s="100">
        <f t="shared" si="61"/>
        <v>0</v>
      </c>
      <c r="AZ34" s="100">
        <f t="shared" si="61"/>
        <v>-1</v>
      </c>
      <c r="BA34" s="100">
        <f t="shared" si="61"/>
        <v>-1</v>
      </c>
      <c r="BB34" s="100">
        <f t="shared" si="61"/>
        <v>-1</v>
      </c>
      <c r="BC34" s="100">
        <f t="shared" si="61"/>
        <v>-3</v>
      </c>
      <c r="BD34" s="100">
        <f t="shared" si="61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90">
        <v>31</v>
      </c>
      <c r="BU34" s="191" t="s">
        <v>197</v>
      </c>
      <c r="BV34" s="192" t="s">
        <v>199</v>
      </c>
      <c r="BW34" s="190">
        <v>1</v>
      </c>
      <c r="BX34" s="10">
        <v>50</v>
      </c>
      <c r="BY34" s="193">
        <v>16.6666666666666</v>
      </c>
      <c r="BZ34" s="194">
        <v>33.3333333333333</v>
      </c>
      <c r="CA34" s="10">
        <v>270</v>
      </c>
      <c r="CB34" s="194">
        <v>66.6666666666666</v>
      </c>
      <c r="CC34" s="190" t="s">
        <v>194</v>
      </c>
      <c r="CD34" s="191">
        <v>0</v>
      </c>
      <c r="CE34" s="191">
        <v>1</v>
      </c>
      <c r="CF34" s="191">
        <v>3</v>
      </c>
      <c r="CG34" s="92" t="str">
        <f t="shared" si="0"/>
        <v>2,4</v>
      </c>
      <c r="CH34" s="192">
        <v>0</v>
      </c>
      <c r="CI34" s="192">
        <v>0</v>
      </c>
      <c r="CJ34" s="192">
        <v>4</v>
      </c>
      <c r="CK34" s="92" t="str">
        <f t="shared" si="15"/>
        <v>1,5</v>
      </c>
      <c r="CL34" s="190"/>
      <c r="CM34" s="5"/>
      <c r="CN34" s="5"/>
      <c r="CO34" s="5"/>
      <c r="CP34" s="5"/>
      <c r="CQ34" s="5"/>
      <c r="CR34" s="5"/>
      <c r="CS34" s="5"/>
    </row>
    <row r="35" spans="1:97" ht="12" customHeight="1" x14ac:dyDescent="0.25">
      <c r="A35" s="5"/>
      <c r="B35" s="11">
        <f t="shared" si="59"/>
        <v>3</v>
      </c>
      <c r="C35" s="181"/>
      <c r="D35" s="10">
        <f t="shared" si="54"/>
        <v>22</v>
      </c>
      <c r="E35" s="10">
        <f t="shared" si="54"/>
        <v>23</v>
      </c>
      <c r="F35" s="165">
        <f t="shared" si="54"/>
        <v>24</v>
      </c>
      <c r="G35" s="10">
        <f t="shared" si="55"/>
        <v>25</v>
      </c>
      <c r="H35" s="166">
        <f t="shared" si="55"/>
        <v>26</v>
      </c>
      <c r="I35" s="10">
        <f t="shared" si="56"/>
        <v>27</v>
      </c>
      <c r="J35" s="10">
        <f t="shared" si="57"/>
        <v>28</v>
      </c>
      <c r="K35" s="181"/>
      <c r="L35" s="11"/>
      <c r="M35" s="5"/>
      <c r="N35" s="5"/>
      <c r="O35" s="11"/>
      <c r="P35" s="11"/>
      <c r="Q35" s="177">
        <v>0</v>
      </c>
      <c r="R35" s="177">
        <v>1</v>
      </c>
      <c r="S35" s="177">
        <v>2</v>
      </c>
      <c r="T35" s="177">
        <v>3</v>
      </c>
      <c r="U35" s="177">
        <v>4</v>
      </c>
      <c r="V35" s="177">
        <v>5</v>
      </c>
      <c r="W35" s="177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60"/>
        <v>3</v>
      </c>
      <c r="AW35" s="100"/>
      <c r="AX35" s="100">
        <f t="shared" ref="AX35:BD35" si="62">IF(D7=1,AX26-D35,-1)</f>
        <v>-3</v>
      </c>
      <c r="AY35" s="100">
        <f t="shared" si="62"/>
        <v>-3</v>
      </c>
      <c r="AZ35" s="100">
        <f t="shared" si="62"/>
        <v>-1</v>
      </c>
      <c r="BA35" s="100">
        <f t="shared" si="62"/>
        <v>-1</v>
      </c>
      <c r="BB35" s="100">
        <f t="shared" si="62"/>
        <v>-1</v>
      </c>
      <c r="BC35" s="100">
        <f t="shared" si="62"/>
        <v>-6</v>
      </c>
      <c r="BD35" s="100">
        <f t="shared" si="62"/>
        <v>-6</v>
      </c>
      <c r="BE35" s="100"/>
      <c r="BF35" s="11"/>
      <c r="BG35" s="5"/>
      <c r="BH35" s="8"/>
      <c r="BI35">
        <v>3</v>
      </c>
      <c r="BS35" s="8"/>
      <c r="BT35" s="190">
        <v>32</v>
      </c>
      <c r="BU35" s="191" t="s">
        <v>197</v>
      </c>
      <c r="BV35" s="192" t="s">
        <v>200</v>
      </c>
      <c r="BW35" s="190">
        <v>1</v>
      </c>
      <c r="BX35" s="10">
        <v>50</v>
      </c>
      <c r="BY35" s="193">
        <v>16.6666666666666</v>
      </c>
      <c r="BZ35" s="194">
        <v>33.3333333333333</v>
      </c>
      <c r="CA35" s="10">
        <v>270</v>
      </c>
      <c r="CB35" s="194">
        <v>74.535599249992998</v>
      </c>
      <c r="CC35" s="190" t="s">
        <v>194</v>
      </c>
      <c r="CD35" s="191">
        <v>0</v>
      </c>
      <c r="CE35" s="191">
        <v>1</v>
      </c>
      <c r="CF35" s="191">
        <v>3</v>
      </c>
      <c r="CG35" s="92" t="str">
        <f t="shared" si="0"/>
        <v>2,4</v>
      </c>
      <c r="CH35" s="192">
        <v>0</v>
      </c>
      <c r="CI35" s="192">
        <v>0</v>
      </c>
      <c r="CJ35" s="192">
        <v>5</v>
      </c>
      <c r="CK35" s="92" t="str">
        <f t="shared" si="15"/>
        <v>1,6</v>
      </c>
      <c r="CL35" s="190"/>
      <c r="CM35" s="5"/>
      <c r="CN35" s="5"/>
      <c r="CO35" s="5"/>
      <c r="CP35" s="5"/>
      <c r="CQ35" s="5"/>
      <c r="CR35" s="5"/>
      <c r="CS35" s="5"/>
    </row>
    <row r="36" spans="1:97" ht="12" customHeight="1" x14ac:dyDescent="0.25">
      <c r="A36" s="5"/>
      <c r="B36" s="11">
        <f t="shared" si="59"/>
        <v>4</v>
      </c>
      <c r="C36" s="181"/>
      <c r="D36" s="10">
        <f t="shared" si="54"/>
        <v>29</v>
      </c>
      <c r="E36" s="10">
        <f t="shared" si="54"/>
        <v>30</v>
      </c>
      <c r="F36" s="167">
        <f t="shared" si="54"/>
        <v>31</v>
      </c>
      <c r="G36" s="168">
        <f t="shared" si="55"/>
        <v>32</v>
      </c>
      <c r="H36" s="169">
        <f t="shared" si="55"/>
        <v>33</v>
      </c>
      <c r="I36" s="10">
        <f t="shared" si="56"/>
        <v>34</v>
      </c>
      <c r="J36" s="10">
        <f t="shared" si="57"/>
        <v>35</v>
      </c>
      <c r="K36" s="181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60"/>
        <v>4</v>
      </c>
      <c r="AW36" s="100"/>
      <c r="AX36" s="100">
        <f t="shared" ref="AX36:BD36" si="63">IF(D8=1,AX27-D36,-1)</f>
        <v>-6</v>
      </c>
      <c r="AY36" s="100">
        <f t="shared" si="63"/>
        <v>-6</v>
      </c>
      <c r="AZ36" s="100">
        <f t="shared" si="63"/>
        <v>-1</v>
      </c>
      <c r="BA36" s="100">
        <f t="shared" si="63"/>
        <v>-1</v>
      </c>
      <c r="BB36" s="100">
        <f t="shared" si="63"/>
        <v>-1</v>
      </c>
      <c r="BC36" s="100">
        <f t="shared" si="63"/>
        <v>-9</v>
      </c>
      <c r="BD36" s="100">
        <f t="shared" si="63"/>
        <v>-9</v>
      </c>
      <c r="BE36" s="100"/>
      <c r="BF36" s="11"/>
      <c r="BG36" s="5"/>
      <c r="BH36" s="8"/>
      <c r="BI36">
        <v>4</v>
      </c>
      <c r="BS36" s="8"/>
      <c r="BT36" s="190">
        <v>33</v>
      </c>
      <c r="BU36" s="191" t="s">
        <v>201</v>
      </c>
      <c r="BV36" s="192" t="s">
        <v>202</v>
      </c>
      <c r="BW36" s="190">
        <v>1</v>
      </c>
      <c r="BX36" s="10">
        <v>50</v>
      </c>
      <c r="BY36" s="193">
        <v>16.6666666666666</v>
      </c>
      <c r="BZ36" s="194">
        <v>33.3333333333333</v>
      </c>
      <c r="CA36" s="10">
        <v>270</v>
      </c>
      <c r="CB36" s="194">
        <v>74.535599249992899</v>
      </c>
      <c r="CC36" s="190" t="s">
        <v>194</v>
      </c>
      <c r="CD36" s="191">
        <v>0</v>
      </c>
      <c r="CE36" s="191">
        <v>1</v>
      </c>
      <c r="CF36" s="191">
        <v>4</v>
      </c>
      <c r="CG36" s="92" t="str">
        <f t="shared" si="0"/>
        <v>2,5</v>
      </c>
      <c r="CH36" s="192">
        <v>0</v>
      </c>
      <c r="CI36" s="192">
        <v>0</v>
      </c>
      <c r="CJ36" s="192">
        <v>6</v>
      </c>
      <c r="CK36" s="92" t="str">
        <f t="shared" si="15"/>
        <v>1,7</v>
      </c>
      <c r="CL36" s="190"/>
      <c r="CM36" s="5"/>
      <c r="CN36" s="5"/>
      <c r="CO36" s="5"/>
      <c r="CP36" s="5"/>
      <c r="CQ36" s="5"/>
      <c r="CR36" s="5"/>
      <c r="CS36" s="5"/>
    </row>
    <row r="37" spans="1:97" ht="12" customHeight="1" x14ac:dyDescent="0.25">
      <c r="A37" s="5"/>
      <c r="B37" s="11">
        <f t="shared" si="59"/>
        <v>5</v>
      </c>
      <c r="C37" s="181"/>
      <c r="D37" s="10">
        <f t="shared" si="54"/>
        <v>36</v>
      </c>
      <c r="E37" s="10">
        <f t="shared" si="54"/>
        <v>37</v>
      </c>
      <c r="F37" s="10">
        <f t="shared" si="54"/>
        <v>38</v>
      </c>
      <c r="G37" s="10">
        <f t="shared" si="55"/>
        <v>39</v>
      </c>
      <c r="H37" s="10">
        <f t="shared" si="55"/>
        <v>40</v>
      </c>
      <c r="I37" s="10">
        <f t="shared" si="56"/>
        <v>41</v>
      </c>
      <c r="J37" s="10">
        <f t="shared" si="57"/>
        <v>42</v>
      </c>
      <c r="K37" s="181"/>
      <c r="L37" s="11"/>
      <c r="M37" s="5"/>
      <c r="N37" s="5"/>
      <c r="O37" s="177">
        <v>0</v>
      </c>
      <c r="P37" s="79">
        <v>0</v>
      </c>
      <c r="Q37" s="49">
        <f t="shared" ref="Q37:AC37" si="64">IF(ISNUMBER(MATCH(Q21,$CK$3:$CK$38,0)),$CK$2,IF(ISNUMBER(MATCH(Q21,$CG$3:$CG$38,0)),$CG$2,$AG$3))</f>
        <v>2</v>
      </c>
      <c r="R37" s="49">
        <f t="shared" si="64"/>
        <v>2</v>
      </c>
      <c r="S37" s="49">
        <f t="shared" si="64"/>
        <v>2</v>
      </c>
      <c r="T37" s="49">
        <f t="shared" si="64"/>
        <v>2</v>
      </c>
      <c r="U37" s="49">
        <f t="shared" si="64"/>
        <v>2</v>
      </c>
      <c r="V37" s="49">
        <f t="shared" si="64"/>
        <v>2</v>
      </c>
      <c r="W37" s="49">
        <f t="shared" si="64"/>
        <v>2</v>
      </c>
      <c r="X37" s="49">
        <f t="shared" si="64"/>
        <v>2</v>
      </c>
      <c r="Y37" s="49">
        <f t="shared" si="64"/>
        <v>2</v>
      </c>
      <c r="Z37" s="49">
        <f t="shared" si="64"/>
        <v>0</v>
      </c>
      <c r="AA37" s="49">
        <f t="shared" si="64"/>
        <v>0</v>
      </c>
      <c r="AB37" s="49">
        <f t="shared" si="64"/>
        <v>0</v>
      </c>
      <c r="AC37" s="49">
        <f t="shared" si="64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60"/>
        <v>5</v>
      </c>
      <c r="AW37" s="100"/>
      <c r="AX37" s="100">
        <f t="shared" ref="AX37:BD37" si="65">IF(D9=1,AX28-D37,-1)</f>
        <v>-9</v>
      </c>
      <c r="AY37" s="100">
        <f t="shared" si="65"/>
        <v>-9</v>
      </c>
      <c r="AZ37" s="100">
        <f t="shared" si="65"/>
        <v>-9</v>
      </c>
      <c r="BA37" s="100">
        <f t="shared" si="65"/>
        <v>-9</v>
      </c>
      <c r="BB37" s="100">
        <f t="shared" si="65"/>
        <v>-9</v>
      </c>
      <c r="BC37" s="100">
        <f t="shared" si="65"/>
        <v>-9</v>
      </c>
      <c r="BD37" s="100">
        <f t="shared" si="65"/>
        <v>-9</v>
      </c>
      <c r="BE37" s="100"/>
      <c r="BF37" s="11"/>
      <c r="BG37" s="5"/>
      <c r="BH37" s="8"/>
      <c r="BI37">
        <v>5</v>
      </c>
      <c r="BS37" s="8"/>
      <c r="BT37" s="190">
        <v>34</v>
      </c>
      <c r="BU37" s="191" t="s">
        <v>201</v>
      </c>
      <c r="BV37" s="192" t="s">
        <v>203</v>
      </c>
      <c r="BW37" s="190">
        <v>1</v>
      </c>
      <c r="BX37" s="10">
        <v>50</v>
      </c>
      <c r="BY37" s="193">
        <v>16.6666666666666</v>
      </c>
      <c r="BZ37" s="194">
        <v>33.3333333333333</v>
      </c>
      <c r="CA37" s="10">
        <v>270</v>
      </c>
      <c r="CB37" s="194">
        <v>66.6666666666666</v>
      </c>
      <c r="CC37" s="190" t="s">
        <v>194</v>
      </c>
      <c r="CD37" s="191">
        <v>0</v>
      </c>
      <c r="CE37" s="191">
        <v>1</v>
      </c>
      <c r="CF37" s="191">
        <v>4</v>
      </c>
      <c r="CG37" s="92" t="str">
        <f t="shared" si="0"/>
        <v>2,5</v>
      </c>
      <c r="CH37" s="192">
        <v>0</v>
      </c>
      <c r="CI37" s="192">
        <v>0</v>
      </c>
      <c r="CJ37" s="192">
        <v>7</v>
      </c>
      <c r="CK37" s="92" t="str">
        <f t="shared" si="15"/>
        <v>1,8</v>
      </c>
      <c r="CL37" s="190"/>
      <c r="CM37" s="5"/>
      <c r="CN37" s="5"/>
      <c r="CO37" s="5"/>
      <c r="CP37" s="5"/>
      <c r="CQ37" s="5"/>
      <c r="CR37" s="5"/>
      <c r="CS37" s="5"/>
    </row>
    <row r="38" spans="1:97" ht="12" customHeight="1" x14ac:dyDescent="0.25">
      <c r="A38" s="5"/>
      <c r="B38" s="11">
        <f t="shared" si="59"/>
        <v>6</v>
      </c>
      <c r="C38" s="181"/>
      <c r="D38" s="10">
        <f t="shared" si="54"/>
        <v>43</v>
      </c>
      <c r="E38" s="10">
        <f t="shared" si="54"/>
        <v>44</v>
      </c>
      <c r="F38" s="10">
        <f t="shared" si="54"/>
        <v>45</v>
      </c>
      <c r="G38" s="10">
        <f t="shared" si="55"/>
        <v>46</v>
      </c>
      <c r="H38" s="10">
        <f t="shared" si="55"/>
        <v>47</v>
      </c>
      <c r="I38" s="10">
        <f t="shared" si="56"/>
        <v>48</v>
      </c>
      <c r="J38" s="10">
        <f t="shared" si="57"/>
        <v>49</v>
      </c>
      <c r="K38" s="181"/>
      <c r="L38" s="11"/>
      <c r="M38" s="5"/>
      <c r="N38" s="5"/>
      <c r="O38" s="177">
        <v>1</v>
      </c>
      <c r="P38" s="79">
        <v>1</v>
      </c>
      <c r="Q38" s="49">
        <f t="shared" ref="Q38:AC38" si="66">IF(ISNUMBER(MATCH(Q22,$CK$3:$CK$38,0)),$CK$2,IF(ISNUMBER(MATCH(Q22,$CG$3:$CG$38,0)),$CG$2,$AG$3))</f>
        <v>2</v>
      </c>
      <c r="R38" s="49">
        <f t="shared" si="66"/>
        <v>0</v>
      </c>
      <c r="S38" s="49">
        <f t="shared" si="66"/>
        <v>1</v>
      </c>
      <c r="T38" s="49">
        <f t="shared" si="66"/>
        <v>1</v>
      </c>
      <c r="U38" s="49">
        <f t="shared" si="66"/>
        <v>1</v>
      </c>
      <c r="V38" s="49">
        <f t="shared" si="66"/>
        <v>0</v>
      </c>
      <c r="W38" s="49">
        <f t="shared" si="66"/>
        <v>0</v>
      </c>
      <c r="X38" s="49">
        <f t="shared" si="66"/>
        <v>0</v>
      </c>
      <c r="Y38" s="49">
        <f t="shared" si="66"/>
        <v>2</v>
      </c>
      <c r="Z38" s="49">
        <f t="shared" si="66"/>
        <v>0</v>
      </c>
      <c r="AA38" s="49">
        <f t="shared" si="66"/>
        <v>0</v>
      </c>
      <c r="AB38" s="49">
        <f t="shared" si="66"/>
        <v>0</v>
      </c>
      <c r="AC38" s="49">
        <f t="shared" si="66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60"/>
        <v>6</v>
      </c>
      <c r="AW38" s="100"/>
      <c r="AX38" s="100">
        <f t="shared" ref="AX38:BD38" si="67">IF(D10=1,AX29-D38,-1)</f>
        <v>-9</v>
      </c>
      <c r="AY38" s="100">
        <f t="shared" si="67"/>
        <v>-9</v>
      </c>
      <c r="AZ38" s="100">
        <f t="shared" si="67"/>
        <v>-9</v>
      </c>
      <c r="BA38" s="100">
        <f t="shared" si="67"/>
        <v>-9</v>
      </c>
      <c r="BB38" s="100">
        <f t="shared" si="67"/>
        <v>-9</v>
      </c>
      <c r="BC38" s="100">
        <f t="shared" si="67"/>
        <v>-9</v>
      </c>
      <c r="BD38" s="100">
        <f t="shared" si="67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90">
        <v>35</v>
      </c>
      <c r="BU38" s="191" t="s">
        <v>201</v>
      </c>
      <c r="BV38" s="192" t="s">
        <v>182</v>
      </c>
      <c r="BW38" s="190">
        <v>1</v>
      </c>
      <c r="BX38" s="10">
        <v>50</v>
      </c>
      <c r="BY38" s="193">
        <v>16.6666666666666</v>
      </c>
      <c r="BZ38" s="194">
        <v>33.3333333333333</v>
      </c>
      <c r="CA38" s="10">
        <v>270</v>
      </c>
      <c r="CB38" s="194">
        <v>74.535599249992998</v>
      </c>
      <c r="CC38" s="190" t="s">
        <v>194</v>
      </c>
      <c r="CD38" s="191">
        <v>0</v>
      </c>
      <c r="CE38" s="191">
        <v>1</v>
      </c>
      <c r="CF38" s="191">
        <v>4</v>
      </c>
      <c r="CG38" s="92" t="str">
        <f t="shared" si="0"/>
        <v>2,5</v>
      </c>
      <c r="CH38" s="192">
        <v>0</v>
      </c>
      <c r="CI38" s="192">
        <v>0</v>
      </c>
      <c r="CJ38" s="192">
        <v>8</v>
      </c>
      <c r="CK38" s="92" t="str">
        <f t="shared" si="15"/>
        <v>1,9</v>
      </c>
      <c r="CL38" s="190"/>
      <c r="CM38" s="5"/>
      <c r="CN38" s="5"/>
      <c r="CO38" s="5"/>
      <c r="CP38" s="5"/>
      <c r="CQ38" s="5"/>
      <c r="CR38" s="5"/>
      <c r="CS38" s="5"/>
    </row>
    <row r="39" spans="1:97" ht="12" customHeight="1" x14ac:dyDescent="0.25">
      <c r="A39" s="5"/>
      <c r="B39" s="11"/>
      <c r="C39" s="181"/>
      <c r="D39" s="181"/>
      <c r="E39" s="181"/>
      <c r="F39" s="181"/>
      <c r="G39" s="181"/>
      <c r="H39" s="181"/>
      <c r="I39" s="181"/>
      <c r="J39" s="181"/>
      <c r="K39" s="181"/>
      <c r="L39" s="11"/>
      <c r="M39" s="5"/>
      <c r="N39" s="5"/>
      <c r="O39" s="177">
        <v>2</v>
      </c>
      <c r="P39" s="79">
        <v>2</v>
      </c>
      <c r="Q39" s="49">
        <f t="shared" ref="Q39:AC39" si="68">IF(ISNUMBER(MATCH(Q23,$CK$3:$CK$38,0)),$CK$2,IF(ISNUMBER(MATCH(Q23,$CG$3:$CG$38,0)),$CG$2,$AG$3))</f>
        <v>2</v>
      </c>
      <c r="R39" s="49">
        <f t="shared" si="68"/>
        <v>1</v>
      </c>
      <c r="S39" s="49">
        <f t="shared" si="68"/>
        <v>0</v>
      </c>
      <c r="T39" s="49">
        <f t="shared" si="68"/>
        <v>0</v>
      </c>
      <c r="U39" s="49">
        <f t="shared" si="68"/>
        <v>0</v>
      </c>
      <c r="V39" s="49">
        <f t="shared" si="68"/>
        <v>1</v>
      </c>
      <c r="W39" s="49">
        <f t="shared" si="68"/>
        <v>0</v>
      </c>
      <c r="X39" s="49">
        <f t="shared" si="68"/>
        <v>0</v>
      </c>
      <c r="Y39" s="49">
        <f t="shared" si="68"/>
        <v>2</v>
      </c>
      <c r="Z39" s="49">
        <f t="shared" si="68"/>
        <v>0</v>
      </c>
      <c r="AA39" s="49">
        <f t="shared" si="68"/>
        <v>0</v>
      </c>
      <c r="AB39" s="49">
        <f t="shared" si="68"/>
        <v>0</v>
      </c>
      <c r="AC39" s="49">
        <f t="shared" si="68"/>
        <v>0</v>
      </c>
      <c r="AD39" s="109"/>
      <c r="AE39" s="5"/>
      <c r="AF39" s="40">
        <v>3</v>
      </c>
      <c r="AG39" s="161">
        <f t="shared" ref="AG39:AG49" si="69">AG38+1</f>
        <v>3</v>
      </c>
      <c r="AH39" s="40">
        <v>1</v>
      </c>
      <c r="AI39" s="40">
        <v>2</v>
      </c>
      <c r="AJ39" s="184" t="s">
        <v>0</v>
      </c>
      <c r="AK39" s="40" t="str">
        <f>AJ39</f>
        <v>a</v>
      </c>
      <c r="AL39" s="40" t="str">
        <f t="shared" ref="AL39:AL47" si="70">AK39</f>
        <v>a</v>
      </c>
      <c r="AM39" s="185" t="s">
        <v>65</v>
      </c>
      <c r="AN39" s="40" t="str">
        <f>AM39</f>
        <v>b</v>
      </c>
      <c r="AO39" s="174" t="str">
        <f t="shared" ref="AO39:AO47" si="71">AN39</f>
        <v>b</v>
      </c>
      <c r="AP39" s="184" t="s">
        <v>59</v>
      </c>
      <c r="AQ39" s="40" t="str">
        <f>AP39</f>
        <v>c</v>
      </c>
      <c r="AR39" s="40" t="str">
        <f t="shared" ref="AR39:AR47" si="72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190"/>
      <c r="BU39" s="190"/>
      <c r="BV39" s="190"/>
      <c r="BW39" s="190"/>
      <c r="BX39" s="190"/>
      <c r="BY39" s="190"/>
      <c r="BZ39" s="190"/>
      <c r="CA39" s="190"/>
      <c r="CB39" s="190"/>
      <c r="CC39" s="190"/>
      <c r="CD39" s="190"/>
      <c r="CE39" s="190"/>
      <c r="CF39" s="190"/>
      <c r="CG39" s="190"/>
      <c r="CH39" s="190"/>
      <c r="CI39" s="190"/>
      <c r="CJ39" s="190"/>
      <c r="CK39" s="190"/>
      <c r="CL39" s="190"/>
      <c r="CM39" s="5"/>
      <c r="CN39" s="5"/>
      <c r="CO39" s="5"/>
      <c r="CP39" s="5"/>
      <c r="CQ39" s="5"/>
      <c r="CR39" s="5"/>
      <c r="CS39" s="5"/>
    </row>
    <row r="40" spans="1:97" ht="12" customHeight="1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77">
        <v>3</v>
      </c>
      <c r="P40" s="79">
        <v>3</v>
      </c>
      <c r="Q40" s="49">
        <f t="shared" ref="Q40:AC40" si="73">IF(ISNUMBER(MATCH(Q24,$CK$3:$CK$38,0)),$CK$2,IF(ISNUMBER(MATCH(Q24,$CG$3:$CG$38,0)),$CG$2,$AG$3))</f>
        <v>2</v>
      </c>
      <c r="R40" s="49">
        <f t="shared" si="73"/>
        <v>1</v>
      </c>
      <c r="S40" s="49">
        <f t="shared" si="73"/>
        <v>0</v>
      </c>
      <c r="T40" s="49">
        <f t="shared" si="73"/>
        <v>0</v>
      </c>
      <c r="U40" s="49">
        <f t="shared" si="73"/>
        <v>0</v>
      </c>
      <c r="V40" s="49">
        <f t="shared" si="73"/>
        <v>1</v>
      </c>
      <c r="W40" s="49">
        <f t="shared" si="73"/>
        <v>0</v>
      </c>
      <c r="X40" s="49">
        <f t="shared" si="73"/>
        <v>0</v>
      </c>
      <c r="Y40" s="49">
        <f t="shared" si="73"/>
        <v>2</v>
      </c>
      <c r="Z40" s="49">
        <f t="shared" si="73"/>
        <v>0</v>
      </c>
      <c r="AA40" s="49">
        <f t="shared" si="73"/>
        <v>0</v>
      </c>
      <c r="AB40" s="49">
        <f t="shared" si="73"/>
        <v>0</v>
      </c>
      <c r="AC40" s="49">
        <f t="shared" si="73"/>
        <v>0</v>
      </c>
      <c r="AD40" s="109"/>
      <c r="AE40" s="5"/>
      <c r="AF40" s="40">
        <v>3</v>
      </c>
      <c r="AG40" s="161">
        <f t="shared" si="69"/>
        <v>4</v>
      </c>
      <c r="AH40" s="40">
        <v>0</v>
      </c>
      <c r="AI40" s="40">
        <v>0</v>
      </c>
      <c r="AJ40" s="40" t="str">
        <f>AJ39</f>
        <v>a</v>
      </c>
      <c r="AK40" s="40" t="str">
        <f t="shared" ref="AK40" si="74">AJ40</f>
        <v>a</v>
      </c>
      <c r="AL40" s="40" t="str">
        <f t="shared" si="70"/>
        <v>a</v>
      </c>
      <c r="AM40" s="172" t="str">
        <f>AM39</f>
        <v>b</v>
      </c>
      <c r="AN40" s="40" t="str">
        <f t="shared" ref="AN40" si="75">AM40</f>
        <v>b</v>
      </c>
      <c r="AO40" s="174" t="str">
        <f t="shared" si="71"/>
        <v>b</v>
      </c>
      <c r="AP40" s="40" t="str">
        <f>AP39</f>
        <v>c</v>
      </c>
      <c r="AQ40" s="40" t="str">
        <f t="shared" ref="AQ40" si="76">AP40</f>
        <v>c</v>
      </c>
      <c r="AR40" s="40" t="str">
        <f t="shared" si="72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90"/>
      <c r="BU40" s="190"/>
      <c r="BV40" s="190"/>
      <c r="BW40" s="190"/>
      <c r="BX40" s="190"/>
      <c r="BY40" s="190"/>
      <c r="BZ40" s="190"/>
      <c r="CA40" s="190"/>
      <c r="CB40" s="190"/>
      <c r="CC40" s="190"/>
      <c r="CD40" s="190"/>
      <c r="CE40" s="190"/>
      <c r="CF40" s="190"/>
      <c r="CG40" s="190"/>
      <c r="CH40" s="190"/>
      <c r="CI40" s="190"/>
      <c r="CJ40" s="190"/>
      <c r="CK40" s="190"/>
      <c r="CL40" s="190"/>
      <c r="CM40" s="5"/>
      <c r="CN40" s="5"/>
      <c r="CO40" s="5"/>
      <c r="CP40" s="5"/>
      <c r="CQ40" s="5"/>
      <c r="CR40" s="5"/>
      <c r="CS40" s="5"/>
    </row>
    <row r="41" spans="1:97" ht="12" customHeight="1" x14ac:dyDescent="0.25">
      <c r="A41" s="5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77">
        <v>4</v>
      </c>
      <c r="P41" s="79">
        <v>4</v>
      </c>
      <c r="Q41" s="49">
        <f t="shared" ref="Q41:AC41" si="77">IF(ISNUMBER(MATCH(Q25,$CK$3:$CK$38,0)),$CK$2,IF(ISNUMBER(MATCH(Q25,$CG$3:$CG$38,0)),$CG$2,$AG$3))</f>
        <v>2</v>
      </c>
      <c r="R41" s="49">
        <f t="shared" si="77"/>
        <v>1</v>
      </c>
      <c r="S41" s="49">
        <f t="shared" si="77"/>
        <v>0</v>
      </c>
      <c r="T41" s="49">
        <f t="shared" si="77"/>
        <v>0</v>
      </c>
      <c r="U41" s="49">
        <f t="shared" si="77"/>
        <v>0</v>
      </c>
      <c r="V41" s="49">
        <f t="shared" si="77"/>
        <v>1</v>
      </c>
      <c r="W41" s="49">
        <f t="shared" si="77"/>
        <v>0</v>
      </c>
      <c r="X41" s="49">
        <f t="shared" si="77"/>
        <v>0</v>
      </c>
      <c r="Y41" s="49">
        <f t="shared" si="77"/>
        <v>2</v>
      </c>
      <c r="Z41" s="49">
        <f t="shared" si="77"/>
        <v>0</v>
      </c>
      <c r="AA41" s="49">
        <f t="shared" si="77"/>
        <v>0</v>
      </c>
      <c r="AB41" s="49">
        <f t="shared" si="77"/>
        <v>0</v>
      </c>
      <c r="AC41" s="49">
        <f t="shared" si="77"/>
        <v>0</v>
      </c>
      <c r="AD41" s="109"/>
      <c r="AE41" s="5"/>
      <c r="AF41" s="40">
        <v>3</v>
      </c>
      <c r="AG41" s="161">
        <f t="shared" si="69"/>
        <v>5</v>
      </c>
      <c r="AH41" s="40">
        <v>0</v>
      </c>
      <c r="AI41" s="40">
        <v>0</v>
      </c>
      <c r="AJ41" s="40" t="str">
        <f>AJ40</f>
        <v>a</v>
      </c>
      <c r="AK41" s="40" t="str">
        <f t="shared" ref="AK41" si="78">AJ41</f>
        <v>a</v>
      </c>
      <c r="AL41" s="40" t="str">
        <f t="shared" si="70"/>
        <v>a</v>
      </c>
      <c r="AM41" s="172" t="str">
        <f>AM40</f>
        <v>b</v>
      </c>
      <c r="AN41" s="40" t="str">
        <f t="shared" ref="AN41" si="79">AM41</f>
        <v>b</v>
      </c>
      <c r="AO41" s="174" t="str">
        <f t="shared" si="71"/>
        <v>b</v>
      </c>
      <c r="AP41" s="40" t="str">
        <f>AP40</f>
        <v>c</v>
      </c>
      <c r="AQ41" s="40" t="str">
        <f t="shared" ref="AQ41" si="80">AP41</f>
        <v>c</v>
      </c>
      <c r="AR41" s="40" t="str">
        <f t="shared" si="72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81">AX23-D23</f>
        <v>0</v>
      </c>
      <c r="AY41" s="100">
        <f t="shared" si="81"/>
        <v>0</v>
      </c>
      <c r="AZ41" s="100">
        <f t="shared" si="81"/>
        <v>0</v>
      </c>
      <c r="BA41" s="100">
        <f t="shared" si="81"/>
        <v>0</v>
      </c>
      <c r="BB41" s="100">
        <f t="shared" si="81"/>
        <v>0</v>
      </c>
      <c r="BC41" s="100">
        <f t="shared" si="81"/>
        <v>0</v>
      </c>
      <c r="BD41" s="100">
        <f t="shared" si="81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190"/>
      <c r="BU41" s="190"/>
      <c r="BV41" s="190"/>
      <c r="BW41" s="190"/>
      <c r="BX41" s="190"/>
      <c r="BY41" s="190"/>
      <c r="BZ41" s="190"/>
      <c r="CA41" s="190"/>
      <c r="CB41" s="190"/>
      <c r="CC41" s="190"/>
      <c r="CD41" s="190"/>
      <c r="CE41" s="190"/>
      <c r="CF41" s="190"/>
      <c r="CG41" s="190"/>
      <c r="CH41" s="190"/>
      <c r="CI41" s="190"/>
      <c r="CJ41" s="190"/>
      <c r="CK41" s="190"/>
      <c r="CL41" s="190"/>
      <c r="CM41" s="5"/>
      <c r="CN41" s="5"/>
      <c r="CO41" s="5"/>
      <c r="CP41" s="5"/>
      <c r="CQ41" s="5"/>
      <c r="CR41" s="5"/>
      <c r="CS41" s="5"/>
    </row>
    <row r="42" spans="1:97" ht="12" customHeight="1" x14ac:dyDescent="0.25">
      <c r="A42" s="5"/>
      <c r="B42" s="11">
        <f t="shared" ref="B42:B48" si="82">C4</f>
        <v>0</v>
      </c>
      <c r="C42" s="11">
        <f>COLUMN()</f>
        <v>3</v>
      </c>
      <c r="D42" s="198" t="str">
        <f t="shared" ref="D42:J48" si="83">_xlfn.CONCAT(COLUMN()-$C42,",",ROW()-D$41)</f>
        <v>1,1</v>
      </c>
      <c r="E42" s="198" t="str">
        <f t="shared" si="83"/>
        <v>2,1</v>
      </c>
      <c r="F42" s="198" t="str">
        <f t="shared" si="83"/>
        <v>3,1</v>
      </c>
      <c r="G42" s="198" t="str">
        <f t="shared" si="83"/>
        <v>4,1</v>
      </c>
      <c r="H42" s="198" t="str">
        <f t="shared" si="83"/>
        <v>5,1</v>
      </c>
      <c r="I42" s="198" t="str">
        <f t="shared" si="83"/>
        <v>6,1</v>
      </c>
      <c r="J42" s="198" t="str">
        <f t="shared" si="83"/>
        <v>7,1</v>
      </c>
      <c r="K42" s="11">
        <f>ROW()</f>
        <v>42</v>
      </c>
      <c r="L42" s="11"/>
      <c r="M42" s="5"/>
      <c r="N42" s="5"/>
      <c r="O42" s="177">
        <v>5</v>
      </c>
      <c r="P42" s="79">
        <v>5</v>
      </c>
      <c r="Q42" s="49">
        <f t="shared" ref="Q42:AC42" si="84">IF(ISNUMBER(MATCH(Q26,$CK$3:$CK$38,0)),$CK$2,IF(ISNUMBER(MATCH(Q26,$CG$3:$CG$38,0)),$CG$2,$AG$3))</f>
        <v>2</v>
      </c>
      <c r="R42" s="49">
        <f t="shared" si="84"/>
        <v>0</v>
      </c>
      <c r="S42" s="49">
        <f t="shared" si="84"/>
        <v>1</v>
      </c>
      <c r="T42" s="49">
        <f t="shared" si="84"/>
        <v>1</v>
      </c>
      <c r="U42" s="49">
        <f t="shared" si="84"/>
        <v>1</v>
      </c>
      <c r="V42" s="49">
        <f t="shared" si="84"/>
        <v>0</v>
      </c>
      <c r="W42" s="49">
        <f t="shared" si="84"/>
        <v>0</v>
      </c>
      <c r="X42" s="49">
        <f t="shared" si="84"/>
        <v>0</v>
      </c>
      <c r="Y42" s="49">
        <f t="shared" si="84"/>
        <v>2</v>
      </c>
      <c r="Z42" s="49">
        <f t="shared" si="84"/>
        <v>0</v>
      </c>
      <c r="AA42" s="49">
        <f t="shared" si="84"/>
        <v>0</v>
      </c>
      <c r="AB42" s="49">
        <f t="shared" si="84"/>
        <v>0</v>
      </c>
      <c r="AC42" s="49">
        <f t="shared" si="84"/>
        <v>0</v>
      </c>
      <c r="AD42" s="109"/>
      <c r="AE42" s="5"/>
      <c r="AF42" s="40">
        <v>4</v>
      </c>
      <c r="AG42" s="161">
        <f t="shared" si="69"/>
        <v>6</v>
      </c>
      <c r="AH42" s="40">
        <v>1</v>
      </c>
      <c r="AI42" s="40">
        <v>2</v>
      </c>
      <c r="AJ42" s="186" t="s">
        <v>87</v>
      </c>
      <c r="AK42" s="170" t="str">
        <f>AJ42</f>
        <v>d</v>
      </c>
      <c r="AL42" s="170" t="str">
        <f t="shared" si="70"/>
        <v>d</v>
      </c>
      <c r="AM42" s="187" t="s">
        <v>88</v>
      </c>
      <c r="AN42" s="170" t="str">
        <f>AM42</f>
        <v>e</v>
      </c>
      <c r="AO42" s="175" t="str">
        <f t="shared" si="71"/>
        <v>e</v>
      </c>
      <c r="AP42" s="186" t="s">
        <v>146</v>
      </c>
      <c r="AQ42" s="170" t="str">
        <f>AP42</f>
        <v>f</v>
      </c>
      <c r="AR42" s="170" t="str">
        <f t="shared" si="72"/>
        <v>f</v>
      </c>
      <c r="AS42" s="40">
        <v>3</v>
      </c>
      <c r="AT42" s="40">
        <v>4</v>
      </c>
      <c r="AU42" s="5"/>
      <c r="AV42" s="11">
        <f>AV41+1</f>
        <v>1</v>
      </c>
      <c r="AW42" s="100"/>
      <c r="AX42" s="100">
        <f t="shared" si="81"/>
        <v>0</v>
      </c>
      <c r="AY42" s="100">
        <f t="shared" si="81"/>
        <v>0</v>
      </c>
      <c r="AZ42" s="100">
        <f t="shared" si="81"/>
        <v>0</v>
      </c>
      <c r="BA42" s="100">
        <f t="shared" si="81"/>
        <v>0</v>
      </c>
      <c r="BB42" s="100">
        <f t="shared" si="81"/>
        <v>0</v>
      </c>
      <c r="BC42" s="100">
        <f t="shared" si="81"/>
        <v>0</v>
      </c>
      <c r="BD42" s="100">
        <f t="shared" si="81"/>
        <v>0</v>
      </c>
      <c r="BE42" s="100"/>
      <c r="BF42" s="11"/>
      <c r="BG42" s="5"/>
      <c r="BH42" s="8"/>
      <c r="BI42" s="197" t="s">
        <v>152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0"/>
      <c r="CI42" s="190"/>
      <c r="CJ42" s="190"/>
      <c r="CK42" s="190"/>
      <c r="CL42" s="190"/>
      <c r="CM42" s="5"/>
      <c r="CN42" s="5"/>
      <c r="CO42" s="5"/>
      <c r="CP42" s="5"/>
      <c r="CQ42" s="5"/>
      <c r="CR42" s="5"/>
      <c r="CS42" s="5"/>
    </row>
    <row r="43" spans="1:97" ht="12" customHeight="1" x14ac:dyDescent="0.25">
      <c r="A43" s="5"/>
      <c r="B43" s="11">
        <f t="shared" si="82"/>
        <v>1</v>
      </c>
      <c r="C43" s="11">
        <f>COLUMN()</f>
        <v>3</v>
      </c>
      <c r="D43" s="198" t="str">
        <f t="shared" si="83"/>
        <v>1,2</v>
      </c>
      <c r="E43" s="198" t="str">
        <f t="shared" si="83"/>
        <v>2,2</v>
      </c>
      <c r="F43" s="198" t="str">
        <f t="shared" si="83"/>
        <v>3,2</v>
      </c>
      <c r="G43" s="198" t="str">
        <f t="shared" si="83"/>
        <v>4,2</v>
      </c>
      <c r="H43" s="198" t="str">
        <f t="shared" si="83"/>
        <v>5,2</v>
      </c>
      <c r="I43" s="198" t="str">
        <f t="shared" si="83"/>
        <v>6,2</v>
      </c>
      <c r="J43" s="198" t="str">
        <f t="shared" si="83"/>
        <v>7,2</v>
      </c>
      <c r="K43" s="11">
        <f>ROW()</f>
        <v>43</v>
      </c>
      <c r="L43" s="11"/>
      <c r="M43" s="5"/>
      <c r="N43" s="5"/>
      <c r="O43" s="177">
        <v>6</v>
      </c>
      <c r="P43" s="79">
        <v>6</v>
      </c>
      <c r="Q43" s="49">
        <f t="shared" ref="Q43:AC43" si="85">IF(ISNUMBER(MATCH(Q27,$CK$3:$CK$38,0)),$CK$2,IF(ISNUMBER(MATCH(Q27,$CG$3:$CG$38,0)),$CG$2,$AG$3))</f>
        <v>2</v>
      </c>
      <c r="R43" s="49">
        <f t="shared" si="85"/>
        <v>0</v>
      </c>
      <c r="S43" s="49">
        <f t="shared" si="85"/>
        <v>0</v>
      </c>
      <c r="T43" s="49">
        <f t="shared" si="85"/>
        <v>0</v>
      </c>
      <c r="U43" s="49">
        <f t="shared" si="85"/>
        <v>0</v>
      </c>
      <c r="V43" s="49">
        <f t="shared" si="85"/>
        <v>0</v>
      </c>
      <c r="W43" s="49">
        <f t="shared" si="85"/>
        <v>0</v>
      </c>
      <c r="X43" s="49">
        <f t="shared" si="85"/>
        <v>0</v>
      </c>
      <c r="Y43" s="49">
        <f t="shared" si="85"/>
        <v>2</v>
      </c>
      <c r="Z43" s="49">
        <f t="shared" si="85"/>
        <v>0</v>
      </c>
      <c r="AA43" s="49">
        <f t="shared" si="85"/>
        <v>0</v>
      </c>
      <c r="AB43" s="49">
        <f t="shared" si="85"/>
        <v>0</v>
      </c>
      <c r="AC43" s="49">
        <f t="shared" si="85"/>
        <v>0</v>
      </c>
      <c r="AD43" s="5"/>
      <c r="AE43" s="5"/>
      <c r="AF43" s="40">
        <v>4</v>
      </c>
      <c r="AG43" s="161">
        <f t="shared" si="69"/>
        <v>7</v>
      </c>
      <c r="AH43" s="40">
        <v>0</v>
      </c>
      <c r="AI43" s="40">
        <v>0</v>
      </c>
      <c r="AJ43" s="40" t="str">
        <f>AJ42</f>
        <v>d</v>
      </c>
      <c r="AK43" s="40" t="str">
        <f t="shared" ref="AK43" si="86">AJ43</f>
        <v>d</v>
      </c>
      <c r="AL43" s="40" t="str">
        <f t="shared" si="70"/>
        <v>d</v>
      </c>
      <c r="AM43" s="172" t="str">
        <f>AM42</f>
        <v>e</v>
      </c>
      <c r="AN43" s="40" t="str">
        <f t="shared" ref="AN43" si="87">AM43</f>
        <v>e</v>
      </c>
      <c r="AO43" s="174" t="str">
        <f t="shared" si="71"/>
        <v>e</v>
      </c>
      <c r="AP43" s="40" t="str">
        <f>AP42</f>
        <v>f</v>
      </c>
      <c r="AQ43" s="40" t="str">
        <f t="shared" ref="AQ43" si="88">AP43</f>
        <v>f</v>
      </c>
      <c r="AR43" s="40" t="str">
        <f t="shared" si="72"/>
        <v>f</v>
      </c>
      <c r="AS43" s="40">
        <v>0</v>
      </c>
      <c r="AT43" s="40">
        <v>0</v>
      </c>
      <c r="AU43" s="5"/>
      <c r="AV43" s="11">
        <f t="shared" ref="AV43:AV47" si="89">AV42+1</f>
        <v>2</v>
      </c>
      <c r="AW43" s="100"/>
      <c r="AX43" s="100">
        <f t="shared" si="81"/>
        <v>0</v>
      </c>
      <c r="AY43" s="100">
        <f t="shared" si="81"/>
        <v>0</v>
      </c>
      <c r="AZ43" s="100">
        <f t="shared" si="81"/>
        <v>1</v>
      </c>
      <c r="BA43" s="100">
        <f t="shared" si="81"/>
        <v>1</v>
      </c>
      <c r="BB43" s="100">
        <f t="shared" si="81"/>
        <v>1</v>
      </c>
      <c r="BC43" s="100">
        <f t="shared" si="81"/>
        <v>0</v>
      </c>
      <c r="BD43" s="100">
        <f t="shared" si="81"/>
        <v>0</v>
      </c>
      <c r="BE43" s="100"/>
      <c r="BF43" s="11"/>
      <c r="BG43" s="5"/>
      <c r="BH43" s="8"/>
      <c r="BI43" s="197" t="s">
        <v>207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90"/>
      <c r="BU43" s="190"/>
      <c r="BV43" s="190"/>
      <c r="BW43" s="190"/>
      <c r="BX43" s="190"/>
      <c r="BY43" s="190"/>
      <c r="BZ43" s="190"/>
      <c r="CA43" s="190"/>
      <c r="CB43" s="190"/>
      <c r="CC43" s="190"/>
      <c r="CD43" s="190"/>
      <c r="CE43" s="190"/>
      <c r="CF43" s="190"/>
      <c r="CG43" s="190"/>
      <c r="CH43" s="190"/>
      <c r="CI43" s="190"/>
      <c r="CJ43" s="190"/>
      <c r="CK43" s="190"/>
      <c r="CL43" s="190"/>
      <c r="CM43" s="5"/>
      <c r="CN43" s="5"/>
      <c r="CO43" s="5"/>
      <c r="CP43" s="5"/>
      <c r="CQ43" s="5"/>
      <c r="CR43" s="5"/>
      <c r="CS43" s="5"/>
    </row>
    <row r="44" spans="1:97" ht="12" customHeight="1" x14ac:dyDescent="0.25">
      <c r="A44" s="5"/>
      <c r="B44" s="11">
        <f t="shared" si="82"/>
        <v>2</v>
      </c>
      <c r="C44" s="11">
        <f>COLUMN()</f>
        <v>3</v>
      </c>
      <c r="D44" s="198" t="str">
        <f t="shared" si="83"/>
        <v>1,3</v>
      </c>
      <c r="E44" s="198" t="str">
        <f t="shared" si="83"/>
        <v>2,3</v>
      </c>
      <c r="F44" s="199" t="str">
        <f t="shared" si="83"/>
        <v>3,3</v>
      </c>
      <c r="G44" s="200" t="str">
        <f t="shared" si="83"/>
        <v>4,3</v>
      </c>
      <c r="H44" s="201" t="str">
        <f t="shared" si="83"/>
        <v>5,3</v>
      </c>
      <c r="I44" s="198" t="str">
        <f t="shared" si="83"/>
        <v>6,3</v>
      </c>
      <c r="J44" s="198" t="str">
        <f t="shared" si="83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49">
        <f t="shared" ref="Q44:AC44" si="90">IF(ISNUMBER(MATCH(Q28,$CK$3:$CK$38,0)),$CK$2,IF(ISNUMBER(MATCH(Q28,$CG$3:$CG$38,0)),$CG$2,$AG$3))</f>
        <v>2</v>
      </c>
      <c r="R44" s="49">
        <f t="shared" si="90"/>
        <v>0</v>
      </c>
      <c r="S44" s="49">
        <f t="shared" si="90"/>
        <v>0</v>
      </c>
      <c r="T44" s="49">
        <f t="shared" si="90"/>
        <v>0</v>
      </c>
      <c r="U44" s="49">
        <f t="shared" si="90"/>
        <v>0</v>
      </c>
      <c r="V44" s="49">
        <f t="shared" si="90"/>
        <v>0</v>
      </c>
      <c r="W44" s="49">
        <f t="shared" si="90"/>
        <v>0</v>
      </c>
      <c r="X44" s="49">
        <f t="shared" si="90"/>
        <v>0</v>
      </c>
      <c r="Y44" s="49">
        <f t="shared" si="90"/>
        <v>2</v>
      </c>
      <c r="Z44" s="49">
        <f t="shared" si="90"/>
        <v>0</v>
      </c>
      <c r="AA44" s="49">
        <f t="shared" si="90"/>
        <v>0</v>
      </c>
      <c r="AB44" s="49">
        <f t="shared" si="90"/>
        <v>0</v>
      </c>
      <c r="AC44" s="49">
        <f t="shared" si="90"/>
        <v>0</v>
      </c>
      <c r="AD44" s="5"/>
      <c r="AE44" s="5"/>
      <c r="AF44" s="40">
        <v>4</v>
      </c>
      <c r="AG44" s="161">
        <f t="shared" si="69"/>
        <v>8</v>
      </c>
      <c r="AH44" s="40">
        <v>0</v>
      </c>
      <c r="AI44" s="40">
        <v>0</v>
      </c>
      <c r="AJ44" s="171" t="str">
        <f>AJ43</f>
        <v>d</v>
      </c>
      <c r="AK44" s="171" t="str">
        <f t="shared" ref="AK44" si="91">AJ44</f>
        <v>d</v>
      </c>
      <c r="AL44" s="171" t="str">
        <f t="shared" si="70"/>
        <v>d</v>
      </c>
      <c r="AM44" s="173" t="str">
        <f>AM43</f>
        <v>e</v>
      </c>
      <c r="AN44" s="171" t="str">
        <f t="shared" ref="AN44" si="92">AM44</f>
        <v>e</v>
      </c>
      <c r="AO44" s="176" t="str">
        <f t="shared" si="71"/>
        <v>e</v>
      </c>
      <c r="AP44" s="171" t="str">
        <f>AP43</f>
        <v>f</v>
      </c>
      <c r="AQ44" s="171" t="str">
        <f t="shared" ref="AQ44" si="93">AP44</f>
        <v>f</v>
      </c>
      <c r="AR44" s="171" t="str">
        <f t="shared" si="72"/>
        <v>f</v>
      </c>
      <c r="AS44" s="40">
        <v>0</v>
      </c>
      <c r="AT44" s="40">
        <v>0</v>
      </c>
      <c r="AU44" s="5"/>
      <c r="AV44" s="11">
        <f t="shared" si="89"/>
        <v>3</v>
      </c>
      <c r="AW44" s="100"/>
      <c r="AX44" s="100">
        <f t="shared" si="81"/>
        <v>0</v>
      </c>
      <c r="AY44" s="100">
        <f t="shared" si="81"/>
        <v>0</v>
      </c>
      <c r="AZ44" s="100">
        <f t="shared" si="81"/>
        <v>1</v>
      </c>
      <c r="BA44" s="100">
        <f t="shared" si="81"/>
        <v>1</v>
      </c>
      <c r="BB44" s="100">
        <f t="shared" si="81"/>
        <v>1</v>
      </c>
      <c r="BC44" s="100">
        <f t="shared" si="81"/>
        <v>0</v>
      </c>
      <c r="BD44" s="100">
        <f t="shared" si="81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207" t="str">
        <f>_xlfn.CONCAT(BK44+1,",",BL44+1)</f>
        <v>1,1</v>
      </c>
      <c r="BP44" s="190">
        <f t="shared" ref="BP44:BR47" si="94">IF(ISNUMBER(MATCH(Q21,$BO$44:$BO$47,0)),$BO$43,$AG$3)</f>
        <v>1</v>
      </c>
      <c r="BQ44" s="190">
        <f t="shared" si="94"/>
        <v>0</v>
      </c>
      <c r="BR44" s="190">
        <f t="shared" si="94"/>
        <v>0</v>
      </c>
      <c r="BS44" s="190"/>
      <c r="BT44" s="190"/>
      <c r="BU44" s="190"/>
      <c r="BV44" s="190"/>
      <c r="BW44" s="190"/>
      <c r="BX44" s="190"/>
      <c r="BY44" s="190"/>
      <c r="BZ44" s="190"/>
      <c r="CA44" s="190"/>
      <c r="CB44" s="190"/>
      <c r="CC44" s="190"/>
      <c r="CD44" s="190"/>
      <c r="CE44" s="190"/>
      <c r="CF44" s="190"/>
      <c r="CG44" s="190"/>
      <c r="CH44" s="190"/>
      <c r="CI44" s="190"/>
      <c r="CJ44" s="190"/>
      <c r="CK44" s="190"/>
      <c r="CL44" s="190"/>
      <c r="CM44" s="5"/>
      <c r="CN44" s="5"/>
      <c r="CO44" s="5"/>
      <c r="CP44" s="5"/>
      <c r="CQ44" s="5"/>
      <c r="CR44" s="5"/>
      <c r="CS44" s="5"/>
    </row>
    <row r="45" spans="1:97" ht="12" customHeight="1" x14ac:dyDescent="0.25">
      <c r="A45" s="5"/>
      <c r="B45" s="11">
        <f t="shared" si="82"/>
        <v>3</v>
      </c>
      <c r="C45" s="11">
        <f>COLUMN()</f>
        <v>3</v>
      </c>
      <c r="D45" s="198" t="str">
        <f t="shared" si="83"/>
        <v>1,4</v>
      </c>
      <c r="E45" s="198" t="str">
        <f t="shared" si="83"/>
        <v>2,4</v>
      </c>
      <c r="F45" s="202" t="str">
        <f t="shared" si="83"/>
        <v>3,4</v>
      </c>
      <c r="G45" s="198" t="str">
        <f t="shared" si="83"/>
        <v>4,4</v>
      </c>
      <c r="H45" s="203" t="str">
        <f t="shared" si="83"/>
        <v>5,4</v>
      </c>
      <c r="I45" s="198" t="str">
        <f t="shared" si="83"/>
        <v>6,4</v>
      </c>
      <c r="J45" s="198" t="str">
        <f t="shared" si="83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49">
        <f t="shared" ref="Q45:AC45" si="95">IF(ISNUMBER(MATCH(Q29,$CK$3:$CK$38,0)),$CK$2,IF(ISNUMBER(MATCH(Q29,$CG$3:$CG$38,0)),$CG$2,$AG$3))</f>
        <v>2</v>
      </c>
      <c r="R45" s="49">
        <f t="shared" si="95"/>
        <v>2</v>
      </c>
      <c r="S45" s="49">
        <f t="shared" si="95"/>
        <v>2</v>
      </c>
      <c r="T45" s="49">
        <f t="shared" si="95"/>
        <v>2</v>
      </c>
      <c r="U45" s="49">
        <f t="shared" si="95"/>
        <v>2</v>
      </c>
      <c r="V45" s="49">
        <f t="shared" si="95"/>
        <v>2</v>
      </c>
      <c r="W45" s="49">
        <f t="shared" si="95"/>
        <v>2</v>
      </c>
      <c r="X45" s="49">
        <f t="shared" si="95"/>
        <v>2</v>
      </c>
      <c r="Y45" s="49">
        <f t="shared" si="95"/>
        <v>2</v>
      </c>
      <c r="Z45" s="49">
        <f t="shared" si="95"/>
        <v>0</v>
      </c>
      <c r="AA45" s="49">
        <f t="shared" si="95"/>
        <v>0</v>
      </c>
      <c r="AB45" s="49">
        <f t="shared" si="95"/>
        <v>0</v>
      </c>
      <c r="AC45" s="49">
        <f t="shared" si="95"/>
        <v>0</v>
      </c>
      <c r="AD45" s="5"/>
      <c r="AE45" s="5"/>
      <c r="AF45" s="40">
        <v>5</v>
      </c>
      <c r="AG45" s="161">
        <f t="shared" si="69"/>
        <v>9</v>
      </c>
      <c r="AH45" s="40">
        <v>1</v>
      </c>
      <c r="AI45" s="40">
        <v>2</v>
      </c>
      <c r="AJ45" s="184" t="s">
        <v>147</v>
      </c>
      <c r="AK45" s="40" t="str">
        <f>AJ45</f>
        <v>g</v>
      </c>
      <c r="AL45" s="40" t="str">
        <f t="shared" si="70"/>
        <v>g</v>
      </c>
      <c r="AM45" s="185" t="s">
        <v>148</v>
      </c>
      <c r="AN45" s="40" t="str">
        <f>AM45</f>
        <v>h</v>
      </c>
      <c r="AO45" s="174" t="str">
        <f t="shared" si="71"/>
        <v>h</v>
      </c>
      <c r="AP45" s="184" t="s">
        <v>149</v>
      </c>
      <c r="AQ45" s="40" t="str">
        <f>AP45</f>
        <v>i</v>
      </c>
      <c r="AR45" s="40" t="str">
        <f t="shared" si="72"/>
        <v>i</v>
      </c>
      <c r="AS45" s="40">
        <v>3</v>
      </c>
      <c r="AT45" s="40">
        <v>4</v>
      </c>
      <c r="AU45" s="5"/>
      <c r="AV45" s="11">
        <f t="shared" si="89"/>
        <v>4</v>
      </c>
      <c r="AW45" s="100"/>
      <c r="AX45" s="100">
        <f t="shared" si="81"/>
        <v>0</v>
      </c>
      <c r="AY45" s="100">
        <f t="shared" si="81"/>
        <v>0</v>
      </c>
      <c r="AZ45" s="100">
        <f t="shared" si="81"/>
        <v>1</v>
      </c>
      <c r="BA45" s="100">
        <f t="shared" si="81"/>
        <v>1</v>
      </c>
      <c r="BB45" s="100">
        <f t="shared" si="81"/>
        <v>1</v>
      </c>
      <c r="BC45" s="100">
        <f t="shared" si="81"/>
        <v>0</v>
      </c>
      <c r="BD45" s="100">
        <f t="shared" si="81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207" t="str">
        <f>_xlfn.CONCAT(BK45+1,",",BL45+1)</f>
        <v>1,2</v>
      </c>
      <c r="BP45" s="190">
        <f t="shared" si="94"/>
        <v>1</v>
      </c>
      <c r="BQ45" s="190">
        <f t="shared" si="94"/>
        <v>0</v>
      </c>
      <c r="BR45" s="190">
        <f t="shared" si="94"/>
        <v>0</v>
      </c>
      <c r="BS45" s="190"/>
      <c r="BT45" s="190"/>
      <c r="BU45" s="190"/>
      <c r="BV45" s="190"/>
      <c r="BW45" s="190"/>
      <c r="BX45" s="190"/>
      <c r="BY45" s="190"/>
      <c r="BZ45" s="190"/>
      <c r="CA45" s="190"/>
      <c r="CB45" s="190"/>
      <c r="CC45" s="190"/>
      <c r="CD45" s="190"/>
      <c r="CE45" s="190"/>
      <c r="CF45" s="190"/>
      <c r="CG45" s="190"/>
      <c r="CH45" s="190"/>
      <c r="CI45" s="190"/>
      <c r="CJ45" s="190"/>
      <c r="CK45" s="190"/>
      <c r="CL45" s="190"/>
      <c r="CM45" s="5"/>
      <c r="CN45" s="5"/>
      <c r="CO45" s="5"/>
      <c r="CP45" s="5"/>
      <c r="CQ45" s="5"/>
      <c r="CR45" s="5"/>
      <c r="CS45" s="5"/>
    </row>
    <row r="46" spans="1:97" ht="12" customHeight="1" x14ac:dyDescent="0.25">
      <c r="A46" s="5"/>
      <c r="B46" s="11">
        <f t="shared" si="82"/>
        <v>4</v>
      </c>
      <c r="C46" s="11">
        <f>COLUMN()</f>
        <v>3</v>
      </c>
      <c r="D46" s="198" t="str">
        <f t="shared" si="83"/>
        <v>1,5</v>
      </c>
      <c r="E46" s="198" t="str">
        <f t="shared" si="83"/>
        <v>2,5</v>
      </c>
      <c r="F46" s="204" t="str">
        <f t="shared" si="83"/>
        <v>3,5</v>
      </c>
      <c r="G46" s="205" t="str">
        <f t="shared" si="83"/>
        <v>4,5</v>
      </c>
      <c r="H46" s="206" t="str">
        <f t="shared" si="83"/>
        <v>5,5</v>
      </c>
      <c r="I46" s="198" t="str">
        <f t="shared" si="83"/>
        <v>6,5</v>
      </c>
      <c r="J46" s="198" t="str">
        <f t="shared" si="83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96">IF(ISNUMBER(MATCH(Q30,$CK$3:$CK$38,0)),$CK$2,IF(ISNUMBER(MATCH(Q30,$CG$3:$CG$38,0)),$CG$2,$AG$3))</f>
        <v>0</v>
      </c>
      <c r="R46" s="49">
        <f t="shared" si="96"/>
        <v>0</v>
      </c>
      <c r="S46" s="49">
        <f t="shared" si="96"/>
        <v>0</v>
      </c>
      <c r="T46" s="49">
        <f t="shared" si="96"/>
        <v>0</v>
      </c>
      <c r="U46" s="49">
        <f t="shared" si="96"/>
        <v>0</v>
      </c>
      <c r="V46" s="49">
        <f t="shared" si="96"/>
        <v>0</v>
      </c>
      <c r="W46" s="49">
        <f t="shared" si="96"/>
        <v>0</v>
      </c>
      <c r="X46" s="49">
        <f t="shared" si="96"/>
        <v>0</v>
      </c>
      <c r="Y46" s="49">
        <f t="shared" si="96"/>
        <v>0</v>
      </c>
      <c r="Z46" s="49">
        <f t="shared" si="96"/>
        <v>0</v>
      </c>
      <c r="AA46" s="49">
        <f t="shared" si="96"/>
        <v>0</v>
      </c>
      <c r="AB46" s="49">
        <f t="shared" si="96"/>
        <v>0</v>
      </c>
      <c r="AC46" s="49">
        <f t="shared" si="96"/>
        <v>0</v>
      </c>
      <c r="AD46" s="5"/>
      <c r="AE46" s="5"/>
      <c r="AF46" s="40">
        <v>5</v>
      </c>
      <c r="AG46" s="161">
        <f t="shared" si="69"/>
        <v>10</v>
      </c>
      <c r="AH46" s="40">
        <v>0</v>
      </c>
      <c r="AI46" s="40">
        <v>0</v>
      </c>
      <c r="AJ46" s="40" t="str">
        <f>AJ45</f>
        <v>g</v>
      </c>
      <c r="AK46" s="40" t="str">
        <f t="shared" ref="AK46" si="97">AJ46</f>
        <v>g</v>
      </c>
      <c r="AL46" s="40" t="str">
        <f t="shared" si="70"/>
        <v>g</v>
      </c>
      <c r="AM46" s="172" t="str">
        <f>AM45</f>
        <v>h</v>
      </c>
      <c r="AN46" s="40" t="str">
        <f t="shared" ref="AN46" si="98">AM46</f>
        <v>h</v>
      </c>
      <c r="AO46" s="174" t="str">
        <f t="shared" si="71"/>
        <v>h</v>
      </c>
      <c r="AP46" s="40" t="str">
        <f>AP45</f>
        <v>i</v>
      </c>
      <c r="AQ46" s="40" t="str">
        <f t="shared" ref="AQ46" si="99">AP46</f>
        <v>i</v>
      </c>
      <c r="AR46" s="40" t="str">
        <f t="shared" si="72"/>
        <v>i</v>
      </c>
      <c r="AS46" s="40">
        <v>0</v>
      </c>
      <c r="AT46" s="40">
        <v>0</v>
      </c>
      <c r="AU46" s="5"/>
      <c r="AV46" s="11">
        <f t="shared" si="89"/>
        <v>5</v>
      </c>
      <c r="AW46" s="100"/>
      <c r="AX46" s="100">
        <f t="shared" si="81"/>
        <v>0</v>
      </c>
      <c r="AY46" s="100">
        <f t="shared" si="81"/>
        <v>0</v>
      </c>
      <c r="AZ46" s="100">
        <f t="shared" si="81"/>
        <v>0</v>
      </c>
      <c r="BA46" s="100">
        <f t="shared" si="81"/>
        <v>0</v>
      </c>
      <c r="BB46" s="100">
        <f t="shared" si="81"/>
        <v>0</v>
      </c>
      <c r="BC46" s="100">
        <f t="shared" si="81"/>
        <v>0</v>
      </c>
      <c r="BD46" s="100">
        <f t="shared" si="81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207" t="str">
        <f>_xlfn.CONCAT(BK46+1,",",BL46+1)</f>
        <v>1,3</v>
      </c>
      <c r="BP46" s="190">
        <f t="shared" si="94"/>
        <v>1</v>
      </c>
      <c r="BQ46" s="190">
        <f t="shared" si="94"/>
        <v>0</v>
      </c>
      <c r="BR46" s="190">
        <f t="shared" si="94"/>
        <v>0</v>
      </c>
      <c r="BS46" s="190"/>
      <c r="BT46" s="190"/>
      <c r="BU46" s="190"/>
      <c r="BV46" s="190"/>
      <c r="BW46" s="190"/>
      <c r="BX46" s="190"/>
      <c r="BY46" s="190"/>
      <c r="BZ46" s="190"/>
      <c r="CA46" s="190"/>
      <c r="CB46" s="190"/>
      <c r="CC46" s="190"/>
      <c r="CD46" s="190"/>
      <c r="CE46" s="190"/>
      <c r="CF46" s="190"/>
      <c r="CG46" s="190"/>
      <c r="CH46" s="190"/>
      <c r="CI46" s="190"/>
      <c r="CJ46" s="190"/>
      <c r="CK46" s="190"/>
      <c r="CL46" s="190"/>
      <c r="CM46" s="5"/>
      <c r="CN46" s="5"/>
      <c r="CO46" s="5"/>
      <c r="CP46" s="5"/>
      <c r="CQ46" s="5"/>
      <c r="CR46" s="5"/>
      <c r="CS46" s="5"/>
    </row>
    <row r="47" spans="1:97" ht="12" customHeight="1" x14ac:dyDescent="0.25">
      <c r="A47" s="5"/>
      <c r="B47" s="11">
        <f t="shared" si="82"/>
        <v>5</v>
      </c>
      <c r="C47" s="11">
        <f>COLUMN()</f>
        <v>3</v>
      </c>
      <c r="D47" s="198" t="str">
        <f t="shared" si="83"/>
        <v>1,6</v>
      </c>
      <c r="E47" s="198" t="str">
        <f t="shared" si="83"/>
        <v>2,6</v>
      </c>
      <c r="F47" s="198" t="str">
        <f t="shared" si="83"/>
        <v>3,6</v>
      </c>
      <c r="G47" s="198" t="str">
        <f t="shared" si="83"/>
        <v>4,6</v>
      </c>
      <c r="H47" s="198" t="str">
        <f t="shared" si="83"/>
        <v>5,6</v>
      </c>
      <c r="I47" s="198" t="str">
        <f t="shared" si="83"/>
        <v>6,6</v>
      </c>
      <c r="J47" s="198" t="str">
        <f t="shared" si="83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100">IF(ISNUMBER(MATCH(Q31,$CK$3:$CK$38,0)),$CK$2,IF(ISNUMBER(MATCH(Q31,$CG$3:$CG$38,0)),$CG$2,$AG$3))</f>
        <v>0</v>
      </c>
      <c r="R47" s="49">
        <f t="shared" si="100"/>
        <v>0</v>
      </c>
      <c r="S47" s="49">
        <f t="shared" si="100"/>
        <v>0</v>
      </c>
      <c r="T47" s="49">
        <f t="shared" si="100"/>
        <v>0</v>
      </c>
      <c r="U47" s="49">
        <f t="shared" si="100"/>
        <v>0</v>
      </c>
      <c r="V47" s="49">
        <f t="shared" si="100"/>
        <v>0</v>
      </c>
      <c r="W47" s="49">
        <f t="shared" si="100"/>
        <v>0</v>
      </c>
      <c r="X47" s="49">
        <f t="shared" si="100"/>
        <v>0</v>
      </c>
      <c r="Y47" s="49">
        <f t="shared" si="100"/>
        <v>0</v>
      </c>
      <c r="Z47" s="49">
        <f t="shared" si="100"/>
        <v>0</v>
      </c>
      <c r="AA47" s="49">
        <f t="shared" si="100"/>
        <v>0</v>
      </c>
      <c r="AB47" s="49">
        <f t="shared" si="100"/>
        <v>0</v>
      </c>
      <c r="AC47" s="49">
        <f t="shared" si="100"/>
        <v>0</v>
      </c>
      <c r="AD47" s="5"/>
      <c r="AE47" s="5"/>
      <c r="AF47" s="40">
        <v>5</v>
      </c>
      <c r="AG47" s="161">
        <f t="shared" si="69"/>
        <v>11</v>
      </c>
      <c r="AH47" s="40">
        <v>0</v>
      </c>
      <c r="AI47" s="40">
        <v>0</v>
      </c>
      <c r="AJ47" s="40" t="str">
        <f>AJ46</f>
        <v>g</v>
      </c>
      <c r="AK47" s="40" t="str">
        <f t="shared" ref="AK47" si="101">AJ47</f>
        <v>g</v>
      </c>
      <c r="AL47" s="40" t="str">
        <f t="shared" si="70"/>
        <v>g</v>
      </c>
      <c r="AM47" s="172" t="str">
        <f>AM46</f>
        <v>h</v>
      </c>
      <c r="AN47" s="40" t="str">
        <f t="shared" ref="AN47" si="102">AM47</f>
        <v>h</v>
      </c>
      <c r="AO47" s="174" t="str">
        <f t="shared" si="71"/>
        <v>h</v>
      </c>
      <c r="AP47" s="40" t="str">
        <f>AP46</f>
        <v>i</v>
      </c>
      <c r="AQ47" s="40" t="str">
        <f t="shared" ref="AQ47" si="103">AP47</f>
        <v>i</v>
      </c>
      <c r="AR47" s="40" t="str">
        <f t="shared" si="72"/>
        <v>i</v>
      </c>
      <c r="AS47" s="40">
        <v>0</v>
      </c>
      <c r="AT47" s="40">
        <v>0</v>
      </c>
      <c r="AU47" s="5"/>
      <c r="AV47" s="11">
        <f t="shared" si="89"/>
        <v>6</v>
      </c>
      <c r="AW47" s="100"/>
      <c r="AX47" s="100">
        <f t="shared" si="81"/>
        <v>0</v>
      </c>
      <c r="AY47" s="100">
        <f t="shared" si="81"/>
        <v>0</v>
      </c>
      <c r="AZ47" s="100">
        <f t="shared" si="81"/>
        <v>0</v>
      </c>
      <c r="BA47" s="100">
        <f t="shared" si="81"/>
        <v>0</v>
      </c>
      <c r="BB47" s="100">
        <f t="shared" si="81"/>
        <v>0</v>
      </c>
      <c r="BC47" s="100">
        <f t="shared" si="81"/>
        <v>0</v>
      </c>
      <c r="BD47" s="100">
        <f t="shared" si="81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207">
        <v>5</v>
      </c>
      <c r="BP47" s="190">
        <f t="shared" si="94"/>
        <v>0</v>
      </c>
      <c r="BQ47" s="190">
        <f t="shared" si="94"/>
        <v>0</v>
      </c>
      <c r="BR47" s="190">
        <f t="shared" si="94"/>
        <v>0</v>
      </c>
      <c r="BS47" s="190"/>
      <c r="BT47" s="190"/>
      <c r="BU47" s="190"/>
      <c r="BV47" s="190"/>
      <c r="BW47" s="190"/>
      <c r="BX47" s="190"/>
      <c r="BY47" s="190"/>
      <c r="BZ47" s="190"/>
      <c r="CA47" s="190"/>
      <c r="CB47" s="190"/>
      <c r="CC47" s="190"/>
      <c r="CD47" s="190"/>
      <c r="CE47" s="190"/>
      <c r="CF47" s="190"/>
      <c r="CG47" s="190"/>
      <c r="CH47" s="190"/>
      <c r="CI47" s="190"/>
      <c r="CJ47" s="190"/>
      <c r="CK47" s="190"/>
      <c r="CL47" s="190"/>
      <c r="CM47" s="5"/>
      <c r="CN47" s="5"/>
      <c r="CO47" s="5"/>
      <c r="CP47" s="5"/>
      <c r="CQ47" s="5"/>
      <c r="CR47" s="5"/>
      <c r="CS47" s="5"/>
    </row>
    <row r="48" spans="1:97" ht="12" customHeight="1" x14ac:dyDescent="0.25">
      <c r="A48" s="5"/>
      <c r="B48" s="11">
        <f t="shared" si="82"/>
        <v>6</v>
      </c>
      <c r="C48" s="11">
        <f>COLUMN()</f>
        <v>3</v>
      </c>
      <c r="D48" s="198" t="str">
        <f t="shared" si="83"/>
        <v>1,7</v>
      </c>
      <c r="E48" s="198" t="str">
        <f t="shared" si="83"/>
        <v>2,7</v>
      </c>
      <c r="F48" s="198" t="str">
        <f t="shared" si="83"/>
        <v>3,7</v>
      </c>
      <c r="G48" s="198" t="str">
        <f t="shared" si="83"/>
        <v>4,7</v>
      </c>
      <c r="H48" s="198" t="str">
        <f t="shared" si="83"/>
        <v>5,7</v>
      </c>
      <c r="I48" s="198" t="str">
        <f t="shared" si="83"/>
        <v>6,7</v>
      </c>
      <c r="J48" s="198" t="str">
        <f t="shared" si="83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104">IF(ISNUMBER(MATCH(Q32,$CK$3:$CK$38,0)),$CK$2,IF(ISNUMBER(MATCH(Q32,$CG$3:$CG$38,0)),$CG$2,$AG$3))</f>
        <v>0</v>
      </c>
      <c r="R48" s="49">
        <f t="shared" si="104"/>
        <v>0</v>
      </c>
      <c r="S48" s="49">
        <f t="shared" si="104"/>
        <v>0</v>
      </c>
      <c r="T48" s="49">
        <f t="shared" si="104"/>
        <v>0</v>
      </c>
      <c r="U48" s="49">
        <f t="shared" si="104"/>
        <v>0</v>
      </c>
      <c r="V48" s="49">
        <f t="shared" si="104"/>
        <v>0</v>
      </c>
      <c r="W48" s="49">
        <f t="shared" si="104"/>
        <v>0</v>
      </c>
      <c r="X48" s="49">
        <f t="shared" si="104"/>
        <v>0</v>
      </c>
      <c r="Y48" s="49">
        <f t="shared" si="104"/>
        <v>0</v>
      </c>
      <c r="Z48" s="49">
        <f t="shared" si="104"/>
        <v>0</v>
      </c>
      <c r="AA48" s="49">
        <f t="shared" si="104"/>
        <v>0</v>
      </c>
      <c r="AB48" s="49">
        <f t="shared" si="104"/>
        <v>0</v>
      </c>
      <c r="AC48" s="49">
        <f t="shared" si="104"/>
        <v>0</v>
      </c>
      <c r="AD48" s="5"/>
      <c r="AE48" s="5"/>
      <c r="AF48" s="40">
        <v>6</v>
      </c>
      <c r="AG48" s="11">
        <f t="shared" si="69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90"/>
      <c r="BU48" s="190"/>
      <c r="BV48" s="190"/>
      <c r="BW48" s="190"/>
      <c r="BX48" s="190"/>
      <c r="BY48" s="190"/>
      <c r="BZ48" s="190"/>
      <c r="CA48" s="190"/>
      <c r="CB48" s="190"/>
      <c r="CC48" s="190"/>
      <c r="CD48" s="190"/>
      <c r="CE48" s="190"/>
      <c r="CF48" s="190"/>
      <c r="CG48" s="190"/>
      <c r="CH48" s="190"/>
      <c r="CI48" s="190"/>
      <c r="CJ48" s="190"/>
      <c r="CK48" s="190"/>
      <c r="CL48" s="190"/>
      <c r="CM48" s="5"/>
      <c r="CN48" s="5"/>
      <c r="CO48" s="5"/>
      <c r="CP48" s="5"/>
      <c r="CQ48" s="5"/>
      <c r="CR48" s="5"/>
      <c r="CS48" s="5"/>
    </row>
    <row r="49" spans="1:97" ht="12" customHeight="1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105">IF(ISNUMBER(MATCH(Q33,$CK$3:$CK$38,0)),$CK$2,IF(ISNUMBER(MATCH(Q33,$CG$3:$CG$38,0)),$CG$2,$AG$3))</f>
        <v>0</v>
      </c>
      <c r="R49" s="49">
        <f t="shared" si="105"/>
        <v>0</v>
      </c>
      <c r="S49" s="49">
        <f t="shared" si="105"/>
        <v>0</v>
      </c>
      <c r="T49" s="49">
        <f t="shared" si="105"/>
        <v>0</v>
      </c>
      <c r="U49" s="49">
        <f t="shared" si="105"/>
        <v>0</v>
      </c>
      <c r="V49" s="49">
        <f t="shared" si="105"/>
        <v>0</v>
      </c>
      <c r="W49" s="49">
        <f t="shared" si="105"/>
        <v>0</v>
      </c>
      <c r="X49" s="49">
        <f t="shared" si="105"/>
        <v>0</v>
      </c>
      <c r="Y49" s="49">
        <f t="shared" si="105"/>
        <v>0</v>
      </c>
      <c r="Z49" s="49">
        <f t="shared" si="105"/>
        <v>0</v>
      </c>
      <c r="AA49" s="49">
        <f t="shared" si="105"/>
        <v>0</v>
      </c>
      <c r="AB49" s="49">
        <f t="shared" si="105"/>
        <v>0</v>
      </c>
      <c r="AC49" s="49">
        <f t="shared" si="105"/>
        <v>0</v>
      </c>
      <c r="AD49" s="5"/>
      <c r="AE49" s="5"/>
      <c r="AF49" s="40">
        <v>7</v>
      </c>
      <c r="AG49" s="11">
        <f t="shared" si="69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90"/>
      <c r="BU49" s="190"/>
      <c r="BV49" s="190"/>
      <c r="BW49" s="190"/>
      <c r="BX49" s="190"/>
      <c r="BY49" s="190"/>
      <c r="BZ49" s="190"/>
      <c r="CA49" s="190"/>
      <c r="CB49" s="190"/>
      <c r="CC49" s="190"/>
      <c r="CD49" s="190"/>
      <c r="CE49" s="190"/>
      <c r="CF49" s="190"/>
      <c r="CG49" s="190"/>
      <c r="CH49" s="190"/>
      <c r="CI49" s="190"/>
      <c r="CJ49" s="190"/>
      <c r="CK49" s="190"/>
      <c r="CL49" s="190"/>
      <c r="CM49" s="5"/>
      <c r="CN49" s="5"/>
      <c r="CO49" s="5"/>
      <c r="CP49" s="5"/>
      <c r="CQ49" s="5"/>
      <c r="CR49" s="5"/>
      <c r="CS49" s="5"/>
    </row>
    <row r="50" spans="1:97" ht="12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5"/>
      <c r="CN50" s="5"/>
      <c r="CO50" s="5"/>
      <c r="CP50" s="5"/>
      <c r="CQ50" s="5"/>
      <c r="CR50" s="5"/>
      <c r="CS50" s="5"/>
    </row>
    <row r="51" spans="1:97" ht="12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5"/>
      <c r="CN51" s="5"/>
      <c r="CO51" s="5"/>
      <c r="CP51" s="5"/>
      <c r="CQ51" s="5"/>
      <c r="CR51" s="5"/>
      <c r="CS51" s="5"/>
    </row>
    <row r="52" spans="1:97" ht="12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90"/>
      <c r="BU52" s="190"/>
      <c r="BV52" s="190"/>
      <c r="BW52" s="190"/>
      <c r="BX52" s="190"/>
      <c r="BY52" s="190"/>
      <c r="BZ52" s="190"/>
      <c r="CA52" s="190"/>
      <c r="CB52" s="190"/>
      <c r="CC52" s="190"/>
      <c r="CD52" s="190"/>
      <c r="CE52" s="190"/>
      <c r="CF52" s="190"/>
      <c r="CG52" s="190"/>
      <c r="CH52" s="190"/>
      <c r="CI52" s="190"/>
      <c r="CJ52" s="190"/>
      <c r="CK52" s="190"/>
      <c r="CL52" s="190"/>
      <c r="CM52" s="5"/>
      <c r="CN52" s="5"/>
      <c r="CO52" s="5"/>
      <c r="CP52" s="5"/>
      <c r="CQ52" s="5"/>
      <c r="CR52" s="5"/>
      <c r="CS52" s="5"/>
    </row>
    <row r="53" spans="1:97" ht="12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5"/>
      <c r="CN53" s="5"/>
      <c r="CO53" s="5"/>
      <c r="CP53" s="5"/>
      <c r="CQ53" s="5"/>
      <c r="CR53" s="5"/>
      <c r="CS53" s="5"/>
    </row>
    <row r="54" spans="1:97" ht="12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90"/>
      <c r="BU54" s="190"/>
      <c r="BV54" s="190"/>
      <c r="BW54" s="190"/>
      <c r="BX54" s="190"/>
      <c r="BY54" s="190"/>
      <c r="BZ54" s="190"/>
      <c r="CA54" s="190"/>
      <c r="CB54" s="190"/>
      <c r="CC54" s="190"/>
      <c r="CD54" s="190"/>
      <c r="CE54" s="190"/>
      <c r="CF54" s="190"/>
      <c r="CG54" s="190"/>
      <c r="CH54" s="190"/>
      <c r="CI54" s="190"/>
      <c r="CJ54" s="190"/>
      <c r="CK54" s="190"/>
      <c r="CL54" s="190"/>
      <c r="CM54" s="5"/>
      <c r="CN54" s="5"/>
      <c r="CO54" s="5"/>
      <c r="CP54" s="5"/>
      <c r="CQ54" s="5"/>
      <c r="CR54" s="5"/>
      <c r="CS54" s="5"/>
    </row>
    <row r="55" spans="1:97" ht="12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90"/>
      <c r="BU55" s="190"/>
      <c r="BV55" s="190"/>
      <c r="BW55" s="190"/>
      <c r="BX55" s="190"/>
      <c r="BY55" s="190"/>
      <c r="BZ55" s="190"/>
      <c r="CA55" s="190"/>
      <c r="CB55" s="190"/>
      <c r="CC55" s="190"/>
      <c r="CD55" s="190"/>
      <c r="CE55" s="190"/>
      <c r="CF55" s="190"/>
      <c r="CG55" s="190"/>
      <c r="CH55" s="190"/>
      <c r="CI55" s="190"/>
      <c r="CJ55" s="190"/>
      <c r="CK55" s="190"/>
      <c r="CL55" s="190"/>
      <c r="CM55" s="5"/>
      <c r="CN55" s="5"/>
      <c r="CO55" s="5"/>
      <c r="CP55" s="5"/>
      <c r="CQ55" s="5"/>
      <c r="CR55" s="5"/>
      <c r="CS55" s="5"/>
    </row>
    <row r="56" spans="1:97" ht="12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90"/>
      <c r="BU56" s="190"/>
      <c r="BV56" s="190"/>
      <c r="BW56" s="190"/>
      <c r="BX56" s="190"/>
      <c r="BY56" s="190"/>
      <c r="BZ56" s="190"/>
      <c r="CA56" s="190"/>
      <c r="CB56" s="190"/>
      <c r="CC56" s="190"/>
      <c r="CD56" s="190"/>
      <c r="CE56" s="190"/>
      <c r="CF56" s="190"/>
      <c r="CG56" s="190"/>
      <c r="CH56" s="190"/>
      <c r="CI56" s="190"/>
      <c r="CJ56" s="190"/>
      <c r="CK56" s="190"/>
      <c r="CL56" s="190"/>
      <c r="CM56" s="5"/>
      <c r="CN56" s="5"/>
      <c r="CO56" s="5"/>
      <c r="CP56" s="5"/>
      <c r="CQ56" s="5"/>
      <c r="CR56" s="5"/>
      <c r="CS56" s="5"/>
    </row>
    <row r="57" spans="1:97" ht="12" customHeight="1" x14ac:dyDescent="0.25"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</row>
    <row r="58" spans="1:97" ht="12" customHeight="1" x14ac:dyDescent="0.25"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</row>
    <row r="59" spans="1:97" ht="12" customHeight="1" x14ac:dyDescent="0.25"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</row>
    <row r="60" spans="1:97" ht="12" customHeight="1" x14ac:dyDescent="0.25"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</row>
    <row r="61" spans="1:97" ht="12" customHeight="1" x14ac:dyDescent="0.25">
      <c r="BT61" s="190"/>
      <c r="BU61" s="190"/>
      <c r="BV61" s="190"/>
      <c r="BW61" s="190"/>
      <c r="BX61" s="190"/>
      <c r="BY61" s="190"/>
      <c r="BZ61" s="190"/>
      <c r="CA61" s="190"/>
      <c r="CB61" s="190"/>
      <c r="CC61" s="190"/>
      <c r="CD61" s="190"/>
      <c r="CE61" s="190"/>
      <c r="CF61" s="190"/>
      <c r="CG61" s="190"/>
      <c r="CH61" s="190"/>
      <c r="CI61" s="190"/>
      <c r="CJ61" s="190"/>
      <c r="CK61" s="190"/>
      <c r="CL61" s="190"/>
    </row>
    <row r="62" spans="1:97" ht="12" customHeight="1" x14ac:dyDescent="0.25"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</row>
    <row r="63" spans="1:97" ht="12" customHeight="1" x14ac:dyDescent="0.25">
      <c r="BT63" s="190"/>
      <c r="BU63" s="190"/>
      <c r="BV63" s="190"/>
      <c r="BW63" s="190"/>
      <c r="BX63" s="190"/>
      <c r="BY63" s="190"/>
      <c r="BZ63" s="190"/>
      <c r="CA63" s="190"/>
      <c r="CB63" s="190"/>
      <c r="CC63" s="190"/>
      <c r="CD63" s="190"/>
      <c r="CE63" s="190"/>
      <c r="CF63" s="190"/>
      <c r="CG63" s="190"/>
      <c r="CH63" s="190"/>
      <c r="CI63" s="190"/>
      <c r="CJ63" s="190"/>
      <c r="CK63" s="190"/>
      <c r="CL63" s="190"/>
    </row>
    <row r="64" spans="1:97" ht="12" customHeight="1" x14ac:dyDescent="0.25">
      <c r="BT64" s="190"/>
      <c r="BU64" s="190"/>
      <c r="BV64" s="190"/>
      <c r="BW64" s="190"/>
      <c r="BX64" s="190"/>
      <c r="BY64" s="190"/>
      <c r="BZ64" s="190"/>
      <c r="CA64" s="190"/>
      <c r="CB64" s="190"/>
      <c r="CC64" s="190"/>
      <c r="CD64" s="190"/>
      <c r="CE64" s="190"/>
      <c r="CF64" s="190"/>
      <c r="CG64" s="190"/>
      <c r="CH64" s="190"/>
      <c r="CI64" s="190"/>
      <c r="CJ64" s="190"/>
      <c r="CK64" s="190"/>
      <c r="CL64" s="190"/>
    </row>
    <row r="65" spans="72:90" ht="12" customHeight="1" x14ac:dyDescent="0.25">
      <c r="BT65" s="190"/>
      <c r="BU65" s="190"/>
      <c r="BV65" s="190"/>
      <c r="BW65" s="190"/>
      <c r="BX65" s="190"/>
      <c r="BY65" s="190"/>
      <c r="BZ65" s="190"/>
      <c r="CA65" s="190"/>
      <c r="CB65" s="190"/>
      <c r="CC65" s="190"/>
      <c r="CD65" s="190"/>
      <c r="CE65" s="190"/>
      <c r="CF65" s="190"/>
      <c r="CG65" s="190"/>
      <c r="CH65" s="190"/>
      <c r="CI65" s="190"/>
      <c r="CJ65" s="190"/>
      <c r="CK65" s="190"/>
      <c r="CL65" s="190"/>
    </row>
    <row r="66" spans="72:90" ht="12" customHeight="1" x14ac:dyDescent="0.25"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</row>
    <row r="67" spans="72:90" ht="12" customHeight="1" x14ac:dyDescent="0.25">
      <c r="BT67" s="190"/>
      <c r="BU67" s="190"/>
      <c r="BV67" s="190"/>
      <c r="BW67" s="190"/>
      <c r="BX67" s="190"/>
      <c r="BY67" s="190"/>
      <c r="BZ67" s="190"/>
      <c r="CA67" s="190"/>
      <c r="CB67" s="190"/>
      <c r="CC67" s="190"/>
      <c r="CD67" s="190"/>
      <c r="CE67" s="190"/>
      <c r="CF67" s="190"/>
      <c r="CG67" s="190"/>
      <c r="CH67" s="190"/>
      <c r="CI67" s="190"/>
      <c r="CJ67" s="190"/>
      <c r="CK67" s="190"/>
      <c r="CL67" s="190"/>
    </row>
    <row r="68" spans="72:90" ht="12" customHeight="1" x14ac:dyDescent="0.25">
      <c r="BT68" s="190"/>
      <c r="BU68" s="190"/>
      <c r="BV68" s="190"/>
      <c r="BW68" s="190"/>
      <c r="BX68" s="190"/>
      <c r="BY68" s="190"/>
      <c r="BZ68" s="190"/>
      <c r="CA68" s="190"/>
      <c r="CB68" s="190"/>
      <c r="CC68" s="190"/>
      <c r="CD68" s="190"/>
      <c r="CE68" s="190"/>
      <c r="CF68" s="190"/>
      <c r="CG68" s="190"/>
      <c r="CH68" s="190"/>
      <c r="CI68" s="190"/>
      <c r="CJ68" s="190"/>
      <c r="CK68" s="190"/>
      <c r="CL68" s="190"/>
    </row>
    <row r="69" spans="72:90" ht="12" customHeight="1" x14ac:dyDescent="0.25">
      <c r="BT69" s="190"/>
      <c r="BU69" s="190"/>
      <c r="BV69" s="190"/>
      <c r="BW69" s="190"/>
      <c r="BX69" s="190"/>
      <c r="BY69" s="190"/>
      <c r="BZ69" s="190"/>
      <c r="CA69" s="190"/>
      <c r="CB69" s="190"/>
      <c r="CC69" s="190"/>
      <c r="CD69" s="190"/>
      <c r="CE69" s="190"/>
      <c r="CF69" s="190"/>
      <c r="CG69" s="190"/>
      <c r="CH69" s="190"/>
      <c r="CI69" s="190"/>
      <c r="CJ69" s="190"/>
      <c r="CK69" s="190"/>
      <c r="CL69" s="190"/>
    </row>
    <row r="70" spans="72:90" ht="12" customHeight="1" x14ac:dyDescent="0.25"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0"/>
      <c r="CJ70" s="190"/>
      <c r="CK70" s="190"/>
      <c r="CL70" s="190"/>
    </row>
    <row r="71" spans="72:90" ht="12" customHeight="1" x14ac:dyDescent="0.25">
      <c r="BT71" s="190"/>
      <c r="BU71" s="190"/>
      <c r="BV71" s="190"/>
      <c r="BW71" s="190"/>
      <c r="BX71" s="190"/>
      <c r="BY71" s="190"/>
      <c r="BZ71" s="190"/>
      <c r="CA71" s="190"/>
      <c r="CB71" s="190"/>
      <c r="CC71" s="190"/>
      <c r="CD71" s="190"/>
      <c r="CE71" s="190"/>
      <c r="CF71" s="190"/>
      <c r="CG71" s="190"/>
      <c r="CH71" s="190"/>
      <c r="CI71" s="190"/>
      <c r="CJ71" s="190"/>
      <c r="CK71" s="190"/>
      <c r="CL71" s="190"/>
    </row>
    <row r="72" spans="72:90" ht="12" customHeight="1" x14ac:dyDescent="0.25">
      <c r="BT72" s="190"/>
      <c r="BU72" s="190"/>
      <c r="BV72" s="190"/>
      <c r="BW72" s="190"/>
      <c r="BX72" s="190"/>
      <c r="BY72" s="190"/>
      <c r="BZ72" s="190"/>
      <c r="CA72" s="190"/>
      <c r="CB72" s="190"/>
      <c r="CC72" s="190"/>
      <c r="CD72" s="190"/>
      <c r="CE72" s="190"/>
      <c r="CF72" s="190"/>
      <c r="CG72" s="190"/>
      <c r="CH72" s="190"/>
      <c r="CI72" s="190"/>
      <c r="CJ72" s="190"/>
      <c r="CK72" s="190"/>
      <c r="CL72" s="190"/>
    </row>
    <row r="73" spans="72:90" ht="12" customHeight="1" x14ac:dyDescent="0.25"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CG73" s="190"/>
      <c r="CH73" s="190"/>
      <c r="CI73" s="190"/>
      <c r="CJ73" s="190"/>
      <c r="CK73" s="190"/>
      <c r="CL73" s="190"/>
    </row>
    <row r="74" spans="72:90" ht="12" customHeight="1" x14ac:dyDescent="0.25">
      <c r="BT74" s="190"/>
      <c r="BU74" s="190"/>
      <c r="BV74" s="190"/>
      <c r="BW74" s="190"/>
      <c r="BX74" s="190"/>
      <c r="BY74" s="190"/>
      <c r="BZ74" s="190"/>
      <c r="CA74" s="190"/>
      <c r="CB74" s="190"/>
      <c r="CC74" s="190"/>
      <c r="CD74" s="190"/>
      <c r="CE74" s="190"/>
      <c r="CF74" s="190"/>
      <c r="CG74" s="190"/>
      <c r="CH74" s="190"/>
      <c r="CI74" s="190"/>
      <c r="CJ74" s="190"/>
      <c r="CK74" s="190"/>
      <c r="CL74" s="190"/>
    </row>
    <row r="75" spans="72:90" ht="12" customHeight="1" x14ac:dyDescent="0.25"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CG75" s="190"/>
      <c r="CH75" s="190"/>
      <c r="CI75" s="190"/>
      <c r="CJ75" s="190"/>
      <c r="CK75" s="190"/>
      <c r="CL75" s="190"/>
    </row>
    <row r="76" spans="72:90" ht="12" customHeight="1" x14ac:dyDescent="0.25">
      <c r="BT76" s="190"/>
      <c r="BU76" s="190"/>
      <c r="BV76" s="190"/>
      <c r="BW76" s="190"/>
      <c r="BX76" s="190"/>
      <c r="BY76" s="190"/>
      <c r="BZ76" s="190"/>
      <c r="CA76" s="190"/>
      <c r="CB76" s="190"/>
      <c r="CC76" s="190"/>
      <c r="CD76" s="190"/>
      <c r="CE76" s="190"/>
      <c r="CF76" s="190"/>
      <c r="CG76" s="190"/>
      <c r="CH76" s="190"/>
      <c r="CI76" s="190"/>
      <c r="CJ76" s="190"/>
      <c r="CK76" s="190"/>
      <c r="CL76" s="190"/>
    </row>
    <row r="77" spans="72:90" ht="12" customHeight="1" x14ac:dyDescent="0.25"/>
    <row r="78" spans="72:90" ht="12" customHeight="1" x14ac:dyDescent="0.25"/>
    <row r="79" spans="72:90" ht="12" customHeight="1" x14ac:dyDescent="0.25"/>
    <row r="80" spans="72:9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</sheetData>
  <conditionalFormatting sqref="D3:J3 C4:C1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AA14">
    <cfRule type="cellIs" dxfId="9" priority="10" operator="equal">
      <formula>#REF!</formula>
    </cfRule>
    <cfRule type="cellIs" dxfId="8" priority="11" operator="equal">
      <formula>$D$12</formula>
    </cfRule>
    <cfRule type="cellIs" dxfId="7" priority="12" operator="equal">
      <formula>#REF!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ellIs" dxfId="6" priority="66" operator="equal">
      <formula>#REF!</formula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5" priority="64" operator="equal">
      <formula>#REF!</formula>
    </cfRule>
    <cfRule type="cellIs" dxfId="4" priority="65" operator="equal">
      <formula>$D$12</formula>
    </cfRule>
  </conditionalFormatting>
  <conditionalFormatting sqref="AH19:AT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ellIs" dxfId="3" priority="98" operator="equal">
      <formula>#REF!</formula>
    </cfRule>
    <cfRule type="cellIs" dxfId="2" priority="99" operator="equal">
      <formula>$D$12</formula>
    </cfRule>
    <cfRule type="cellIs" dxfId="1" priority="100" operator="equal">
      <formula>#REF!</formula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4"/>
  <sheetViews>
    <sheetView tabSelected="1" zoomScaleNormal="100" workbookViewId="0"/>
  </sheetViews>
  <sheetFormatPr defaultRowHeight="14.1" customHeight="1" x14ac:dyDescent="0.25"/>
  <cols>
    <col min="1" max="1" width="3.140625" customWidth="1"/>
    <col min="2" max="2" width="3.28515625" style="209" bestFit="1" customWidth="1"/>
    <col min="3" max="3" width="2.28515625" style="209" bestFit="1" customWidth="1"/>
    <col min="4" max="4" width="3.28515625" style="209" bestFit="1" customWidth="1"/>
    <col min="5" max="5" width="2.28515625" style="209" bestFit="1" customWidth="1"/>
    <col min="6" max="6" width="5.28515625" style="209" bestFit="1" customWidth="1"/>
    <col min="7" max="7" width="3.28515625" style="209" bestFit="1" customWidth="1"/>
    <col min="8" max="8" width="9" style="209" customWidth="1"/>
    <col min="9" max="9" width="5.28515625" style="209" customWidth="1"/>
    <col min="10" max="10" width="2.28515625" style="209" bestFit="1" customWidth="1"/>
    <col min="11" max="11" width="8.28515625" style="209" bestFit="1" customWidth="1"/>
    <col min="12" max="12" width="5.42578125" style="209" customWidth="1"/>
    <col min="13" max="13" width="6.42578125" style="209" customWidth="1"/>
    <col min="14" max="15" width="3" style="209" bestFit="1" customWidth="1"/>
    <col min="16" max="16" width="5" customWidth="1"/>
    <col min="17" max="17" width="2.7109375" customWidth="1"/>
    <col min="18" max="27" width="2.140625" customWidth="1"/>
    <col min="28" max="29" width="2.7109375" customWidth="1"/>
    <col min="30" max="30" width="2.7109375" style="257" customWidth="1"/>
    <col min="31" max="31" width="2.7109375" style="254" customWidth="1"/>
    <col min="32" max="32" width="2.28515625" style="90" customWidth="1"/>
    <col min="33" max="38" width="2.7109375" style="90" customWidth="1"/>
    <col min="39" max="39" width="2.7109375" customWidth="1"/>
    <col min="40" max="41" width="3" style="51" bestFit="1" customWidth="1"/>
    <col min="42" max="44" width="3.7109375" style="51" bestFit="1" customWidth="1"/>
    <col min="45" max="47" width="3.5703125" style="51" customWidth="1"/>
    <col min="48" max="48" width="5.5703125" style="51" customWidth="1"/>
    <col min="49" max="49" width="3.5703125" style="51" customWidth="1"/>
    <col min="50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208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 x14ac:dyDescent="0.25">
      <c r="A1" s="237"/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55"/>
      <c r="AE1" s="251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39"/>
      <c r="AQ1" s="239"/>
      <c r="AR1" s="239"/>
      <c r="AS1" s="239"/>
      <c r="AT1" s="239"/>
      <c r="AU1" s="239"/>
      <c r="AV1" s="239"/>
      <c r="AW1" s="239"/>
      <c r="AX1" s="237"/>
      <c r="AY1" s="237"/>
      <c r="AZ1" s="237"/>
      <c r="BA1" s="240"/>
      <c r="BB1" s="239"/>
      <c r="BC1" s="239"/>
      <c r="BD1" s="240"/>
      <c r="BE1" s="240"/>
      <c r="BF1" s="239"/>
      <c r="BG1" s="239"/>
      <c r="BH1" s="239"/>
      <c r="BI1" s="239"/>
      <c r="BJ1" s="241"/>
      <c r="BK1" s="237"/>
      <c r="BL1" s="237"/>
      <c r="BM1" s="237"/>
      <c r="BN1" s="237"/>
      <c r="BO1" s="237"/>
      <c r="BP1" s="237"/>
      <c r="BQ1" s="237"/>
      <c r="BR1" s="237"/>
      <c r="BS1" s="237"/>
      <c r="BT1" s="237"/>
      <c r="BU1" s="239"/>
      <c r="BV1" s="237"/>
      <c r="BW1" s="239"/>
      <c r="BX1" s="239"/>
      <c r="BY1" s="237"/>
      <c r="BZ1" s="237"/>
      <c r="CA1" s="237"/>
      <c r="CB1" s="237"/>
      <c r="CC1" s="237"/>
      <c r="CD1" s="237"/>
      <c r="CE1" s="237"/>
      <c r="CF1" s="239"/>
      <c r="CG1" s="237"/>
      <c r="CH1" s="237"/>
      <c r="CI1" s="244"/>
      <c r="CJ1" s="237"/>
      <c r="CK1" s="237"/>
      <c r="CL1" s="237"/>
      <c r="CM1" s="237"/>
      <c r="CN1" s="237"/>
      <c r="CO1" s="237"/>
      <c r="CP1" s="237"/>
      <c r="CQ1" s="237"/>
      <c r="CR1" s="237"/>
      <c r="CS1" s="237"/>
      <c r="CT1" s="237"/>
      <c r="CU1" s="237"/>
      <c r="CV1" s="237"/>
      <c r="CW1" s="237"/>
      <c r="CX1" s="237"/>
      <c r="CY1" s="237"/>
      <c r="CZ1" s="237"/>
      <c r="DA1" s="237"/>
      <c r="DB1" s="237"/>
      <c r="DC1" s="237"/>
      <c r="DD1" s="237"/>
      <c r="DE1" s="237"/>
      <c r="DF1" s="237">
        <v>1</v>
      </c>
      <c r="DG1" s="237"/>
    </row>
    <row r="2" spans="1:111" ht="14.1" customHeight="1" x14ac:dyDescent="0.25">
      <c r="A2" s="237"/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55"/>
      <c r="AE2" s="251"/>
      <c r="AF2" s="258">
        <f>COUNT(AF5:AF40)+AF41-1</f>
        <v>4</v>
      </c>
      <c r="AG2" s="258">
        <f t="shared" ref="AG2:AM2" si="0">COUNT(AG5:AG40)+AG41-1</f>
        <v>9</v>
      </c>
      <c r="AH2" s="258">
        <f t="shared" si="0"/>
        <v>15</v>
      </c>
      <c r="AI2" s="258">
        <f t="shared" si="0"/>
        <v>19</v>
      </c>
      <c r="AJ2" s="258">
        <f t="shared" si="0"/>
        <v>23</v>
      </c>
      <c r="AK2" s="258">
        <f t="shared" si="0"/>
        <v>27</v>
      </c>
      <c r="AL2" s="258">
        <f t="shared" si="0"/>
        <v>31</v>
      </c>
      <c r="AM2" s="258">
        <f t="shared" si="0"/>
        <v>36</v>
      </c>
      <c r="AN2" s="258"/>
      <c r="AO2" s="258"/>
      <c r="AP2" s="239"/>
      <c r="AQ2" s="239"/>
      <c r="AR2" s="239"/>
      <c r="AS2" s="239"/>
      <c r="AT2" s="239"/>
      <c r="AU2" s="239"/>
      <c r="AV2" s="239"/>
      <c r="AW2" s="239"/>
      <c r="AX2" s="237"/>
      <c r="AY2" s="237"/>
      <c r="AZ2" s="237"/>
      <c r="BA2" s="240" t="s">
        <v>222</v>
      </c>
      <c r="BB2" s="239"/>
      <c r="BC2" s="239"/>
      <c r="BD2" s="240"/>
      <c r="BE2" s="240" t="s">
        <v>221</v>
      </c>
      <c r="BF2" s="239"/>
      <c r="BG2" s="239"/>
      <c r="BH2" s="239"/>
      <c r="BI2" s="239"/>
      <c r="BJ2" s="241" t="s">
        <v>219</v>
      </c>
      <c r="BK2" s="237"/>
      <c r="BL2" s="237"/>
      <c r="BM2" s="237"/>
      <c r="BN2" s="237"/>
      <c r="BO2" s="237"/>
      <c r="BP2" s="237"/>
      <c r="BQ2" s="237"/>
      <c r="BR2" s="237"/>
      <c r="BS2" s="237"/>
      <c r="BT2" s="237"/>
      <c r="BU2" s="239" t="s">
        <v>220</v>
      </c>
      <c r="BV2" s="237"/>
      <c r="BW2" s="239"/>
      <c r="BX2" s="239"/>
      <c r="BY2" s="237"/>
      <c r="BZ2" s="237"/>
      <c r="CA2" s="237"/>
      <c r="CB2" s="237"/>
      <c r="CC2" s="237"/>
      <c r="CD2" s="237"/>
      <c r="CE2" s="237"/>
      <c r="CF2" s="239" t="s">
        <v>223</v>
      </c>
      <c r="CG2" s="237"/>
      <c r="CH2" s="237"/>
      <c r="CI2" s="275"/>
      <c r="CJ2" s="274">
        <f>365.25 * 86400</f>
        <v>31557600</v>
      </c>
      <c r="CK2" s="274">
        <v>1</v>
      </c>
      <c r="CL2" s="274">
        <v>2</v>
      </c>
      <c r="CM2" s="274">
        <v>3</v>
      </c>
      <c r="CN2" s="274">
        <v>4</v>
      </c>
      <c r="CO2" s="274">
        <v>1</v>
      </c>
      <c r="CP2" s="274">
        <v>2</v>
      </c>
      <c r="CQ2" s="274">
        <v>3</v>
      </c>
      <c r="CR2" s="274">
        <v>4</v>
      </c>
      <c r="CS2" s="273" t="s">
        <v>259</v>
      </c>
      <c r="CT2" s="273"/>
      <c r="CU2" s="273"/>
      <c r="CV2" s="237"/>
      <c r="CW2" s="237"/>
      <c r="CX2" s="237"/>
      <c r="CY2" s="237"/>
      <c r="CZ2" s="237"/>
      <c r="DA2" s="237"/>
      <c r="DB2" s="237"/>
      <c r="DC2" s="237"/>
      <c r="DD2" s="237"/>
      <c r="DE2" s="237"/>
      <c r="DF2" s="237"/>
      <c r="DG2" s="237"/>
    </row>
    <row r="3" spans="1:111" ht="14.1" customHeight="1" x14ac:dyDescent="0.25">
      <c r="A3" s="237"/>
      <c r="B3" s="223" t="s">
        <v>214</v>
      </c>
      <c r="C3" s="230" t="s">
        <v>9</v>
      </c>
      <c r="D3" s="230" t="s">
        <v>7</v>
      </c>
      <c r="E3" s="230" t="s">
        <v>10</v>
      </c>
      <c r="F3" s="219"/>
      <c r="G3" s="230"/>
      <c r="H3" s="230"/>
      <c r="I3" s="230"/>
      <c r="J3" s="229" t="s">
        <v>30</v>
      </c>
      <c r="K3" s="230" t="s">
        <v>258</v>
      </c>
      <c r="L3" s="219"/>
      <c r="M3" s="229" t="s">
        <v>233</v>
      </c>
      <c r="N3" s="229"/>
      <c r="O3" s="229" t="s">
        <v>229</v>
      </c>
      <c r="P3" s="210"/>
      <c r="Q3" s="210"/>
      <c r="R3" s="11"/>
      <c r="S3" s="11"/>
      <c r="T3" s="11"/>
      <c r="U3" s="11"/>
      <c r="V3" s="11"/>
      <c r="W3" s="210"/>
      <c r="X3" s="210"/>
      <c r="Y3" s="210"/>
      <c r="Z3" s="210"/>
      <c r="AA3" s="210"/>
      <c r="AB3" s="210"/>
      <c r="AC3" s="210"/>
      <c r="AD3" s="256"/>
      <c r="AE3" s="252"/>
      <c r="AF3" s="259">
        <v>1</v>
      </c>
      <c r="AG3" s="259">
        <f>AF3+1</f>
        <v>2</v>
      </c>
      <c r="AH3" s="259">
        <f t="shared" ref="AH3:AL3" si="1">AG3+1</f>
        <v>3</v>
      </c>
      <c r="AI3" s="259">
        <f t="shared" si="1"/>
        <v>4</v>
      </c>
      <c r="AJ3" s="259">
        <f t="shared" si="1"/>
        <v>5</v>
      </c>
      <c r="AK3" s="259">
        <f t="shared" si="1"/>
        <v>6</v>
      </c>
      <c r="AL3" s="259">
        <f t="shared" si="1"/>
        <v>7</v>
      </c>
      <c r="AM3" s="259">
        <f t="shared" ref="AM3" si="2">AL3+1</f>
        <v>8</v>
      </c>
      <c r="AN3" s="213"/>
      <c r="AO3" s="213"/>
      <c r="AP3" s="213"/>
      <c r="AQ3" s="213"/>
      <c r="AR3" s="214" t="s">
        <v>65</v>
      </c>
      <c r="AS3" s="218"/>
      <c r="AT3" s="229" t="s">
        <v>231</v>
      </c>
      <c r="AU3" s="229" t="s">
        <v>231</v>
      </c>
      <c r="AV3" s="229" t="s">
        <v>231</v>
      </c>
      <c r="AW3" s="218"/>
      <c r="AX3" s="214" t="s">
        <v>59</v>
      </c>
      <c r="AY3" s="213"/>
      <c r="AZ3" s="237"/>
      <c r="BA3" s="225">
        <v>1</v>
      </c>
      <c r="BB3" s="225">
        <v>1</v>
      </c>
      <c r="BC3" s="225">
        <v>0</v>
      </c>
      <c r="BD3" s="225">
        <v>0</v>
      </c>
      <c r="BE3" s="225">
        <v>0</v>
      </c>
      <c r="BF3" s="225">
        <v>0</v>
      </c>
      <c r="BG3" s="225">
        <v>0</v>
      </c>
      <c r="BH3" s="225">
        <v>0</v>
      </c>
      <c r="BI3" s="225">
        <v>0</v>
      </c>
      <c r="BJ3" s="225">
        <v>0</v>
      </c>
      <c r="BK3" s="237"/>
      <c r="BL3" s="243">
        <f>BA19-BL19</f>
        <v>-5</v>
      </c>
      <c r="BM3" s="243">
        <f t="shared" ref="BM3:BU3" si="3">BB19-BM19</f>
        <v>-5</v>
      </c>
      <c r="BN3" s="243">
        <f t="shared" si="3"/>
        <v>0</v>
      </c>
      <c r="BO3" s="243">
        <f t="shared" si="3"/>
        <v>0</v>
      </c>
      <c r="BP3" s="243">
        <f t="shared" si="3"/>
        <v>0</v>
      </c>
      <c r="BQ3" s="243">
        <f t="shared" si="3"/>
        <v>0</v>
      </c>
      <c r="BR3" s="243">
        <f t="shared" si="3"/>
        <v>0</v>
      </c>
      <c r="BS3" s="243">
        <f t="shared" si="3"/>
        <v>0</v>
      </c>
      <c r="BT3" s="243">
        <f t="shared" si="3"/>
        <v>0</v>
      </c>
      <c r="BU3" s="243">
        <f t="shared" si="3"/>
        <v>0</v>
      </c>
      <c r="BV3" s="237"/>
      <c r="BW3" s="226">
        <v>2.5000000000000002E-10</v>
      </c>
      <c r="BX3" s="226">
        <v>1.0000000000000001E-9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237"/>
      <c r="CH3" s="237"/>
      <c r="CI3" s="277">
        <f>MAX(CI4:CI104)</f>
        <v>100</v>
      </c>
      <c r="CJ3" s="275" t="s">
        <v>38</v>
      </c>
      <c r="CK3" s="275" t="s">
        <v>234</v>
      </c>
      <c r="CL3" s="275" t="s">
        <v>235</v>
      </c>
      <c r="CM3" s="275" t="s">
        <v>236</v>
      </c>
      <c r="CN3" s="275" t="s">
        <v>237</v>
      </c>
      <c r="CO3" s="275" t="s">
        <v>238</v>
      </c>
      <c r="CP3" s="275" t="s">
        <v>239</v>
      </c>
      <c r="CQ3" s="275" t="s">
        <v>240</v>
      </c>
      <c r="CR3" s="276" t="s">
        <v>241</v>
      </c>
      <c r="CS3" s="278">
        <f>MIN(CO4:CO104)</f>
        <v>-16.431846960000001</v>
      </c>
      <c r="CT3" s="237"/>
      <c r="CU3" s="237"/>
      <c r="CV3" s="237"/>
      <c r="CW3" s="237"/>
      <c r="CX3" s="237"/>
      <c r="CY3" s="237"/>
      <c r="CZ3" s="237"/>
      <c r="DA3" s="237"/>
      <c r="DB3" s="237"/>
      <c r="DC3" s="237"/>
      <c r="DD3" s="237"/>
      <c r="DE3" s="237"/>
      <c r="DF3" s="237"/>
      <c r="DG3" s="237"/>
    </row>
    <row r="4" spans="1:111" ht="14.1" customHeight="1" x14ac:dyDescent="0.25">
      <c r="A4" s="237"/>
      <c r="B4" s="214" t="s">
        <v>0</v>
      </c>
      <c r="C4" s="219"/>
      <c r="D4" s="219"/>
      <c r="E4" s="219"/>
      <c r="F4" s="230" t="s">
        <v>13</v>
      </c>
      <c r="G4" s="230" t="s">
        <v>226</v>
      </c>
      <c r="H4" s="219"/>
      <c r="I4" s="230" t="s">
        <v>104</v>
      </c>
      <c r="J4" s="229" t="s">
        <v>30</v>
      </c>
      <c r="K4" s="219"/>
      <c r="L4" s="250" t="s">
        <v>227</v>
      </c>
      <c r="M4" s="218">
        <v>0</v>
      </c>
      <c r="N4" s="219"/>
      <c r="O4" s="218">
        <v>0</v>
      </c>
      <c r="P4" s="210">
        <v>1</v>
      </c>
      <c r="Q4" s="211"/>
      <c r="R4" s="11"/>
      <c r="S4" s="11"/>
      <c r="T4" s="11"/>
      <c r="U4" s="11"/>
      <c r="V4" s="11"/>
      <c r="W4" s="211"/>
      <c r="X4" s="211"/>
      <c r="Y4" s="211"/>
      <c r="Z4" s="211"/>
      <c r="AA4" s="211"/>
      <c r="AB4" s="211"/>
      <c r="AC4" s="211"/>
      <c r="AD4" s="256">
        <v>1</v>
      </c>
      <c r="AE4" s="253">
        <v>1</v>
      </c>
      <c r="AF4" s="260" t="str">
        <f>""</f>
        <v/>
      </c>
      <c r="AG4" s="260"/>
      <c r="AH4" s="260"/>
      <c r="AI4" s="260"/>
      <c r="AJ4" s="260"/>
      <c r="AK4" s="260"/>
      <c r="AL4" s="260"/>
      <c r="AM4" s="260"/>
      <c r="AN4" s="213"/>
      <c r="AO4" s="213">
        <v>0</v>
      </c>
      <c r="AP4" s="213">
        <v>1</v>
      </c>
      <c r="AQ4" s="213">
        <v>2</v>
      </c>
      <c r="AR4" s="213">
        <v>3</v>
      </c>
      <c r="AS4" s="212"/>
      <c r="AT4" s="212">
        <v>0</v>
      </c>
      <c r="AU4" s="212">
        <v>1</v>
      </c>
      <c r="AV4" s="212">
        <v>2</v>
      </c>
      <c r="AW4" s="212">
        <v>3</v>
      </c>
      <c r="AX4" s="223"/>
      <c r="AY4" s="213"/>
      <c r="AZ4" s="237"/>
      <c r="BA4" s="225">
        <v>2</v>
      </c>
      <c r="BB4" s="225">
        <v>1</v>
      </c>
      <c r="BC4" s="225">
        <v>1</v>
      </c>
      <c r="BD4" s="225">
        <v>0</v>
      </c>
      <c r="BE4" s="225">
        <v>0</v>
      </c>
      <c r="BF4" s="225">
        <v>2</v>
      </c>
      <c r="BG4" s="225">
        <v>2</v>
      </c>
      <c r="BH4" s="225">
        <v>2</v>
      </c>
      <c r="BI4" s="225">
        <v>0</v>
      </c>
      <c r="BJ4" s="225">
        <v>0</v>
      </c>
      <c r="BK4" s="237"/>
      <c r="BL4" s="243">
        <f t="shared" ref="BL4:BU4" si="4">BA20-BL20</f>
        <v>-5</v>
      </c>
      <c r="BM4" s="243">
        <f t="shared" si="4"/>
        <v>-10</v>
      </c>
      <c r="BN4" s="243">
        <f t="shared" si="4"/>
        <v>-5</v>
      </c>
      <c r="BO4" s="243">
        <f t="shared" si="4"/>
        <v>0</v>
      </c>
      <c r="BP4" s="243">
        <f t="shared" si="4"/>
        <v>0</v>
      </c>
      <c r="BQ4" s="243">
        <f t="shared" si="4"/>
        <v>0</v>
      </c>
      <c r="BR4" s="243">
        <f t="shared" si="4"/>
        <v>0</v>
      </c>
      <c r="BS4" s="243">
        <f t="shared" si="4"/>
        <v>0</v>
      </c>
      <c r="BT4" s="243">
        <f t="shared" si="4"/>
        <v>0</v>
      </c>
      <c r="BU4" s="243">
        <f t="shared" si="4"/>
        <v>0</v>
      </c>
      <c r="BV4" s="237"/>
      <c r="BW4" s="226">
        <v>1.0000000000000001E-9</v>
      </c>
      <c r="BX4" s="226">
        <v>2.5000000000000002E-10</v>
      </c>
      <c r="BY4" s="226">
        <v>1.0000000000000001E-9</v>
      </c>
      <c r="BZ4" s="226">
        <v>0</v>
      </c>
      <c r="CA4" s="226">
        <v>0</v>
      </c>
      <c r="CB4" s="226">
        <v>4.0000000000000002E-9</v>
      </c>
      <c r="CC4" s="226">
        <v>4.0000000000000002E-9</v>
      </c>
      <c r="CD4" s="226">
        <v>4.0000000000000002E-9</v>
      </c>
      <c r="CE4" s="226">
        <v>0</v>
      </c>
      <c r="CF4" s="226">
        <v>0</v>
      </c>
      <c r="CG4" s="237"/>
      <c r="CH4" s="237"/>
      <c r="CI4" s="269">
        <f>CJ4/$CJ$2</f>
        <v>0</v>
      </c>
      <c r="CJ4" s="261">
        <v>0</v>
      </c>
      <c r="CK4" s="262">
        <v>1078.416847</v>
      </c>
      <c r="CL4" s="262">
        <v>1061.5809999999999</v>
      </c>
      <c r="CM4" s="262">
        <v>1026.2829119999999</v>
      </c>
      <c r="CN4" s="262">
        <v>993.31165269999997</v>
      </c>
      <c r="CO4" s="263">
        <v>-16.431846960000001</v>
      </c>
      <c r="CP4" s="263">
        <v>-3.585604451</v>
      </c>
      <c r="CQ4" s="263">
        <v>-3.7018761690000002</v>
      </c>
      <c r="CR4" s="263">
        <v>-153.6770181</v>
      </c>
      <c r="CS4" s="263">
        <f>CO4-$CS$3</f>
        <v>0</v>
      </c>
      <c r="CT4" s="237"/>
      <c r="CU4" s="237"/>
      <c r="CV4" s="237"/>
      <c r="CW4" s="237"/>
      <c r="CX4" s="237"/>
      <c r="CY4" s="237"/>
      <c r="CZ4" s="237"/>
      <c r="DA4" s="237"/>
      <c r="DB4" s="237"/>
      <c r="DC4" s="237"/>
      <c r="DD4" s="237"/>
      <c r="DE4" s="237"/>
      <c r="DF4" s="237"/>
      <c r="DG4" s="237"/>
    </row>
    <row r="5" spans="1:111" ht="14.1" customHeight="1" x14ac:dyDescent="0.25">
      <c r="A5" s="245">
        <v>1</v>
      </c>
      <c r="B5" s="212">
        <v>0</v>
      </c>
      <c r="C5" s="212">
        <v>0</v>
      </c>
      <c r="D5" s="248">
        <v>0</v>
      </c>
      <c r="E5" s="248">
        <v>0</v>
      </c>
      <c r="F5" s="182">
        <v>4500</v>
      </c>
      <c r="G5" s="182">
        <v>12</v>
      </c>
      <c r="H5" s="182">
        <v>8.6767896000000005E-4</v>
      </c>
      <c r="I5" s="272">
        <v>1093.048</v>
      </c>
      <c r="J5" s="249">
        <v>3</v>
      </c>
      <c r="K5" s="40">
        <v>3.0000000000000001E-5</v>
      </c>
      <c r="L5" s="40">
        <v>2.9999999999999898E-2</v>
      </c>
      <c r="M5" s="248">
        <v>1</v>
      </c>
      <c r="N5" s="248">
        <v>1</v>
      </c>
      <c r="O5" s="248">
        <v>0</v>
      </c>
      <c r="P5" s="50" t="str">
        <f>_xlfn.CONCAT(E5+1,",",D5+1)</f>
        <v>1,1</v>
      </c>
      <c r="Q5" s="11">
        <f>COUNT(R24:AA24)</f>
        <v>10</v>
      </c>
      <c r="R5" s="11">
        <v>1</v>
      </c>
      <c r="S5" s="11">
        <f t="shared" ref="S5:AA5" si="5">IF(ISNUMBER(S6),R5+1,"")</f>
        <v>2</v>
      </c>
      <c r="T5" s="11">
        <f t="shared" si="5"/>
        <v>3</v>
      </c>
      <c r="U5" s="11">
        <f t="shared" si="5"/>
        <v>4</v>
      </c>
      <c r="V5" s="11">
        <f t="shared" si="5"/>
        <v>5</v>
      </c>
      <c r="W5" s="11">
        <f t="shared" si="5"/>
        <v>6</v>
      </c>
      <c r="X5" s="11">
        <f t="shared" si="5"/>
        <v>7</v>
      </c>
      <c r="Y5" s="11">
        <f t="shared" si="5"/>
        <v>8</v>
      </c>
      <c r="Z5" s="11">
        <f t="shared" si="5"/>
        <v>9</v>
      </c>
      <c r="AA5" s="11">
        <f t="shared" si="5"/>
        <v>10</v>
      </c>
      <c r="AB5" s="213">
        <f>COUNT(R5:AA5)</f>
        <v>10</v>
      </c>
      <c r="AC5" s="11"/>
      <c r="AD5" s="256">
        <f>IF(OR(M5-M4&lt;0,N5=0),MAX(AD$4:AD4)+1,0)</f>
        <v>0</v>
      </c>
      <c r="AE5" s="253">
        <f>IF(AD6="",AE4,IF(AD5=0,AE4,AD5))</f>
        <v>1</v>
      </c>
      <c r="AF5" s="259">
        <f>IF($AE5=AF$3,$A5,$AF$4)</f>
        <v>1</v>
      </c>
      <c r="AG5" s="259" t="str">
        <f t="shared" ref="AG5:AG40" si="6">IF($AE5=AG$3,$A5,$AF$4)</f>
        <v/>
      </c>
      <c r="AH5" s="259" t="str">
        <f t="shared" ref="AH5:AM20" si="7">IF($AE5=AH$3,$A5,$AF$4)</f>
        <v/>
      </c>
      <c r="AI5" s="259" t="str">
        <f t="shared" si="7"/>
        <v/>
      </c>
      <c r="AJ5" s="259" t="str">
        <f t="shared" si="7"/>
        <v/>
      </c>
      <c r="AK5" s="259" t="str">
        <f t="shared" si="7"/>
        <v/>
      </c>
      <c r="AL5" s="259" t="str">
        <f t="shared" si="7"/>
        <v/>
      </c>
      <c r="AM5" s="259" t="str">
        <f t="shared" si="7"/>
        <v/>
      </c>
      <c r="AN5" s="213">
        <v>0</v>
      </c>
      <c r="AO5" s="213">
        <v>0</v>
      </c>
      <c r="AP5" s="213">
        <v>-1</v>
      </c>
      <c r="AQ5" s="213"/>
      <c r="AR5" s="213"/>
      <c r="AS5" s="216">
        <v>0</v>
      </c>
      <c r="AT5" s="216">
        <v>3</v>
      </c>
      <c r="AU5" s="216">
        <v>0</v>
      </c>
      <c r="AV5" s="216">
        <v>9</v>
      </c>
      <c r="AW5" s="217" t="s">
        <v>208</v>
      </c>
      <c r="AX5" s="223" t="s">
        <v>214</v>
      </c>
      <c r="AY5" s="213"/>
      <c r="AZ5" s="237"/>
      <c r="BA5" s="225">
        <v>0</v>
      </c>
      <c r="BB5" s="225">
        <v>2</v>
      </c>
      <c r="BC5" s="225">
        <v>1</v>
      </c>
      <c r="BD5" s="225">
        <v>1</v>
      </c>
      <c r="BE5" s="225">
        <v>2</v>
      </c>
      <c r="BF5" s="225">
        <v>2</v>
      </c>
      <c r="BG5" s="225">
        <v>2</v>
      </c>
      <c r="BH5" s="225">
        <v>2</v>
      </c>
      <c r="BI5" s="225">
        <v>0</v>
      </c>
      <c r="BJ5" s="225">
        <v>0</v>
      </c>
      <c r="BK5" s="237"/>
      <c r="BL5" s="243">
        <f t="shared" ref="BL5:BU5" si="8">BA21-BL21</f>
        <v>0</v>
      </c>
      <c r="BM5" s="243">
        <f t="shared" si="8"/>
        <v>0</v>
      </c>
      <c r="BN5" s="243">
        <f t="shared" si="8"/>
        <v>-10</v>
      </c>
      <c r="BO5" s="243">
        <f t="shared" si="8"/>
        <v>-8</v>
      </c>
      <c r="BP5" s="243">
        <f t="shared" si="8"/>
        <v>-7</v>
      </c>
      <c r="BQ5" s="243">
        <f t="shared" si="8"/>
        <v>-9</v>
      </c>
      <c r="BR5" s="243">
        <f t="shared" si="8"/>
        <v>-12</v>
      </c>
      <c r="BS5" s="243">
        <f t="shared" si="8"/>
        <v>0</v>
      </c>
      <c r="BT5" s="243">
        <f t="shared" si="8"/>
        <v>0</v>
      </c>
      <c r="BU5" s="243">
        <f t="shared" si="8"/>
        <v>0</v>
      </c>
      <c r="BV5" s="237"/>
      <c r="BW5" s="226">
        <v>0</v>
      </c>
      <c r="BX5" s="226">
        <v>1.0000000000000001E-9</v>
      </c>
      <c r="BY5" s="226">
        <v>2.5000000000000002E-10</v>
      </c>
      <c r="BZ5" s="226">
        <v>1.0000000000000001E-9</v>
      </c>
      <c r="CA5" s="226">
        <v>1.0000000000000001E-9</v>
      </c>
      <c r="CB5" s="226">
        <v>2.5000000000000002E-10</v>
      </c>
      <c r="CC5" s="226">
        <v>2.5000000000000002E-10</v>
      </c>
      <c r="CD5" s="226">
        <v>2.5000000000000002E-10</v>
      </c>
      <c r="CE5" s="226">
        <v>0</v>
      </c>
      <c r="CF5" s="226">
        <v>0</v>
      </c>
      <c r="CG5" s="237"/>
      <c r="CH5" s="237"/>
      <c r="CI5" s="269">
        <f t="shared" ref="CI5:CI68" si="9">CJ5/$CJ$2</f>
        <v>4.2958702306005528E-2</v>
      </c>
      <c r="CJ5" s="261">
        <v>1355673.5438920001</v>
      </c>
      <c r="CK5" s="262">
        <v>1078.416847</v>
      </c>
      <c r="CL5" s="262">
        <v>1061.5809999999999</v>
      </c>
      <c r="CM5" s="262">
        <v>1026.25684</v>
      </c>
      <c r="CN5" s="262">
        <v>993.30937219999998</v>
      </c>
      <c r="CO5" s="263">
        <v>-16.431833260000001</v>
      </c>
      <c r="CP5" s="263">
        <v>-3.5771224109999999</v>
      </c>
      <c r="CQ5" s="263">
        <v>-3.3101858769999999</v>
      </c>
      <c r="CR5" s="263">
        <v>-153.27215150000001</v>
      </c>
      <c r="CS5" s="263">
        <f t="shared" ref="CS5:CS68" si="10">CO5-$CS$3</f>
        <v>1.3700000000227419E-5</v>
      </c>
      <c r="CT5" s="237"/>
      <c r="CU5" s="237"/>
      <c r="CV5" s="237"/>
      <c r="CW5" s="237"/>
      <c r="CX5" s="237"/>
      <c r="CY5" s="237"/>
      <c r="CZ5" s="237"/>
      <c r="DA5" s="237"/>
      <c r="DB5" s="237"/>
      <c r="DC5" s="237"/>
      <c r="DD5" s="237"/>
      <c r="DE5" s="237"/>
      <c r="DF5" s="237"/>
      <c r="DG5" s="237"/>
    </row>
    <row r="6" spans="1:111" ht="14.1" customHeight="1" x14ac:dyDescent="0.25">
      <c r="A6" s="245">
        <f>A5+1</f>
        <v>2</v>
      </c>
      <c r="B6" s="212">
        <v>1</v>
      </c>
      <c r="C6" s="212">
        <v>0</v>
      </c>
      <c r="D6" s="248">
        <v>1</v>
      </c>
      <c r="E6" s="248">
        <v>1</v>
      </c>
      <c r="F6" s="182">
        <v>7000</v>
      </c>
      <c r="G6" s="182">
        <v>12</v>
      </c>
      <c r="H6" s="182">
        <v>8.6767896000000005E-4</v>
      </c>
      <c r="I6" s="272">
        <v>1088.05899999999</v>
      </c>
      <c r="J6" s="249">
        <v>3</v>
      </c>
      <c r="K6" s="40">
        <v>3.0000000000000001E-5</v>
      </c>
      <c r="L6" s="40">
        <v>2.9999999999999898E-2</v>
      </c>
      <c r="M6" s="248">
        <v>2</v>
      </c>
      <c r="N6" s="248">
        <v>1</v>
      </c>
      <c r="O6" s="248">
        <v>0</v>
      </c>
      <c r="P6" s="50" t="str">
        <f t="shared" ref="P6:P40" si="11">_xlfn.CONCAT(E6+1,",",D6+1)</f>
        <v>2,2</v>
      </c>
      <c r="Q6" s="11">
        <f>COUNT(Q25:Q39)</f>
        <v>15</v>
      </c>
      <c r="R6" s="11">
        <f>ROW()</f>
        <v>6</v>
      </c>
      <c r="S6" s="11">
        <f>ROW()</f>
        <v>6</v>
      </c>
      <c r="T6" s="11">
        <f>ROW()</f>
        <v>6</v>
      </c>
      <c r="U6" s="11">
        <f>ROW()</f>
        <v>6</v>
      </c>
      <c r="V6" s="11">
        <f>ROW()</f>
        <v>6</v>
      </c>
      <c r="W6" s="11">
        <f>ROW()</f>
        <v>6</v>
      </c>
      <c r="X6" s="11">
        <f>ROW()</f>
        <v>6</v>
      </c>
      <c r="Y6" s="11">
        <f>ROW()</f>
        <v>6</v>
      </c>
      <c r="Z6" s="11">
        <f>ROW()</f>
        <v>6</v>
      </c>
      <c r="AA6" s="11">
        <f>ROW()</f>
        <v>6</v>
      </c>
      <c r="AB6" s="213">
        <f>COUNT(Q7:Q21)</f>
        <v>15</v>
      </c>
      <c r="AC6" s="11"/>
      <c r="AD6" s="256">
        <f>IF(OR(M6-M5&lt;0,N6=0),MAX(AD$4:AD5)+1,0)</f>
        <v>0</v>
      </c>
      <c r="AE6" s="253">
        <f t="shared" ref="AE6:AE40" si="12">IF(AD7="",AE5,IF(AD6=0,AE5,AD6))</f>
        <v>1</v>
      </c>
      <c r="AF6" s="259">
        <f t="shared" ref="AF6:AF40" si="13">IF(AE6=AF$3,A6,$AF$4)</f>
        <v>2</v>
      </c>
      <c r="AG6" s="259" t="str">
        <f t="shared" si="6"/>
        <v/>
      </c>
      <c r="AH6" s="259" t="str">
        <f t="shared" si="7"/>
        <v/>
      </c>
      <c r="AI6" s="259" t="str">
        <f t="shared" si="7"/>
        <v/>
      </c>
      <c r="AJ6" s="259" t="str">
        <f t="shared" si="7"/>
        <v/>
      </c>
      <c r="AK6" s="259" t="str">
        <f t="shared" si="7"/>
        <v/>
      </c>
      <c r="AL6" s="259" t="str">
        <f t="shared" si="7"/>
        <v/>
      </c>
      <c r="AM6" s="259" t="str">
        <f t="shared" si="7"/>
        <v/>
      </c>
      <c r="AN6" s="213">
        <v>1</v>
      </c>
      <c r="AO6" s="213">
        <v>1</v>
      </c>
      <c r="AP6" s="213">
        <v>0</v>
      </c>
      <c r="AQ6" s="213">
        <v>-2</v>
      </c>
      <c r="AR6" s="213"/>
      <c r="AS6" s="224"/>
      <c r="AT6" s="224"/>
      <c r="AU6" s="224"/>
      <c r="AV6" s="236" t="s">
        <v>232</v>
      </c>
      <c r="AW6" s="224"/>
      <c r="AX6" s="214" t="s">
        <v>213</v>
      </c>
      <c r="AY6" s="213"/>
      <c r="AZ6" s="237"/>
      <c r="BA6" s="225">
        <v>2</v>
      </c>
      <c r="BB6" s="225">
        <v>2</v>
      </c>
      <c r="BC6" s="225">
        <v>2</v>
      </c>
      <c r="BD6" s="225">
        <v>1</v>
      </c>
      <c r="BE6" s="225">
        <v>1</v>
      </c>
      <c r="BF6" s="225">
        <v>1</v>
      </c>
      <c r="BG6" s="225">
        <v>2</v>
      </c>
      <c r="BH6" s="225">
        <v>2</v>
      </c>
      <c r="BI6" s="225">
        <v>2</v>
      </c>
      <c r="BJ6" s="225">
        <v>0</v>
      </c>
      <c r="BK6" s="237"/>
      <c r="BL6" s="243">
        <f t="shared" ref="BL6:BU6" si="14">BA22-BL22</f>
        <v>5</v>
      </c>
      <c r="BM6" s="243">
        <f t="shared" si="14"/>
        <v>0</v>
      </c>
      <c r="BN6" s="243">
        <f t="shared" si="14"/>
        <v>0</v>
      </c>
      <c r="BO6" s="243">
        <f t="shared" si="14"/>
        <v>2</v>
      </c>
      <c r="BP6" s="243">
        <f t="shared" si="14"/>
        <v>-2</v>
      </c>
      <c r="BQ6" s="243">
        <f t="shared" si="14"/>
        <v>5</v>
      </c>
      <c r="BR6" s="243">
        <f t="shared" si="14"/>
        <v>0</v>
      </c>
      <c r="BS6" s="243">
        <f t="shared" si="14"/>
        <v>-15</v>
      </c>
      <c r="BT6" s="243">
        <f t="shared" si="14"/>
        <v>0</v>
      </c>
      <c r="BU6" s="243">
        <f t="shared" si="14"/>
        <v>0</v>
      </c>
      <c r="BV6" s="237"/>
      <c r="BW6" s="226">
        <v>4.0000000000000002E-9</v>
      </c>
      <c r="BX6" s="226">
        <v>2.5000000000000002E-10</v>
      </c>
      <c r="BY6" s="226">
        <v>2.5000000000000002E-10</v>
      </c>
      <c r="BZ6" s="226">
        <v>2.5000000000000002E-10</v>
      </c>
      <c r="CA6" s="226">
        <v>2.5000000000000002E-10</v>
      </c>
      <c r="CB6" s="226">
        <v>2.5000000000000002E-10</v>
      </c>
      <c r="CC6" s="226">
        <v>2.5000000000000002E-10</v>
      </c>
      <c r="CD6" s="226">
        <v>2.5000000000000002E-10</v>
      </c>
      <c r="CE6" s="226">
        <v>1.0000000000000001E-9</v>
      </c>
      <c r="CF6" s="226">
        <v>0</v>
      </c>
      <c r="CG6" s="237"/>
      <c r="CH6" s="237"/>
      <c r="CI6" s="269">
        <f t="shared" si="9"/>
        <v>9.0213274842605273E-2</v>
      </c>
      <c r="CJ6" s="261">
        <v>2846914.442173</v>
      </c>
      <c r="CK6" s="262">
        <v>1078.4168440000001</v>
      </c>
      <c r="CL6" s="262">
        <v>1061.5809999999999</v>
      </c>
      <c r="CM6" s="262">
        <v>1026.2034719999999</v>
      </c>
      <c r="CN6" s="262">
        <v>993.30471910000006</v>
      </c>
      <c r="CO6" s="263">
        <v>-16.43174015</v>
      </c>
      <c r="CP6" s="263">
        <v>-3.5465207159999999</v>
      </c>
      <c r="CQ6" s="263">
        <v>-2.5688974689999999</v>
      </c>
      <c r="CR6" s="263">
        <v>-152.44662510000001</v>
      </c>
      <c r="CS6" s="263">
        <f t="shared" si="10"/>
        <v>1.0681000000190011E-4</v>
      </c>
      <c r="CT6" s="237"/>
      <c r="CU6" s="237"/>
      <c r="CV6" s="237"/>
      <c r="CW6" s="237"/>
      <c r="CX6" s="237"/>
      <c r="CY6" s="237"/>
      <c r="CZ6" s="237"/>
      <c r="DA6" s="237"/>
      <c r="DB6" s="237"/>
      <c r="DC6" s="237"/>
      <c r="DD6" s="237"/>
      <c r="DE6" s="237"/>
      <c r="DF6" s="237"/>
      <c r="DG6" s="237"/>
    </row>
    <row r="7" spans="1:111" ht="14.1" customHeight="1" x14ac:dyDescent="0.25">
      <c r="A7" s="245">
        <f t="shared" ref="A7:A40" si="15">A6+1</f>
        <v>3</v>
      </c>
      <c r="B7" s="212">
        <v>2</v>
      </c>
      <c r="C7" s="212">
        <v>0</v>
      </c>
      <c r="D7" s="248">
        <v>2</v>
      </c>
      <c r="E7" s="248">
        <v>2</v>
      </c>
      <c r="F7" s="182">
        <v>6000</v>
      </c>
      <c r="G7" s="182">
        <v>12</v>
      </c>
      <c r="H7" s="182">
        <v>8.6767896000000005E-4</v>
      </c>
      <c r="I7" s="272">
        <v>1082.4190000000001</v>
      </c>
      <c r="J7" s="249">
        <v>3</v>
      </c>
      <c r="K7" s="40">
        <v>3.0000000000000001E-5</v>
      </c>
      <c r="L7" s="40">
        <v>2.9999999999999898E-2</v>
      </c>
      <c r="M7" s="248">
        <v>2</v>
      </c>
      <c r="N7" s="248">
        <v>1</v>
      </c>
      <c r="O7" s="248">
        <v>0</v>
      </c>
      <c r="P7" s="50" t="str">
        <f t="shared" si="11"/>
        <v>3,3</v>
      </c>
      <c r="Q7" s="11">
        <f>COLUMN()</f>
        <v>17</v>
      </c>
      <c r="R7" s="10" t="str">
        <f t="shared" ref="R7:S21" si="16">_xlfn.CONCAT(COLUMN()-$Q7,",",ROW()-R$6)</f>
        <v>1,1</v>
      </c>
      <c r="S7" s="10" t="str">
        <f t="shared" ref="S7:AA7" si="17">_xlfn.CONCAT(COLUMN()-$Q7,",",ROW()-S$6)</f>
        <v>2,1</v>
      </c>
      <c r="T7" s="10" t="str">
        <f t="shared" si="17"/>
        <v>3,1</v>
      </c>
      <c r="U7" s="10" t="str">
        <f t="shared" si="17"/>
        <v>4,1</v>
      </c>
      <c r="V7" s="10" t="str">
        <f t="shared" si="17"/>
        <v>5,1</v>
      </c>
      <c r="W7" s="10" t="str">
        <f t="shared" si="17"/>
        <v>6,1</v>
      </c>
      <c r="X7" s="10" t="str">
        <f t="shared" si="17"/>
        <v>7,1</v>
      </c>
      <c r="Y7" s="10" t="str">
        <f t="shared" si="17"/>
        <v>8,1</v>
      </c>
      <c r="Z7" s="10" t="str">
        <f t="shared" si="17"/>
        <v>9,1</v>
      </c>
      <c r="AA7" s="10" t="str">
        <f t="shared" si="17"/>
        <v>10,1</v>
      </c>
      <c r="AB7" s="11">
        <v>10</v>
      </c>
      <c r="AC7" s="11"/>
      <c r="AD7" s="256">
        <f>IF(OR(M7-M6&lt;0,N7=0),MAX(AD$4:AD6)+1,0)</f>
        <v>0</v>
      </c>
      <c r="AE7" s="253">
        <f t="shared" si="12"/>
        <v>1</v>
      </c>
      <c r="AF7" s="259">
        <f t="shared" si="13"/>
        <v>3</v>
      </c>
      <c r="AG7" s="259" t="str">
        <f t="shared" si="6"/>
        <v/>
      </c>
      <c r="AH7" s="259" t="str">
        <f t="shared" si="7"/>
        <v/>
      </c>
      <c r="AI7" s="259" t="str">
        <f t="shared" si="7"/>
        <v/>
      </c>
      <c r="AJ7" s="259" t="str">
        <f t="shared" si="7"/>
        <v/>
      </c>
      <c r="AK7" s="259" t="str">
        <f t="shared" si="7"/>
        <v/>
      </c>
      <c r="AL7" s="259" t="str">
        <f t="shared" si="7"/>
        <v/>
      </c>
      <c r="AM7" s="259" t="str">
        <f t="shared" si="7"/>
        <v/>
      </c>
      <c r="AN7" s="213">
        <v>2</v>
      </c>
      <c r="AO7" s="213">
        <v>2</v>
      </c>
      <c r="AP7" s="213">
        <v>1</v>
      </c>
      <c r="AQ7" s="213">
        <v>-3</v>
      </c>
      <c r="AR7" s="213"/>
      <c r="AS7" s="212"/>
      <c r="AT7" s="212">
        <v>0</v>
      </c>
      <c r="AU7" s="243">
        <v>1</v>
      </c>
      <c r="AV7" s="212">
        <v>2</v>
      </c>
      <c r="AW7" s="212">
        <v>3</v>
      </c>
      <c r="AX7" s="228" t="s">
        <v>225</v>
      </c>
      <c r="AY7" s="213"/>
      <c r="AZ7" s="237"/>
      <c r="BA7" s="225">
        <v>2</v>
      </c>
      <c r="BB7" s="225">
        <v>2</v>
      </c>
      <c r="BC7" s="225">
        <v>2</v>
      </c>
      <c r="BD7" s="225">
        <v>1</v>
      </c>
      <c r="BE7" s="225">
        <v>1</v>
      </c>
      <c r="BF7" s="225">
        <v>1</v>
      </c>
      <c r="BG7" s="225">
        <v>1</v>
      </c>
      <c r="BH7" s="225">
        <v>1</v>
      </c>
      <c r="BI7" s="225">
        <v>1</v>
      </c>
      <c r="BJ7" s="225">
        <v>1</v>
      </c>
      <c r="BK7" s="237"/>
      <c r="BL7" s="243">
        <f t="shared" ref="BL7:BU7" si="18">BA23-BL23</f>
        <v>5</v>
      </c>
      <c r="BM7" s="243">
        <f t="shared" si="18"/>
        <v>10</v>
      </c>
      <c r="BN7" s="243">
        <f t="shared" si="18"/>
        <v>5</v>
      </c>
      <c r="BO7" s="243">
        <f t="shared" si="18"/>
        <v>3</v>
      </c>
      <c r="BP7" s="243">
        <f t="shared" si="18"/>
        <v>4</v>
      </c>
      <c r="BQ7" s="243">
        <f t="shared" si="18"/>
        <v>1</v>
      </c>
      <c r="BR7" s="243">
        <f t="shared" si="18"/>
        <v>3</v>
      </c>
      <c r="BS7" s="243">
        <f t="shared" si="18"/>
        <v>-12</v>
      </c>
      <c r="BT7" s="243">
        <f t="shared" si="18"/>
        <v>-5</v>
      </c>
      <c r="BU7" s="243">
        <f t="shared" si="18"/>
        <v>-5</v>
      </c>
      <c r="BV7" s="237"/>
      <c r="BW7" s="226">
        <v>4.0000000000000002E-9</v>
      </c>
      <c r="BX7" s="226">
        <v>2.5000000000000002E-10</v>
      </c>
      <c r="BY7" s="226">
        <v>2.5000000000000002E-10</v>
      </c>
      <c r="BZ7" s="226">
        <v>2.5000000000000002E-10</v>
      </c>
      <c r="CA7" s="226">
        <v>2.5000000000000002E-10</v>
      </c>
      <c r="CB7" s="226">
        <v>2.5000000000000002E-10</v>
      </c>
      <c r="CC7" s="226">
        <v>2.5000000000000002E-10</v>
      </c>
      <c r="CD7" s="226">
        <v>2.5000000000000002E-10</v>
      </c>
      <c r="CE7" s="226">
        <v>2.5000000000000002E-10</v>
      </c>
      <c r="CF7" s="226">
        <v>2.5000000000000002E-10</v>
      </c>
      <c r="CG7" s="237"/>
      <c r="CH7" s="237"/>
      <c r="CI7" s="269">
        <f t="shared" si="9"/>
        <v>0.14219330463286184</v>
      </c>
      <c r="CJ7" s="261">
        <v>4487279.4302820005</v>
      </c>
      <c r="CK7" s="262">
        <v>1078.4168320000001</v>
      </c>
      <c r="CL7" s="262">
        <v>1061.5809999999999</v>
      </c>
      <c r="CM7" s="262">
        <v>1026.131185</v>
      </c>
      <c r="CN7" s="262">
        <v>993.29866400000003</v>
      </c>
      <c r="CO7" s="263">
        <v>-16.431384439999999</v>
      </c>
      <c r="CP7" s="263">
        <v>-3.4785563169999998</v>
      </c>
      <c r="CQ7" s="263">
        <v>-1.7018017160000001</v>
      </c>
      <c r="CR7" s="263">
        <v>-151.3740057</v>
      </c>
      <c r="CS7" s="263">
        <f t="shared" si="10"/>
        <v>4.6252000000279736E-4</v>
      </c>
      <c r="CT7" s="237"/>
      <c r="CU7" s="237"/>
      <c r="CV7" s="237"/>
      <c r="CW7" s="237"/>
      <c r="CX7" s="237"/>
      <c r="CY7" s="237"/>
      <c r="CZ7" s="237"/>
      <c r="DA7" s="237"/>
      <c r="DB7" s="237"/>
      <c r="DC7" s="237"/>
      <c r="DD7" s="237"/>
      <c r="DE7" s="237"/>
      <c r="DF7" s="237"/>
      <c r="DG7" s="237"/>
    </row>
    <row r="8" spans="1:111" ht="14.1" customHeight="1" x14ac:dyDescent="0.25">
      <c r="A8" s="245">
        <f t="shared" si="15"/>
        <v>4</v>
      </c>
      <c r="B8" s="212">
        <v>3</v>
      </c>
      <c r="C8" s="212">
        <v>0</v>
      </c>
      <c r="D8" s="248">
        <v>2</v>
      </c>
      <c r="E8" s="248">
        <v>3</v>
      </c>
      <c r="F8" s="182">
        <v>5550</v>
      </c>
      <c r="G8" s="182">
        <v>12</v>
      </c>
      <c r="H8" s="182">
        <v>8.6767896000000005E-4</v>
      </c>
      <c r="I8" s="272">
        <v>1077.4079999999899</v>
      </c>
      <c r="J8" s="249">
        <v>3</v>
      </c>
      <c r="K8" s="40">
        <v>3.0000000000000001E-5</v>
      </c>
      <c r="L8" s="40">
        <v>2.9999999999999898E-2</v>
      </c>
      <c r="M8" s="248">
        <v>3</v>
      </c>
      <c r="N8" s="248">
        <v>1</v>
      </c>
      <c r="O8" s="248">
        <v>1</v>
      </c>
      <c r="P8" s="50" t="str">
        <f t="shared" si="11"/>
        <v>4,3</v>
      </c>
      <c r="Q8" s="11">
        <f>COLUMN()</f>
        <v>17</v>
      </c>
      <c r="R8" s="10" t="str">
        <f t="shared" si="16"/>
        <v>1,2</v>
      </c>
      <c r="S8" s="10" t="str">
        <f t="shared" si="16"/>
        <v>2,2</v>
      </c>
      <c r="T8" s="10" t="str">
        <f t="shared" ref="T8:AA21" si="19">_xlfn.CONCAT(COLUMN()-$Q8,",",ROW()-T$6)</f>
        <v>3,2</v>
      </c>
      <c r="U8" s="10" t="str">
        <f t="shared" si="19"/>
        <v>4,2</v>
      </c>
      <c r="V8" s="10" t="str">
        <f t="shared" si="19"/>
        <v>5,2</v>
      </c>
      <c r="W8" s="10" t="str">
        <f t="shared" si="19"/>
        <v>6,2</v>
      </c>
      <c r="X8" s="10" t="str">
        <f t="shared" si="19"/>
        <v>7,2</v>
      </c>
      <c r="Y8" s="10" t="str">
        <f t="shared" si="19"/>
        <v>8,2</v>
      </c>
      <c r="Z8" s="10" t="str">
        <f t="shared" si="19"/>
        <v>9,2</v>
      </c>
      <c r="AA8" s="10" t="str">
        <f t="shared" si="19"/>
        <v>10,2</v>
      </c>
      <c r="AB8" s="11">
        <v>15</v>
      </c>
      <c r="AC8" s="11"/>
      <c r="AD8" s="256">
        <f>IF(OR(M8-M7&lt;0,N8=0),MAX(AD$4:AD7)+1,0)</f>
        <v>0</v>
      </c>
      <c r="AE8" s="253">
        <f t="shared" si="12"/>
        <v>1</v>
      </c>
      <c r="AF8" s="259">
        <f t="shared" si="13"/>
        <v>4</v>
      </c>
      <c r="AG8" s="259" t="str">
        <f t="shared" si="6"/>
        <v/>
      </c>
      <c r="AH8" s="259" t="str">
        <f t="shared" si="7"/>
        <v/>
      </c>
      <c r="AI8" s="259" t="str">
        <f t="shared" si="7"/>
        <v/>
      </c>
      <c r="AJ8" s="259" t="str">
        <f t="shared" si="7"/>
        <v/>
      </c>
      <c r="AK8" s="259" t="str">
        <f t="shared" si="7"/>
        <v/>
      </c>
      <c r="AL8" s="259" t="str">
        <f t="shared" si="7"/>
        <v/>
      </c>
      <c r="AM8" s="259" t="str">
        <f t="shared" si="7"/>
        <v/>
      </c>
      <c r="AN8" s="213">
        <v>3</v>
      </c>
      <c r="AO8" s="213">
        <v>3</v>
      </c>
      <c r="AP8" s="213">
        <v>2</v>
      </c>
      <c r="AQ8" s="213">
        <v>-4</v>
      </c>
      <c r="AR8" s="213">
        <v>-9</v>
      </c>
      <c r="AS8" s="212">
        <v>0</v>
      </c>
      <c r="AT8" s="215">
        <v>0</v>
      </c>
      <c r="AU8" s="246" t="s">
        <v>209</v>
      </c>
      <c r="AV8" s="220">
        <v>25</v>
      </c>
      <c r="AW8" s="215"/>
      <c r="AX8" s="50"/>
      <c r="AY8" s="213"/>
      <c r="AZ8" s="237"/>
      <c r="BA8" s="225">
        <v>2</v>
      </c>
      <c r="BB8" s="225">
        <v>2</v>
      </c>
      <c r="BC8" s="225">
        <v>2</v>
      </c>
      <c r="BD8" s="225">
        <v>1</v>
      </c>
      <c r="BE8" s="225">
        <v>1</v>
      </c>
      <c r="BF8" s="225">
        <v>1</v>
      </c>
      <c r="BG8" s="225">
        <v>1</v>
      </c>
      <c r="BH8" s="225">
        <v>1</v>
      </c>
      <c r="BI8" s="225">
        <v>2</v>
      </c>
      <c r="BJ8" s="225">
        <v>2</v>
      </c>
      <c r="BK8" s="237"/>
      <c r="BL8" s="243">
        <f t="shared" ref="BL8:BU8" si="20">BA24-BL24</f>
        <v>5</v>
      </c>
      <c r="BM8" s="243">
        <f t="shared" si="20"/>
        <v>15</v>
      </c>
      <c r="BN8" s="243">
        <f t="shared" si="20"/>
        <v>5</v>
      </c>
      <c r="BO8" s="243">
        <f t="shared" si="20"/>
        <v>5</v>
      </c>
      <c r="BP8" s="243">
        <f t="shared" si="20"/>
        <v>2</v>
      </c>
      <c r="BQ8" s="243">
        <f t="shared" si="20"/>
        <v>0</v>
      </c>
      <c r="BR8" s="243">
        <f t="shared" si="20"/>
        <v>0</v>
      </c>
      <c r="BS8" s="243">
        <f t="shared" si="20"/>
        <v>-12</v>
      </c>
      <c r="BT8" s="243">
        <f t="shared" si="20"/>
        <v>5</v>
      </c>
      <c r="BU8" s="243">
        <f t="shared" si="20"/>
        <v>-5</v>
      </c>
      <c r="BV8" s="237"/>
      <c r="BW8" s="226">
        <v>1.0000000000000001E-9</v>
      </c>
      <c r="BX8" s="226">
        <v>2.5000000000000002E-10</v>
      </c>
      <c r="BY8" s="226">
        <v>2.5000000000000002E-10</v>
      </c>
      <c r="BZ8" s="226">
        <v>2.5000000000000002E-10</v>
      </c>
      <c r="CA8" s="226">
        <v>2.5000000000000002E-10</v>
      </c>
      <c r="CB8" s="226">
        <v>2.5000000000000002E-10</v>
      </c>
      <c r="CC8" s="226">
        <v>2.5000000000000002E-10</v>
      </c>
      <c r="CD8" s="226">
        <v>2.5000000000000002E-10</v>
      </c>
      <c r="CE8" s="226">
        <v>2.5000000000000002E-10</v>
      </c>
      <c r="CF8" s="226">
        <v>1.0000000000000001E-9</v>
      </c>
      <c r="CG8" s="237"/>
      <c r="CH8" s="237"/>
      <c r="CI8" s="269">
        <f t="shared" si="9"/>
        <v>0.19937133740214716</v>
      </c>
      <c r="CJ8" s="261">
        <v>6291680.9172019996</v>
      </c>
      <c r="CK8" s="262">
        <v>1078.4167970000001</v>
      </c>
      <c r="CL8" s="262">
        <v>1061.5809999999999</v>
      </c>
      <c r="CM8" s="262">
        <v>1026.0302610000001</v>
      </c>
      <c r="CN8" s="262">
        <v>993.29151119999995</v>
      </c>
      <c r="CO8" s="263">
        <v>-16.430382160000001</v>
      </c>
      <c r="CP8" s="263">
        <v>-3.3592291840000001</v>
      </c>
      <c r="CQ8" s="263">
        <v>-0.78456947580000003</v>
      </c>
      <c r="CR8" s="263">
        <v>-150.1099715</v>
      </c>
      <c r="CS8" s="263">
        <f t="shared" si="10"/>
        <v>1.464800000000821E-3</v>
      </c>
      <c r="CT8" s="237"/>
      <c r="CU8" s="237"/>
      <c r="CV8" s="237"/>
      <c r="CW8" s="237"/>
      <c r="CX8" s="237"/>
      <c r="CY8" s="237"/>
      <c r="CZ8" s="237"/>
      <c r="DA8" s="237"/>
      <c r="DB8" s="237"/>
      <c r="DC8" s="237"/>
      <c r="DD8" s="237"/>
      <c r="DE8" s="237"/>
      <c r="DF8" s="237"/>
      <c r="DG8" s="237"/>
    </row>
    <row r="9" spans="1:111" ht="14.1" customHeight="1" x14ac:dyDescent="0.25">
      <c r="A9" s="245">
        <f t="shared" si="15"/>
        <v>5</v>
      </c>
      <c r="B9" s="212">
        <v>4</v>
      </c>
      <c r="C9" s="212">
        <v>0</v>
      </c>
      <c r="D9" s="248">
        <v>3</v>
      </c>
      <c r="E9" s="248">
        <v>4</v>
      </c>
      <c r="F9" s="182">
        <v>6500</v>
      </c>
      <c r="G9" s="182">
        <v>12</v>
      </c>
      <c r="H9" s="182">
        <v>9.4339624000000001E-4</v>
      </c>
      <c r="I9" s="272">
        <v>1071.93399999999</v>
      </c>
      <c r="J9" s="249">
        <v>3</v>
      </c>
      <c r="K9" s="40">
        <v>3.0000000000000001E-5</v>
      </c>
      <c r="L9" s="40">
        <v>2.9999999999999898E-2</v>
      </c>
      <c r="M9" s="248">
        <v>2</v>
      </c>
      <c r="N9" s="248">
        <v>1</v>
      </c>
      <c r="O9" s="248">
        <v>0</v>
      </c>
      <c r="P9" s="50" t="str">
        <f t="shared" si="11"/>
        <v>5,4</v>
      </c>
      <c r="Q9" s="11">
        <f>COLUMN()</f>
        <v>17</v>
      </c>
      <c r="R9" s="10" t="str">
        <f t="shared" si="16"/>
        <v>1,3</v>
      </c>
      <c r="S9" s="10" t="str">
        <f t="shared" si="16"/>
        <v>2,3</v>
      </c>
      <c r="T9" s="10" t="str">
        <f t="shared" si="19"/>
        <v>3,3</v>
      </c>
      <c r="U9" s="10" t="str">
        <f t="shared" si="19"/>
        <v>4,3</v>
      </c>
      <c r="V9" s="10" t="str">
        <f t="shared" si="19"/>
        <v>5,3</v>
      </c>
      <c r="W9" s="10" t="str">
        <f t="shared" si="19"/>
        <v>6,3</v>
      </c>
      <c r="X9" s="10" t="str">
        <f t="shared" si="19"/>
        <v>7,3</v>
      </c>
      <c r="Y9" s="10" t="str">
        <f t="shared" si="19"/>
        <v>8,3</v>
      </c>
      <c r="Z9" s="10" t="str">
        <f t="shared" si="19"/>
        <v>9,3</v>
      </c>
      <c r="AA9" s="10" t="str">
        <f t="shared" si="19"/>
        <v>10,3</v>
      </c>
      <c r="AB9" s="11">
        <v>1</v>
      </c>
      <c r="AC9" s="11"/>
      <c r="AD9" s="256">
        <f>IF(OR(M9-M8&lt;0,N9=0),MAX(AD$4:AD8)+1,0)</f>
        <v>2</v>
      </c>
      <c r="AE9" s="253">
        <f t="shared" si="12"/>
        <v>2</v>
      </c>
      <c r="AF9" s="259" t="str">
        <f t="shared" si="13"/>
        <v/>
      </c>
      <c r="AG9" s="259">
        <f t="shared" si="6"/>
        <v>5</v>
      </c>
      <c r="AH9" s="259" t="str">
        <f t="shared" si="7"/>
        <v/>
      </c>
      <c r="AI9" s="259" t="str">
        <f t="shared" si="7"/>
        <v/>
      </c>
      <c r="AJ9" s="259" t="str">
        <f t="shared" si="7"/>
        <v/>
      </c>
      <c r="AK9" s="259" t="str">
        <f t="shared" si="7"/>
        <v/>
      </c>
      <c r="AL9" s="259" t="str">
        <f t="shared" si="7"/>
        <v/>
      </c>
      <c r="AM9" s="259" t="str">
        <f t="shared" si="7"/>
        <v/>
      </c>
      <c r="AN9" s="213">
        <v>4</v>
      </c>
      <c r="AO9" s="213">
        <v>4</v>
      </c>
      <c r="AP9" s="213">
        <v>3</v>
      </c>
      <c r="AQ9" s="213">
        <v>-5</v>
      </c>
      <c r="AR9" s="213"/>
      <c r="AS9" s="212">
        <v>1</v>
      </c>
      <c r="AT9" s="215">
        <v>15</v>
      </c>
      <c r="AU9" s="246" t="s">
        <v>209</v>
      </c>
      <c r="AV9" s="220">
        <v>10</v>
      </c>
      <c r="AW9" s="215"/>
      <c r="AX9" s="50"/>
      <c r="AY9" s="213"/>
      <c r="AZ9" s="237"/>
      <c r="BA9" s="225">
        <v>2</v>
      </c>
      <c r="BB9" s="225">
        <v>2</v>
      </c>
      <c r="BC9" s="225">
        <v>2</v>
      </c>
      <c r="BD9" s="225">
        <v>1</v>
      </c>
      <c r="BE9" s="225">
        <v>1</v>
      </c>
      <c r="BF9" s="225">
        <v>1</v>
      </c>
      <c r="BG9" s="225">
        <v>1</v>
      </c>
      <c r="BH9" s="225">
        <v>1</v>
      </c>
      <c r="BI9" s="225">
        <v>2</v>
      </c>
      <c r="BJ9" s="225">
        <v>0</v>
      </c>
      <c r="BK9" s="237"/>
      <c r="BL9" s="243">
        <f t="shared" ref="BL9:BU9" si="21">BA25-BL25</f>
        <v>5</v>
      </c>
      <c r="BM9" s="243">
        <f t="shared" si="21"/>
        <v>10</v>
      </c>
      <c r="BN9" s="243">
        <f t="shared" si="21"/>
        <v>5</v>
      </c>
      <c r="BO9" s="243">
        <f t="shared" si="21"/>
        <v>7</v>
      </c>
      <c r="BP9" s="243">
        <f t="shared" si="21"/>
        <v>5</v>
      </c>
      <c r="BQ9" s="243">
        <f t="shared" si="21"/>
        <v>0</v>
      </c>
      <c r="BR9" s="243">
        <f t="shared" si="21"/>
        <v>0</v>
      </c>
      <c r="BS9" s="243">
        <f t="shared" si="21"/>
        <v>-1</v>
      </c>
      <c r="BT9" s="243">
        <f t="shared" si="21"/>
        <v>0</v>
      </c>
      <c r="BU9" s="243">
        <f t="shared" si="21"/>
        <v>0</v>
      </c>
      <c r="BV9" s="237"/>
      <c r="BW9" s="226">
        <v>1.0000000000000001E-9</v>
      </c>
      <c r="BX9" s="226">
        <v>2.5000000000000002E-10</v>
      </c>
      <c r="BY9" s="226">
        <v>2.5000000000000002E-10</v>
      </c>
      <c r="BZ9" s="226">
        <v>2.5000000000000002E-10</v>
      </c>
      <c r="CA9" s="226">
        <v>2.5000000000000002E-10</v>
      </c>
      <c r="CB9" s="226">
        <v>2.5000000000000002E-10</v>
      </c>
      <c r="CC9" s="226">
        <v>2.5000000000000002E-10</v>
      </c>
      <c r="CD9" s="226">
        <v>2.5000000000000002E-10</v>
      </c>
      <c r="CE9" s="226">
        <v>1.0000000000000001E-9</v>
      </c>
      <c r="CF9" s="226">
        <v>0</v>
      </c>
      <c r="CG9" s="237"/>
      <c r="CH9" s="237"/>
      <c r="CI9" s="269">
        <f t="shared" si="9"/>
        <v>0.26226717344836109</v>
      </c>
      <c r="CJ9" s="261">
        <v>8276522.5528140003</v>
      </c>
      <c r="CK9" s="262">
        <v>1078.4167170000001</v>
      </c>
      <c r="CL9" s="262">
        <v>1061.5809999999999</v>
      </c>
      <c r="CM9" s="262">
        <v>1025.986956</v>
      </c>
      <c r="CN9" s="262">
        <v>993.28665860000001</v>
      </c>
      <c r="CO9" s="263">
        <v>-16.428065759999999</v>
      </c>
      <c r="CP9" s="263">
        <v>-3.1775397330000001</v>
      </c>
      <c r="CQ9" s="263">
        <v>-0.50988165090000004</v>
      </c>
      <c r="CR9" s="263">
        <v>-149.25292930000001</v>
      </c>
      <c r="CS9" s="263">
        <f t="shared" si="10"/>
        <v>3.7812000000023716E-3</v>
      </c>
      <c r="CT9" s="237"/>
      <c r="CU9" s="237"/>
      <c r="CV9" s="237"/>
      <c r="CW9" s="237"/>
      <c r="CX9" s="237"/>
      <c r="CY9" s="237"/>
      <c r="CZ9" s="237"/>
      <c r="DA9" s="237"/>
      <c r="DB9" s="237"/>
      <c r="DC9" s="237"/>
      <c r="DD9" s="237"/>
      <c r="DE9" s="237"/>
      <c r="DF9" s="237"/>
      <c r="DG9" s="237"/>
    </row>
    <row r="10" spans="1:111" ht="14.1" customHeight="1" x14ac:dyDescent="0.25">
      <c r="A10" s="245">
        <f t="shared" si="15"/>
        <v>6</v>
      </c>
      <c r="B10" s="212">
        <v>5</v>
      </c>
      <c r="C10" s="212">
        <v>0</v>
      </c>
      <c r="D10" s="248">
        <v>4</v>
      </c>
      <c r="E10" s="248">
        <v>5</v>
      </c>
      <c r="F10" s="182">
        <v>5000</v>
      </c>
      <c r="G10" s="182">
        <v>12</v>
      </c>
      <c r="H10" s="182">
        <v>9.4339624000000001E-4</v>
      </c>
      <c r="I10" s="272">
        <v>1066.509</v>
      </c>
      <c r="J10" s="249">
        <v>3</v>
      </c>
      <c r="K10" s="40">
        <v>3.0000000000000001E-5</v>
      </c>
      <c r="L10" s="40">
        <v>2.9999999999999898E-2</v>
      </c>
      <c r="M10" s="248">
        <v>2</v>
      </c>
      <c r="N10" s="248">
        <v>1</v>
      </c>
      <c r="O10" s="248">
        <v>0</v>
      </c>
      <c r="P10" s="50" t="str">
        <f t="shared" si="11"/>
        <v>6,5</v>
      </c>
      <c r="Q10" s="11">
        <f>COLUMN()</f>
        <v>17</v>
      </c>
      <c r="R10" s="10" t="str">
        <f t="shared" si="16"/>
        <v>1,4</v>
      </c>
      <c r="S10" s="10" t="str">
        <f t="shared" si="16"/>
        <v>2,4</v>
      </c>
      <c r="T10" s="10" t="str">
        <f t="shared" si="19"/>
        <v>3,4</v>
      </c>
      <c r="U10" s="10" t="str">
        <f t="shared" si="19"/>
        <v>4,4</v>
      </c>
      <c r="V10" s="10" t="str">
        <f t="shared" si="19"/>
        <v>5,4</v>
      </c>
      <c r="W10" s="10" t="str">
        <f t="shared" si="19"/>
        <v>6,4</v>
      </c>
      <c r="X10" s="10" t="str">
        <f t="shared" si="19"/>
        <v>7,4</v>
      </c>
      <c r="Y10" s="10" t="str">
        <f t="shared" si="19"/>
        <v>8,4</v>
      </c>
      <c r="Z10" s="10" t="str">
        <f t="shared" si="19"/>
        <v>9,4</v>
      </c>
      <c r="AA10" s="10" t="str">
        <f t="shared" si="19"/>
        <v>10,4</v>
      </c>
      <c r="AB10" s="11"/>
      <c r="AC10" s="11"/>
      <c r="AD10" s="256">
        <f>IF(OR(M10-M9&lt;0,N10=0),MAX(AD$4:AD9)+1,0)</f>
        <v>0</v>
      </c>
      <c r="AE10" s="253">
        <f t="shared" si="12"/>
        <v>2</v>
      </c>
      <c r="AF10" s="259" t="str">
        <f t="shared" si="13"/>
        <v/>
      </c>
      <c r="AG10" s="259">
        <f t="shared" si="6"/>
        <v>6</v>
      </c>
      <c r="AH10" s="259" t="str">
        <f t="shared" si="7"/>
        <v/>
      </c>
      <c r="AI10" s="259" t="str">
        <f t="shared" si="7"/>
        <v/>
      </c>
      <c r="AJ10" s="259" t="str">
        <f t="shared" si="7"/>
        <v/>
      </c>
      <c r="AK10" s="259" t="str">
        <f t="shared" si="7"/>
        <v/>
      </c>
      <c r="AL10" s="259" t="str">
        <f t="shared" si="7"/>
        <v/>
      </c>
      <c r="AM10" s="259" t="str">
        <f t="shared" si="7"/>
        <v/>
      </c>
      <c r="AN10" s="213">
        <v>5</v>
      </c>
      <c r="AO10" s="213">
        <v>5</v>
      </c>
      <c r="AP10" s="213">
        <v>4</v>
      </c>
      <c r="AQ10" s="213">
        <v>-6</v>
      </c>
      <c r="AR10" s="213"/>
      <c r="AS10" s="212">
        <v>2</v>
      </c>
      <c r="AT10" s="215">
        <v>27</v>
      </c>
      <c r="AU10" s="246" t="s">
        <v>209</v>
      </c>
      <c r="AV10" s="220">
        <v>150</v>
      </c>
      <c r="AW10" s="215"/>
      <c r="AX10" s="50"/>
      <c r="AY10" s="213"/>
      <c r="AZ10" s="237"/>
      <c r="BA10" s="225">
        <v>0</v>
      </c>
      <c r="BB10" s="225">
        <v>2</v>
      </c>
      <c r="BC10" s="225">
        <v>2</v>
      </c>
      <c r="BD10" s="225">
        <v>1</v>
      </c>
      <c r="BE10" s="225">
        <v>1</v>
      </c>
      <c r="BF10" s="225">
        <v>1</v>
      </c>
      <c r="BG10" s="225">
        <v>1</v>
      </c>
      <c r="BH10" s="225">
        <v>2</v>
      </c>
      <c r="BI10" s="225">
        <v>2</v>
      </c>
      <c r="BJ10" s="225">
        <v>0</v>
      </c>
      <c r="BK10" s="237"/>
      <c r="BL10" s="243">
        <f t="shared" ref="BL10:BU10" si="22">BA26-BL26</f>
        <v>0</v>
      </c>
      <c r="BM10" s="243">
        <f t="shared" si="22"/>
        <v>5</v>
      </c>
      <c r="BN10" s="243">
        <f t="shared" si="22"/>
        <v>5</v>
      </c>
      <c r="BO10" s="243">
        <f t="shared" si="22"/>
        <v>9</v>
      </c>
      <c r="BP10" s="243">
        <f t="shared" si="22"/>
        <v>4</v>
      </c>
      <c r="BQ10" s="243">
        <f t="shared" si="22"/>
        <v>2</v>
      </c>
      <c r="BR10" s="243">
        <f t="shared" si="22"/>
        <v>0</v>
      </c>
      <c r="BS10" s="243">
        <f t="shared" si="22"/>
        <v>-3</v>
      </c>
      <c r="BT10" s="243">
        <f t="shared" si="22"/>
        <v>0</v>
      </c>
      <c r="BU10" s="243">
        <f t="shared" si="22"/>
        <v>0</v>
      </c>
      <c r="BV10" s="237"/>
      <c r="BW10" s="226">
        <v>0</v>
      </c>
      <c r="BX10" s="226">
        <v>1.0000000000000001E-9</v>
      </c>
      <c r="BY10" s="226">
        <v>2.5000000000000002E-10</v>
      </c>
      <c r="BZ10" s="226">
        <v>2.5000000000000002E-10</v>
      </c>
      <c r="CA10" s="226">
        <v>2.5000000000000002E-10</v>
      </c>
      <c r="CB10" s="226">
        <v>2.5000000000000002E-10</v>
      </c>
      <c r="CC10" s="226">
        <v>2.5000000000000002E-10</v>
      </c>
      <c r="CD10" s="226">
        <v>2.5000000000000002E-10</v>
      </c>
      <c r="CE10" s="226">
        <v>1.0000000000000001E-9</v>
      </c>
      <c r="CF10" s="226">
        <v>0</v>
      </c>
      <c r="CG10" s="237"/>
      <c r="CH10" s="237"/>
      <c r="CI10" s="269">
        <f t="shared" si="9"/>
        <v>0.3314525930992851</v>
      </c>
      <c r="CJ10" s="261">
        <v>10459848.351989999</v>
      </c>
      <c r="CK10" s="262">
        <v>1078.416557</v>
      </c>
      <c r="CL10" s="262">
        <v>1061.5809999999999</v>
      </c>
      <c r="CM10" s="262">
        <v>1025.986459</v>
      </c>
      <c r="CN10" s="262">
        <v>993.28251739999996</v>
      </c>
      <c r="CO10" s="263">
        <v>-16.42342536</v>
      </c>
      <c r="CP10" s="263">
        <v>-2.9261195469999999</v>
      </c>
      <c r="CQ10" s="263">
        <v>-0.50447547969999995</v>
      </c>
      <c r="CR10" s="263">
        <v>-148.52267230000001</v>
      </c>
      <c r="CS10" s="263">
        <f t="shared" si="10"/>
        <v>8.4216000000019164E-3</v>
      </c>
      <c r="CT10" s="237"/>
      <c r="CU10" s="237"/>
      <c r="CV10" s="237"/>
      <c r="CW10" s="237"/>
      <c r="CX10" s="237"/>
      <c r="CY10" s="237"/>
      <c r="CZ10" s="237"/>
      <c r="DA10" s="237"/>
      <c r="DB10" s="237"/>
      <c r="DC10" s="237"/>
      <c r="DD10" s="237"/>
      <c r="DE10" s="237"/>
      <c r="DF10" s="237"/>
      <c r="DG10" s="237"/>
    </row>
    <row r="11" spans="1:111" ht="14.1" customHeight="1" x14ac:dyDescent="0.25">
      <c r="A11" s="245">
        <f t="shared" si="15"/>
        <v>7</v>
      </c>
      <c r="B11" s="212">
        <v>6</v>
      </c>
      <c r="C11" s="212">
        <v>0</v>
      </c>
      <c r="D11" s="248">
        <v>5</v>
      </c>
      <c r="E11" s="248">
        <v>5</v>
      </c>
      <c r="F11" s="182">
        <v>5000</v>
      </c>
      <c r="G11" s="182">
        <v>12</v>
      </c>
      <c r="H11" s="182">
        <v>9.4339624000000001E-4</v>
      </c>
      <c r="I11" s="272">
        <v>1061.7919999999899</v>
      </c>
      <c r="J11" s="249">
        <v>3</v>
      </c>
      <c r="K11" s="40">
        <v>3.0000000000000001E-5</v>
      </c>
      <c r="L11" s="40">
        <v>2.9999999999999898E-2</v>
      </c>
      <c r="M11" s="248">
        <v>2</v>
      </c>
      <c r="N11" s="248">
        <v>1</v>
      </c>
      <c r="O11" s="248">
        <v>0</v>
      </c>
      <c r="P11" s="50" t="str">
        <f t="shared" si="11"/>
        <v>6,6</v>
      </c>
      <c r="Q11" s="11">
        <f>COLUMN()</f>
        <v>17</v>
      </c>
      <c r="R11" s="10" t="str">
        <f t="shared" si="16"/>
        <v>1,5</v>
      </c>
      <c r="S11" s="10" t="str">
        <f t="shared" si="16"/>
        <v>2,5</v>
      </c>
      <c r="T11" s="10" t="str">
        <f t="shared" si="19"/>
        <v>3,5</v>
      </c>
      <c r="U11" s="10" t="str">
        <f t="shared" si="19"/>
        <v>4,5</v>
      </c>
      <c r="V11" s="10" t="str">
        <f t="shared" si="19"/>
        <v>5,5</v>
      </c>
      <c r="W11" s="10" t="str">
        <f t="shared" si="19"/>
        <v>6,5</v>
      </c>
      <c r="X11" s="10" t="str">
        <f t="shared" si="19"/>
        <v>7,5</v>
      </c>
      <c r="Y11" s="10" t="str">
        <f t="shared" si="19"/>
        <v>8,5</v>
      </c>
      <c r="Z11" s="10" t="str">
        <f t="shared" si="19"/>
        <v>9,5</v>
      </c>
      <c r="AA11" s="10" t="str">
        <f t="shared" si="19"/>
        <v>10,5</v>
      </c>
      <c r="AB11" s="11"/>
      <c r="AC11" s="11"/>
      <c r="AD11" s="256">
        <f>IF(OR(M11-M10&lt;0,N11=0),MAX(AD$4:AD10)+1,0)</f>
        <v>0</v>
      </c>
      <c r="AE11" s="253">
        <f t="shared" si="12"/>
        <v>2</v>
      </c>
      <c r="AF11" s="259" t="str">
        <f t="shared" si="13"/>
        <v/>
      </c>
      <c r="AG11" s="259">
        <f t="shared" si="6"/>
        <v>7</v>
      </c>
      <c r="AH11" s="259" t="str">
        <f t="shared" si="7"/>
        <v/>
      </c>
      <c r="AI11" s="259" t="str">
        <f t="shared" si="7"/>
        <v/>
      </c>
      <c r="AJ11" s="259" t="str">
        <f t="shared" si="7"/>
        <v/>
      </c>
      <c r="AK11" s="259" t="str">
        <f t="shared" si="7"/>
        <v/>
      </c>
      <c r="AL11" s="259" t="str">
        <f t="shared" si="7"/>
        <v/>
      </c>
      <c r="AM11" s="259" t="str">
        <f t="shared" si="7"/>
        <v/>
      </c>
      <c r="AN11" s="213">
        <v>6</v>
      </c>
      <c r="AO11" s="213">
        <v>6</v>
      </c>
      <c r="AP11" s="213">
        <v>5</v>
      </c>
      <c r="AQ11" s="213">
        <v>-7</v>
      </c>
      <c r="AR11" s="213"/>
      <c r="AS11" s="212">
        <v>3</v>
      </c>
      <c r="AT11" s="215">
        <v>3</v>
      </c>
      <c r="AU11" s="10" t="s">
        <v>210</v>
      </c>
      <c r="AV11" s="220">
        <v>10</v>
      </c>
      <c r="AW11" s="215" t="s">
        <v>30</v>
      </c>
      <c r="AX11" s="50"/>
      <c r="AY11" s="213"/>
      <c r="AZ11" s="237"/>
      <c r="BA11" s="225">
        <v>0</v>
      </c>
      <c r="BB11" s="225">
        <v>2</v>
      </c>
      <c r="BC11" s="225">
        <v>2</v>
      </c>
      <c r="BD11" s="225">
        <v>1</v>
      </c>
      <c r="BE11" s="225">
        <v>1</v>
      </c>
      <c r="BF11" s="225">
        <v>1</v>
      </c>
      <c r="BG11" s="225">
        <v>1</v>
      </c>
      <c r="BH11" s="225">
        <v>2</v>
      </c>
      <c r="BI11" s="225">
        <v>2</v>
      </c>
      <c r="BJ11" s="225">
        <v>0</v>
      </c>
      <c r="BK11" s="237"/>
      <c r="BL11" s="243">
        <f t="shared" ref="BL11:BU11" si="23">BA27-BL27</f>
        <v>0</v>
      </c>
      <c r="BM11" s="243">
        <f t="shared" si="23"/>
        <v>10</v>
      </c>
      <c r="BN11" s="243">
        <f t="shared" si="23"/>
        <v>10</v>
      </c>
      <c r="BO11" s="243">
        <f t="shared" si="23"/>
        <v>9</v>
      </c>
      <c r="BP11" s="243">
        <f t="shared" si="23"/>
        <v>5</v>
      </c>
      <c r="BQ11" s="243">
        <f t="shared" si="23"/>
        <v>0</v>
      </c>
      <c r="BR11" s="243">
        <f t="shared" si="23"/>
        <v>0</v>
      </c>
      <c r="BS11" s="243">
        <f t="shared" si="23"/>
        <v>0</v>
      </c>
      <c r="BT11" s="243">
        <f t="shared" si="23"/>
        <v>0</v>
      </c>
      <c r="BU11" s="243">
        <f t="shared" si="23"/>
        <v>0</v>
      </c>
      <c r="BV11" s="237"/>
      <c r="BW11" s="226">
        <v>0</v>
      </c>
      <c r="BX11" s="226">
        <v>1.0000000000000001E-9</v>
      </c>
      <c r="BY11" s="226">
        <v>2.5000000000000002E-10</v>
      </c>
      <c r="BZ11" s="226">
        <v>2.5000000000000002E-10</v>
      </c>
      <c r="CA11" s="226">
        <v>2.5000000000000002E-10</v>
      </c>
      <c r="CB11" s="226">
        <v>2.5000000000000002E-10</v>
      </c>
      <c r="CC11" s="226">
        <v>2.5000000000000002E-10</v>
      </c>
      <c r="CD11" s="226">
        <v>2.5000000000000002E-10</v>
      </c>
      <c r="CE11" s="226">
        <v>1.0000000000000001E-9</v>
      </c>
      <c r="CF11" s="226">
        <v>0</v>
      </c>
      <c r="CG11" s="237"/>
      <c r="CH11" s="237"/>
      <c r="CI11" s="269">
        <f t="shared" si="9"/>
        <v>0.40755655471518742</v>
      </c>
      <c r="CJ11" s="261">
        <v>12861506.731079999</v>
      </c>
      <c r="CK11" s="262">
        <v>1078.4162699999999</v>
      </c>
      <c r="CL11" s="262">
        <v>1061.5809999999999</v>
      </c>
      <c r="CM11" s="262">
        <v>1025.985901</v>
      </c>
      <c r="CN11" s="262">
        <v>993.27770020000003</v>
      </c>
      <c r="CO11" s="263">
        <v>-16.415090249999999</v>
      </c>
      <c r="CP11" s="263">
        <v>-2.6008477760000002</v>
      </c>
      <c r="CQ11" s="263">
        <v>-0.49843628870000001</v>
      </c>
      <c r="CR11" s="263">
        <v>-147.6757418</v>
      </c>
      <c r="CS11" s="263">
        <f t="shared" si="10"/>
        <v>1.6756710000002784E-2</v>
      </c>
      <c r="CT11" s="237"/>
      <c r="CU11" s="237"/>
      <c r="CV11" s="237"/>
      <c r="CW11" s="237"/>
      <c r="CX11" s="237"/>
      <c r="CY11" s="237"/>
      <c r="CZ11" s="237"/>
      <c r="DA11" s="237"/>
      <c r="DB11" s="237"/>
      <c r="DC11" s="237"/>
      <c r="DD11" s="237"/>
      <c r="DE11" s="237"/>
      <c r="DF11" s="237"/>
      <c r="DG11" s="237"/>
    </row>
    <row r="12" spans="1:111" ht="14.1" customHeight="1" x14ac:dyDescent="0.25">
      <c r="A12" s="245">
        <f t="shared" si="15"/>
        <v>8</v>
      </c>
      <c r="B12" s="212">
        <v>7</v>
      </c>
      <c r="C12" s="212">
        <v>0</v>
      </c>
      <c r="D12" s="248">
        <v>6</v>
      </c>
      <c r="E12" s="248">
        <v>5</v>
      </c>
      <c r="F12" s="182">
        <v>5000</v>
      </c>
      <c r="G12" s="182">
        <v>12</v>
      </c>
      <c r="H12" s="182">
        <v>9.4339624000000001E-4</v>
      </c>
      <c r="I12" s="272">
        <v>1057.075</v>
      </c>
      <c r="J12" s="249">
        <v>3</v>
      </c>
      <c r="K12" s="40">
        <v>3.0000000000000001E-5</v>
      </c>
      <c r="L12" s="40">
        <v>2.9999999999999898E-2</v>
      </c>
      <c r="M12" s="248">
        <v>2</v>
      </c>
      <c r="N12" s="248">
        <v>1</v>
      </c>
      <c r="O12" s="248">
        <v>0</v>
      </c>
      <c r="P12" s="50" t="str">
        <f t="shared" si="11"/>
        <v>6,7</v>
      </c>
      <c r="Q12" s="11">
        <f>COLUMN()</f>
        <v>17</v>
      </c>
      <c r="R12" s="10" t="str">
        <f t="shared" si="16"/>
        <v>1,6</v>
      </c>
      <c r="S12" s="10" t="str">
        <f t="shared" si="16"/>
        <v>2,6</v>
      </c>
      <c r="T12" s="10" t="str">
        <f t="shared" si="19"/>
        <v>3,6</v>
      </c>
      <c r="U12" s="10" t="str">
        <f t="shared" si="19"/>
        <v>4,6</v>
      </c>
      <c r="V12" s="10" t="str">
        <f t="shared" si="19"/>
        <v>5,6</v>
      </c>
      <c r="W12" s="10" t="str">
        <f t="shared" si="19"/>
        <v>6,6</v>
      </c>
      <c r="X12" s="10" t="str">
        <f t="shared" si="19"/>
        <v>7,6</v>
      </c>
      <c r="Y12" s="10" t="str">
        <f t="shared" si="19"/>
        <v>8,6</v>
      </c>
      <c r="Z12" s="10" t="str">
        <f t="shared" si="19"/>
        <v>9,6</v>
      </c>
      <c r="AA12" s="10" t="str">
        <f t="shared" si="19"/>
        <v>10,6</v>
      </c>
      <c r="AB12" s="11"/>
      <c r="AC12" s="11"/>
      <c r="AD12" s="256">
        <f>IF(OR(M12-M11&lt;0,N12=0),MAX(AD$4:AD11)+1,0)</f>
        <v>0</v>
      </c>
      <c r="AE12" s="253">
        <f t="shared" si="12"/>
        <v>2</v>
      </c>
      <c r="AF12" s="259" t="str">
        <f t="shared" si="13"/>
        <v/>
      </c>
      <c r="AG12" s="259">
        <f t="shared" si="6"/>
        <v>8</v>
      </c>
      <c r="AH12" s="259" t="str">
        <f t="shared" si="7"/>
        <v/>
      </c>
      <c r="AI12" s="259" t="str">
        <f t="shared" si="7"/>
        <v/>
      </c>
      <c r="AJ12" s="259" t="str">
        <f t="shared" si="7"/>
        <v/>
      </c>
      <c r="AK12" s="259" t="str">
        <f t="shared" si="7"/>
        <v/>
      </c>
      <c r="AL12" s="259" t="str">
        <f t="shared" si="7"/>
        <v/>
      </c>
      <c r="AM12" s="259" t="str">
        <f t="shared" si="7"/>
        <v/>
      </c>
      <c r="AN12" s="213">
        <v>7</v>
      </c>
      <c r="AO12" s="213">
        <v>7</v>
      </c>
      <c r="AP12" s="213">
        <v>6</v>
      </c>
      <c r="AQ12" s="213">
        <v>-8</v>
      </c>
      <c r="AR12" s="213"/>
      <c r="AS12" s="212">
        <v>4</v>
      </c>
      <c r="AT12" s="215">
        <v>9</v>
      </c>
      <c r="AU12" s="246" t="s">
        <v>211</v>
      </c>
      <c r="AV12" s="246" t="s">
        <v>212</v>
      </c>
      <c r="AW12" s="215"/>
      <c r="AX12" s="50"/>
      <c r="AY12" s="213"/>
      <c r="AZ12" s="237"/>
      <c r="BA12" s="225">
        <v>0</v>
      </c>
      <c r="BB12" s="225">
        <v>2</v>
      </c>
      <c r="BC12" s="225">
        <v>2</v>
      </c>
      <c r="BD12" s="225">
        <v>1</v>
      </c>
      <c r="BE12" s="225">
        <v>1</v>
      </c>
      <c r="BF12" s="225">
        <v>1</v>
      </c>
      <c r="BG12" s="225">
        <v>1</v>
      </c>
      <c r="BH12" s="225">
        <v>2</v>
      </c>
      <c r="BI12" s="225">
        <v>2</v>
      </c>
      <c r="BJ12" s="225">
        <v>2</v>
      </c>
      <c r="BK12" s="237"/>
      <c r="BL12" s="243">
        <f t="shared" ref="BL12:BU12" si="24">BA28-BL28</f>
        <v>0</v>
      </c>
      <c r="BM12" s="243">
        <f t="shared" si="24"/>
        <v>10</v>
      </c>
      <c r="BN12" s="243">
        <f t="shared" si="24"/>
        <v>14</v>
      </c>
      <c r="BO12" s="243">
        <f t="shared" si="24"/>
        <v>9</v>
      </c>
      <c r="BP12" s="243">
        <f t="shared" si="24"/>
        <v>0</v>
      </c>
      <c r="BQ12" s="243">
        <f t="shared" si="24"/>
        <v>0</v>
      </c>
      <c r="BR12" s="243">
        <f t="shared" si="24"/>
        <v>0</v>
      </c>
      <c r="BS12" s="243">
        <f t="shared" si="24"/>
        <v>0</v>
      </c>
      <c r="BT12" s="243">
        <f t="shared" si="24"/>
        <v>0</v>
      </c>
      <c r="BU12" s="243">
        <f t="shared" si="24"/>
        <v>0</v>
      </c>
      <c r="BV12" s="237"/>
      <c r="BW12" s="226">
        <v>0</v>
      </c>
      <c r="BX12" s="226">
        <v>1.0000000000000001E-9</v>
      </c>
      <c r="BY12" s="226">
        <v>2.5000000000000002E-10</v>
      </c>
      <c r="BZ12" s="226">
        <v>2.5000000000000002E-10</v>
      </c>
      <c r="CA12" s="226">
        <v>2.5000000000000002E-10</v>
      </c>
      <c r="CB12" s="226">
        <v>2.5000000000000002E-10</v>
      </c>
      <c r="CC12" s="226">
        <v>2.5000000000000002E-10</v>
      </c>
      <c r="CD12" s="226">
        <v>2.5000000000000002E-10</v>
      </c>
      <c r="CE12" s="226">
        <v>2.5000000000000002E-10</v>
      </c>
      <c r="CF12" s="226">
        <v>4.0000000000000002E-9</v>
      </c>
      <c r="CG12" s="237"/>
      <c r="CH12" s="237"/>
      <c r="CI12" s="269">
        <f t="shared" si="9"/>
        <v>0.49127091249271171</v>
      </c>
      <c r="CJ12" s="261">
        <v>15503330.94808</v>
      </c>
      <c r="CK12" s="262">
        <v>1078.4157949999999</v>
      </c>
      <c r="CL12" s="262">
        <v>1061.5809999999999</v>
      </c>
      <c r="CM12" s="262">
        <v>1025.9852880000001</v>
      </c>
      <c r="CN12" s="262">
        <v>993.27223579999998</v>
      </c>
      <c r="CO12" s="263">
        <v>-16.401311159999999</v>
      </c>
      <c r="CP12" s="263">
        <v>-2.21281287</v>
      </c>
      <c r="CQ12" s="263">
        <v>-0.49182704820000001</v>
      </c>
      <c r="CR12" s="263">
        <v>-146.71750940000001</v>
      </c>
      <c r="CS12" s="263">
        <f t="shared" si="10"/>
        <v>3.0535800000002666E-2</v>
      </c>
      <c r="CT12" s="237"/>
      <c r="CU12" s="237"/>
      <c r="CV12" s="237"/>
      <c r="CW12" s="237"/>
      <c r="CX12" s="237"/>
      <c r="CY12" s="237"/>
      <c r="CZ12" s="237"/>
      <c r="DA12" s="237"/>
      <c r="DB12" s="237"/>
      <c r="DC12" s="237"/>
      <c r="DD12" s="237"/>
      <c r="DE12" s="237"/>
      <c r="DF12" s="237"/>
      <c r="DG12" s="237"/>
    </row>
    <row r="13" spans="1:111" ht="14.1" customHeight="1" x14ac:dyDescent="0.25">
      <c r="A13" s="245">
        <f t="shared" si="15"/>
        <v>9</v>
      </c>
      <c r="B13" s="212">
        <v>8</v>
      </c>
      <c r="C13" s="212">
        <v>0</v>
      </c>
      <c r="D13" s="248">
        <v>7</v>
      </c>
      <c r="E13" s="248">
        <v>5</v>
      </c>
      <c r="F13" s="182">
        <v>5000</v>
      </c>
      <c r="G13" s="182">
        <v>12</v>
      </c>
      <c r="H13" s="182">
        <v>9.4339624000000001E-4</v>
      </c>
      <c r="I13" s="272">
        <v>1052.3589999999899</v>
      </c>
      <c r="J13" s="249">
        <v>3</v>
      </c>
      <c r="K13" s="40">
        <v>3.0000000000000001E-5</v>
      </c>
      <c r="L13" s="40">
        <v>2.9999999999999898E-2</v>
      </c>
      <c r="M13" s="248">
        <v>2</v>
      </c>
      <c r="N13" s="248">
        <v>1</v>
      </c>
      <c r="O13" s="248">
        <v>0</v>
      </c>
      <c r="P13" s="50" t="str">
        <f t="shared" si="11"/>
        <v>6,8</v>
      </c>
      <c r="Q13" s="11">
        <f>COLUMN()</f>
        <v>17</v>
      </c>
      <c r="R13" s="10" t="str">
        <f t="shared" si="16"/>
        <v>1,7</v>
      </c>
      <c r="S13" s="10" t="str">
        <f t="shared" si="16"/>
        <v>2,7</v>
      </c>
      <c r="T13" s="10" t="str">
        <f t="shared" si="19"/>
        <v>3,7</v>
      </c>
      <c r="U13" s="10" t="str">
        <f t="shared" si="19"/>
        <v>4,7</v>
      </c>
      <c r="V13" s="10" t="str">
        <f t="shared" si="19"/>
        <v>5,7</v>
      </c>
      <c r="W13" s="10" t="str">
        <f t="shared" si="19"/>
        <v>6,7</v>
      </c>
      <c r="X13" s="10" t="str">
        <f t="shared" si="19"/>
        <v>7,7</v>
      </c>
      <c r="Y13" s="10" t="str">
        <f t="shared" si="19"/>
        <v>8,7</v>
      </c>
      <c r="Z13" s="10" t="str">
        <f t="shared" si="19"/>
        <v>9,7</v>
      </c>
      <c r="AA13" s="10" t="str">
        <f t="shared" si="19"/>
        <v>10,7</v>
      </c>
      <c r="AB13" s="11"/>
      <c r="AC13" s="11"/>
      <c r="AD13" s="256">
        <f>IF(OR(M13-M12&lt;0,N13=0),MAX(AD$4:AD12)+1,0)</f>
        <v>0</v>
      </c>
      <c r="AE13" s="253">
        <f t="shared" si="12"/>
        <v>2</v>
      </c>
      <c r="AF13" s="259" t="str">
        <f t="shared" si="13"/>
        <v/>
      </c>
      <c r="AG13" s="259">
        <f t="shared" si="6"/>
        <v>9</v>
      </c>
      <c r="AH13" s="259" t="str">
        <f t="shared" si="7"/>
        <v/>
      </c>
      <c r="AI13" s="259" t="str">
        <f t="shared" si="7"/>
        <v/>
      </c>
      <c r="AJ13" s="259" t="str">
        <f t="shared" si="7"/>
        <v/>
      </c>
      <c r="AK13" s="259" t="str">
        <f t="shared" si="7"/>
        <v/>
      </c>
      <c r="AL13" s="259" t="str">
        <f t="shared" si="7"/>
        <v/>
      </c>
      <c r="AM13" s="259" t="str">
        <f t="shared" si="7"/>
        <v/>
      </c>
      <c r="AN13" s="213">
        <v>8</v>
      </c>
      <c r="AO13" s="213">
        <v>8</v>
      </c>
      <c r="AP13" s="213">
        <v>7</v>
      </c>
      <c r="AQ13" s="213">
        <v>-22</v>
      </c>
      <c r="AR13" s="213"/>
      <c r="AS13" s="212">
        <v>5</v>
      </c>
      <c r="AT13" s="215">
        <v>10</v>
      </c>
      <c r="AU13" s="246" t="s">
        <v>211</v>
      </c>
      <c r="AV13" s="246" t="s">
        <v>212</v>
      </c>
      <c r="AW13" s="215"/>
      <c r="AX13" s="50"/>
      <c r="AY13" s="213"/>
      <c r="AZ13" s="237"/>
      <c r="BA13" s="225">
        <v>0</v>
      </c>
      <c r="BB13" s="225">
        <v>2</v>
      </c>
      <c r="BC13" s="225">
        <v>2</v>
      </c>
      <c r="BD13" s="225">
        <v>1</v>
      </c>
      <c r="BE13" s="225">
        <v>1</v>
      </c>
      <c r="BF13" s="225">
        <v>1</v>
      </c>
      <c r="BG13" s="225">
        <v>1</v>
      </c>
      <c r="BH13" s="225">
        <v>2</v>
      </c>
      <c r="BI13" s="225">
        <v>2</v>
      </c>
      <c r="BJ13" s="225">
        <v>0</v>
      </c>
      <c r="BK13" s="237"/>
      <c r="BL13" s="243">
        <f t="shared" ref="BL13:BU13" si="25">BA29-BL29</f>
        <v>0</v>
      </c>
      <c r="BM13" s="243">
        <f t="shared" si="25"/>
        <v>10</v>
      </c>
      <c r="BN13" s="243">
        <f t="shared" si="25"/>
        <v>11</v>
      </c>
      <c r="BO13" s="243">
        <f t="shared" si="25"/>
        <v>5</v>
      </c>
      <c r="BP13" s="243">
        <f t="shared" si="25"/>
        <v>0</v>
      </c>
      <c r="BQ13" s="243">
        <f t="shared" si="25"/>
        <v>0</v>
      </c>
      <c r="BR13" s="243">
        <f t="shared" si="25"/>
        <v>0</v>
      </c>
      <c r="BS13" s="243">
        <f t="shared" si="25"/>
        <v>0</v>
      </c>
      <c r="BT13" s="243">
        <f t="shared" si="25"/>
        <v>0</v>
      </c>
      <c r="BU13" s="243">
        <f t="shared" si="25"/>
        <v>0</v>
      </c>
      <c r="BV13" s="237"/>
      <c r="BW13" s="226">
        <v>0</v>
      </c>
      <c r="BX13" s="226">
        <v>1.0000000000000001E-9</v>
      </c>
      <c r="BY13" s="226">
        <v>2.5000000000000002E-10</v>
      </c>
      <c r="BZ13" s="226">
        <v>2.5000000000000002E-10</v>
      </c>
      <c r="CA13" s="226">
        <v>2.5000000000000002E-10</v>
      </c>
      <c r="CB13" s="226">
        <v>2.5000000000000002E-10</v>
      </c>
      <c r="CC13" s="226">
        <v>2.5000000000000002E-10</v>
      </c>
      <c r="CD13" s="226">
        <v>2.5000000000000002E-10</v>
      </c>
      <c r="CE13" s="226">
        <v>1.0000000000000001E-9</v>
      </c>
      <c r="CF13" s="226">
        <v>0</v>
      </c>
      <c r="CG13" s="237"/>
      <c r="CH13" s="237"/>
      <c r="CI13" s="269">
        <f t="shared" si="9"/>
        <v>0.5833567060479885</v>
      </c>
      <c r="CJ13" s="261">
        <v>18409337.58678</v>
      </c>
      <c r="CK13" s="262">
        <v>1078.4150609999999</v>
      </c>
      <c r="CL13" s="262">
        <v>1061.5809999999999</v>
      </c>
      <c r="CM13" s="262">
        <v>1025.984612</v>
      </c>
      <c r="CN13" s="262">
        <v>993.26609689999998</v>
      </c>
      <c r="CO13" s="263">
        <v>-16.380027049999999</v>
      </c>
      <c r="CP13" s="263">
        <v>-1.7979557049999999</v>
      </c>
      <c r="CQ13" s="263">
        <v>-0.48459115619999998</v>
      </c>
      <c r="CR13" s="263">
        <v>-145.64390059999999</v>
      </c>
      <c r="CS13" s="263">
        <f t="shared" si="10"/>
        <v>5.1819910000002523E-2</v>
      </c>
      <c r="CT13" s="237"/>
      <c r="CU13" s="237"/>
      <c r="CV13" s="237"/>
      <c r="CW13" s="237"/>
      <c r="CX13" s="237"/>
      <c r="CY13" s="237"/>
      <c r="CZ13" s="237"/>
      <c r="DA13" s="237"/>
      <c r="DB13" s="237"/>
      <c r="DC13" s="237"/>
      <c r="DD13" s="237"/>
      <c r="DE13" s="237"/>
      <c r="DF13" s="237"/>
      <c r="DG13" s="237"/>
    </row>
    <row r="14" spans="1:111" ht="14.1" customHeight="1" x14ac:dyDescent="0.25">
      <c r="A14" s="245">
        <f t="shared" si="15"/>
        <v>10</v>
      </c>
      <c r="B14" s="212">
        <v>9</v>
      </c>
      <c r="C14" s="212">
        <v>0</v>
      </c>
      <c r="D14" s="248">
        <v>2</v>
      </c>
      <c r="E14" s="248">
        <v>4</v>
      </c>
      <c r="F14" s="182">
        <v>5000</v>
      </c>
      <c r="G14" s="182">
        <v>10</v>
      </c>
      <c r="H14" s="182">
        <v>5.4545456000000005E-4</v>
      </c>
      <c r="I14" s="272">
        <v>1073.63599999999</v>
      </c>
      <c r="J14" s="249">
        <v>2</v>
      </c>
      <c r="K14" s="40">
        <v>3.0000000000000001E-5</v>
      </c>
      <c r="L14" s="40">
        <v>2.9999999999999898E-2</v>
      </c>
      <c r="M14" s="248">
        <v>2</v>
      </c>
      <c r="N14" s="248">
        <v>0</v>
      </c>
      <c r="O14" s="248">
        <v>0</v>
      </c>
      <c r="P14" s="50" t="str">
        <f t="shared" si="11"/>
        <v>5,3</v>
      </c>
      <c r="Q14" s="11">
        <f>COLUMN()</f>
        <v>17</v>
      </c>
      <c r="R14" s="10" t="str">
        <f t="shared" si="16"/>
        <v>1,8</v>
      </c>
      <c r="S14" s="10" t="str">
        <f t="shared" si="16"/>
        <v>2,8</v>
      </c>
      <c r="T14" s="10" t="str">
        <f t="shared" si="19"/>
        <v>3,8</v>
      </c>
      <c r="U14" s="10" t="str">
        <f t="shared" si="19"/>
        <v>4,8</v>
      </c>
      <c r="V14" s="10" t="str">
        <f t="shared" si="19"/>
        <v>5,8</v>
      </c>
      <c r="W14" s="10" t="str">
        <f t="shared" si="19"/>
        <v>6,8</v>
      </c>
      <c r="X14" s="10" t="str">
        <f t="shared" si="19"/>
        <v>7,8</v>
      </c>
      <c r="Y14" s="10" t="str">
        <f t="shared" si="19"/>
        <v>8,8</v>
      </c>
      <c r="Z14" s="10" t="str">
        <f t="shared" si="19"/>
        <v>9,8</v>
      </c>
      <c r="AA14" s="10" t="str">
        <f t="shared" si="19"/>
        <v>10,8</v>
      </c>
      <c r="AB14" s="11"/>
      <c r="AC14" s="11"/>
      <c r="AD14" s="256">
        <f>IF(OR(M14-M13&lt;0,N14=0),MAX(AD$4:AD13)+1,0)</f>
        <v>3</v>
      </c>
      <c r="AE14" s="253">
        <f t="shared" si="12"/>
        <v>3</v>
      </c>
      <c r="AF14" s="259" t="str">
        <f t="shared" si="13"/>
        <v/>
      </c>
      <c r="AG14" s="259" t="str">
        <f t="shared" si="6"/>
        <v/>
      </c>
      <c r="AH14" s="259">
        <f t="shared" si="7"/>
        <v>10</v>
      </c>
      <c r="AI14" s="259" t="str">
        <f t="shared" si="7"/>
        <v/>
      </c>
      <c r="AJ14" s="259" t="str">
        <f t="shared" si="7"/>
        <v/>
      </c>
      <c r="AK14" s="259" t="str">
        <f t="shared" si="7"/>
        <v/>
      </c>
      <c r="AL14" s="259" t="str">
        <f t="shared" si="7"/>
        <v/>
      </c>
      <c r="AM14" s="259" t="str">
        <f t="shared" si="7"/>
        <v/>
      </c>
      <c r="AN14" s="213">
        <v>9</v>
      </c>
      <c r="AO14" s="213">
        <v>9</v>
      </c>
      <c r="AP14" s="213">
        <v>3</v>
      </c>
      <c r="AQ14" s="213">
        <v>-10</v>
      </c>
      <c r="AR14" s="213"/>
      <c r="AS14" s="212">
        <v>6</v>
      </c>
      <c r="AT14" s="215">
        <v>11</v>
      </c>
      <c r="AU14" s="246" t="s">
        <v>211</v>
      </c>
      <c r="AV14" s="246" t="s">
        <v>212</v>
      </c>
      <c r="AW14" s="215"/>
      <c r="AX14" s="50"/>
      <c r="AY14" s="213"/>
      <c r="AZ14" s="237"/>
      <c r="BA14" s="225">
        <v>2</v>
      </c>
      <c r="BB14" s="225">
        <v>2</v>
      </c>
      <c r="BC14" s="225">
        <v>1</v>
      </c>
      <c r="BD14" s="225">
        <v>1</v>
      </c>
      <c r="BE14" s="225">
        <v>1</v>
      </c>
      <c r="BF14" s="225">
        <v>1</v>
      </c>
      <c r="BG14" s="225">
        <v>1</v>
      </c>
      <c r="BH14" s="225">
        <v>2</v>
      </c>
      <c r="BI14" s="225">
        <v>2</v>
      </c>
      <c r="BJ14" s="225">
        <v>0</v>
      </c>
      <c r="BK14" s="237"/>
      <c r="BL14" s="243">
        <f t="shared" ref="BL14:BU14" si="26">BA30-BL30</f>
        <v>0</v>
      </c>
      <c r="BM14" s="243">
        <f t="shared" si="26"/>
        <v>0</v>
      </c>
      <c r="BN14" s="243">
        <f t="shared" si="26"/>
        <v>0</v>
      </c>
      <c r="BO14" s="243">
        <f t="shared" si="26"/>
        <v>0</v>
      </c>
      <c r="BP14" s="243">
        <f t="shared" si="26"/>
        <v>0</v>
      </c>
      <c r="BQ14" s="243">
        <f t="shared" si="26"/>
        <v>0</v>
      </c>
      <c r="BR14" s="243">
        <f t="shared" si="26"/>
        <v>0</v>
      </c>
      <c r="BS14" s="243">
        <f t="shared" si="26"/>
        <v>0</v>
      </c>
      <c r="BT14" s="243">
        <f t="shared" si="26"/>
        <v>0</v>
      </c>
      <c r="BU14" s="243">
        <f t="shared" si="26"/>
        <v>0</v>
      </c>
      <c r="BV14" s="237"/>
      <c r="BW14" s="226">
        <v>1.0000000000000001E-9</v>
      </c>
      <c r="BX14" s="226">
        <v>2.5000000000000002E-10</v>
      </c>
      <c r="BY14" s="226">
        <v>2.5000000000000002E-10</v>
      </c>
      <c r="BZ14" s="226">
        <v>2.5000000000000002E-10</v>
      </c>
      <c r="CA14" s="226">
        <v>2.5000000000000002E-10</v>
      </c>
      <c r="CB14" s="226">
        <v>2.5000000000000002E-10</v>
      </c>
      <c r="CC14" s="226">
        <v>2.5000000000000002E-10</v>
      </c>
      <c r="CD14" s="226">
        <v>2.5000000000000002E-10</v>
      </c>
      <c r="CE14" s="226">
        <v>1.0000000000000001E-9</v>
      </c>
      <c r="CF14" s="226">
        <v>0</v>
      </c>
      <c r="CG14" s="237"/>
      <c r="CH14" s="237"/>
      <c r="CI14" s="269">
        <f t="shared" si="9"/>
        <v>0.68465107895879285</v>
      </c>
      <c r="CJ14" s="261">
        <v>21605944.889350001</v>
      </c>
      <c r="CK14" s="262">
        <v>1078.4139889999999</v>
      </c>
      <c r="CL14" s="262">
        <v>1061.5809999999999</v>
      </c>
      <c r="CM14" s="262">
        <v>1025.983874</v>
      </c>
      <c r="CN14" s="262">
        <v>993.25933020000002</v>
      </c>
      <c r="CO14" s="263">
        <v>-16.348992039999999</v>
      </c>
      <c r="CP14" s="263">
        <v>-1.305696647</v>
      </c>
      <c r="CQ14" s="263">
        <v>-0.47672751679999997</v>
      </c>
      <c r="CR14" s="263">
        <v>-144.46386390000001</v>
      </c>
      <c r="CS14" s="263">
        <f t="shared" si="10"/>
        <v>8.2854920000002608E-2</v>
      </c>
      <c r="CT14" s="237"/>
      <c r="CU14" s="237"/>
      <c r="CV14" s="237"/>
      <c r="CW14" s="237"/>
      <c r="CX14" s="237"/>
      <c r="CY14" s="237"/>
      <c r="CZ14" s="237"/>
      <c r="DA14" s="237"/>
      <c r="DB14" s="237"/>
      <c r="DC14" s="237"/>
      <c r="DD14" s="237"/>
      <c r="DE14" s="237"/>
      <c r="DF14" s="237"/>
      <c r="DG14" s="237"/>
    </row>
    <row r="15" spans="1:111" ht="14.1" customHeight="1" x14ac:dyDescent="0.25">
      <c r="A15" s="245">
        <f t="shared" si="15"/>
        <v>11</v>
      </c>
      <c r="B15" s="212">
        <v>10</v>
      </c>
      <c r="C15" s="212">
        <v>0</v>
      </c>
      <c r="D15" s="248">
        <v>2</v>
      </c>
      <c r="E15" s="248">
        <v>5</v>
      </c>
      <c r="F15" s="182">
        <v>5000</v>
      </c>
      <c r="G15" s="182">
        <v>10</v>
      </c>
      <c r="H15" s="182">
        <v>5.4545456000000005E-4</v>
      </c>
      <c r="I15" s="272">
        <v>1070.9090000000001</v>
      </c>
      <c r="J15" s="249">
        <v>2</v>
      </c>
      <c r="K15" s="40">
        <v>3.0000000000000001E-5</v>
      </c>
      <c r="L15" s="40">
        <v>2.9999999999999898E-2</v>
      </c>
      <c r="M15" s="248">
        <v>2</v>
      </c>
      <c r="N15" s="248">
        <v>1</v>
      </c>
      <c r="O15" s="248">
        <v>0</v>
      </c>
      <c r="P15" s="50" t="str">
        <f t="shared" si="11"/>
        <v>6,3</v>
      </c>
      <c r="Q15" s="11">
        <f>COLUMN()</f>
        <v>17</v>
      </c>
      <c r="R15" s="10" t="str">
        <f t="shared" si="16"/>
        <v>1,9</v>
      </c>
      <c r="S15" s="10" t="str">
        <f t="shared" si="16"/>
        <v>2,9</v>
      </c>
      <c r="T15" s="10" t="str">
        <f t="shared" si="19"/>
        <v>3,9</v>
      </c>
      <c r="U15" s="10" t="str">
        <f t="shared" si="19"/>
        <v>4,9</v>
      </c>
      <c r="V15" s="10" t="str">
        <f t="shared" si="19"/>
        <v>5,9</v>
      </c>
      <c r="W15" s="10" t="str">
        <f t="shared" si="19"/>
        <v>6,9</v>
      </c>
      <c r="X15" s="10" t="str">
        <f t="shared" si="19"/>
        <v>7,9</v>
      </c>
      <c r="Y15" s="10" t="str">
        <f t="shared" si="19"/>
        <v>8,9</v>
      </c>
      <c r="Z15" s="10" t="str">
        <f t="shared" si="19"/>
        <v>9,9</v>
      </c>
      <c r="AA15" s="10" t="str">
        <f t="shared" si="19"/>
        <v>10,9</v>
      </c>
      <c r="AB15" s="11"/>
      <c r="AC15" s="11"/>
      <c r="AD15" s="256">
        <f>IF(OR(M15-M14&lt;0,N15=0),MAX(AD$4:AD14)+1,0)</f>
        <v>0</v>
      </c>
      <c r="AE15" s="253">
        <f t="shared" si="12"/>
        <v>3</v>
      </c>
      <c r="AF15" s="259" t="str">
        <f t="shared" si="13"/>
        <v/>
      </c>
      <c r="AG15" s="259" t="str">
        <f t="shared" si="6"/>
        <v/>
      </c>
      <c r="AH15" s="259">
        <f t="shared" si="7"/>
        <v>11</v>
      </c>
      <c r="AI15" s="259" t="str">
        <f t="shared" si="7"/>
        <v/>
      </c>
      <c r="AJ15" s="259" t="str">
        <f t="shared" si="7"/>
        <v/>
      </c>
      <c r="AK15" s="259" t="str">
        <f t="shared" si="7"/>
        <v/>
      </c>
      <c r="AL15" s="259" t="str">
        <f t="shared" si="7"/>
        <v/>
      </c>
      <c r="AM15" s="259" t="str">
        <f t="shared" si="7"/>
        <v/>
      </c>
      <c r="AN15" s="213">
        <v>10</v>
      </c>
      <c r="AO15" s="213">
        <v>10</v>
      </c>
      <c r="AP15" s="213">
        <v>9</v>
      </c>
      <c r="AQ15" s="213">
        <v>-11</v>
      </c>
      <c r="AR15" s="213"/>
      <c r="AS15" s="212">
        <v>7</v>
      </c>
      <c r="AT15" s="215">
        <v>12</v>
      </c>
      <c r="AU15" s="246" t="s">
        <v>211</v>
      </c>
      <c r="AV15" s="246" t="s">
        <v>212</v>
      </c>
      <c r="AW15" s="215"/>
      <c r="AX15" s="50"/>
      <c r="AY15" s="213"/>
      <c r="AZ15" s="237"/>
      <c r="BA15" s="225">
        <v>1</v>
      </c>
      <c r="BB15" s="225">
        <v>1</v>
      </c>
      <c r="BC15" s="225">
        <v>1</v>
      </c>
      <c r="BD15" s="225">
        <v>1</v>
      </c>
      <c r="BE15" s="225">
        <v>1</v>
      </c>
      <c r="BF15" s="225">
        <v>1</v>
      </c>
      <c r="BG15" s="225">
        <v>1</v>
      </c>
      <c r="BH15" s="225">
        <v>1</v>
      </c>
      <c r="BI15" s="225">
        <v>1</v>
      </c>
      <c r="BJ15" s="225">
        <v>0</v>
      </c>
      <c r="BK15" s="237"/>
      <c r="BL15" s="243">
        <f t="shared" ref="BL15:BU15" si="27">BA31-BL31</f>
        <v>0</v>
      </c>
      <c r="BM15" s="243">
        <f t="shared" si="27"/>
        <v>0</v>
      </c>
      <c r="BN15" s="243">
        <f t="shared" si="27"/>
        <v>0</v>
      </c>
      <c r="BO15" s="243">
        <f t="shared" si="27"/>
        <v>0</v>
      </c>
      <c r="BP15" s="243">
        <f t="shared" si="27"/>
        <v>0</v>
      </c>
      <c r="BQ15" s="243">
        <f t="shared" si="27"/>
        <v>0</v>
      </c>
      <c r="BR15" s="243">
        <f t="shared" si="27"/>
        <v>0</v>
      </c>
      <c r="BS15" s="243">
        <f t="shared" si="27"/>
        <v>0</v>
      </c>
      <c r="BT15" s="243">
        <f t="shared" si="27"/>
        <v>0</v>
      </c>
      <c r="BU15" s="243">
        <f t="shared" si="27"/>
        <v>0</v>
      </c>
      <c r="BV15" s="237"/>
      <c r="BW15" s="226">
        <v>2.5000000000000002E-10</v>
      </c>
      <c r="BX15" s="226">
        <v>2.5000000000000002E-10</v>
      </c>
      <c r="BY15" s="226">
        <v>2.5000000000000002E-10</v>
      </c>
      <c r="BZ15" s="226">
        <v>2.5000000000000002E-10</v>
      </c>
      <c r="CA15" s="226">
        <v>2.5000000000000002E-10</v>
      </c>
      <c r="CB15" s="226">
        <v>2.5000000000000002E-10</v>
      </c>
      <c r="CC15" s="226">
        <v>2.5000000000000002E-10</v>
      </c>
      <c r="CD15" s="226">
        <v>2.5000000000000002E-10</v>
      </c>
      <c r="CE15" s="226">
        <v>1.0000000000000001E-9</v>
      </c>
      <c r="CF15" s="226">
        <v>0</v>
      </c>
      <c r="CG15" s="237"/>
      <c r="CH15" s="237"/>
      <c r="CI15" s="269">
        <f t="shared" si="9"/>
        <v>0.79607488916045577</v>
      </c>
      <c r="CJ15" s="261">
        <v>25122212.922169998</v>
      </c>
      <c r="CK15" s="262">
        <v>1078.4124999999999</v>
      </c>
      <c r="CL15" s="262">
        <v>1061.5809999999999</v>
      </c>
      <c r="CM15" s="262">
        <v>1025.983078</v>
      </c>
      <c r="CN15" s="262">
        <v>993.25201630000004</v>
      </c>
      <c r="CO15" s="263">
        <v>-16.305868669999999</v>
      </c>
      <c r="CP15" s="263">
        <v>-0.87097067719999999</v>
      </c>
      <c r="CQ15" s="263">
        <v>-0.4683093626</v>
      </c>
      <c r="CR15" s="263">
        <v>-143.1923256</v>
      </c>
      <c r="CS15" s="263">
        <f t="shared" si="10"/>
        <v>0.1259782900000026</v>
      </c>
      <c r="CT15" s="237"/>
      <c r="CU15" s="237"/>
      <c r="CV15" s="237"/>
      <c r="CW15" s="237"/>
      <c r="CX15" s="237"/>
      <c r="CY15" s="237"/>
      <c r="CZ15" s="237"/>
      <c r="DA15" s="237"/>
      <c r="DB15" s="237"/>
      <c r="DC15" s="237"/>
      <c r="DD15" s="237"/>
      <c r="DE15" s="237"/>
      <c r="DF15" s="237"/>
      <c r="DG15" s="237"/>
    </row>
    <row r="16" spans="1:111" ht="14.1" customHeight="1" x14ac:dyDescent="0.25">
      <c r="A16" s="245">
        <f t="shared" si="15"/>
        <v>12</v>
      </c>
      <c r="B16" s="212">
        <v>11</v>
      </c>
      <c r="C16" s="212">
        <v>0</v>
      </c>
      <c r="D16" s="248">
        <v>2</v>
      </c>
      <c r="E16" s="248">
        <v>6</v>
      </c>
      <c r="F16" s="182">
        <v>4500</v>
      </c>
      <c r="G16" s="182">
        <v>10</v>
      </c>
      <c r="H16" s="182">
        <v>5.4545456000000005E-4</v>
      </c>
      <c r="I16" s="272">
        <v>1068.31799999999</v>
      </c>
      <c r="J16" s="249">
        <v>2</v>
      </c>
      <c r="K16" s="40">
        <v>3.0000000000000001E-5</v>
      </c>
      <c r="L16" s="40">
        <v>2.9999999999999898E-2</v>
      </c>
      <c r="M16" s="248">
        <v>2</v>
      </c>
      <c r="N16" s="248">
        <v>1</v>
      </c>
      <c r="O16" s="248">
        <v>0</v>
      </c>
      <c r="P16" s="50" t="str">
        <f t="shared" si="11"/>
        <v>7,3</v>
      </c>
      <c r="Q16" s="11">
        <f>COLUMN()</f>
        <v>17</v>
      </c>
      <c r="R16" s="10" t="str">
        <f t="shared" si="16"/>
        <v>1,10</v>
      </c>
      <c r="S16" s="10" t="str">
        <f t="shared" si="16"/>
        <v>2,10</v>
      </c>
      <c r="T16" s="10" t="str">
        <f t="shared" si="19"/>
        <v>3,10</v>
      </c>
      <c r="U16" s="10" t="str">
        <f t="shared" si="19"/>
        <v>4,10</v>
      </c>
      <c r="V16" s="10" t="str">
        <f t="shared" si="19"/>
        <v>5,10</v>
      </c>
      <c r="W16" s="10" t="str">
        <f t="shared" si="19"/>
        <v>6,10</v>
      </c>
      <c r="X16" s="10" t="str">
        <f t="shared" si="19"/>
        <v>7,10</v>
      </c>
      <c r="Y16" s="10" t="str">
        <f t="shared" si="19"/>
        <v>8,10</v>
      </c>
      <c r="Z16" s="10" t="str">
        <f t="shared" si="19"/>
        <v>9,10</v>
      </c>
      <c r="AA16" s="10" t="str">
        <f t="shared" si="19"/>
        <v>10,10</v>
      </c>
      <c r="AB16" s="11"/>
      <c r="AC16" s="11"/>
      <c r="AD16" s="256">
        <f>IF(OR(M16-M15&lt;0,N16=0),MAX(AD$4:AD15)+1,0)</f>
        <v>0</v>
      </c>
      <c r="AE16" s="253">
        <f t="shared" si="12"/>
        <v>3</v>
      </c>
      <c r="AF16" s="259" t="str">
        <f t="shared" si="13"/>
        <v/>
      </c>
      <c r="AG16" s="259" t="str">
        <f t="shared" si="6"/>
        <v/>
      </c>
      <c r="AH16" s="259">
        <f t="shared" si="7"/>
        <v>12</v>
      </c>
      <c r="AI16" s="259" t="str">
        <f t="shared" si="7"/>
        <v/>
      </c>
      <c r="AJ16" s="259" t="str">
        <f t="shared" si="7"/>
        <v/>
      </c>
      <c r="AK16" s="259" t="str">
        <f t="shared" si="7"/>
        <v/>
      </c>
      <c r="AL16" s="259" t="str">
        <f t="shared" si="7"/>
        <v/>
      </c>
      <c r="AM16" s="259" t="str">
        <f t="shared" si="7"/>
        <v/>
      </c>
      <c r="AN16" s="213">
        <v>11</v>
      </c>
      <c r="AO16" s="213">
        <v>11</v>
      </c>
      <c r="AP16" s="213">
        <v>10</v>
      </c>
      <c r="AQ16" s="213">
        <v>-12</v>
      </c>
      <c r="AR16" s="213"/>
      <c r="AS16" s="212">
        <v>8</v>
      </c>
      <c r="AT16" s="215">
        <v>13</v>
      </c>
      <c r="AU16" s="246" t="s">
        <v>211</v>
      </c>
      <c r="AV16" s="246" t="s">
        <v>212</v>
      </c>
      <c r="AW16" s="215"/>
      <c r="AX16" s="50"/>
      <c r="AY16" s="213"/>
      <c r="AZ16" s="237"/>
      <c r="BA16" s="225">
        <v>0</v>
      </c>
      <c r="BB16" s="225">
        <v>2</v>
      </c>
      <c r="BC16" s="225">
        <v>2</v>
      </c>
      <c r="BD16" s="225">
        <v>2</v>
      </c>
      <c r="BE16" s="225">
        <v>2</v>
      </c>
      <c r="BF16" s="225">
        <v>2</v>
      </c>
      <c r="BG16" s="225">
        <v>2</v>
      </c>
      <c r="BH16" s="225">
        <v>2</v>
      </c>
      <c r="BI16" s="225">
        <v>1</v>
      </c>
      <c r="BJ16" s="225">
        <v>0</v>
      </c>
      <c r="BK16" s="237"/>
      <c r="BL16" s="243">
        <f t="shared" ref="BL16:BU16" si="28">BA32-BL32</f>
        <v>0</v>
      </c>
      <c r="BM16" s="243">
        <f t="shared" si="28"/>
        <v>0</v>
      </c>
      <c r="BN16" s="243">
        <f t="shared" si="28"/>
        <v>0</v>
      </c>
      <c r="BO16" s="243">
        <f t="shared" si="28"/>
        <v>0</v>
      </c>
      <c r="BP16" s="243">
        <f t="shared" si="28"/>
        <v>0</v>
      </c>
      <c r="BQ16" s="243">
        <f t="shared" si="28"/>
        <v>0</v>
      </c>
      <c r="BR16" s="243">
        <f t="shared" si="28"/>
        <v>0</v>
      </c>
      <c r="BS16" s="243">
        <f t="shared" si="28"/>
        <v>0</v>
      </c>
      <c r="BT16" s="243">
        <f t="shared" si="28"/>
        <v>0</v>
      </c>
      <c r="BU16" s="243">
        <f t="shared" si="28"/>
        <v>0</v>
      </c>
      <c r="BV16" s="226">
        <f>MAX(BW3:CF17)</f>
        <v>4.0000000000000002E-9</v>
      </c>
      <c r="BW16" s="226">
        <v>0</v>
      </c>
      <c r="BX16" s="226">
        <v>2.5000000000000002E-10</v>
      </c>
      <c r="BY16" s="226">
        <v>2.5000000000000002E-10</v>
      </c>
      <c r="BZ16" s="226">
        <v>2.5000000000000002E-10</v>
      </c>
      <c r="CA16" s="226">
        <v>2.5000000000000002E-10</v>
      </c>
      <c r="CB16" s="226">
        <v>2.5000000000000002E-10</v>
      </c>
      <c r="CC16" s="226">
        <v>1.0000000000000001E-9</v>
      </c>
      <c r="CD16" s="226">
        <v>1.0000000000000001E-9</v>
      </c>
      <c r="CE16" s="226">
        <v>2.5000000000000002E-10</v>
      </c>
      <c r="CF16" s="226">
        <v>0</v>
      </c>
      <c r="CG16" s="237"/>
      <c r="CH16" s="237"/>
      <c r="CI16" s="269">
        <f t="shared" si="9"/>
        <v>0.91864108038253867</v>
      </c>
      <c r="CJ16" s="261">
        <v>28990107.758280002</v>
      </c>
      <c r="CK16" s="262">
        <v>1078.4105099999999</v>
      </c>
      <c r="CL16" s="262">
        <v>1061.5809999999999</v>
      </c>
      <c r="CM16" s="262">
        <v>1025.9822300000001</v>
      </c>
      <c r="CN16" s="262">
        <v>993.24423230000002</v>
      </c>
      <c r="CO16" s="263">
        <v>-16.24831923</v>
      </c>
      <c r="CP16" s="263">
        <v>-0.39441210409999999</v>
      </c>
      <c r="CQ16" s="263">
        <v>-0.45941540250000001</v>
      </c>
      <c r="CR16" s="263">
        <v>-141.84350459999999</v>
      </c>
      <c r="CS16" s="263">
        <f t="shared" si="10"/>
        <v>0.18352773000000155</v>
      </c>
      <c r="CT16" s="237"/>
      <c r="CU16" s="237"/>
      <c r="CV16" s="237"/>
      <c r="CW16" s="237"/>
      <c r="CX16" s="237"/>
      <c r="CY16" s="237"/>
      <c r="CZ16" s="237"/>
      <c r="DA16" s="237"/>
      <c r="DB16" s="237"/>
      <c r="DC16" s="237"/>
      <c r="DD16" s="237"/>
      <c r="DE16" s="237"/>
      <c r="DF16" s="237"/>
      <c r="DG16" s="237"/>
    </row>
    <row r="17" spans="1:111" ht="14.1" customHeight="1" x14ac:dyDescent="0.25">
      <c r="A17" s="245">
        <f t="shared" si="15"/>
        <v>13</v>
      </c>
      <c r="B17" s="212">
        <v>12</v>
      </c>
      <c r="C17" s="212">
        <v>0</v>
      </c>
      <c r="D17" s="248">
        <v>3</v>
      </c>
      <c r="E17" s="248">
        <v>7</v>
      </c>
      <c r="F17" s="182">
        <v>6000</v>
      </c>
      <c r="G17" s="182">
        <v>10</v>
      </c>
      <c r="H17" s="182">
        <v>5.4545456000000005E-4</v>
      </c>
      <c r="I17" s="272">
        <v>1065.4549999999899</v>
      </c>
      <c r="J17" s="249">
        <v>2</v>
      </c>
      <c r="K17" s="40">
        <v>3.0000000000000001E-5</v>
      </c>
      <c r="L17" s="40">
        <v>2.9999999999999898E-2</v>
      </c>
      <c r="M17" s="248">
        <v>2</v>
      </c>
      <c r="N17" s="248">
        <v>1</v>
      </c>
      <c r="O17" s="248">
        <v>0</v>
      </c>
      <c r="P17" s="50" t="str">
        <f t="shared" si="11"/>
        <v>8,4</v>
      </c>
      <c r="Q17" s="11">
        <f>COLUMN()</f>
        <v>17</v>
      </c>
      <c r="R17" s="10" t="str">
        <f t="shared" si="16"/>
        <v>1,11</v>
      </c>
      <c r="S17" s="10" t="str">
        <f t="shared" si="16"/>
        <v>2,11</v>
      </c>
      <c r="T17" s="10" t="str">
        <f t="shared" si="19"/>
        <v>3,11</v>
      </c>
      <c r="U17" s="10" t="str">
        <f t="shared" si="19"/>
        <v>4,11</v>
      </c>
      <c r="V17" s="10" t="str">
        <f t="shared" si="19"/>
        <v>5,11</v>
      </c>
      <c r="W17" s="10" t="str">
        <f t="shared" si="19"/>
        <v>6,11</v>
      </c>
      <c r="X17" s="10" t="str">
        <f t="shared" si="19"/>
        <v>7,11</v>
      </c>
      <c r="Y17" s="10" t="str">
        <f t="shared" si="19"/>
        <v>8,11</v>
      </c>
      <c r="Z17" s="10" t="str">
        <f t="shared" si="19"/>
        <v>9,11</v>
      </c>
      <c r="AA17" s="10" t="str">
        <f t="shared" si="19"/>
        <v>10,11</v>
      </c>
      <c r="AB17" s="11"/>
      <c r="AC17" s="11"/>
      <c r="AD17" s="256">
        <f>IF(OR(M17-M16&lt;0,N17=0),MAX(AD$4:AD16)+1,0)</f>
        <v>0</v>
      </c>
      <c r="AE17" s="253">
        <f t="shared" si="12"/>
        <v>3</v>
      </c>
      <c r="AF17" s="259" t="str">
        <f t="shared" si="13"/>
        <v/>
      </c>
      <c r="AG17" s="259" t="str">
        <f t="shared" si="6"/>
        <v/>
      </c>
      <c r="AH17" s="259">
        <f t="shared" si="7"/>
        <v>13</v>
      </c>
      <c r="AI17" s="259" t="str">
        <f t="shared" si="7"/>
        <v/>
      </c>
      <c r="AJ17" s="259" t="str">
        <f t="shared" si="7"/>
        <v/>
      </c>
      <c r="AK17" s="259" t="str">
        <f t="shared" si="7"/>
        <v/>
      </c>
      <c r="AL17" s="259" t="str">
        <f t="shared" si="7"/>
        <v/>
      </c>
      <c r="AM17" s="259" t="str">
        <f t="shared" si="7"/>
        <v/>
      </c>
      <c r="AN17" s="213">
        <v>12</v>
      </c>
      <c r="AO17" s="213">
        <v>12</v>
      </c>
      <c r="AP17" s="213">
        <v>11</v>
      </c>
      <c r="AQ17" s="213">
        <v>-13</v>
      </c>
      <c r="AR17" s="213"/>
      <c r="AS17" s="212">
        <v>9</v>
      </c>
      <c r="AT17" s="215">
        <v>14</v>
      </c>
      <c r="AU17" s="246" t="s">
        <v>211</v>
      </c>
      <c r="AV17" s="246" t="s">
        <v>212</v>
      </c>
      <c r="AW17" s="215"/>
      <c r="AX17" s="50"/>
      <c r="AY17" s="213"/>
      <c r="AZ17" s="237"/>
      <c r="BA17" s="225">
        <v>0</v>
      </c>
      <c r="BB17" s="225">
        <v>0</v>
      </c>
      <c r="BC17" s="225">
        <v>2</v>
      </c>
      <c r="BD17" s="225">
        <v>2</v>
      </c>
      <c r="BE17" s="225">
        <v>2</v>
      </c>
      <c r="BF17" s="225">
        <v>2</v>
      </c>
      <c r="BG17" s="225">
        <v>0</v>
      </c>
      <c r="BH17" s="225">
        <v>0</v>
      </c>
      <c r="BI17" s="225">
        <v>0</v>
      </c>
      <c r="BJ17" s="225">
        <v>0</v>
      </c>
      <c r="BK17" s="237"/>
      <c r="BL17" s="243">
        <f t="shared" ref="BL17:BU17" si="29">BA33-BL33</f>
        <v>0</v>
      </c>
      <c r="BM17" s="243">
        <f t="shared" si="29"/>
        <v>0</v>
      </c>
      <c r="BN17" s="243">
        <f t="shared" si="29"/>
        <v>0</v>
      </c>
      <c r="BO17" s="243">
        <f t="shared" si="29"/>
        <v>0</v>
      </c>
      <c r="BP17" s="243">
        <f t="shared" si="29"/>
        <v>0</v>
      </c>
      <c r="BQ17" s="243">
        <f t="shared" si="29"/>
        <v>0</v>
      </c>
      <c r="BR17" s="243">
        <f t="shared" si="29"/>
        <v>0</v>
      </c>
      <c r="BS17" s="243">
        <f t="shared" si="29"/>
        <v>0</v>
      </c>
      <c r="BT17" s="243">
        <f t="shared" si="29"/>
        <v>0</v>
      </c>
      <c r="BU17" s="243">
        <f t="shared" si="29"/>
        <v>0</v>
      </c>
      <c r="BV17" s="226">
        <f>MIN(BW3:CF17)</f>
        <v>0</v>
      </c>
      <c r="BW17" s="226">
        <v>0</v>
      </c>
      <c r="BX17" s="226">
        <v>0</v>
      </c>
      <c r="BY17" s="226">
        <v>1.0000000000000001E-9</v>
      </c>
      <c r="BZ17" s="226">
        <v>1.0000000000000001E-9</v>
      </c>
      <c r="CA17" s="226">
        <v>1.0000000000000001E-9</v>
      </c>
      <c r="CB17" s="226">
        <v>1.0000000000000001E-9</v>
      </c>
      <c r="CC17" s="226">
        <v>0</v>
      </c>
      <c r="CD17" s="226">
        <v>0</v>
      </c>
      <c r="CE17" s="226">
        <v>0</v>
      </c>
      <c r="CF17" s="226">
        <v>0</v>
      </c>
      <c r="CG17" s="237"/>
      <c r="CH17" s="237"/>
      <c r="CI17" s="269">
        <f t="shared" si="9"/>
        <v>1.0534638907267981</v>
      </c>
      <c r="CJ17" s="261">
        <v>33244792.078000002</v>
      </c>
      <c r="CK17" s="262">
        <v>1078.4079389999999</v>
      </c>
      <c r="CL17" s="262">
        <v>1060.5450000000001</v>
      </c>
      <c r="CM17" s="262">
        <v>1025.9813349999999</v>
      </c>
      <c r="CN17" s="262">
        <v>993.23604439999997</v>
      </c>
      <c r="CO17" s="263">
        <v>-16.174118310000001</v>
      </c>
      <c r="CP17" s="263">
        <v>0</v>
      </c>
      <c r="CQ17" s="263">
        <v>-0.45008878149999998</v>
      </c>
      <c r="CR17" s="263">
        <v>-140.4296631</v>
      </c>
      <c r="CS17" s="263">
        <f t="shared" si="10"/>
        <v>0.25772865000000067</v>
      </c>
      <c r="CT17" s="237"/>
      <c r="CU17" s="237"/>
      <c r="CV17" s="237"/>
      <c r="CW17" s="237"/>
      <c r="CX17" s="237"/>
      <c r="CY17" s="237"/>
      <c r="CZ17" s="237"/>
      <c r="DA17" s="237"/>
      <c r="DB17" s="237"/>
      <c r="DC17" s="237"/>
      <c r="DD17" s="237"/>
      <c r="DE17" s="237"/>
      <c r="DF17" s="237"/>
      <c r="DG17" s="237"/>
    </row>
    <row r="18" spans="1:111" ht="14.1" customHeight="1" x14ac:dyDescent="0.25">
      <c r="A18" s="245">
        <f t="shared" si="15"/>
        <v>14</v>
      </c>
      <c r="B18" s="212">
        <v>13</v>
      </c>
      <c r="C18" s="212">
        <v>0</v>
      </c>
      <c r="D18" s="248">
        <v>4</v>
      </c>
      <c r="E18" s="248">
        <v>7</v>
      </c>
      <c r="F18" s="182">
        <v>5000</v>
      </c>
      <c r="G18" s="182">
        <v>10</v>
      </c>
      <c r="H18" s="182">
        <v>5.4545456000000005E-4</v>
      </c>
      <c r="I18" s="272">
        <v>1062.4549999999899</v>
      </c>
      <c r="J18" s="249">
        <v>2</v>
      </c>
      <c r="K18" s="40">
        <v>3.0000000000000001E-5</v>
      </c>
      <c r="L18" s="40">
        <v>2.9999999999999898E-2</v>
      </c>
      <c r="M18" s="248">
        <v>2</v>
      </c>
      <c r="N18" s="248">
        <v>1</v>
      </c>
      <c r="O18" s="248">
        <v>0</v>
      </c>
      <c r="P18" s="50" t="str">
        <f t="shared" si="11"/>
        <v>8,5</v>
      </c>
      <c r="Q18" s="11">
        <f>COLUMN()</f>
        <v>17</v>
      </c>
      <c r="R18" s="10" t="str">
        <f t="shared" si="16"/>
        <v>1,12</v>
      </c>
      <c r="S18" s="10" t="str">
        <f t="shared" si="16"/>
        <v>2,12</v>
      </c>
      <c r="T18" s="10" t="str">
        <f t="shared" si="19"/>
        <v>3,12</v>
      </c>
      <c r="U18" s="10" t="str">
        <f t="shared" si="19"/>
        <v>4,12</v>
      </c>
      <c r="V18" s="10" t="str">
        <f t="shared" si="19"/>
        <v>5,12</v>
      </c>
      <c r="W18" s="10" t="str">
        <f t="shared" si="19"/>
        <v>6,12</v>
      </c>
      <c r="X18" s="10" t="str">
        <f t="shared" si="19"/>
        <v>7,12</v>
      </c>
      <c r="Y18" s="10" t="str">
        <f t="shared" si="19"/>
        <v>8,12</v>
      </c>
      <c r="Z18" s="10" t="str">
        <f t="shared" si="19"/>
        <v>9,12</v>
      </c>
      <c r="AA18" s="10" t="str">
        <f t="shared" si="19"/>
        <v>10,12</v>
      </c>
      <c r="AB18" s="11"/>
      <c r="AC18" s="11"/>
      <c r="AD18" s="256">
        <f>IF(OR(M18-M17&lt;0,N18=0),MAX(AD$4:AD17)+1,0)</f>
        <v>0</v>
      </c>
      <c r="AE18" s="253">
        <f t="shared" si="12"/>
        <v>3</v>
      </c>
      <c r="AF18" s="259" t="str">
        <f t="shared" si="13"/>
        <v/>
      </c>
      <c r="AG18" s="259" t="str">
        <f t="shared" si="6"/>
        <v/>
      </c>
      <c r="AH18" s="259">
        <f t="shared" si="7"/>
        <v>14</v>
      </c>
      <c r="AI18" s="259" t="str">
        <f t="shared" si="7"/>
        <v/>
      </c>
      <c r="AJ18" s="259" t="str">
        <f t="shared" si="7"/>
        <v/>
      </c>
      <c r="AK18" s="259" t="str">
        <f t="shared" si="7"/>
        <v/>
      </c>
      <c r="AL18" s="259" t="str">
        <f t="shared" si="7"/>
        <v/>
      </c>
      <c r="AM18" s="259" t="str">
        <f t="shared" si="7"/>
        <v/>
      </c>
      <c r="AN18" s="213">
        <v>13</v>
      </c>
      <c r="AO18" s="213">
        <v>13</v>
      </c>
      <c r="AP18" s="213">
        <v>12</v>
      </c>
      <c r="AQ18" s="213">
        <v>-14</v>
      </c>
      <c r="AR18" s="213"/>
      <c r="AS18" s="212">
        <v>10</v>
      </c>
      <c r="AT18" s="215">
        <v>9</v>
      </c>
      <c r="AU18" s="246" t="s">
        <v>61</v>
      </c>
      <c r="AV18" s="247">
        <v>1075.5450000000001</v>
      </c>
      <c r="AW18" s="215"/>
      <c r="AX18" s="50"/>
      <c r="AY18" s="213"/>
      <c r="AZ18" s="237"/>
      <c r="BA18" s="242">
        <f>_xlfn.MINIFS(BA19:BJ33,BA19:BJ33,"&lt;&gt;0")</f>
        <v>997</v>
      </c>
      <c r="BB18" s="239"/>
      <c r="BC18" s="239"/>
      <c r="BD18" s="239"/>
      <c r="BE18" s="239"/>
      <c r="BF18" s="239"/>
      <c r="BG18" s="239"/>
      <c r="BH18" s="239"/>
      <c r="BI18" s="239"/>
      <c r="BJ18" s="239" t="s">
        <v>216</v>
      </c>
      <c r="BK18" s="237"/>
      <c r="BL18" s="242">
        <f>_xlfn.MINIFS(BL19:BU33,BL19:BU33,"&lt;&gt;0")</f>
        <v>997</v>
      </c>
      <c r="BM18" s="237"/>
      <c r="BN18" s="237"/>
      <c r="BO18" s="237"/>
      <c r="BP18" s="237"/>
      <c r="BQ18" s="237"/>
      <c r="BR18" s="237"/>
      <c r="BS18" s="237"/>
      <c r="BT18" s="239"/>
      <c r="BU18" s="239" t="s">
        <v>217</v>
      </c>
      <c r="BV18" s="237"/>
      <c r="BW18" s="242">
        <f>_xlfn.MINIFS(BW19:CF33,BW19:CF33,"&lt;&gt;0")</f>
        <v>530</v>
      </c>
      <c r="BX18" s="237"/>
      <c r="BY18" s="237"/>
      <c r="BZ18" s="237"/>
      <c r="CA18" s="237"/>
      <c r="CB18" s="237"/>
      <c r="CC18" s="237"/>
      <c r="CD18" s="237"/>
      <c r="CE18" s="237"/>
      <c r="CF18" s="239" t="s">
        <v>218</v>
      </c>
      <c r="CG18" s="237"/>
      <c r="CH18" s="237"/>
      <c r="CI18" s="269">
        <f t="shared" si="9"/>
        <v>1.20176898210542</v>
      </c>
      <c r="CJ18" s="261">
        <v>37924944.829690002</v>
      </c>
      <c r="CK18" s="262">
        <v>1078.404716</v>
      </c>
      <c r="CL18" s="262">
        <v>1060.5450000000001</v>
      </c>
      <c r="CM18" s="262">
        <v>1025.980395</v>
      </c>
      <c r="CN18" s="262">
        <v>993.22752290000005</v>
      </c>
      <c r="CO18" s="263">
        <v>-16.0812375</v>
      </c>
      <c r="CP18" s="263">
        <v>0</v>
      </c>
      <c r="CQ18" s="263">
        <v>-0.44038516389999999</v>
      </c>
      <c r="CR18" s="263">
        <v>-138.9636299</v>
      </c>
      <c r="CS18" s="263">
        <f t="shared" si="10"/>
        <v>0.35060946000000115</v>
      </c>
      <c r="CT18" s="237"/>
      <c r="CU18" s="237"/>
      <c r="CV18" s="237"/>
      <c r="CW18" s="237"/>
      <c r="CX18" s="237"/>
      <c r="CY18" s="237"/>
      <c r="CZ18" s="237"/>
      <c r="DA18" s="237"/>
      <c r="DB18" s="237"/>
      <c r="DC18" s="237"/>
      <c r="DD18" s="237"/>
      <c r="DE18" s="237"/>
      <c r="DF18" s="237"/>
      <c r="DG18" s="237"/>
    </row>
    <row r="19" spans="1:111" ht="14.1" customHeight="1" x14ac:dyDescent="0.25">
      <c r="A19" s="245">
        <f t="shared" si="15"/>
        <v>15</v>
      </c>
      <c r="B19" s="212">
        <v>14</v>
      </c>
      <c r="C19" s="212">
        <v>0</v>
      </c>
      <c r="D19" s="248">
        <v>5</v>
      </c>
      <c r="E19" s="248">
        <v>7</v>
      </c>
      <c r="F19" s="182">
        <v>2000</v>
      </c>
      <c r="G19" s="182">
        <v>10</v>
      </c>
      <c r="H19" s="182">
        <v>5.4545456000000005E-4</v>
      </c>
      <c r="I19" s="272">
        <v>1060.5450000000001</v>
      </c>
      <c r="J19" s="249">
        <v>2</v>
      </c>
      <c r="K19" s="40">
        <v>3.0000000000000001E-5</v>
      </c>
      <c r="L19" s="40">
        <v>2.9999999999999898E-2</v>
      </c>
      <c r="M19" s="248">
        <v>2</v>
      </c>
      <c r="N19" s="248">
        <v>1</v>
      </c>
      <c r="O19" s="248">
        <v>0</v>
      </c>
      <c r="P19" s="50" t="str">
        <f t="shared" si="11"/>
        <v>8,6</v>
      </c>
      <c r="Q19" s="11">
        <f>COLUMN()</f>
        <v>17</v>
      </c>
      <c r="R19" s="10" t="str">
        <f t="shared" si="16"/>
        <v>1,13</v>
      </c>
      <c r="S19" s="10" t="str">
        <f t="shared" si="16"/>
        <v>2,13</v>
      </c>
      <c r="T19" s="10" t="str">
        <f t="shared" si="19"/>
        <v>3,13</v>
      </c>
      <c r="U19" s="10" t="str">
        <f t="shared" si="19"/>
        <v>4,13</v>
      </c>
      <c r="V19" s="10" t="str">
        <f t="shared" si="19"/>
        <v>5,13</v>
      </c>
      <c r="W19" s="10" t="str">
        <f t="shared" si="19"/>
        <v>6,13</v>
      </c>
      <c r="X19" s="10" t="str">
        <f t="shared" si="19"/>
        <v>7,13</v>
      </c>
      <c r="Y19" s="10" t="str">
        <f t="shared" si="19"/>
        <v>8,13</v>
      </c>
      <c r="Z19" s="10" t="str">
        <f t="shared" si="19"/>
        <v>9,13</v>
      </c>
      <c r="AA19" s="10" t="str">
        <f t="shared" si="19"/>
        <v>10,13</v>
      </c>
      <c r="AB19" s="11"/>
      <c r="AC19" s="11"/>
      <c r="AD19" s="256">
        <f>IF(OR(M19-M18&lt;0,N19=0),MAX(AD$4:AD18)+1,0)</f>
        <v>0</v>
      </c>
      <c r="AE19" s="253">
        <f t="shared" si="12"/>
        <v>3</v>
      </c>
      <c r="AF19" s="259" t="str">
        <f t="shared" si="13"/>
        <v/>
      </c>
      <c r="AG19" s="259" t="str">
        <f t="shared" si="6"/>
        <v/>
      </c>
      <c r="AH19" s="259">
        <f t="shared" si="7"/>
        <v>15</v>
      </c>
      <c r="AI19" s="259" t="str">
        <f t="shared" si="7"/>
        <v/>
      </c>
      <c r="AJ19" s="259" t="str">
        <f t="shared" si="7"/>
        <v/>
      </c>
      <c r="AK19" s="259" t="str">
        <f t="shared" si="7"/>
        <v/>
      </c>
      <c r="AL19" s="259" t="str">
        <f t="shared" si="7"/>
        <v/>
      </c>
      <c r="AM19" s="259" t="str">
        <f t="shared" si="7"/>
        <v/>
      </c>
      <c r="AN19" s="213">
        <v>14</v>
      </c>
      <c r="AO19" s="213">
        <v>14</v>
      </c>
      <c r="AP19" s="213">
        <v>13</v>
      </c>
      <c r="AQ19" s="213">
        <v>-18</v>
      </c>
      <c r="AR19" s="213"/>
      <c r="AS19" s="212">
        <v>11</v>
      </c>
      <c r="AT19" s="215">
        <v>10</v>
      </c>
      <c r="AU19" s="246" t="s">
        <v>61</v>
      </c>
      <c r="AV19" s="247">
        <v>1072.636</v>
      </c>
      <c r="AW19" s="215"/>
      <c r="AX19" s="50"/>
      <c r="AY19" s="213"/>
      <c r="AZ19" s="237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37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37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37"/>
      <c r="CH19" s="237"/>
      <c r="CI19" s="269">
        <f t="shared" si="9"/>
        <v>1.3649045826219357</v>
      </c>
      <c r="CJ19" s="261">
        <v>43073112.856550001</v>
      </c>
      <c r="CK19" s="262">
        <v>1078.40077</v>
      </c>
      <c r="CL19" s="262">
        <v>1060.5450000000001</v>
      </c>
      <c r="CM19" s="262">
        <v>1025.9793990000001</v>
      </c>
      <c r="CN19" s="262">
        <v>993.21866120000004</v>
      </c>
      <c r="CO19" s="263">
        <v>-15.96782441</v>
      </c>
      <c r="CP19" s="263">
        <v>0</v>
      </c>
      <c r="CQ19" s="263">
        <v>-0.43019646309999998</v>
      </c>
      <c r="CR19" s="263">
        <v>-137.4450239</v>
      </c>
      <c r="CS19" s="263">
        <f t="shared" si="10"/>
        <v>0.46402255000000103</v>
      </c>
      <c r="CT19" s="237"/>
      <c r="CU19" s="237"/>
      <c r="CV19" s="237"/>
      <c r="CW19" s="237"/>
      <c r="CX19" s="237"/>
      <c r="CY19" s="237"/>
      <c r="CZ19" s="237"/>
      <c r="DA19" s="237"/>
      <c r="DB19" s="237"/>
      <c r="DC19" s="237"/>
      <c r="DD19" s="237"/>
      <c r="DE19" s="237"/>
      <c r="DF19" s="237"/>
      <c r="DG19" s="237"/>
    </row>
    <row r="20" spans="1:111" ht="14.1" customHeight="1" x14ac:dyDescent="0.25">
      <c r="A20" s="245">
        <f t="shared" si="15"/>
        <v>16</v>
      </c>
      <c r="B20" s="212">
        <v>15</v>
      </c>
      <c r="C20" s="212">
        <v>0</v>
      </c>
      <c r="D20" s="248">
        <v>4</v>
      </c>
      <c r="E20" s="248">
        <v>9</v>
      </c>
      <c r="F20" s="182">
        <v>2500</v>
      </c>
      <c r="G20" s="182">
        <v>10</v>
      </c>
      <c r="H20" s="182">
        <v>1.81818179999999E-3</v>
      </c>
      <c r="I20" s="272">
        <v>1077.7270000000001</v>
      </c>
      <c r="J20" s="249">
        <v>3</v>
      </c>
      <c r="K20" s="40">
        <v>3.0000000000000001E-5</v>
      </c>
      <c r="L20" s="40">
        <v>2.9999999999999898E-2</v>
      </c>
      <c r="M20" s="248">
        <v>1</v>
      </c>
      <c r="N20" s="248">
        <v>1</v>
      </c>
      <c r="O20" s="248">
        <v>0</v>
      </c>
      <c r="P20" s="50" t="str">
        <f t="shared" si="11"/>
        <v>10,5</v>
      </c>
      <c r="Q20" s="11">
        <f>COLUMN()</f>
        <v>17</v>
      </c>
      <c r="R20" s="10" t="str">
        <f t="shared" si="16"/>
        <v>1,14</v>
      </c>
      <c r="S20" s="10" t="str">
        <f t="shared" si="16"/>
        <v>2,14</v>
      </c>
      <c r="T20" s="10" t="str">
        <f t="shared" si="19"/>
        <v>3,14</v>
      </c>
      <c r="U20" s="10" t="str">
        <f t="shared" si="19"/>
        <v>4,14</v>
      </c>
      <c r="V20" s="10" t="str">
        <f t="shared" si="19"/>
        <v>5,14</v>
      </c>
      <c r="W20" s="10" t="str">
        <f t="shared" si="19"/>
        <v>6,14</v>
      </c>
      <c r="X20" s="10" t="str">
        <f t="shared" si="19"/>
        <v>7,14</v>
      </c>
      <c r="Y20" s="10" t="str">
        <f t="shared" si="19"/>
        <v>8,14</v>
      </c>
      <c r="Z20" s="10" t="str">
        <f t="shared" si="19"/>
        <v>9,14</v>
      </c>
      <c r="AA20" s="10" t="str">
        <f t="shared" si="19"/>
        <v>10,14</v>
      </c>
      <c r="AB20" s="11"/>
      <c r="AC20" s="11"/>
      <c r="AD20" s="256">
        <f>IF(OR(M20-M19&lt;0,N20=0),MAX(AD$4:AD19)+1,0)</f>
        <v>4</v>
      </c>
      <c r="AE20" s="253">
        <f t="shared" si="12"/>
        <v>4</v>
      </c>
      <c r="AF20" s="259" t="str">
        <f t="shared" si="13"/>
        <v/>
      </c>
      <c r="AG20" s="259" t="str">
        <f t="shared" si="6"/>
        <v/>
      </c>
      <c r="AH20" s="259" t="str">
        <f t="shared" si="7"/>
        <v/>
      </c>
      <c r="AI20" s="259">
        <f t="shared" si="7"/>
        <v>16</v>
      </c>
      <c r="AJ20" s="259" t="str">
        <f t="shared" si="7"/>
        <v/>
      </c>
      <c r="AK20" s="259" t="str">
        <f t="shared" si="7"/>
        <v/>
      </c>
      <c r="AL20" s="259" t="str">
        <f t="shared" si="7"/>
        <v/>
      </c>
      <c r="AM20" s="259" t="str">
        <f t="shared" si="7"/>
        <v/>
      </c>
      <c r="AN20" s="213">
        <v>15</v>
      </c>
      <c r="AO20" s="213">
        <v>15</v>
      </c>
      <c r="AP20" s="213">
        <v>-16</v>
      </c>
      <c r="AQ20" s="213"/>
      <c r="AR20" s="213"/>
      <c r="AS20" s="212">
        <v>12</v>
      </c>
      <c r="AT20" s="215">
        <v>11</v>
      </c>
      <c r="AU20" s="246" t="s">
        <v>61</v>
      </c>
      <c r="AV20" s="247">
        <v>1069.873</v>
      </c>
      <c r="AW20" s="215"/>
      <c r="AX20" s="50"/>
      <c r="AY20" s="213"/>
      <c r="AZ20" s="237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37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37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37"/>
      <c r="CH20" s="237"/>
      <c r="CI20" s="269">
        <f t="shared" si="9"/>
        <v>1.5443537431902299</v>
      </c>
      <c r="CJ20" s="261">
        <v>48736097.686099999</v>
      </c>
      <c r="CK20" s="262">
        <v>1078.3960400000001</v>
      </c>
      <c r="CL20" s="262">
        <v>1060.5450000000001</v>
      </c>
      <c r="CM20" s="262">
        <v>1025.9783420000001</v>
      </c>
      <c r="CN20" s="262">
        <v>993.20937719999995</v>
      </c>
      <c r="CO20" s="263">
        <v>-15.832239230000001</v>
      </c>
      <c r="CP20" s="263">
        <v>0</v>
      </c>
      <c r="CQ20" s="263">
        <v>-0.4194881949</v>
      </c>
      <c r="CR20" s="263">
        <v>-135.86067489999999</v>
      </c>
      <c r="CS20" s="263">
        <f t="shared" si="10"/>
        <v>0.59960773000000067</v>
      </c>
      <c r="CT20" s="237"/>
      <c r="CU20" s="237"/>
      <c r="CV20" s="237"/>
      <c r="CW20" s="237"/>
      <c r="CX20" s="237"/>
      <c r="CY20" s="237"/>
      <c r="CZ20" s="237"/>
      <c r="DA20" s="237"/>
      <c r="DB20" s="237"/>
      <c r="DC20" s="237"/>
      <c r="DD20" s="237"/>
      <c r="DE20" s="237"/>
      <c r="DF20" s="237"/>
      <c r="DG20" s="237"/>
    </row>
    <row r="21" spans="1:111" ht="14.1" customHeight="1" x14ac:dyDescent="0.25">
      <c r="A21" s="245">
        <f t="shared" si="15"/>
        <v>17</v>
      </c>
      <c r="B21" s="212">
        <v>16</v>
      </c>
      <c r="C21" s="212">
        <v>0</v>
      </c>
      <c r="D21" s="248">
        <v>4</v>
      </c>
      <c r="E21" s="248">
        <v>8</v>
      </c>
      <c r="F21" s="182">
        <v>5000</v>
      </c>
      <c r="G21" s="182">
        <v>10</v>
      </c>
      <c r="H21" s="182">
        <v>1.81818179999999E-3</v>
      </c>
      <c r="I21" s="272">
        <v>1070.9090000000001</v>
      </c>
      <c r="J21" s="249">
        <v>3</v>
      </c>
      <c r="K21" s="40">
        <v>3.0000000000000001E-5</v>
      </c>
      <c r="L21" s="40">
        <v>2.9999999999999898E-2</v>
      </c>
      <c r="M21" s="248">
        <v>2</v>
      </c>
      <c r="N21" s="248">
        <v>1</v>
      </c>
      <c r="O21" s="248">
        <v>0</v>
      </c>
      <c r="P21" s="50" t="str">
        <f t="shared" si="11"/>
        <v>9,5</v>
      </c>
      <c r="Q21" s="11">
        <f>COLUMN()</f>
        <v>17</v>
      </c>
      <c r="R21" s="10" t="str">
        <f t="shared" si="16"/>
        <v>1,15</v>
      </c>
      <c r="S21" s="10" t="str">
        <f t="shared" si="16"/>
        <v>2,15</v>
      </c>
      <c r="T21" s="10" t="str">
        <f t="shared" si="19"/>
        <v>3,15</v>
      </c>
      <c r="U21" s="10" t="str">
        <f t="shared" si="19"/>
        <v>4,15</v>
      </c>
      <c r="V21" s="10" t="str">
        <f t="shared" si="19"/>
        <v>5,15</v>
      </c>
      <c r="W21" s="10" t="str">
        <f t="shared" si="19"/>
        <v>6,15</v>
      </c>
      <c r="X21" s="10" t="str">
        <f t="shared" si="19"/>
        <v>7,15</v>
      </c>
      <c r="Y21" s="10" t="str">
        <f t="shared" si="19"/>
        <v>8,15</v>
      </c>
      <c r="Z21" s="10" t="str">
        <f t="shared" si="19"/>
        <v>9,15</v>
      </c>
      <c r="AA21" s="10" t="str">
        <f t="shared" si="19"/>
        <v>10,15</v>
      </c>
      <c r="AB21" s="11"/>
      <c r="AC21" s="11"/>
      <c r="AD21" s="256">
        <f>IF(OR(M21-M20&lt;0,N21=0),MAX(AD$4:AD20)+1,0)</f>
        <v>0</v>
      </c>
      <c r="AE21" s="253">
        <f t="shared" si="12"/>
        <v>4</v>
      </c>
      <c r="AF21" s="259" t="str">
        <f t="shared" si="13"/>
        <v/>
      </c>
      <c r="AG21" s="259" t="str">
        <f t="shared" si="6"/>
        <v/>
      </c>
      <c r="AH21" s="259" t="str">
        <f t="shared" ref="AH21:AM40" si="30">IF($AE21=AH$3,$A21,$AF$4)</f>
        <v/>
      </c>
      <c r="AI21" s="259">
        <f t="shared" si="30"/>
        <v>17</v>
      </c>
      <c r="AJ21" s="259" t="str">
        <f t="shared" si="30"/>
        <v/>
      </c>
      <c r="AK21" s="259" t="str">
        <f t="shared" si="30"/>
        <v/>
      </c>
      <c r="AL21" s="259" t="str">
        <f t="shared" si="30"/>
        <v/>
      </c>
      <c r="AM21" s="259" t="str">
        <f t="shared" si="30"/>
        <v/>
      </c>
      <c r="AN21" s="213">
        <v>16</v>
      </c>
      <c r="AO21" s="213">
        <v>16</v>
      </c>
      <c r="AP21" s="213">
        <v>15</v>
      </c>
      <c r="AQ21" s="213">
        <v>-17</v>
      </c>
      <c r="AR21" s="213"/>
      <c r="AS21" s="212">
        <v>13</v>
      </c>
      <c r="AT21" s="215">
        <v>12</v>
      </c>
      <c r="AU21" s="246" t="s">
        <v>61</v>
      </c>
      <c r="AV21" s="247">
        <v>1066.819</v>
      </c>
      <c r="AW21" s="215"/>
      <c r="AX21" s="50"/>
      <c r="AY21" s="213"/>
      <c r="AZ21" s="237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37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37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37"/>
      <c r="CH21" s="237"/>
      <c r="CI21" s="269">
        <f t="shared" si="9"/>
        <v>1.741747819815195</v>
      </c>
      <c r="CJ21" s="261">
        <v>54965380.998599999</v>
      </c>
      <c r="CK21" s="262">
        <v>1078.3904669999999</v>
      </c>
      <c r="CL21" s="262">
        <v>1060.5450000000001</v>
      </c>
      <c r="CM21" s="262">
        <v>1025.9772350000001</v>
      </c>
      <c r="CN21" s="262">
        <v>993.19975529999999</v>
      </c>
      <c r="CO21" s="263">
        <v>-15.67308886</v>
      </c>
      <c r="CP21" s="263">
        <v>0</v>
      </c>
      <c r="CQ21" s="263">
        <v>-0.40838559600000002</v>
      </c>
      <c r="CR21" s="263">
        <v>-134.2258028</v>
      </c>
      <c r="CS21" s="263">
        <f t="shared" si="10"/>
        <v>0.75875810000000143</v>
      </c>
      <c r="CT21" s="237"/>
      <c r="CU21" s="237"/>
      <c r="CV21" s="237"/>
      <c r="CW21" s="237"/>
      <c r="CX21" s="237"/>
      <c r="CY21" s="237"/>
      <c r="CZ21" s="237"/>
      <c r="DA21" s="237"/>
      <c r="DB21" s="237"/>
      <c r="DC21" s="237"/>
      <c r="DD21" s="237"/>
      <c r="DE21" s="237"/>
      <c r="DF21" s="237"/>
      <c r="DG21" s="237"/>
    </row>
    <row r="22" spans="1:111" ht="14.1" customHeight="1" x14ac:dyDescent="0.25">
      <c r="A22" s="245">
        <f t="shared" si="15"/>
        <v>18</v>
      </c>
      <c r="B22" s="212">
        <v>17</v>
      </c>
      <c r="C22" s="212">
        <v>0</v>
      </c>
      <c r="D22" s="248">
        <v>5</v>
      </c>
      <c r="E22" s="248">
        <v>7</v>
      </c>
      <c r="F22" s="182">
        <v>3500</v>
      </c>
      <c r="G22" s="182">
        <v>10</v>
      </c>
      <c r="H22" s="182">
        <v>1.81818179999999E-3</v>
      </c>
      <c r="I22" s="272">
        <v>1063.182</v>
      </c>
      <c r="J22" s="249">
        <v>3</v>
      </c>
      <c r="K22" s="40">
        <v>3.0000000000000001E-5</v>
      </c>
      <c r="L22" s="40">
        <v>2.9999999999999898E-2</v>
      </c>
      <c r="M22" s="248">
        <v>2</v>
      </c>
      <c r="N22" s="248">
        <v>1</v>
      </c>
      <c r="O22" s="248">
        <v>0</v>
      </c>
      <c r="P22" s="50" t="str">
        <f t="shared" si="11"/>
        <v>8,6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256">
        <f>IF(OR(M22-M21&lt;0,N22=0),MAX(AD$4:AD21)+1,0)</f>
        <v>0</v>
      </c>
      <c r="AE22" s="253">
        <f t="shared" si="12"/>
        <v>4</v>
      </c>
      <c r="AF22" s="259" t="str">
        <f t="shared" si="13"/>
        <v/>
      </c>
      <c r="AG22" s="259" t="str">
        <f t="shared" si="6"/>
        <v/>
      </c>
      <c r="AH22" s="259" t="str">
        <f t="shared" si="30"/>
        <v/>
      </c>
      <c r="AI22" s="259">
        <f t="shared" si="30"/>
        <v>18</v>
      </c>
      <c r="AJ22" s="259" t="str">
        <f t="shared" si="30"/>
        <v/>
      </c>
      <c r="AK22" s="259" t="str">
        <f t="shared" si="30"/>
        <v/>
      </c>
      <c r="AL22" s="259" t="str">
        <f t="shared" si="30"/>
        <v/>
      </c>
      <c r="AM22" s="259" t="str">
        <f t="shared" si="30"/>
        <v/>
      </c>
      <c r="AN22" s="213">
        <v>17</v>
      </c>
      <c r="AO22" s="213">
        <v>17</v>
      </c>
      <c r="AP22" s="213">
        <v>16</v>
      </c>
      <c r="AQ22" s="213">
        <v>-18</v>
      </c>
      <c r="AR22" s="213"/>
      <c r="AS22" s="212">
        <v>14</v>
      </c>
      <c r="AT22" s="215">
        <v>13</v>
      </c>
      <c r="AU22" s="246" t="s">
        <v>61</v>
      </c>
      <c r="AV22" s="247">
        <v>1063.6189999999999</v>
      </c>
      <c r="AW22" s="215"/>
      <c r="AX22" s="50"/>
      <c r="AY22" s="213"/>
      <c r="AZ22" s="237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37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37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37"/>
      <c r="CH22" s="237"/>
      <c r="CI22" s="269">
        <f t="shared" si="9"/>
        <v>1.9588813041026569</v>
      </c>
      <c r="CJ22" s="261">
        <v>61817592.642350003</v>
      </c>
      <c r="CK22" s="262">
        <v>1078.3840009999999</v>
      </c>
      <c r="CL22" s="262">
        <v>1060.5450000000001</v>
      </c>
      <c r="CM22" s="262">
        <v>1025.976091</v>
      </c>
      <c r="CN22" s="262">
        <v>993.18990810000003</v>
      </c>
      <c r="CO22" s="263">
        <v>-15.48920122</v>
      </c>
      <c r="CP22" s="263">
        <v>0</v>
      </c>
      <c r="CQ22" s="263">
        <v>-0.39702993980000001</v>
      </c>
      <c r="CR22" s="263">
        <v>-132.560213</v>
      </c>
      <c r="CS22" s="263">
        <f t="shared" si="10"/>
        <v>0.94264574000000145</v>
      </c>
      <c r="CT22" s="237"/>
      <c r="CU22" s="237"/>
      <c r="CV22" s="237"/>
      <c r="CW22" s="237"/>
      <c r="CX22" s="237"/>
      <c r="CY22" s="237"/>
      <c r="CZ22" s="237"/>
      <c r="DA22" s="237"/>
      <c r="DB22" s="237"/>
      <c r="DC22" s="237"/>
      <c r="DD22" s="237"/>
      <c r="DE22" s="237"/>
      <c r="DF22" s="237"/>
      <c r="DG22" s="237"/>
    </row>
    <row r="23" spans="1:111" ht="14.1" customHeight="1" x14ac:dyDescent="0.25">
      <c r="A23" s="245">
        <f t="shared" si="15"/>
        <v>19</v>
      </c>
      <c r="B23" s="212">
        <v>18</v>
      </c>
      <c r="C23" s="212">
        <v>0</v>
      </c>
      <c r="D23" s="248">
        <v>5</v>
      </c>
      <c r="E23" s="248">
        <v>7</v>
      </c>
      <c r="F23" s="182">
        <v>4000</v>
      </c>
      <c r="G23" s="182">
        <v>15</v>
      </c>
      <c r="H23" s="182">
        <v>1E-3</v>
      </c>
      <c r="I23" s="272">
        <v>1058</v>
      </c>
      <c r="J23" s="249">
        <v>3</v>
      </c>
      <c r="K23" s="40">
        <v>3.0000000000000001E-5</v>
      </c>
      <c r="L23" s="40">
        <v>2.9999999999999898E-2</v>
      </c>
      <c r="M23" s="248">
        <v>3</v>
      </c>
      <c r="N23" s="248">
        <v>1</v>
      </c>
      <c r="O23" s="248">
        <v>0</v>
      </c>
      <c r="P23" s="50" t="str">
        <f t="shared" si="11"/>
        <v>8,6</v>
      </c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256">
        <f>IF(OR(M23-M22&lt;0,N23=0),MAX(AD$4:AD22)+1,0)</f>
        <v>0</v>
      </c>
      <c r="AE23" s="253">
        <f t="shared" si="12"/>
        <v>4</v>
      </c>
      <c r="AF23" s="259" t="str">
        <f t="shared" si="13"/>
        <v/>
      </c>
      <c r="AG23" s="259" t="str">
        <f t="shared" si="6"/>
        <v/>
      </c>
      <c r="AH23" s="259" t="str">
        <f t="shared" si="30"/>
        <v/>
      </c>
      <c r="AI23" s="259">
        <f t="shared" si="30"/>
        <v>19</v>
      </c>
      <c r="AJ23" s="259" t="str">
        <f t="shared" si="30"/>
        <v/>
      </c>
      <c r="AK23" s="259" t="str">
        <f t="shared" si="30"/>
        <v/>
      </c>
      <c r="AL23" s="259" t="str">
        <f t="shared" si="30"/>
        <v/>
      </c>
      <c r="AM23" s="259" t="str">
        <f t="shared" si="30"/>
        <v/>
      </c>
      <c r="AN23" s="213">
        <v>18</v>
      </c>
      <c r="AO23" s="213">
        <v>18</v>
      </c>
      <c r="AP23" s="213">
        <v>14</v>
      </c>
      <c r="AQ23" s="213">
        <v>17</v>
      </c>
      <c r="AR23" s="213">
        <v>-19</v>
      </c>
      <c r="AS23" s="212">
        <v>15</v>
      </c>
      <c r="AT23" s="215">
        <v>14</v>
      </c>
      <c r="AU23" s="246" t="s">
        <v>61</v>
      </c>
      <c r="AV23" s="247">
        <v>1061.5809999999999</v>
      </c>
      <c r="AW23" s="215"/>
      <c r="AX23" s="50"/>
      <c r="AY23" s="213"/>
      <c r="AZ23" s="237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37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37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37"/>
      <c r="CH23" s="237"/>
      <c r="CI23" s="269">
        <f t="shared" si="9"/>
        <v>2.1977281368190229</v>
      </c>
      <c r="CJ23" s="261">
        <v>69355025.450479999</v>
      </c>
      <c r="CK23" s="262">
        <v>1078.3765980000001</v>
      </c>
      <c r="CL23" s="262">
        <v>1060.5450000000001</v>
      </c>
      <c r="CM23" s="262">
        <v>1025.974917</v>
      </c>
      <c r="CN23" s="262">
        <v>993.17990569999995</v>
      </c>
      <c r="CO23" s="263">
        <v>-15.27963083</v>
      </c>
      <c r="CP23" s="263">
        <v>0</v>
      </c>
      <c r="CQ23" s="263">
        <v>-0.38552421860000002</v>
      </c>
      <c r="CR23" s="263">
        <v>-130.87627000000001</v>
      </c>
      <c r="CS23" s="263">
        <f t="shared" si="10"/>
        <v>1.1522161300000011</v>
      </c>
      <c r="CT23" s="237"/>
      <c r="CU23" s="237"/>
      <c r="CV23" s="237"/>
      <c r="CW23" s="237"/>
      <c r="CX23" s="237"/>
      <c r="CY23" s="237"/>
      <c r="CZ23" s="237"/>
      <c r="DA23" s="237"/>
      <c r="DB23" s="237"/>
      <c r="DC23" s="237"/>
      <c r="DD23" s="237"/>
      <c r="DE23" s="237"/>
      <c r="DF23" s="237"/>
      <c r="DG23" s="237"/>
    </row>
    <row r="24" spans="1:111" ht="14.1" customHeight="1" x14ac:dyDescent="0.25">
      <c r="A24" s="245">
        <f t="shared" si="15"/>
        <v>20</v>
      </c>
      <c r="B24" s="212">
        <v>19</v>
      </c>
      <c r="C24" s="212">
        <v>0</v>
      </c>
      <c r="D24" s="248">
        <v>6</v>
      </c>
      <c r="E24" s="248">
        <v>6</v>
      </c>
      <c r="F24" s="182">
        <v>5000</v>
      </c>
      <c r="G24" s="182">
        <v>15</v>
      </c>
      <c r="H24" s="182">
        <v>1E-3</v>
      </c>
      <c r="I24" s="272">
        <v>1053.5</v>
      </c>
      <c r="J24" s="249">
        <v>3</v>
      </c>
      <c r="K24" s="40">
        <v>3.0000000000000001E-5</v>
      </c>
      <c r="L24" s="40">
        <v>2.9999999999999898E-2</v>
      </c>
      <c r="M24" s="248">
        <v>2</v>
      </c>
      <c r="N24" s="248">
        <v>1</v>
      </c>
      <c r="O24" s="248">
        <v>0</v>
      </c>
      <c r="P24" s="50" t="str">
        <f t="shared" si="11"/>
        <v>7,7</v>
      </c>
      <c r="Q24" s="271"/>
      <c r="R24" s="271">
        <f t="shared" ref="R24:AA24" si="31">R5</f>
        <v>1</v>
      </c>
      <c r="S24" s="271">
        <f t="shared" si="31"/>
        <v>2</v>
      </c>
      <c r="T24" s="271">
        <f t="shared" si="31"/>
        <v>3</v>
      </c>
      <c r="U24" s="271">
        <f t="shared" si="31"/>
        <v>4</v>
      </c>
      <c r="V24" s="271">
        <f t="shared" si="31"/>
        <v>5</v>
      </c>
      <c r="W24" s="271">
        <f t="shared" si="31"/>
        <v>6</v>
      </c>
      <c r="X24" s="271">
        <f t="shared" si="31"/>
        <v>7</v>
      </c>
      <c r="Y24" s="271">
        <f t="shared" si="31"/>
        <v>8</v>
      </c>
      <c r="Z24" s="271">
        <f t="shared" si="31"/>
        <v>9</v>
      </c>
      <c r="AA24" s="271">
        <f t="shared" si="31"/>
        <v>10</v>
      </c>
      <c r="AB24" s="11"/>
      <c r="AC24" s="11"/>
      <c r="AD24" s="256">
        <f>IF(OR(M24-M23&lt;0,N24=0),MAX(AD$4:AD23)+1,0)</f>
        <v>5</v>
      </c>
      <c r="AE24" s="253">
        <f t="shared" si="12"/>
        <v>5</v>
      </c>
      <c r="AF24" s="259" t="str">
        <f t="shared" si="13"/>
        <v/>
      </c>
      <c r="AG24" s="259" t="str">
        <f t="shared" si="6"/>
        <v/>
      </c>
      <c r="AH24" s="259" t="str">
        <f t="shared" si="30"/>
        <v/>
      </c>
      <c r="AI24" s="259" t="str">
        <f t="shared" si="30"/>
        <v/>
      </c>
      <c r="AJ24" s="259">
        <f t="shared" si="30"/>
        <v>20</v>
      </c>
      <c r="AK24" s="259" t="str">
        <f t="shared" si="30"/>
        <v/>
      </c>
      <c r="AL24" s="259" t="str">
        <f t="shared" si="30"/>
        <v/>
      </c>
      <c r="AM24" s="259" t="str">
        <f t="shared" si="30"/>
        <v/>
      </c>
      <c r="AN24" s="213">
        <v>19</v>
      </c>
      <c r="AO24" s="213">
        <v>19</v>
      </c>
      <c r="AP24" s="213">
        <v>18</v>
      </c>
      <c r="AQ24" s="213">
        <v>-20</v>
      </c>
      <c r="AR24" s="213"/>
      <c r="AS24" s="213"/>
      <c r="AT24" s="213"/>
      <c r="AU24" s="109"/>
      <c r="AV24" s="213"/>
      <c r="AW24" s="213"/>
      <c r="AX24" s="213"/>
      <c r="AY24" s="213"/>
      <c r="AZ24" s="237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37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37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37"/>
      <c r="CH24" s="237"/>
      <c r="CI24" s="269">
        <f t="shared" si="9"/>
        <v>2.4604596528069305</v>
      </c>
      <c r="CJ24" s="261">
        <v>77646201.539419994</v>
      </c>
      <c r="CK24" s="262">
        <v>1078.3685</v>
      </c>
      <c r="CL24" s="262">
        <v>1060.5450000000001</v>
      </c>
      <c r="CM24" s="262">
        <v>1025.9737210000001</v>
      </c>
      <c r="CN24" s="262">
        <v>993.16977159999999</v>
      </c>
      <c r="CO24" s="263">
        <v>-15.0516483</v>
      </c>
      <c r="CP24" s="263">
        <v>0</v>
      </c>
      <c r="CQ24" s="263">
        <v>-0.37393075050000002</v>
      </c>
      <c r="CR24" s="263">
        <v>-129.17840430000001</v>
      </c>
      <c r="CS24" s="263">
        <f t="shared" si="10"/>
        <v>1.3801986600000014</v>
      </c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</row>
    <row r="25" spans="1:111" ht="14.1" customHeight="1" x14ac:dyDescent="0.25">
      <c r="A25" s="245">
        <f t="shared" si="15"/>
        <v>21</v>
      </c>
      <c r="B25" s="212">
        <v>20</v>
      </c>
      <c r="C25" s="212">
        <v>0</v>
      </c>
      <c r="D25" s="248">
        <v>7</v>
      </c>
      <c r="E25" s="248">
        <v>6</v>
      </c>
      <c r="F25" s="182">
        <v>3500</v>
      </c>
      <c r="G25" s="182">
        <v>15</v>
      </c>
      <c r="H25" s="182">
        <v>1E-3</v>
      </c>
      <c r="I25" s="272">
        <v>1049.25</v>
      </c>
      <c r="J25" s="249">
        <v>3</v>
      </c>
      <c r="K25" s="40">
        <v>3.0000000000000001E-5</v>
      </c>
      <c r="L25" s="40">
        <v>2.9999999999999898E-2</v>
      </c>
      <c r="M25" s="248">
        <v>2</v>
      </c>
      <c r="N25" s="248">
        <v>1</v>
      </c>
      <c r="O25" s="248">
        <v>0</v>
      </c>
      <c r="P25" s="50" t="str">
        <f t="shared" si="11"/>
        <v>7,8</v>
      </c>
      <c r="Q25" s="271">
        <v>1</v>
      </c>
      <c r="R25" s="221">
        <f t="shared" ref="R25:AA25" si="32">IF(ISNUMBER(MATCH(R7,$AX$30:$AX$39,0)),$AX$29,IF(ISNUMBER(MATCH(R7,$AX$26:$AX$27,0)),$AX$25,IF(ISNUMBER(MATCH(R7,$P$5:$P$40,0)),$P$4,$O$4)))</f>
        <v>1</v>
      </c>
      <c r="S25" s="221">
        <f t="shared" si="32"/>
        <v>0</v>
      </c>
      <c r="T25" s="221">
        <f t="shared" si="32"/>
        <v>0</v>
      </c>
      <c r="U25" s="221">
        <f t="shared" si="32"/>
        <v>0</v>
      </c>
      <c r="V25" s="221">
        <f t="shared" si="32"/>
        <v>0</v>
      </c>
      <c r="W25" s="221">
        <f t="shared" si="32"/>
        <v>0</v>
      </c>
      <c r="X25" s="221">
        <f t="shared" si="32"/>
        <v>0</v>
      </c>
      <c r="Y25" s="221">
        <f t="shared" si="32"/>
        <v>0</v>
      </c>
      <c r="Z25" s="221">
        <f t="shared" si="32"/>
        <v>0</v>
      </c>
      <c r="AA25" s="221">
        <f t="shared" si="32"/>
        <v>0</v>
      </c>
      <c r="AB25" s="11"/>
      <c r="AC25" s="11"/>
      <c r="AD25" s="256">
        <f>IF(OR(M25-M24&lt;0,N25=0),MAX(AD$4:AD24)+1,0)</f>
        <v>0</v>
      </c>
      <c r="AE25" s="253">
        <f t="shared" si="12"/>
        <v>5</v>
      </c>
      <c r="AF25" s="259" t="str">
        <f t="shared" si="13"/>
        <v/>
      </c>
      <c r="AG25" s="259" t="str">
        <f t="shared" si="6"/>
        <v/>
      </c>
      <c r="AH25" s="259" t="str">
        <f t="shared" si="30"/>
        <v/>
      </c>
      <c r="AI25" s="259" t="str">
        <f t="shared" si="30"/>
        <v/>
      </c>
      <c r="AJ25" s="259">
        <f t="shared" si="30"/>
        <v>21</v>
      </c>
      <c r="AK25" s="259" t="str">
        <f t="shared" si="30"/>
        <v/>
      </c>
      <c r="AL25" s="259" t="str">
        <f t="shared" si="30"/>
        <v/>
      </c>
      <c r="AM25" s="259" t="str">
        <f t="shared" si="30"/>
        <v/>
      </c>
      <c r="AN25" s="213">
        <v>20</v>
      </c>
      <c r="AO25" s="213">
        <v>20</v>
      </c>
      <c r="AP25" s="213">
        <v>19</v>
      </c>
      <c r="AQ25" s="213">
        <v>-21</v>
      </c>
      <c r="AR25" s="213"/>
      <c r="AS25" s="214" t="s">
        <v>88</v>
      </c>
      <c r="AT25" s="222" t="s">
        <v>215</v>
      </c>
      <c r="AU25" s="235" t="s">
        <v>230</v>
      </c>
      <c r="AV25" s="235" t="s">
        <v>104</v>
      </c>
      <c r="AW25" s="231" t="s">
        <v>228</v>
      </c>
      <c r="AX25" s="234">
        <v>-1</v>
      </c>
      <c r="AY25" s="213"/>
      <c r="AZ25" s="237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37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37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37"/>
      <c r="CH25" s="237"/>
      <c r="CI25" s="269">
        <f t="shared" si="9"/>
        <v>2.7494643203935025</v>
      </c>
      <c r="CJ25" s="261">
        <v>86766495.23725</v>
      </c>
      <c r="CK25" s="262">
        <v>1078.367428</v>
      </c>
      <c r="CL25" s="262">
        <v>1060.5450000000001</v>
      </c>
      <c r="CM25" s="262">
        <v>1025.972483</v>
      </c>
      <c r="CN25" s="262">
        <v>993.15938129999995</v>
      </c>
      <c r="CO25" s="263">
        <v>-15.02156896</v>
      </c>
      <c r="CP25" s="263">
        <v>0</v>
      </c>
      <c r="CQ25" s="263">
        <v>-0.36209155250000002</v>
      </c>
      <c r="CR25" s="263">
        <v>-127.4465161</v>
      </c>
      <c r="CS25" s="263">
        <f t="shared" si="10"/>
        <v>1.4102780000000017</v>
      </c>
      <c r="CT25" s="237"/>
      <c r="CU25" s="237"/>
      <c r="CV25" s="237"/>
      <c r="CW25" s="237"/>
      <c r="CX25" s="237"/>
      <c r="CY25" s="237"/>
      <c r="CZ25" s="237"/>
      <c r="DA25" s="237"/>
      <c r="DB25" s="237"/>
      <c r="DC25" s="237"/>
      <c r="DD25" s="237"/>
      <c r="DE25" s="237"/>
      <c r="DF25" s="237"/>
      <c r="DG25" s="237"/>
    </row>
    <row r="26" spans="1:111" ht="14.1" customHeight="1" x14ac:dyDescent="0.25">
      <c r="A26" s="245">
        <f t="shared" si="15"/>
        <v>22</v>
      </c>
      <c r="B26" s="212">
        <v>21</v>
      </c>
      <c r="C26" s="212">
        <v>0</v>
      </c>
      <c r="D26" s="248">
        <v>7</v>
      </c>
      <c r="E26" s="248">
        <v>5</v>
      </c>
      <c r="F26" s="182">
        <v>2500</v>
      </c>
      <c r="G26" s="182">
        <v>15</v>
      </c>
      <c r="H26" s="182">
        <v>1E-3</v>
      </c>
      <c r="I26" s="272">
        <v>1046.25</v>
      </c>
      <c r="J26" s="249">
        <v>3</v>
      </c>
      <c r="K26" s="40">
        <v>3.0000000000000001E-5</v>
      </c>
      <c r="L26" s="40">
        <v>2.9999999999999898E-2</v>
      </c>
      <c r="M26" s="248">
        <v>2</v>
      </c>
      <c r="N26" s="248">
        <v>1</v>
      </c>
      <c r="O26" s="248">
        <v>0</v>
      </c>
      <c r="P26" s="50" t="str">
        <f t="shared" si="11"/>
        <v>6,8</v>
      </c>
      <c r="Q26" s="271">
        <f>Q25+1</f>
        <v>2</v>
      </c>
      <c r="R26" s="221">
        <f t="shared" ref="R26:AA26" si="33">IF(ISNUMBER(MATCH(R8,$AX$30:$AX$39,0)),$AX$29,IF(ISNUMBER(MATCH(R8,$AX$26:$AX$27,0)),$AX$25,IF(ISNUMBER(MATCH(R8,$P$5:$P$40,0)),$P$4,$O$4)))</f>
        <v>0</v>
      </c>
      <c r="S26" s="221">
        <f t="shared" si="33"/>
        <v>1</v>
      </c>
      <c r="T26" s="221">
        <f t="shared" si="33"/>
        <v>0</v>
      </c>
      <c r="U26" s="221">
        <f t="shared" si="33"/>
        <v>0</v>
      </c>
      <c r="V26" s="221">
        <f t="shared" si="33"/>
        <v>0</v>
      </c>
      <c r="W26" s="221">
        <f t="shared" si="33"/>
        <v>0</v>
      </c>
      <c r="X26" s="221">
        <f t="shared" si="33"/>
        <v>0</v>
      </c>
      <c r="Y26" s="221">
        <f t="shared" si="33"/>
        <v>0</v>
      </c>
      <c r="Z26" s="221">
        <f t="shared" si="33"/>
        <v>0</v>
      </c>
      <c r="AA26" s="221">
        <f t="shared" si="33"/>
        <v>0</v>
      </c>
      <c r="AB26" s="11"/>
      <c r="AC26" s="11"/>
      <c r="AD26" s="256">
        <f>IF(OR(M26-M25&lt;0,N26=0),MAX(AD$4:AD25)+1,0)</f>
        <v>0</v>
      </c>
      <c r="AE26" s="253">
        <f t="shared" si="12"/>
        <v>5</v>
      </c>
      <c r="AF26" s="259" t="str">
        <f t="shared" si="13"/>
        <v/>
      </c>
      <c r="AG26" s="259" t="str">
        <f t="shared" si="6"/>
        <v/>
      </c>
      <c r="AH26" s="259" t="str">
        <f t="shared" si="30"/>
        <v/>
      </c>
      <c r="AI26" s="259" t="str">
        <f t="shared" si="30"/>
        <v/>
      </c>
      <c r="AJ26" s="259">
        <f t="shared" si="30"/>
        <v>22</v>
      </c>
      <c r="AK26" s="259" t="str">
        <f t="shared" si="30"/>
        <v/>
      </c>
      <c r="AL26" s="259" t="str">
        <f t="shared" si="30"/>
        <v/>
      </c>
      <c r="AM26" s="259" t="str">
        <f t="shared" si="30"/>
        <v/>
      </c>
      <c r="AN26" s="213">
        <v>21</v>
      </c>
      <c r="AO26" s="213">
        <v>21</v>
      </c>
      <c r="AP26" s="213">
        <v>20</v>
      </c>
      <c r="AQ26" s="213">
        <v>-22</v>
      </c>
      <c r="AR26" s="213"/>
      <c r="AS26" s="142">
        <v>0</v>
      </c>
      <c r="AT26" s="142">
        <v>12</v>
      </c>
      <c r="AU26" s="142">
        <v>0</v>
      </c>
      <c r="AV26" s="150">
        <v>988</v>
      </c>
      <c r="AW26" s="189">
        <v>3.7999999999999902E-2</v>
      </c>
      <c r="AX26" s="50" t="str">
        <f>_xlfn.CONCAT(AU26+1,",",AT26+1)</f>
        <v>1,13</v>
      </c>
      <c r="AY26" s="213"/>
      <c r="AZ26" s="237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37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37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37"/>
      <c r="CH26" s="237"/>
      <c r="CI26" s="269">
        <f t="shared" si="9"/>
        <v>3.0673694547389534</v>
      </c>
      <c r="CJ26" s="261">
        <v>96798818.304869995</v>
      </c>
      <c r="CK26" s="262">
        <v>1078.365902</v>
      </c>
      <c r="CL26" s="262">
        <v>1060.5450000000001</v>
      </c>
      <c r="CM26" s="262">
        <v>1025.9712079999999</v>
      </c>
      <c r="CN26" s="262">
        <v>993.14880540000001</v>
      </c>
      <c r="CO26" s="263">
        <v>-14.97878811</v>
      </c>
      <c r="CP26" s="263">
        <v>0</v>
      </c>
      <c r="CQ26" s="263">
        <v>-0.35005201590000001</v>
      </c>
      <c r="CR26" s="263">
        <v>-125.69301470000001</v>
      </c>
      <c r="CS26" s="263">
        <f t="shared" si="10"/>
        <v>1.4530588500000015</v>
      </c>
      <c r="CT26" s="237"/>
      <c r="CU26" s="237"/>
      <c r="CV26" s="237"/>
      <c r="CW26" s="237"/>
      <c r="CX26" s="237"/>
      <c r="CY26" s="237"/>
      <c r="CZ26" s="237"/>
      <c r="DA26" s="237"/>
      <c r="DB26" s="237"/>
      <c r="DC26" s="237"/>
      <c r="DD26" s="237"/>
      <c r="DE26" s="237"/>
      <c r="DF26" s="237"/>
      <c r="DG26" s="237"/>
    </row>
    <row r="27" spans="1:111" ht="14.1" customHeight="1" x14ac:dyDescent="0.25">
      <c r="A27" s="245">
        <f t="shared" si="15"/>
        <v>23</v>
      </c>
      <c r="B27" s="212">
        <v>22</v>
      </c>
      <c r="C27" s="212">
        <v>0</v>
      </c>
      <c r="D27" s="248">
        <v>8</v>
      </c>
      <c r="E27" s="248">
        <v>5</v>
      </c>
      <c r="F27" s="182">
        <v>5000</v>
      </c>
      <c r="G27" s="182">
        <v>12</v>
      </c>
      <c r="H27" s="182">
        <v>9.0909091999999902E-4</v>
      </c>
      <c r="I27" s="272">
        <v>1042.7270000000001</v>
      </c>
      <c r="J27" s="249">
        <v>3</v>
      </c>
      <c r="K27" s="40">
        <v>3.0000000000000001E-5</v>
      </c>
      <c r="L27" s="40">
        <v>2.9999999999999898E-2</v>
      </c>
      <c r="M27" s="248">
        <v>3</v>
      </c>
      <c r="N27" s="248">
        <v>1</v>
      </c>
      <c r="O27" s="248">
        <v>0</v>
      </c>
      <c r="P27" s="50" t="str">
        <f t="shared" si="11"/>
        <v>6,9</v>
      </c>
      <c r="Q27" s="271">
        <f t="shared" ref="Q27:Q39" si="34">Q26+1</f>
        <v>3</v>
      </c>
      <c r="R27" s="221">
        <f t="shared" ref="R27:AA27" si="35">IF(ISNUMBER(MATCH(R9,$AX$30:$AX$39,0)),$AX$29,IF(ISNUMBER(MATCH(R9,$AX$26:$AX$27,0)),$AX$25,IF(ISNUMBER(MATCH(R9,$P$5:$P$40,0)),$P$4,$O$4)))</f>
        <v>0</v>
      </c>
      <c r="S27" s="221">
        <f t="shared" si="35"/>
        <v>0</v>
      </c>
      <c r="T27" s="221">
        <f t="shared" si="35"/>
        <v>1</v>
      </c>
      <c r="U27" s="221">
        <f t="shared" si="35"/>
        <v>1</v>
      </c>
      <c r="V27" s="221">
        <f t="shared" si="35"/>
        <v>1</v>
      </c>
      <c r="W27" s="221">
        <f t="shared" si="35"/>
        <v>1</v>
      </c>
      <c r="X27" s="221">
        <f t="shared" si="35"/>
        <v>1</v>
      </c>
      <c r="Y27" s="221">
        <f t="shared" si="35"/>
        <v>0</v>
      </c>
      <c r="Z27" s="221">
        <f t="shared" si="35"/>
        <v>0</v>
      </c>
      <c r="AA27" s="221">
        <f t="shared" si="35"/>
        <v>0</v>
      </c>
      <c r="AB27" s="11"/>
      <c r="AC27" s="11"/>
      <c r="AD27" s="256">
        <f>IF(OR(M27-M26&lt;0,N27=0),MAX(AD$4:AD26)+1,0)</f>
        <v>0</v>
      </c>
      <c r="AE27" s="253">
        <f t="shared" si="12"/>
        <v>5</v>
      </c>
      <c r="AF27" s="259" t="str">
        <f t="shared" si="13"/>
        <v/>
      </c>
      <c r="AG27" s="259" t="str">
        <f t="shared" si="6"/>
        <v/>
      </c>
      <c r="AH27" s="259" t="str">
        <f t="shared" si="30"/>
        <v/>
      </c>
      <c r="AI27" s="259" t="str">
        <f t="shared" si="30"/>
        <v/>
      </c>
      <c r="AJ27" s="259">
        <f t="shared" si="30"/>
        <v>23</v>
      </c>
      <c r="AK27" s="259" t="str">
        <f t="shared" si="30"/>
        <v/>
      </c>
      <c r="AL27" s="259" t="str">
        <f t="shared" si="30"/>
        <v/>
      </c>
      <c r="AM27" s="259" t="str">
        <f t="shared" si="30"/>
        <v/>
      </c>
      <c r="AN27" s="213">
        <v>22</v>
      </c>
      <c r="AO27" s="213">
        <v>22</v>
      </c>
      <c r="AP27" s="213">
        <v>8</v>
      </c>
      <c r="AQ27" s="213">
        <v>21</v>
      </c>
      <c r="AR27" s="213">
        <v>-23</v>
      </c>
      <c r="AS27" s="142">
        <v>0</v>
      </c>
      <c r="AT27" s="142">
        <v>13</v>
      </c>
      <c r="AU27" s="142">
        <v>8</v>
      </c>
      <c r="AV27" s="150">
        <v>1045</v>
      </c>
      <c r="AW27" s="189">
        <v>3.7999999999999902E-2</v>
      </c>
      <c r="AX27" s="50" t="str">
        <f t="shared" ref="AX27" si="36">_xlfn.CONCAT(AU27+1,",",AT27+1)</f>
        <v>9,14</v>
      </c>
      <c r="AY27" s="213"/>
      <c r="AZ27" s="237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37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37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37"/>
      <c r="CH27" s="237"/>
      <c r="CI27" s="269">
        <f t="shared" si="9"/>
        <v>3.4170651025204704</v>
      </c>
      <c r="CJ27" s="261">
        <v>107834373.6793</v>
      </c>
      <c r="CK27" s="262">
        <v>1078.3638040000001</v>
      </c>
      <c r="CL27" s="262">
        <v>1060.5450000000001</v>
      </c>
      <c r="CM27" s="262">
        <v>1025.969902</v>
      </c>
      <c r="CN27" s="262">
        <v>993.13809140000001</v>
      </c>
      <c r="CO27" s="263">
        <v>-14.92005724</v>
      </c>
      <c r="CP27" s="263">
        <v>0</v>
      </c>
      <c r="CQ27" s="263">
        <v>-0.33789060809999999</v>
      </c>
      <c r="CR27" s="263">
        <v>-123.9263237</v>
      </c>
      <c r="CS27" s="263">
        <f t="shared" si="10"/>
        <v>1.5117897200000012</v>
      </c>
      <c r="CT27" s="237"/>
      <c r="CU27" s="237"/>
      <c r="CV27" s="237"/>
      <c r="CW27" s="237"/>
      <c r="CX27" s="237"/>
      <c r="CY27" s="237"/>
      <c r="CZ27" s="237"/>
      <c r="DA27" s="237"/>
      <c r="DB27" s="237"/>
      <c r="DC27" s="237"/>
      <c r="DD27" s="237"/>
      <c r="DE27" s="237"/>
      <c r="DF27" s="237"/>
      <c r="DG27" s="237"/>
    </row>
    <row r="28" spans="1:111" ht="14.1" customHeight="1" x14ac:dyDescent="0.25">
      <c r="A28" s="245">
        <f t="shared" si="15"/>
        <v>24</v>
      </c>
      <c r="B28" s="212">
        <v>23</v>
      </c>
      <c r="C28" s="212">
        <v>0</v>
      </c>
      <c r="D28" s="248">
        <v>9</v>
      </c>
      <c r="E28" s="248">
        <v>6</v>
      </c>
      <c r="F28" s="182">
        <v>5000</v>
      </c>
      <c r="G28" s="182">
        <v>12</v>
      </c>
      <c r="H28" s="182">
        <v>9.0909091999999902E-4</v>
      </c>
      <c r="I28" s="272">
        <v>1038.182</v>
      </c>
      <c r="J28" s="249">
        <v>3</v>
      </c>
      <c r="K28" s="40">
        <v>3.0000000000000001E-5</v>
      </c>
      <c r="L28" s="40">
        <v>2.9999999999999898E-2</v>
      </c>
      <c r="M28" s="248">
        <v>2</v>
      </c>
      <c r="N28" s="248">
        <v>1</v>
      </c>
      <c r="O28" s="248">
        <v>0</v>
      </c>
      <c r="P28" s="50" t="str">
        <f t="shared" si="11"/>
        <v>7,10</v>
      </c>
      <c r="Q28" s="271">
        <f t="shared" si="34"/>
        <v>4</v>
      </c>
      <c r="R28" s="221">
        <f t="shared" ref="R28:AA28" si="37">IF(ISNUMBER(MATCH(R10,$AX$30:$AX$39,0)),$AX$29,IF(ISNUMBER(MATCH(R10,$AX$26:$AX$27,0)),$AX$25,IF(ISNUMBER(MATCH(R10,$P$5:$P$40,0)),$P$4,$O$4)))</f>
        <v>0</v>
      </c>
      <c r="S28" s="221">
        <f t="shared" si="37"/>
        <v>0</v>
      </c>
      <c r="T28" s="221">
        <f t="shared" si="37"/>
        <v>0</v>
      </c>
      <c r="U28" s="221">
        <f t="shared" si="37"/>
        <v>0</v>
      </c>
      <c r="V28" s="221">
        <f t="shared" si="37"/>
        <v>1</v>
      </c>
      <c r="W28" s="221">
        <f t="shared" si="37"/>
        <v>0</v>
      </c>
      <c r="X28" s="221">
        <f t="shared" si="37"/>
        <v>0</v>
      </c>
      <c r="Y28" s="221">
        <f t="shared" si="37"/>
        <v>1</v>
      </c>
      <c r="Z28" s="221">
        <f t="shared" si="37"/>
        <v>0</v>
      </c>
      <c r="AA28" s="221">
        <f t="shared" si="37"/>
        <v>0</v>
      </c>
      <c r="AB28" s="11"/>
      <c r="AC28" s="11"/>
      <c r="AD28" s="256">
        <f>IF(OR(M28-M27&lt;0,N28=0),MAX(AD$4:AD27)+1,0)</f>
        <v>6</v>
      </c>
      <c r="AE28" s="253">
        <f t="shared" si="12"/>
        <v>6</v>
      </c>
      <c r="AF28" s="259" t="str">
        <f t="shared" si="13"/>
        <v/>
      </c>
      <c r="AG28" s="259" t="str">
        <f t="shared" si="6"/>
        <v/>
      </c>
      <c r="AH28" s="259" t="str">
        <f t="shared" si="30"/>
        <v/>
      </c>
      <c r="AI28" s="259" t="str">
        <f t="shared" si="30"/>
        <v/>
      </c>
      <c r="AJ28" s="259" t="str">
        <f t="shared" si="30"/>
        <v/>
      </c>
      <c r="AK28" s="259">
        <f t="shared" si="30"/>
        <v>24</v>
      </c>
      <c r="AL28" s="259" t="str">
        <f t="shared" si="30"/>
        <v/>
      </c>
      <c r="AM28" s="259" t="str">
        <f t="shared" si="30"/>
        <v/>
      </c>
      <c r="AN28" s="213">
        <v>23</v>
      </c>
      <c r="AO28" s="213">
        <v>23</v>
      </c>
      <c r="AP28" s="213">
        <v>22</v>
      </c>
      <c r="AQ28" s="213">
        <v>-24</v>
      </c>
      <c r="AR28" s="213"/>
      <c r="AS28" s="213"/>
      <c r="AT28" s="213"/>
      <c r="AU28" s="213"/>
      <c r="AV28" s="213"/>
      <c r="AW28" s="213"/>
      <c r="AX28" s="213"/>
      <c r="AY28" s="213"/>
      <c r="AZ28" s="237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37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37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37"/>
      <c r="CH28" s="237"/>
      <c r="CI28" s="269">
        <f t="shared" si="9"/>
        <v>3.8017303150778261</v>
      </c>
      <c r="CJ28" s="261">
        <v>119973484.59110001</v>
      </c>
      <c r="CK28" s="262">
        <v>1078.3610659999999</v>
      </c>
      <c r="CL28" s="262">
        <v>1060.5450000000001</v>
      </c>
      <c r="CM28" s="262">
        <v>1025.968568</v>
      </c>
      <c r="CN28" s="262">
        <v>993.12727110000003</v>
      </c>
      <c r="CO28" s="263">
        <v>-14.843517780000001</v>
      </c>
      <c r="CP28" s="263">
        <v>0</v>
      </c>
      <c r="CQ28" s="263">
        <v>-0.3256476559</v>
      </c>
      <c r="CR28" s="263">
        <v>-122.15213970000001</v>
      </c>
      <c r="CS28" s="263">
        <f t="shared" si="10"/>
        <v>1.5883291800000006</v>
      </c>
      <c r="CT28" s="237"/>
      <c r="CU28" s="237"/>
      <c r="CV28" s="237"/>
      <c r="CW28" s="237"/>
      <c r="CX28" s="237"/>
      <c r="CY28" s="237"/>
      <c r="CZ28" s="237"/>
      <c r="DA28" s="237"/>
      <c r="DB28" s="237"/>
      <c r="DC28" s="237"/>
      <c r="DD28" s="237"/>
      <c r="DE28" s="237"/>
      <c r="DF28" s="237"/>
      <c r="DG28" s="237"/>
    </row>
    <row r="29" spans="1:111" ht="14.1" customHeight="1" x14ac:dyDescent="0.25">
      <c r="A29" s="245">
        <f t="shared" si="15"/>
        <v>25</v>
      </c>
      <c r="B29" s="212">
        <v>24</v>
      </c>
      <c r="C29" s="212">
        <v>0</v>
      </c>
      <c r="D29" s="248">
        <v>10</v>
      </c>
      <c r="E29" s="248">
        <v>6</v>
      </c>
      <c r="F29" s="182">
        <v>5000</v>
      </c>
      <c r="G29" s="182">
        <v>12</v>
      </c>
      <c r="H29" s="182">
        <v>9.0909091999999902E-4</v>
      </c>
      <c r="I29" s="272">
        <v>1033.63599999999</v>
      </c>
      <c r="J29" s="249">
        <v>3</v>
      </c>
      <c r="K29" s="40">
        <v>3.0000000000000001E-5</v>
      </c>
      <c r="L29" s="40">
        <v>2.9999999999999898E-2</v>
      </c>
      <c r="M29" s="248">
        <v>2</v>
      </c>
      <c r="N29" s="248">
        <v>1</v>
      </c>
      <c r="O29" s="248">
        <v>0</v>
      </c>
      <c r="P29" s="50" t="str">
        <f t="shared" si="11"/>
        <v>7,11</v>
      </c>
      <c r="Q29" s="271">
        <f t="shared" si="34"/>
        <v>5</v>
      </c>
      <c r="R29" s="221">
        <f t="shared" ref="R29:AA29" si="38">IF(ISNUMBER(MATCH(R11,$AX$30:$AX$39,0)),$AX$29,IF(ISNUMBER(MATCH(R11,$AX$26:$AX$27,0)),$AX$25,IF(ISNUMBER(MATCH(R11,$P$5:$P$40,0)),$P$4,$O$4)))</f>
        <v>0</v>
      </c>
      <c r="S29" s="221">
        <f t="shared" si="38"/>
        <v>0</v>
      </c>
      <c r="T29" s="221">
        <f t="shared" si="38"/>
        <v>0</v>
      </c>
      <c r="U29" s="221">
        <f t="shared" si="38"/>
        <v>0</v>
      </c>
      <c r="V29" s="221">
        <f t="shared" si="38"/>
        <v>0</v>
      </c>
      <c r="W29" s="221">
        <f t="shared" si="38"/>
        <v>1</v>
      </c>
      <c r="X29" s="221">
        <f t="shared" si="38"/>
        <v>0</v>
      </c>
      <c r="Y29" s="221">
        <f t="shared" si="38"/>
        <v>1</v>
      </c>
      <c r="Z29" s="221">
        <f t="shared" si="38"/>
        <v>1</v>
      </c>
      <c r="AA29" s="221">
        <f t="shared" si="38"/>
        <v>1</v>
      </c>
      <c r="AB29" s="11"/>
      <c r="AC29" s="11"/>
      <c r="AD29" s="256">
        <f>IF(OR(M29-M28&lt;0,N29=0),MAX(AD$4:AD28)+1,0)</f>
        <v>0</v>
      </c>
      <c r="AE29" s="253">
        <f t="shared" si="12"/>
        <v>6</v>
      </c>
      <c r="AF29" s="259" t="str">
        <f t="shared" si="13"/>
        <v/>
      </c>
      <c r="AG29" s="259" t="str">
        <f t="shared" si="6"/>
        <v/>
      </c>
      <c r="AH29" s="259" t="str">
        <f t="shared" si="30"/>
        <v/>
      </c>
      <c r="AI29" s="259" t="str">
        <f t="shared" si="30"/>
        <v/>
      </c>
      <c r="AJ29" s="259" t="str">
        <f t="shared" si="30"/>
        <v/>
      </c>
      <c r="AK29" s="259">
        <f t="shared" si="30"/>
        <v>25</v>
      </c>
      <c r="AL29" s="259" t="str">
        <f t="shared" si="30"/>
        <v/>
      </c>
      <c r="AM29" s="259" t="str">
        <f t="shared" si="30"/>
        <v/>
      </c>
      <c r="AN29" s="213">
        <v>24</v>
      </c>
      <c r="AO29" s="213">
        <v>24</v>
      </c>
      <c r="AP29" s="213">
        <v>23</v>
      </c>
      <c r="AQ29" s="213">
        <v>-25</v>
      </c>
      <c r="AR29" s="213"/>
      <c r="AS29" s="214" t="s">
        <v>146</v>
      </c>
      <c r="AT29" s="235" t="s">
        <v>30</v>
      </c>
      <c r="AU29" s="235" t="s">
        <v>230</v>
      </c>
      <c r="AV29" s="233" t="s">
        <v>224</v>
      </c>
      <c r="AW29" s="232"/>
      <c r="AX29" s="122" t="s">
        <v>97</v>
      </c>
      <c r="AY29" s="213"/>
      <c r="AZ29" s="237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37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37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37"/>
      <c r="CH29" s="237"/>
      <c r="CI29" s="269">
        <f t="shared" si="9"/>
        <v>4.2248620488915503</v>
      </c>
      <c r="CJ29" s="261">
        <v>133326506.5941</v>
      </c>
      <c r="CK29" s="262">
        <v>1078.357659</v>
      </c>
      <c r="CL29" s="262">
        <v>1060.5450000000001</v>
      </c>
      <c r="CM29" s="262">
        <v>1025.9672069999999</v>
      </c>
      <c r="CN29" s="262">
        <v>993.11635509999996</v>
      </c>
      <c r="CO29" s="263">
        <v>-14.74846827</v>
      </c>
      <c r="CP29" s="263">
        <v>0</v>
      </c>
      <c r="CQ29" s="263">
        <v>-0.31333643859999999</v>
      </c>
      <c r="CR29" s="263">
        <v>-120.3726212</v>
      </c>
      <c r="CS29" s="263">
        <f t="shared" si="10"/>
        <v>1.6833786900000014</v>
      </c>
      <c r="CT29" s="237"/>
      <c r="CU29" s="237"/>
      <c r="CV29" s="237"/>
      <c r="CW29" s="237"/>
      <c r="CX29" s="237"/>
      <c r="CY29" s="237"/>
      <c r="CZ29" s="237"/>
      <c r="DA29" s="237"/>
      <c r="DB29" s="237"/>
      <c r="DC29" s="237"/>
      <c r="DD29" s="237"/>
      <c r="DE29" s="237"/>
      <c r="DF29" s="237"/>
      <c r="DG29" s="237"/>
    </row>
    <row r="30" spans="1:111" ht="14.1" customHeight="1" x14ac:dyDescent="0.25">
      <c r="A30" s="245">
        <f t="shared" si="15"/>
        <v>26</v>
      </c>
      <c r="B30" s="212">
        <v>25</v>
      </c>
      <c r="C30" s="212">
        <v>0</v>
      </c>
      <c r="D30" s="248">
        <v>11</v>
      </c>
      <c r="E30" s="248">
        <v>6</v>
      </c>
      <c r="F30" s="182">
        <v>5000</v>
      </c>
      <c r="G30" s="182">
        <v>12</v>
      </c>
      <c r="H30" s="182">
        <v>9.0909091999999902E-4</v>
      </c>
      <c r="I30" s="272">
        <v>1029.0909999999899</v>
      </c>
      <c r="J30" s="249">
        <v>3</v>
      </c>
      <c r="K30" s="40">
        <v>3.0000000000000001E-5</v>
      </c>
      <c r="L30" s="40">
        <v>2.9999999999999898E-2</v>
      </c>
      <c r="M30" s="248">
        <v>2</v>
      </c>
      <c r="N30" s="248">
        <v>1</v>
      </c>
      <c r="O30" s="248">
        <v>0</v>
      </c>
      <c r="P30" s="50" t="str">
        <f t="shared" si="11"/>
        <v>7,12</v>
      </c>
      <c r="Q30" s="271">
        <f t="shared" si="34"/>
        <v>6</v>
      </c>
      <c r="R30" s="221">
        <f t="shared" ref="R30:AA30" si="39">IF(ISNUMBER(MATCH(R12,$AX$30:$AX$39,0)),$AX$29,IF(ISNUMBER(MATCH(R12,$AX$26:$AX$27,0)),$AX$25,IF(ISNUMBER(MATCH(R12,$P$5:$P$40,0)),$P$4,$O$4)))</f>
        <v>0</v>
      </c>
      <c r="S30" s="221">
        <f t="shared" si="39"/>
        <v>0</v>
      </c>
      <c r="T30" s="221">
        <f t="shared" si="39"/>
        <v>0</v>
      </c>
      <c r="U30" s="221" t="str">
        <f t="shared" si="39"/>
        <v>W</v>
      </c>
      <c r="V30" s="221" t="str">
        <f t="shared" si="39"/>
        <v>W</v>
      </c>
      <c r="W30" s="221">
        <f t="shared" si="39"/>
        <v>1</v>
      </c>
      <c r="X30" s="221">
        <f t="shared" si="39"/>
        <v>0</v>
      </c>
      <c r="Y30" s="221">
        <f t="shared" si="39"/>
        <v>1</v>
      </c>
      <c r="Z30" s="221">
        <f t="shared" si="39"/>
        <v>0</v>
      </c>
      <c r="AA30" s="221">
        <f t="shared" si="39"/>
        <v>0</v>
      </c>
      <c r="AB30" s="11"/>
      <c r="AC30" s="11"/>
      <c r="AD30" s="256">
        <f>IF(OR(M30-M29&lt;0,N30=0),MAX(AD$4:AD29)+1,0)</f>
        <v>0</v>
      </c>
      <c r="AE30" s="253">
        <f t="shared" si="12"/>
        <v>6</v>
      </c>
      <c r="AF30" s="259" t="str">
        <f t="shared" si="13"/>
        <v/>
      </c>
      <c r="AG30" s="259" t="str">
        <f t="shared" si="6"/>
        <v/>
      </c>
      <c r="AH30" s="259" t="str">
        <f t="shared" si="30"/>
        <v/>
      </c>
      <c r="AI30" s="259" t="str">
        <f t="shared" si="30"/>
        <v/>
      </c>
      <c r="AJ30" s="259" t="str">
        <f t="shared" si="30"/>
        <v/>
      </c>
      <c r="AK30" s="259">
        <f t="shared" si="30"/>
        <v>26</v>
      </c>
      <c r="AL30" s="259" t="str">
        <f t="shared" si="30"/>
        <v/>
      </c>
      <c r="AM30" s="259" t="str">
        <f t="shared" si="30"/>
        <v/>
      </c>
      <c r="AN30" s="213">
        <v>25</v>
      </c>
      <c r="AO30" s="213">
        <v>25</v>
      </c>
      <c r="AP30" s="213">
        <v>24</v>
      </c>
      <c r="AQ30" s="213">
        <v>-26</v>
      </c>
      <c r="AR30" s="213"/>
      <c r="AS30" s="142">
        <v>0</v>
      </c>
      <c r="AT30" s="142">
        <v>5</v>
      </c>
      <c r="AU30" s="142">
        <v>3</v>
      </c>
      <c r="AV30" s="220">
        <v>-10</v>
      </c>
      <c r="AW30" s="220"/>
      <c r="AX30" s="270" t="str">
        <f>_xlfn.CONCAT(AU30+1,",",AT30+1)</f>
        <v>4,6</v>
      </c>
      <c r="AY30" s="213"/>
      <c r="AZ30" s="237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37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37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37"/>
      <c r="CH30" s="237"/>
      <c r="CI30" s="269">
        <f t="shared" si="9"/>
        <v>4.6903069560866477</v>
      </c>
      <c r="CJ30" s="261">
        <v>148014830.7974</v>
      </c>
      <c r="CK30" s="262">
        <v>1078.3535830000001</v>
      </c>
      <c r="CL30" s="262">
        <v>1060.5450000000001</v>
      </c>
      <c r="CM30" s="262">
        <v>1025.9658159999999</v>
      </c>
      <c r="CN30" s="262">
        <v>993.10534070000006</v>
      </c>
      <c r="CO30" s="263">
        <v>-14.63508236</v>
      </c>
      <c r="CP30" s="263">
        <v>0</v>
      </c>
      <c r="CQ30" s="263">
        <v>-0.30095526</v>
      </c>
      <c r="CR30" s="263">
        <v>-118.5877271</v>
      </c>
      <c r="CS30" s="263">
        <f t="shared" si="10"/>
        <v>1.7967646000000013</v>
      </c>
      <c r="CT30" s="237"/>
      <c r="CU30" s="237"/>
      <c r="CV30" s="237"/>
      <c r="CW30" s="237"/>
      <c r="CX30" s="237"/>
      <c r="CY30" s="237"/>
      <c r="CZ30" s="237"/>
      <c r="DA30" s="237"/>
      <c r="DB30" s="237"/>
      <c r="DC30" s="237"/>
      <c r="DD30" s="237"/>
      <c r="DE30" s="237"/>
      <c r="DF30" s="237"/>
      <c r="DG30" s="237"/>
    </row>
    <row r="31" spans="1:111" ht="14.1" customHeight="1" x14ac:dyDescent="0.25">
      <c r="A31" s="245">
        <f t="shared" si="15"/>
        <v>27</v>
      </c>
      <c r="B31" s="212">
        <v>26</v>
      </c>
      <c r="C31" s="212">
        <v>0</v>
      </c>
      <c r="D31" s="248">
        <v>12</v>
      </c>
      <c r="E31" s="248">
        <v>6</v>
      </c>
      <c r="F31" s="182">
        <v>2000</v>
      </c>
      <c r="G31" s="182">
        <v>12</v>
      </c>
      <c r="H31" s="182">
        <v>9.0909091999999902E-4</v>
      </c>
      <c r="I31" s="272">
        <v>1025.9090000000001</v>
      </c>
      <c r="J31" s="249">
        <v>3</v>
      </c>
      <c r="K31" s="40">
        <v>3.0000000000000001E-5</v>
      </c>
      <c r="L31" s="40">
        <v>2.9999999999999898E-2</v>
      </c>
      <c r="M31" s="248">
        <v>2</v>
      </c>
      <c r="N31" s="248">
        <v>1</v>
      </c>
      <c r="O31" s="248">
        <v>0</v>
      </c>
      <c r="P31" s="50" t="str">
        <f t="shared" si="11"/>
        <v>7,13</v>
      </c>
      <c r="Q31" s="271">
        <f t="shared" si="34"/>
        <v>7</v>
      </c>
      <c r="R31" s="221">
        <f t="shared" ref="R31:AA31" si="40">IF(ISNUMBER(MATCH(R13,$AX$30:$AX$39,0)),$AX$29,IF(ISNUMBER(MATCH(R13,$AX$26:$AX$27,0)),$AX$25,IF(ISNUMBER(MATCH(R13,$P$5:$P$40,0)),$P$4,$O$4)))</f>
        <v>0</v>
      </c>
      <c r="S31" s="221">
        <f t="shared" si="40"/>
        <v>0</v>
      </c>
      <c r="T31" s="221">
        <f t="shared" si="40"/>
        <v>0</v>
      </c>
      <c r="U31" s="221" t="str">
        <f t="shared" si="40"/>
        <v>W</v>
      </c>
      <c r="V31" s="221" t="str">
        <f t="shared" si="40"/>
        <v>W</v>
      </c>
      <c r="W31" s="221">
        <f t="shared" si="40"/>
        <v>1</v>
      </c>
      <c r="X31" s="221">
        <f t="shared" si="40"/>
        <v>1</v>
      </c>
      <c r="Y31" s="221">
        <f t="shared" si="40"/>
        <v>0</v>
      </c>
      <c r="Z31" s="221">
        <f t="shared" si="40"/>
        <v>0</v>
      </c>
      <c r="AA31" s="221">
        <f t="shared" si="40"/>
        <v>0</v>
      </c>
      <c r="AB31" s="11"/>
      <c r="AC31" s="11"/>
      <c r="AD31" s="256">
        <f>IF(OR(M31-M30&lt;0,N31=0),MAX(AD$4:AD30)+1,0)</f>
        <v>0</v>
      </c>
      <c r="AE31" s="253">
        <f t="shared" si="12"/>
        <v>6</v>
      </c>
      <c r="AF31" s="259" t="str">
        <f t="shared" si="13"/>
        <v/>
      </c>
      <c r="AG31" s="259" t="str">
        <f t="shared" si="6"/>
        <v/>
      </c>
      <c r="AH31" s="259" t="str">
        <f t="shared" si="30"/>
        <v/>
      </c>
      <c r="AI31" s="259" t="str">
        <f t="shared" si="30"/>
        <v/>
      </c>
      <c r="AJ31" s="259" t="str">
        <f t="shared" si="30"/>
        <v/>
      </c>
      <c r="AK31" s="259">
        <f t="shared" si="30"/>
        <v>27</v>
      </c>
      <c r="AL31" s="259" t="str">
        <f t="shared" si="30"/>
        <v/>
      </c>
      <c r="AM31" s="259" t="str">
        <f t="shared" si="30"/>
        <v/>
      </c>
      <c r="AN31" s="213">
        <v>26</v>
      </c>
      <c r="AO31" s="213">
        <v>26</v>
      </c>
      <c r="AP31" s="213">
        <v>25</v>
      </c>
      <c r="AQ31" s="213">
        <v>-30</v>
      </c>
      <c r="AR31" s="213"/>
      <c r="AS31" s="142">
        <v>0</v>
      </c>
      <c r="AT31" s="142">
        <v>5</v>
      </c>
      <c r="AU31" s="142">
        <v>4</v>
      </c>
      <c r="AV31" s="220">
        <v>-10</v>
      </c>
      <c r="AW31" s="220"/>
      <c r="AX31" s="270" t="str">
        <f t="shared" ref="AX31:AX39" si="41">_xlfn.CONCAT(AU31+1,",",AT31+1)</f>
        <v>5,6</v>
      </c>
      <c r="AY31" s="213"/>
      <c r="AZ31" s="237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37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37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37"/>
      <c r="CH31" s="237"/>
      <c r="CI31" s="269">
        <f t="shared" si="9"/>
        <v>5.2022963540003042</v>
      </c>
      <c r="CJ31" s="261">
        <v>164171987.421</v>
      </c>
      <c r="CK31" s="262">
        <v>1078.3488620000001</v>
      </c>
      <c r="CL31" s="262">
        <v>1060.5450000000001</v>
      </c>
      <c r="CM31" s="262">
        <v>1025.964373</v>
      </c>
      <c r="CN31" s="262">
        <v>993.09409219999998</v>
      </c>
      <c r="CO31" s="263">
        <v>-14.50417845</v>
      </c>
      <c r="CP31" s="263">
        <v>0</v>
      </c>
      <c r="CQ31" s="263">
        <v>-0.28832703030000001</v>
      </c>
      <c r="CR31" s="263">
        <v>-116.7761635</v>
      </c>
      <c r="CS31" s="263">
        <f t="shared" si="10"/>
        <v>1.9276685100000019</v>
      </c>
      <c r="CT31" s="237"/>
      <c r="CU31" s="237"/>
      <c r="CV31" s="237"/>
      <c r="CW31" s="237"/>
      <c r="CX31" s="237"/>
      <c r="CY31" s="237"/>
      <c r="CZ31" s="237"/>
      <c r="DA31" s="237"/>
      <c r="DB31" s="237"/>
      <c r="DC31" s="237"/>
      <c r="DD31" s="237"/>
      <c r="DE31" s="237"/>
      <c r="DF31" s="237"/>
      <c r="DG31" s="237"/>
    </row>
    <row r="32" spans="1:111" ht="14.1" customHeight="1" x14ac:dyDescent="0.25">
      <c r="A32" s="245">
        <f t="shared" si="15"/>
        <v>28</v>
      </c>
      <c r="B32" s="212">
        <v>27</v>
      </c>
      <c r="C32" s="212">
        <v>0</v>
      </c>
      <c r="D32" s="248">
        <v>13</v>
      </c>
      <c r="E32" s="248">
        <v>8</v>
      </c>
      <c r="F32" s="182">
        <v>5000</v>
      </c>
      <c r="G32" s="182">
        <v>55</v>
      </c>
      <c r="H32" s="182">
        <v>9.67741939999999E-4</v>
      </c>
      <c r="I32" s="272">
        <v>1037.5809999999899</v>
      </c>
      <c r="J32" s="249">
        <v>3</v>
      </c>
      <c r="K32" s="40">
        <v>6.0000000000000002E-5</v>
      </c>
      <c r="L32" s="40">
        <v>2.5000000000000001E-2</v>
      </c>
      <c r="M32" s="248">
        <v>1</v>
      </c>
      <c r="N32" s="248">
        <v>1</v>
      </c>
      <c r="O32" s="248">
        <v>0</v>
      </c>
      <c r="P32" s="50" t="str">
        <f t="shared" si="11"/>
        <v>9,14</v>
      </c>
      <c r="Q32" s="271">
        <f t="shared" si="34"/>
        <v>8</v>
      </c>
      <c r="R32" s="221">
        <f t="shared" ref="R32:AA32" si="42">IF(ISNUMBER(MATCH(R14,$AX$30:$AX$39,0)),$AX$29,IF(ISNUMBER(MATCH(R14,$AX$26:$AX$27,0)),$AX$25,IF(ISNUMBER(MATCH(R14,$P$5:$P$40,0)),$P$4,$O$4)))</f>
        <v>0</v>
      </c>
      <c r="S32" s="221">
        <f t="shared" si="42"/>
        <v>0</v>
      </c>
      <c r="T32" s="221">
        <f t="shared" si="42"/>
        <v>0</v>
      </c>
      <c r="U32" s="221" t="str">
        <f t="shared" si="42"/>
        <v>W</v>
      </c>
      <c r="V32" s="221" t="str">
        <f t="shared" si="42"/>
        <v>W</v>
      </c>
      <c r="W32" s="221">
        <f t="shared" si="42"/>
        <v>1</v>
      </c>
      <c r="X32" s="221">
        <f t="shared" si="42"/>
        <v>1</v>
      </c>
      <c r="Y32" s="221">
        <f t="shared" si="42"/>
        <v>0</v>
      </c>
      <c r="Z32" s="221">
        <f t="shared" si="42"/>
        <v>0</v>
      </c>
      <c r="AA32" s="221">
        <f t="shared" si="42"/>
        <v>0</v>
      </c>
      <c r="AB32" s="11"/>
      <c r="AC32" s="11"/>
      <c r="AD32" s="256">
        <f>IF(OR(M32-M31&lt;0,N32=0),MAX(AD$4:AD31)+1,0)</f>
        <v>7</v>
      </c>
      <c r="AE32" s="253">
        <f t="shared" si="12"/>
        <v>7</v>
      </c>
      <c r="AF32" s="259" t="str">
        <f t="shared" si="13"/>
        <v/>
      </c>
      <c r="AG32" s="259" t="str">
        <f t="shared" si="6"/>
        <v/>
      </c>
      <c r="AH32" s="259" t="str">
        <f t="shared" si="30"/>
        <v/>
      </c>
      <c r="AI32" s="259" t="str">
        <f t="shared" si="30"/>
        <v/>
      </c>
      <c r="AJ32" s="259" t="str">
        <f t="shared" si="30"/>
        <v/>
      </c>
      <c r="AK32" s="259" t="str">
        <f t="shared" si="30"/>
        <v/>
      </c>
      <c r="AL32" s="259">
        <f t="shared" si="30"/>
        <v>28</v>
      </c>
      <c r="AM32" s="259" t="str">
        <f t="shared" si="30"/>
        <v/>
      </c>
      <c r="AN32" s="213">
        <v>27</v>
      </c>
      <c r="AO32" s="213">
        <v>27</v>
      </c>
      <c r="AP32" s="213">
        <v>-28</v>
      </c>
      <c r="AQ32" s="213"/>
      <c r="AR32" s="213"/>
      <c r="AS32" s="142">
        <v>0</v>
      </c>
      <c r="AT32" s="142">
        <v>6</v>
      </c>
      <c r="AU32" s="142">
        <v>3</v>
      </c>
      <c r="AV32" s="220">
        <v>-10</v>
      </c>
      <c r="AW32" s="220"/>
      <c r="AX32" s="270" t="str">
        <f t="shared" si="41"/>
        <v>4,7</v>
      </c>
      <c r="AY32" s="213"/>
      <c r="AZ32" s="237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37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37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37"/>
      <c r="CH32" s="237"/>
      <c r="CI32" s="269">
        <f t="shared" si="9"/>
        <v>5.7654846917065932</v>
      </c>
      <c r="CJ32" s="261">
        <v>181944859.70699999</v>
      </c>
      <c r="CK32" s="262">
        <v>1078.343537</v>
      </c>
      <c r="CL32" s="262">
        <v>1060.5450000000001</v>
      </c>
      <c r="CM32" s="262">
        <v>1025.9628769999999</v>
      </c>
      <c r="CN32" s="262">
        <v>993.08259969999995</v>
      </c>
      <c r="CO32" s="263">
        <v>-14.35704117</v>
      </c>
      <c r="CP32" s="263">
        <v>0</v>
      </c>
      <c r="CQ32" s="263">
        <v>-0.27545653790000002</v>
      </c>
      <c r="CR32" s="263">
        <v>-114.9371072</v>
      </c>
      <c r="CS32" s="263">
        <f t="shared" si="10"/>
        <v>2.074805790000001</v>
      </c>
      <c r="CT32" s="237"/>
      <c r="CU32" s="237"/>
      <c r="CV32" s="237"/>
      <c r="CW32" s="237"/>
      <c r="CX32" s="237"/>
      <c r="CY32" s="237"/>
      <c r="CZ32" s="237"/>
      <c r="DA32" s="237"/>
      <c r="DB32" s="237"/>
      <c r="DC32" s="237"/>
      <c r="DD32" s="237"/>
      <c r="DE32" s="237"/>
      <c r="DF32" s="237"/>
      <c r="DG32" s="237"/>
    </row>
    <row r="33" spans="1:111" ht="14.1" customHeight="1" x14ac:dyDescent="0.25">
      <c r="A33" s="245">
        <f t="shared" si="15"/>
        <v>29</v>
      </c>
      <c r="B33" s="212">
        <v>28</v>
      </c>
      <c r="C33" s="212">
        <v>0</v>
      </c>
      <c r="D33" s="248">
        <v>12</v>
      </c>
      <c r="E33" s="248">
        <v>7</v>
      </c>
      <c r="F33" s="182">
        <v>5500</v>
      </c>
      <c r="G33" s="182">
        <v>55</v>
      </c>
      <c r="H33" s="182">
        <v>9.67741939999999E-4</v>
      </c>
      <c r="I33" s="272">
        <v>1032.5</v>
      </c>
      <c r="J33" s="249">
        <v>3</v>
      </c>
      <c r="K33" s="40">
        <v>6.0000000000000002E-5</v>
      </c>
      <c r="L33" s="40">
        <v>2.5000000000000001E-2</v>
      </c>
      <c r="M33" s="248">
        <v>2</v>
      </c>
      <c r="N33" s="248">
        <v>1</v>
      </c>
      <c r="O33" s="248">
        <v>0</v>
      </c>
      <c r="P33" s="50" t="str">
        <f t="shared" si="11"/>
        <v>8,13</v>
      </c>
      <c r="Q33" s="271">
        <f t="shared" si="34"/>
        <v>9</v>
      </c>
      <c r="R33" s="221">
        <f t="shared" ref="R33:AA33" si="43">IF(ISNUMBER(MATCH(R15,$AX$30:$AX$39,0)),$AX$29,IF(ISNUMBER(MATCH(R15,$AX$26:$AX$27,0)),$AX$25,IF(ISNUMBER(MATCH(R15,$P$5:$P$40,0)),$P$4,$O$4)))</f>
        <v>0</v>
      </c>
      <c r="S33" s="221">
        <f t="shared" si="43"/>
        <v>0</v>
      </c>
      <c r="T33" s="221">
        <f t="shared" si="43"/>
        <v>0</v>
      </c>
      <c r="U33" s="221" t="str">
        <f t="shared" si="43"/>
        <v>W</v>
      </c>
      <c r="V33" s="221" t="str">
        <f t="shared" si="43"/>
        <v>W</v>
      </c>
      <c r="W33" s="221">
        <f t="shared" si="43"/>
        <v>1</v>
      </c>
      <c r="X33" s="221">
        <f t="shared" si="43"/>
        <v>0</v>
      </c>
      <c r="Y33" s="221">
        <f t="shared" si="43"/>
        <v>0</v>
      </c>
      <c r="Z33" s="221">
        <f t="shared" si="43"/>
        <v>0</v>
      </c>
      <c r="AA33" s="221">
        <f t="shared" si="43"/>
        <v>0</v>
      </c>
      <c r="AB33" s="11"/>
      <c r="AC33" s="11"/>
      <c r="AD33" s="256">
        <f>IF(OR(M33-M32&lt;0,N33=0),MAX(AD$4:AD32)+1,0)</f>
        <v>0</v>
      </c>
      <c r="AE33" s="253">
        <f t="shared" si="12"/>
        <v>7</v>
      </c>
      <c r="AF33" s="259" t="str">
        <f t="shared" si="13"/>
        <v/>
      </c>
      <c r="AG33" s="259" t="str">
        <f t="shared" si="6"/>
        <v/>
      </c>
      <c r="AH33" s="259" t="str">
        <f t="shared" si="30"/>
        <v/>
      </c>
      <c r="AI33" s="259" t="str">
        <f t="shared" si="30"/>
        <v/>
      </c>
      <c r="AJ33" s="259" t="str">
        <f t="shared" si="30"/>
        <v/>
      </c>
      <c r="AK33" s="259" t="str">
        <f t="shared" si="30"/>
        <v/>
      </c>
      <c r="AL33" s="259">
        <f t="shared" si="30"/>
        <v>29</v>
      </c>
      <c r="AM33" s="259" t="str">
        <f t="shared" si="30"/>
        <v/>
      </c>
      <c r="AN33" s="213">
        <v>28</v>
      </c>
      <c r="AO33" s="213">
        <v>28</v>
      </c>
      <c r="AP33" s="213">
        <v>27</v>
      </c>
      <c r="AQ33" s="213">
        <v>-29</v>
      </c>
      <c r="AR33" s="213"/>
      <c r="AS33" s="142">
        <v>0</v>
      </c>
      <c r="AT33" s="142">
        <v>6</v>
      </c>
      <c r="AU33" s="142">
        <v>4</v>
      </c>
      <c r="AV33" s="220">
        <v>-10</v>
      </c>
      <c r="AW33" s="220"/>
      <c r="AX33" s="270" t="str">
        <f t="shared" si="41"/>
        <v>5,7</v>
      </c>
      <c r="AY33" s="213"/>
      <c r="AZ33" s="237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37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37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37"/>
      <c r="CH33" s="237"/>
      <c r="CI33" s="269">
        <f t="shared" si="9"/>
        <v>6.3849918631835116</v>
      </c>
      <c r="CJ33" s="261">
        <v>201495019.2216</v>
      </c>
      <c r="CK33" s="262">
        <v>1078.3376599999999</v>
      </c>
      <c r="CL33" s="262">
        <v>1060.5450000000001</v>
      </c>
      <c r="CM33" s="262">
        <v>1025.9612509999999</v>
      </c>
      <c r="CN33" s="262">
        <v>993.07072049999999</v>
      </c>
      <c r="CO33" s="263">
        <v>-14.195293810000001</v>
      </c>
      <c r="CP33" s="263">
        <v>0</v>
      </c>
      <c r="CQ33" s="263">
        <v>-0.26174139629999998</v>
      </c>
      <c r="CR33" s="263">
        <v>-113.04882000000001</v>
      </c>
      <c r="CS33" s="263">
        <f t="shared" si="10"/>
        <v>2.2365531500000007</v>
      </c>
      <c r="CT33" s="237"/>
      <c r="CU33" s="237"/>
      <c r="CV33" s="237"/>
      <c r="CW33" s="237"/>
      <c r="CX33" s="237"/>
      <c r="CY33" s="237"/>
      <c r="CZ33" s="237"/>
      <c r="DA33" s="237"/>
      <c r="DB33" s="237"/>
      <c r="DC33" s="237"/>
      <c r="DD33" s="237"/>
      <c r="DE33" s="237"/>
      <c r="DF33" s="237"/>
      <c r="DG33" s="237"/>
    </row>
    <row r="34" spans="1:111" ht="14.1" customHeight="1" x14ac:dyDescent="0.25">
      <c r="A34" s="245">
        <f t="shared" si="15"/>
        <v>30</v>
      </c>
      <c r="B34" s="212">
        <v>29</v>
      </c>
      <c r="C34" s="212">
        <v>0</v>
      </c>
      <c r="D34" s="248">
        <v>12</v>
      </c>
      <c r="E34" s="248">
        <v>6</v>
      </c>
      <c r="F34" s="182">
        <v>5000</v>
      </c>
      <c r="G34" s="182">
        <v>55</v>
      </c>
      <c r="H34" s="182">
        <v>9.67741939999999E-4</v>
      </c>
      <c r="I34" s="272">
        <v>1027.4190000000001</v>
      </c>
      <c r="J34" s="249">
        <v>3</v>
      </c>
      <c r="K34" s="40">
        <v>6.0000000000000002E-5</v>
      </c>
      <c r="L34" s="40">
        <v>2.5000000000000001E-2</v>
      </c>
      <c r="M34" s="248">
        <v>2</v>
      </c>
      <c r="N34" s="248">
        <v>1</v>
      </c>
      <c r="O34" s="248">
        <v>0</v>
      </c>
      <c r="P34" s="50" t="str">
        <f t="shared" si="11"/>
        <v>7,13</v>
      </c>
      <c r="Q34" s="271">
        <f t="shared" si="34"/>
        <v>10</v>
      </c>
      <c r="R34" s="221">
        <f t="shared" ref="R34:AA34" si="44">IF(ISNUMBER(MATCH(R16,$AX$30:$AX$39,0)),$AX$29,IF(ISNUMBER(MATCH(R16,$AX$26:$AX$27,0)),$AX$25,IF(ISNUMBER(MATCH(R16,$P$5:$P$40,0)),$P$4,$O$4)))</f>
        <v>0</v>
      </c>
      <c r="S34" s="221">
        <f t="shared" si="44"/>
        <v>0</v>
      </c>
      <c r="T34" s="221">
        <f t="shared" si="44"/>
        <v>0</v>
      </c>
      <c r="U34" s="221" t="str">
        <f t="shared" si="44"/>
        <v>W</v>
      </c>
      <c r="V34" s="221" t="str">
        <f t="shared" si="44"/>
        <v>W</v>
      </c>
      <c r="W34" s="221">
        <f t="shared" si="44"/>
        <v>0</v>
      </c>
      <c r="X34" s="221">
        <f t="shared" si="44"/>
        <v>1</v>
      </c>
      <c r="Y34" s="221">
        <f t="shared" si="44"/>
        <v>0</v>
      </c>
      <c r="Z34" s="221">
        <f t="shared" si="44"/>
        <v>0</v>
      </c>
      <c r="AA34" s="221">
        <f t="shared" si="44"/>
        <v>0</v>
      </c>
      <c r="AB34" s="11"/>
      <c r="AC34" s="11"/>
      <c r="AD34" s="256">
        <f>IF(OR(M34-M33&lt;0,N34=0),MAX(AD$4:AD33)+1,0)</f>
        <v>0</v>
      </c>
      <c r="AE34" s="253">
        <f t="shared" si="12"/>
        <v>7</v>
      </c>
      <c r="AF34" s="259" t="str">
        <f t="shared" si="13"/>
        <v/>
      </c>
      <c r="AG34" s="259" t="str">
        <f t="shared" si="6"/>
        <v/>
      </c>
      <c r="AH34" s="259" t="str">
        <f t="shared" si="30"/>
        <v/>
      </c>
      <c r="AI34" s="259" t="str">
        <f t="shared" si="30"/>
        <v/>
      </c>
      <c r="AJ34" s="259" t="str">
        <f t="shared" si="30"/>
        <v/>
      </c>
      <c r="AK34" s="259" t="str">
        <f t="shared" si="30"/>
        <v/>
      </c>
      <c r="AL34" s="259">
        <f t="shared" si="30"/>
        <v>30</v>
      </c>
      <c r="AM34" s="259" t="str">
        <f t="shared" si="30"/>
        <v/>
      </c>
      <c r="AN34" s="213">
        <v>29</v>
      </c>
      <c r="AO34" s="213">
        <v>29</v>
      </c>
      <c r="AP34" s="213">
        <v>28</v>
      </c>
      <c r="AQ34" s="213">
        <v>-30</v>
      </c>
      <c r="AR34" s="213"/>
      <c r="AS34" s="142">
        <v>0</v>
      </c>
      <c r="AT34" s="142">
        <v>7</v>
      </c>
      <c r="AU34" s="142">
        <v>3</v>
      </c>
      <c r="AV34" s="220">
        <v>-10</v>
      </c>
      <c r="AW34" s="220"/>
      <c r="AX34" s="270" t="str">
        <f t="shared" si="41"/>
        <v>4,8</v>
      </c>
      <c r="AY34" s="213"/>
      <c r="AZ34" s="237"/>
      <c r="BA34" s="237"/>
      <c r="BB34" s="237"/>
      <c r="BC34" s="237"/>
      <c r="BD34" s="237"/>
      <c r="BE34" s="237"/>
      <c r="BF34" s="237"/>
      <c r="BG34" s="237"/>
      <c r="BH34" s="237"/>
      <c r="BI34" s="237"/>
      <c r="BJ34" s="237"/>
      <c r="BK34" s="237"/>
      <c r="BL34" s="237"/>
      <c r="BM34" s="237"/>
      <c r="BN34" s="237"/>
      <c r="BO34" s="237"/>
      <c r="BP34" s="237"/>
      <c r="BQ34" s="237"/>
      <c r="BR34" s="237"/>
      <c r="BS34" s="237"/>
      <c r="BT34" s="237"/>
      <c r="BU34" s="237"/>
      <c r="BV34" s="237"/>
      <c r="BW34" s="237"/>
      <c r="BX34" s="237"/>
      <c r="BY34" s="237"/>
      <c r="BZ34" s="237"/>
      <c r="CA34" s="237"/>
      <c r="CB34" s="237"/>
      <c r="CC34" s="237"/>
      <c r="CD34" s="237"/>
      <c r="CE34" s="237"/>
      <c r="CF34" s="237"/>
      <c r="CG34" s="237"/>
      <c r="CH34" s="237"/>
      <c r="CI34" s="269">
        <f t="shared" si="9"/>
        <v>7.0664497518062204</v>
      </c>
      <c r="CJ34" s="261">
        <v>223000194.68759999</v>
      </c>
      <c r="CK34" s="262">
        <v>1078.3312920000001</v>
      </c>
      <c r="CL34" s="262">
        <v>1060.5450000000001</v>
      </c>
      <c r="CM34" s="262">
        <v>1025.959507</v>
      </c>
      <c r="CN34" s="262">
        <v>993.05847859999994</v>
      </c>
      <c r="CO34" s="263">
        <v>-14.020808280000001</v>
      </c>
      <c r="CP34" s="263">
        <v>0</v>
      </c>
      <c r="CQ34" s="263">
        <v>-0.2473468912</v>
      </c>
      <c r="CR34" s="263">
        <v>-111.11623969999999</v>
      </c>
      <c r="CS34" s="263">
        <f t="shared" si="10"/>
        <v>2.4110386800000008</v>
      </c>
      <c r="CT34" s="237"/>
      <c r="CU34" s="237"/>
      <c r="CV34" s="237"/>
      <c r="CW34" s="237"/>
      <c r="CX34" s="237"/>
      <c r="CY34" s="237"/>
      <c r="CZ34" s="237"/>
      <c r="DA34" s="237"/>
      <c r="DB34" s="237"/>
      <c r="DC34" s="237"/>
      <c r="DD34" s="237"/>
      <c r="DE34" s="237"/>
      <c r="DF34" s="237"/>
      <c r="DG34" s="237"/>
    </row>
    <row r="35" spans="1:111" ht="14.1" customHeight="1" x14ac:dyDescent="0.25">
      <c r="A35" s="245">
        <f t="shared" si="15"/>
        <v>31</v>
      </c>
      <c r="B35" s="212">
        <v>30</v>
      </c>
      <c r="C35" s="212">
        <v>0</v>
      </c>
      <c r="D35" s="248">
        <v>12</v>
      </c>
      <c r="E35" s="248">
        <v>5</v>
      </c>
      <c r="F35" s="182">
        <v>5000</v>
      </c>
      <c r="G35" s="182">
        <v>40</v>
      </c>
      <c r="H35" s="182">
        <v>1.25E-3</v>
      </c>
      <c r="I35" s="272">
        <v>1021.875</v>
      </c>
      <c r="J35" s="249">
        <v>3</v>
      </c>
      <c r="K35" s="40">
        <v>6.0000000000000002E-5</v>
      </c>
      <c r="L35" s="40">
        <v>2.5000000000000001E-2</v>
      </c>
      <c r="M35" s="248">
        <v>3</v>
      </c>
      <c r="N35" s="248">
        <v>1</v>
      </c>
      <c r="O35" s="248">
        <v>0</v>
      </c>
      <c r="P35" s="50" t="str">
        <f t="shared" si="11"/>
        <v>6,13</v>
      </c>
      <c r="Q35" s="271">
        <f t="shared" si="34"/>
        <v>11</v>
      </c>
      <c r="R35" s="221">
        <f t="shared" ref="R35:AA35" si="45">IF(ISNUMBER(MATCH(R17,$AX$30:$AX$39,0)),$AX$29,IF(ISNUMBER(MATCH(R17,$AX$26:$AX$27,0)),$AX$25,IF(ISNUMBER(MATCH(R17,$P$5:$P$40,0)),$P$4,$O$4)))</f>
        <v>0</v>
      </c>
      <c r="S35" s="221">
        <f t="shared" si="45"/>
        <v>0</v>
      </c>
      <c r="T35" s="221">
        <f t="shared" si="45"/>
        <v>0</v>
      </c>
      <c r="U35" s="221">
        <f t="shared" si="45"/>
        <v>0</v>
      </c>
      <c r="V35" s="221">
        <f t="shared" si="45"/>
        <v>0</v>
      </c>
      <c r="W35" s="221">
        <f t="shared" si="45"/>
        <v>0</v>
      </c>
      <c r="X35" s="221">
        <f t="shared" si="45"/>
        <v>1</v>
      </c>
      <c r="Y35" s="221">
        <f t="shared" si="45"/>
        <v>0</v>
      </c>
      <c r="Z35" s="221">
        <f t="shared" si="45"/>
        <v>0</v>
      </c>
      <c r="AA35" s="221">
        <f t="shared" si="45"/>
        <v>0</v>
      </c>
      <c r="AB35" s="11"/>
      <c r="AC35" s="11"/>
      <c r="AD35" s="256">
        <f>IF(OR(M35-M34&lt;0,N35=0),MAX(AD$4:AD34)+1,0)</f>
        <v>0</v>
      </c>
      <c r="AE35" s="253">
        <f t="shared" si="12"/>
        <v>7</v>
      </c>
      <c r="AF35" s="259" t="str">
        <f t="shared" si="13"/>
        <v/>
      </c>
      <c r="AG35" s="259" t="str">
        <f t="shared" si="6"/>
        <v/>
      </c>
      <c r="AH35" s="259" t="str">
        <f t="shared" si="30"/>
        <v/>
      </c>
      <c r="AI35" s="259" t="str">
        <f t="shared" si="30"/>
        <v/>
      </c>
      <c r="AJ35" s="259" t="str">
        <f t="shared" si="30"/>
        <v/>
      </c>
      <c r="AK35" s="259" t="str">
        <f t="shared" si="30"/>
        <v/>
      </c>
      <c r="AL35" s="259">
        <f t="shared" si="30"/>
        <v>31</v>
      </c>
      <c r="AM35" s="259" t="str">
        <f t="shared" si="30"/>
        <v/>
      </c>
      <c r="AN35" s="213">
        <v>30</v>
      </c>
      <c r="AO35" s="213">
        <v>30</v>
      </c>
      <c r="AP35" s="213">
        <v>26</v>
      </c>
      <c r="AQ35" s="213">
        <v>29</v>
      </c>
      <c r="AR35" s="213">
        <v>-31</v>
      </c>
      <c r="AS35" s="142">
        <v>0</v>
      </c>
      <c r="AT35" s="142">
        <v>7</v>
      </c>
      <c r="AU35" s="142">
        <v>4</v>
      </c>
      <c r="AV35" s="220">
        <v>-10</v>
      </c>
      <c r="AW35" s="220"/>
      <c r="AX35" s="270" t="str">
        <f t="shared" si="41"/>
        <v>5,8</v>
      </c>
      <c r="AY35" s="213"/>
      <c r="AZ35" s="237"/>
      <c r="BA35" s="227">
        <f t="shared" ref="BA35:BJ35" si="46">IF(BA19=0,$BA$18,BA19)</f>
        <v>1105</v>
      </c>
      <c r="BB35" s="227">
        <f t="shared" si="46"/>
        <v>1105</v>
      </c>
      <c r="BC35" s="227">
        <f t="shared" si="46"/>
        <v>997</v>
      </c>
      <c r="BD35" s="227">
        <f t="shared" si="46"/>
        <v>997</v>
      </c>
      <c r="BE35" s="227">
        <f t="shared" si="46"/>
        <v>997</v>
      </c>
      <c r="BF35" s="227">
        <f t="shared" si="46"/>
        <v>997</v>
      </c>
      <c r="BG35" s="227">
        <f t="shared" si="46"/>
        <v>997</v>
      </c>
      <c r="BH35" s="227">
        <f t="shared" si="46"/>
        <v>997</v>
      </c>
      <c r="BI35" s="227">
        <f t="shared" si="46"/>
        <v>997</v>
      </c>
      <c r="BJ35" s="227">
        <f t="shared" si="46"/>
        <v>997</v>
      </c>
      <c r="BK35" s="237"/>
      <c r="BL35" s="227">
        <f>IF(BL19=0,$BL$18,BL19)</f>
        <v>1110</v>
      </c>
      <c r="BM35" s="227">
        <f t="shared" ref="BM35:BU35" si="47">IF(BM19=0,$BL$18,BM19)</f>
        <v>1110</v>
      </c>
      <c r="BN35" s="227">
        <f t="shared" si="47"/>
        <v>997</v>
      </c>
      <c r="BO35" s="227">
        <f t="shared" si="47"/>
        <v>997</v>
      </c>
      <c r="BP35" s="227">
        <f t="shared" si="47"/>
        <v>997</v>
      </c>
      <c r="BQ35" s="227">
        <f t="shared" si="47"/>
        <v>997</v>
      </c>
      <c r="BR35" s="227">
        <f t="shared" si="47"/>
        <v>997</v>
      </c>
      <c r="BS35" s="227">
        <f t="shared" si="47"/>
        <v>997</v>
      </c>
      <c r="BT35" s="227">
        <f t="shared" si="47"/>
        <v>997</v>
      </c>
      <c r="BU35" s="227">
        <f t="shared" si="47"/>
        <v>997</v>
      </c>
      <c r="BV35" s="237"/>
      <c r="BW35" s="227">
        <f>IF(BW19=0,$BW$18,BW19)</f>
        <v>1000</v>
      </c>
      <c r="BX35" s="227">
        <f t="shared" ref="BX35:CF35" si="48">IF(BX19=0,$BW$18,BX19)</f>
        <v>1000</v>
      </c>
      <c r="BY35" s="227">
        <f t="shared" si="48"/>
        <v>530</v>
      </c>
      <c r="BZ35" s="227">
        <f t="shared" si="48"/>
        <v>530</v>
      </c>
      <c r="CA35" s="227">
        <f t="shared" si="48"/>
        <v>530</v>
      </c>
      <c r="CB35" s="227">
        <f t="shared" si="48"/>
        <v>530</v>
      </c>
      <c r="CC35" s="227">
        <f t="shared" si="48"/>
        <v>530</v>
      </c>
      <c r="CD35" s="227">
        <f t="shared" si="48"/>
        <v>530</v>
      </c>
      <c r="CE35" s="227">
        <f t="shared" si="48"/>
        <v>530</v>
      </c>
      <c r="CF35" s="227">
        <f t="shared" si="48"/>
        <v>530</v>
      </c>
      <c r="CG35" s="237"/>
      <c r="CH35" s="237"/>
      <c r="CI35" s="269">
        <f t="shared" si="9"/>
        <v>7.81605342929437</v>
      </c>
      <c r="CJ35" s="261">
        <v>246655887.70030001</v>
      </c>
      <c r="CK35" s="262">
        <v>1078.3244999999999</v>
      </c>
      <c r="CL35" s="262">
        <v>1060.5450000000001</v>
      </c>
      <c r="CM35" s="262">
        <v>1025.957682</v>
      </c>
      <c r="CN35" s="262">
        <v>993.04595819999997</v>
      </c>
      <c r="CO35" s="263">
        <v>-13.83563373</v>
      </c>
      <c r="CP35" s="263">
        <v>0</v>
      </c>
      <c r="CQ35" s="263">
        <v>-0.2326328268</v>
      </c>
      <c r="CR35" s="263">
        <v>-109.1536906</v>
      </c>
      <c r="CS35" s="263">
        <f t="shared" si="10"/>
        <v>2.5962132300000018</v>
      </c>
      <c r="CT35" s="237"/>
      <c r="CU35" s="237"/>
      <c r="CV35" s="237"/>
      <c r="CW35" s="237"/>
      <c r="CX35" s="237"/>
      <c r="CY35" s="237"/>
      <c r="CZ35" s="237"/>
      <c r="DA35" s="237"/>
      <c r="DB35" s="237"/>
      <c r="DC35" s="237"/>
      <c r="DD35" s="237"/>
      <c r="DE35" s="237"/>
      <c r="DF35" s="237"/>
      <c r="DG35" s="237"/>
    </row>
    <row r="36" spans="1:111" ht="14.1" customHeight="1" x14ac:dyDescent="0.25">
      <c r="A36" s="245">
        <f t="shared" si="15"/>
        <v>32</v>
      </c>
      <c r="B36" s="212">
        <v>31</v>
      </c>
      <c r="C36" s="212">
        <v>0</v>
      </c>
      <c r="D36" s="248">
        <v>12</v>
      </c>
      <c r="E36" s="248">
        <v>4</v>
      </c>
      <c r="F36" s="182">
        <v>5000</v>
      </c>
      <c r="G36" s="182">
        <v>40</v>
      </c>
      <c r="H36" s="182">
        <v>1.25E-3</v>
      </c>
      <c r="I36" s="272">
        <v>1015.625</v>
      </c>
      <c r="J36" s="249">
        <v>3</v>
      </c>
      <c r="K36" s="40">
        <v>6.0000000000000002E-5</v>
      </c>
      <c r="L36" s="40">
        <v>2.5000000000000001E-2</v>
      </c>
      <c r="M36" s="248">
        <v>2</v>
      </c>
      <c r="N36" s="248">
        <v>1</v>
      </c>
      <c r="O36" s="248">
        <v>0</v>
      </c>
      <c r="P36" s="50" t="str">
        <f t="shared" si="11"/>
        <v>5,13</v>
      </c>
      <c r="Q36" s="271">
        <f t="shared" si="34"/>
        <v>12</v>
      </c>
      <c r="R36" s="221">
        <f t="shared" ref="R36:AA36" si="49">IF(ISNUMBER(MATCH(R18,$AX$30:$AX$39,0)),$AX$29,IF(ISNUMBER(MATCH(R18,$AX$26:$AX$27,0)),$AX$25,IF(ISNUMBER(MATCH(R18,$P$5:$P$40,0)),$P$4,$O$4)))</f>
        <v>0</v>
      </c>
      <c r="S36" s="221">
        <f t="shared" si="49"/>
        <v>0</v>
      </c>
      <c r="T36" s="221">
        <f t="shared" si="49"/>
        <v>0</v>
      </c>
      <c r="U36" s="221">
        <f t="shared" si="49"/>
        <v>0</v>
      </c>
      <c r="V36" s="221">
        <f t="shared" si="49"/>
        <v>0</v>
      </c>
      <c r="W36" s="221">
        <f t="shared" si="49"/>
        <v>0</v>
      </c>
      <c r="X36" s="221">
        <f t="shared" si="49"/>
        <v>1</v>
      </c>
      <c r="Y36" s="221">
        <f t="shared" si="49"/>
        <v>0</v>
      </c>
      <c r="Z36" s="221">
        <f t="shared" si="49"/>
        <v>0</v>
      </c>
      <c r="AA36" s="221">
        <f t="shared" si="49"/>
        <v>0</v>
      </c>
      <c r="AB36" s="11"/>
      <c r="AC36" s="11"/>
      <c r="AD36" s="256">
        <f>IF(OR(M36-M35&lt;0,N36=0),MAX(AD$4:AD35)+1,0)</f>
        <v>8</v>
      </c>
      <c r="AE36" s="253">
        <f t="shared" si="12"/>
        <v>8</v>
      </c>
      <c r="AF36" s="259" t="str">
        <f t="shared" si="13"/>
        <v/>
      </c>
      <c r="AG36" s="259" t="str">
        <f t="shared" si="6"/>
        <v/>
      </c>
      <c r="AH36" s="259" t="str">
        <f t="shared" si="30"/>
        <v/>
      </c>
      <c r="AI36" s="259" t="str">
        <f t="shared" si="30"/>
        <v/>
      </c>
      <c r="AJ36" s="259" t="str">
        <f t="shared" si="30"/>
        <v/>
      </c>
      <c r="AK36" s="259" t="str">
        <f t="shared" si="30"/>
        <v/>
      </c>
      <c r="AL36" s="259" t="str">
        <f t="shared" si="30"/>
        <v/>
      </c>
      <c r="AM36" s="259">
        <f t="shared" si="30"/>
        <v>32</v>
      </c>
      <c r="AN36" s="213">
        <v>31</v>
      </c>
      <c r="AO36" s="213">
        <v>31</v>
      </c>
      <c r="AP36" s="213">
        <v>30</v>
      </c>
      <c r="AQ36" s="213">
        <v>-32</v>
      </c>
      <c r="AR36" s="213"/>
      <c r="AS36" s="142">
        <v>0</v>
      </c>
      <c r="AT36" s="142">
        <v>8</v>
      </c>
      <c r="AU36" s="142">
        <v>3</v>
      </c>
      <c r="AV36" s="220">
        <v>-10</v>
      </c>
      <c r="AW36" s="220"/>
      <c r="AX36" s="270" t="str">
        <f t="shared" si="41"/>
        <v>4,9</v>
      </c>
      <c r="AY36" s="213"/>
      <c r="AZ36" s="237"/>
      <c r="BA36" s="227">
        <f t="shared" ref="BA36:BJ36" si="50">IF(BA20=0,$BA$18,BA20)</f>
        <v>1105</v>
      </c>
      <c r="BB36" s="227">
        <f t="shared" si="50"/>
        <v>1095</v>
      </c>
      <c r="BC36" s="227">
        <f t="shared" si="50"/>
        <v>1105</v>
      </c>
      <c r="BD36" s="227">
        <f t="shared" si="50"/>
        <v>997</v>
      </c>
      <c r="BE36" s="227">
        <f t="shared" si="50"/>
        <v>997</v>
      </c>
      <c r="BF36" s="227">
        <f t="shared" si="50"/>
        <v>1100</v>
      </c>
      <c r="BG36" s="227">
        <f t="shared" si="50"/>
        <v>1100</v>
      </c>
      <c r="BH36" s="227">
        <f t="shared" si="50"/>
        <v>1110</v>
      </c>
      <c r="BI36" s="227">
        <f t="shared" si="50"/>
        <v>997</v>
      </c>
      <c r="BJ36" s="227">
        <f t="shared" si="50"/>
        <v>997</v>
      </c>
      <c r="BK36" s="237"/>
      <c r="BL36" s="227">
        <f t="shared" ref="BL36:BU36" si="51">IF(BL20=0,$BL$18,BL20)</f>
        <v>1110</v>
      </c>
      <c r="BM36" s="227">
        <f t="shared" si="51"/>
        <v>1105</v>
      </c>
      <c r="BN36" s="227">
        <f t="shared" si="51"/>
        <v>1110</v>
      </c>
      <c r="BO36" s="227">
        <f t="shared" si="51"/>
        <v>997</v>
      </c>
      <c r="BP36" s="227">
        <f t="shared" si="51"/>
        <v>997</v>
      </c>
      <c r="BQ36" s="227">
        <f t="shared" si="51"/>
        <v>1100</v>
      </c>
      <c r="BR36" s="227">
        <f t="shared" si="51"/>
        <v>1100</v>
      </c>
      <c r="BS36" s="227">
        <f t="shared" si="51"/>
        <v>1110</v>
      </c>
      <c r="BT36" s="227">
        <f t="shared" si="51"/>
        <v>997</v>
      </c>
      <c r="BU36" s="227">
        <f t="shared" si="51"/>
        <v>997</v>
      </c>
      <c r="BV36" s="237"/>
      <c r="BW36" s="227">
        <f t="shared" ref="BW36:CF36" si="52">IF(BW20=0,$BW$18,BW20)</f>
        <v>1000</v>
      </c>
      <c r="BX36" s="227">
        <f t="shared" si="52"/>
        <v>900</v>
      </c>
      <c r="BY36" s="227">
        <f t="shared" si="52"/>
        <v>900</v>
      </c>
      <c r="BZ36" s="227">
        <f t="shared" si="52"/>
        <v>530</v>
      </c>
      <c r="CA36" s="227">
        <f t="shared" si="52"/>
        <v>530</v>
      </c>
      <c r="CB36" s="227">
        <f t="shared" si="52"/>
        <v>950</v>
      </c>
      <c r="CC36" s="227">
        <f t="shared" si="52"/>
        <v>950</v>
      </c>
      <c r="CD36" s="227">
        <f t="shared" si="52"/>
        <v>950</v>
      </c>
      <c r="CE36" s="227">
        <f t="shared" si="52"/>
        <v>530</v>
      </c>
      <c r="CF36" s="227">
        <f t="shared" si="52"/>
        <v>530</v>
      </c>
      <c r="CG36" s="237"/>
      <c r="CH36" s="237"/>
      <c r="CI36" s="269">
        <f t="shared" si="9"/>
        <v>8.6406174745291136</v>
      </c>
      <c r="CJ36" s="261">
        <v>272677150.01419997</v>
      </c>
      <c r="CK36" s="262">
        <v>1078.3223780000001</v>
      </c>
      <c r="CL36" s="262">
        <v>1060.5450000000001</v>
      </c>
      <c r="CM36" s="262">
        <v>1025.955784</v>
      </c>
      <c r="CN36" s="262">
        <v>993.03320129999997</v>
      </c>
      <c r="CO36" s="263">
        <v>-13.777953520000001</v>
      </c>
      <c r="CP36" s="263">
        <v>0</v>
      </c>
      <c r="CQ36" s="263">
        <v>-0.21771259060000001</v>
      </c>
      <c r="CR36" s="263">
        <v>-107.1686303</v>
      </c>
      <c r="CS36" s="263">
        <f t="shared" si="10"/>
        <v>2.6538934400000009</v>
      </c>
      <c r="CT36" s="237"/>
      <c r="CU36" s="237"/>
      <c r="CV36" s="237"/>
      <c r="CW36" s="237"/>
      <c r="CX36" s="237"/>
      <c r="CY36" s="237"/>
      <c r="CZ36" s="237"/>
      <c r="DA36" s="237"/>
      <c r="DB36" s="237"/>
      <c r="DC36" s="237"/>
      <c r="DD36" s="237"/>
      <c r="DE36" s="237"/>
      <c r="DF36" s="237"/>
      <c r="DG36" s="237"/>
    </row>
    <row r="37" spans="1:111" ht="14.1" customHeight="1" x14ac:dyDescent="0.25">
      <c r="A37" s="245">
        <f t="shared" si="15"/>
        <v>33</v>
      </c>
      <c r="B37" s="212">
        <v>32</v>
      </c>
      <c r="C37" s="212">
        <v>0</v>
      </c>
      <c r="D37" s="248">
        <v>12</v>
      </c>
      <c r="E37" s="248">
        <v>3</v>
      </c>
      <c r="F37" s="182">
        <v>5000</v>
      </c>
      <c r="G37" s="182">
        <v>40</v>
      </c>
      <c r="H37" s="182">
        <v>1.25E-3</v>
      </c>
      <c r="I37" s="272">
        <v>1009.375</v>
      </c>
      <c r="J37" s="249">
        <v>3</v>
      </c>
      <c r="K37" s="40">
        <v>6.0000000000000002E-5</v>
      </c>
      <c r="L37" s="40">
        <v>2.5000000000000001E-2</v>
      </c>
      <c r="M37" s="248">
        <v>2</v>
      </c>
      <c r="N37" s="248">
        <v>1</v>
      </c>
      <c r="O37" s="248">
        <v>0</v>
      </c>
      <c r="P37" s="50" t="str">
        <f t="shared" si="11"/>
        <v>4,13</v>
      </c>
      <c r="Q37" s="271">
        <f t="shared" si="34"/>
        <v>13</v>
      </c>
      <c r="R37" s="221">
        <f t="shared" ref="R37:AA37" si="53">IF(ISNUMBER(MATCH(R19,$AX$30:$AX$39,0)),$AX$29,IF(ISNUMBER(MATCH(R19,$AX$26:$AX$27,0)),$AX$25,IF(ISNUMBER(MATCH(R19,$P$5:$P$40,0)),$P$4,$O$4)))</f>
        <v>-1</v>
      </c>
      <c r="S37" s="221">
        <f t="shared" si="53"/>
        <v>1</v>
      </c>
      <c r="T37" s="221">
        <f t="shared" si="53"/>
        <v>1</v>
      </c>
      <c r="U37" s="221">
        <f t="shared" si="53"/>
        <v>1</v>
      </c>
      <c r="V37" s="221">
        <f t="shared" si="53"/>
        <v>1</v>
      </c>
      <c r="W37" s="221">
        <f t="shared" si="53"/>
        <v>1</v>
      </c>
      <c r="X37" s="221">
        <f t="shared" si="53"/>
        <v>1</v>
      </c>
      <c r="Y37" s="221">
        <f t="shared" si="53"/>
        <v>1</v>
      </c>
      <c r="Z37" s="221">
        <f t="shared" si="53"/>
        <v>0</v>
      </c>
      <c r="AA37" s="221">
        <f t="shared" si="53"/>
        <v>0</v>
      </c>
      <c r="AB37" s="11"/>
      <c r="AC37" s="11"/>
      <c r="AD37" s="256">
        <f>IF(OR(M37-M36&lt;0,N37=0),MAX(AD$4:AD36)+1,0)</f>
        <v>0</v>
      </c>
      <c r="AE37" s="253">
        <f t="shared" si="12"/>
        <v>8</v>
      </c>
      <c r="AF37" s="259" t="str">
        <f t="shared" si="13"/>
        <v/>
      </c>
      <c r="AG37" s="259" t="str">
        <f t="shared" si="6"/>
        <v/>
      </c>
      <c r="AH37" s="259" t="str">
        <f t="shared" si="30"/>
        <v/>
      </c>
      <c r="AI37" s="259" t="str">
        <f t="shared" si="30"/>
        <v/>
      </c>
      <c r="AJ37" s="259" t="str">
        <f t="shared" si="30"/>
        <v/>
      </c>
      <c r="AK37" s="259" t="str">
        <f t="shared" si="30"/>
        <v/>
      </c>
      <c r="AL37" s="259" t="str">
        <f t="shared" si="30"/>
        <v/>
      </c>
      <c r="AM37" s="259">
        <f t="shared" si="30"/>
        <v>33</v>
      </c>
      <c r="AN37" s="213">
        <v>32</v>
      </c>
      <c r="AO37" s="213">
        <v>32</v>
      </c>
      <c r="AP37" s="213">
        <v>31</v>
      </c>
      <c r="AQ37" s="213">
        <v>-33</v>
      </c>
      <c r="AR37" s="213"/>
      <c r="AS37" s="142">
        <v>0</v>
      </c>
      <c r="AT37" s="142">
        <v>8</v>
      </c>
      <c r="AU37" s="142">
        <v>4</v>
      </c>
      <c r="AV37" s="220">
        <v>-10</v>
      </c>
      <c r="AW37" s="220"/>
      <c r="AX37" s="270" t="str">
        <f t="shared" si="41"/>
        <v>5,9</v>
      </c>
      <c r="AY37" s="213"/>
      <c r="AZ37" s="237"/>
      <c r="BA37" s="227">
        <f t="shared" ref="BA37:BJ37" si="54">IF(BA21=0,$BA$18,BA21)</f>
        <v>997</v>
      </c>
      <c r="BB37" s="227">
        <f t="shared" si="54"/>
        <v>1100</v>
      </c>
      <c r="BC37" s="227">
        <f t="shared" si="54"/>
        <v>1085</v>
      </c>
      <c r="BD37" s="227">
        <f t="shared" si="54"/>
        <v>1080</v>
      </c>
      <c r="BE37" s="227">
        <f t="shared" si="54"/>
        <v>1078</v>
      </c>
      <c r="BF37" s="227">
        <f t="shared" si="54"/>
        <v>1076</v>
      </c>
      <c r="BG37" s="227">
        <f t="shared" si="54"/>
        <v>1073</v>
      </c>
      <c r="BH37" s="227">
        <f t="shared" si="54"/>
        <v>1090</v>
      </c>
      <c r="BI37" s="227">
        <f t="shared" si="54"/>
        <v>997</v>
      </c>
      <c r="BJ37" s="227">
        <f t="shared" si="54"/>
        <v>997</v>
      </c>
      <c r="BK37" s="237"/>
      <c r="BL37" s="227">
        <f t="shared" ref="BL37:BU37" si="55">IF(BL21=0,$BL$18,BL21)</f>
        <v>997</v>
      </c>
      <c r="BM37" s="227">
        <f t="shared" si="55"/>
        <v>1100</v>
      </c>
      <c r="BN37" s="227">
        <f t="shared" si="55"/>
        <v>1095</v>
      </c>
      <c r="BO37" s="227">
        <f t="shared" si="55"/>
        <v>1088</v>
      </c>
      <c r="BP37" s="227">
        <f t="shared" si="55"/>
        <v>1085</v>
      </c>
      <c r="BQ37" s="227">
        <f t="shared" si="55"/>
        <v>1085</v>
      </c>
      <c r="BR37" s="227">
        <f t="shared" si="55"/>
        <v>1085</v>
      </c>
      <c r="BS37" s="227">
        <f t="shared" si="55"/>
        <v>1090</v>
      </c>
      <c r="BT37" s="227">
        <f t="shared" si="55"/>
        <v>997</v>
      </c>
      <c r="BU37" s="227">
        <f t="shared" si="55"/>
        <v>997</v>
      </c>
      <c r="BV37" s="237"/>
      <c r="BW37" s="227">
        <f t="shared" ref="BW37:CF37" si="56">IF(BW21=0,$BW$18,BW21)</f>
        <v>530</v>
      </c>
      <c r="BX37" s="227">
        <f t="shared" si="56"/>
        <v>850</v>
      </c>
      <c r="BY37" s="227">
        <f t="shared" si="56"/>
        <v>670</v>
      </c>
      <c r="BZ37" s="227">
        <f t="shared" si="56"/>
        <v>680</v>
      </c>
      <c r="CA37" s="227">
        <f t="shared" si="56"/>
        <v>680</v>
      </c>
      <c r="CB37" s="227">
        <f t="shared" si="56"/>
        <v>770</v>
      </c>
      <c r="CC37" s="227">
        <f t="shared" si="56"/>
        <v>770</v>
      </c>
      <c r="CD37" s="227">
        <f t="shared" si="56"/>
        <v>890</v>
      </c>
      <c r="CE37" s="227">
        <f t="shared" si="56"/>
        <v>530</v>
      </c>
      <c r="CF37" s="227">
        <f t="shared" si="56"/>
        <v>530</v>
      </c>
      <c r="CG37" s="237"/>
      <c r="CH37" s="237"/>
      <c r="CI37" s="269">
        <f t="shared" si="9"/>
        <v>9.5476379242876508</v>
      </c>
      <c r="CJ37" s="261">
        <v>301300538.55949998</v>
      </c>
      <c r="CK37" s="262">
        <v>1078.3223780000001</v>
      </c>
      <c r="CL37" s="262">
        <v>1060.5450000000001</v>
      </c>
      <c r="CM37" s="262">
        <v>1025.9538150000001</v>
      </c>
      <c r="CN37" s="262">
        <v>993.0202468</v>
      </c>
      <c r="CO37" s="263">
        <v>-13.777953520000001</v>
      </c>
      <c r="CP37" s="263">
        <v>0</v>
      </c>
      <c r="CQ37" s="263">
        <v>-0.2026580254</v>
      </c>
      <c r="CR37" s="263">
        <v>-105.1679154</v>
      </c>
      <c r="CS37" s="263">
        <f t="shared" si="10"/>
        <v>2.6538934400000009</v>
      </c>
      <c r="CT37" s="237"/>
      <c r="CU37" s="237"/>
      <c r="CV37" s="237"/>
      <c r="CW37" s="237"/>
      <c r="CX37" s="237"/>
      <c r="CY37" s="237"/>
      <c r="CZ37" s="237"/>
      <c r="DA37" s="237"/>
      <c r="DB37" s="237"/>
      <c r="DC37" s="237"/>
      <c r="DD37" s="237"/>
      <c r="DE37" s="237"/>
      <c r="DF37" s="237"/>
      <c r="DG37" s="237"/>
    </row>
    <row r="38" spans="1:111" ht="14.1" customHeight="1" x14ac:dyDescent="0.25">
      <c r="A38" s="245">
        <f t="shared" si="15"/>
        <v>34</v>
      </c>
      <c r="B38" s="212">
        <v>33</v>
      </c>
      <c r="C38" s="212">
        <v>0</v>
      </c>
      <c r="D38" s="248">
        <v>12</v>
      </c>
      <c r="E38" s="248">
        <v>2</v>
      </c>
      <c r="F38" s="182">
        <v>5000</v>
      </c>
      <c r="G38" s="182">
        <v>40</v>
      </c>
      <c r="H38" s="182">
        <v>1.25E-3</v>
      </c>
      <c r="I38" s="272">
        <v>1003.125</v>
      </c>
      <c r="J38" s="249">
        <v>3</v>
      </c>
      <c r="K38" s="40">
        <v>6.0000000000000002E-5</v>
      </c>
      <c r="L38" s="40">
        <v>2.5000000000000001E-2</v>
      </c>
      <c r="M38" s="248">
        <v>2</v>
      </c>
      <c r="N38" s="248">
        <v>1</v>
      </c>
      <c r="O38" s="248">
        <v>0</v>
      </c>
      <c r="P38" s="50" t="str">
        <f t="shared" si="11"/>
        <v>3,13</v>
      </c>
      <c r="Q38" s="271">
        <f t="shared" si="34"/>
        <v>14</v>
      </c>
      <c r="R38" s="221">
        <f t="shared" ref="R38:AA38" si="57">IF(ISNUMBER(MATCH(R20,$AX$30:$AX$39,0)),$AX$29,IF(ISNUMBER(MATCH(R20,$AX$26:$AX$27,0)),$AX$25,IF(ISNUMBER(MATCH(R20,$P$5:$P$40,0)),$P$4,$O$4)))</f>
        <v>0</v>
      </c>
      <c r="S38" s="221">
        <f t="shared" si="57"/>
        <v>0</v>
      </c>
      <c r="T38" s="221">
        <f t="shared" si="57"/>
        <v>0</v>
      </c>
      <c r="U38" s="221">
        <f t="shared" si="57"/>
        <v>0</v>
      </c>
      <c r="V38" s="221">
        <f t="shared" si="57"/>
        <v>0</v>
      </c>
      <c r="W38" s="221">
        <f t="shared" si="57"/>
        <v>0</v>
      </c>
      <c r="X38" s="221">
        <f t="shared" si="57"/>
        <v>0</v>
      </c>
      <c r="Y38" s="221">
        <f t="shared" si="57"/>
        <v>0</v>
      </c>
      <c r="Z38" s="221">
        <f t="shared" si="57"/>
        <v>-1</v>
      </c>
      <c r="AA38" s="221">
        <f t="shared" si="57"/>
        <v>0</v>
      </c>
      <c r="AB38" s="11"/>
      <c r="AC38" s="11"/>
      <c r="AD38" s="256">
        <f>IF(OR(M38-M37&lt;0,N38=0),MAX(AD$4:AD37)+1,0)</f>
        <v>0</v>
      </c>
      <c r="AE38" s="253">
        <f t="shared" si="12"/>
        <v>8</v>
      </c>
      <c r="AF38" s="259" t="str">
        <f t="shared" si="13"/>
        <v/>
      </c>
      <c r="AG38" s="259" t="str">
        <f t="shared" si="6"/>
        <v/>
      </c>
      <c r="AH38" s="259" t="str">
        <f t="shared" si="30"/>
        <v/>
      </c>
      <c r="AI38" s="259" t="str">
        <f t="shared" si="30"/>
        <v/>
      </c>
      <c r="AJ38" s="259" t="str">
        <f t="shared" si="30"/>
        <v/>
      </c>
      <c r="AK38" s="259" t="str">
        <f t="shared" si="30"/>
        <v/>
      </c>
      <c r="AL38" s="259" t="str">
        <f t="shared" si="30"/>
        <v/>
      </c>
      <c r="AM38" s="259">
        <f t="shared" si="30"/>
        <v>34</v>
      </c>
      <c r="AN38" s="213">
        <v>33</v>
      </c>
      <c r="AO38" s="213">
        <v>33</v>
      </c>
      <c r="AP38" s="213">
        <v>32</v>
      </c>
      <c r="AQ38" s="213">
        <v>-34</v>
      </c>
      <c r="AR38" s="213"/>
      <c r="AS38" s="142">
        <v>0</v>
      </c>
      <c r="AT38" s="142">
        <v>9</v>
      </c>
      <c r="AU38" s="142">
        <v>3</v>
      </c>
      <c r="AV38" s="220">
        <v>-10</v>
      </c>
      <c r="AW38" s="220"/>
      <c r="AX38" s="270" t="str">
        <f t="shared" si="41"/>
        <v>4,10</v>
      </c>
      <c r="AY38" s="213"/>
      <c r="AZ38" s="237"/>
      <c r="BA38" s="227">
        <f t="shared" ref="BA38:BJ38" si="58">IF(BA22=0,$BA$18,BA22)</f>
        <v>1110</v>
      </c>
      <c r="BB38" s="227">
        <f t="shared" si="58"/>
        <v>1100</v>
      </c>
      <c r="BC38" s="227">
        <f t="shared" si="58"/>
        <v>1090</v>
      </c>
      <c r="BD38" s="227">
        <f t="shared" si="58"/>
        <v>1085</v>
      </c>
      <c r="BE38" s="227">
        <f t="shared" si="58"/>
        <v>1076</v>
      </c>
      <c r="BF38" s="227">
        <f t="shared" si="58"/>
        <v>1080</v>
      </c>
      <c r="BG38" s="227">
        <f t="shared" si="58"/>
        <v>1080</v>
      </c>
      <c r="BH38" s="227">
        <f t="shared" si="58"/>
        <v>1070</v>
      </c>
      <c r="BI38" s="227">
        <f t="shared" si="58"/>
        <v>1100</v>
      </c>
      <c r="BJ38" s="227">
        <f t="shared" si="58"/>
        <v>997</v>
      </c>
      <c r="BK38" s="237"/>
      <c r="BL38" s="227">
        <f t="shared" ref="BL38:BU38" si="59">IF(BL22=0,$BL$18,BL22)</f>
        <v>1105</v>
      </c>
      <c r="BM38" s="227">
        <f t="shared" si="59"/>
        <v>1100</v>
      </c>
      <c r="BN38" s="227">
        <f t="shared" si="59"/>
        <v>1090</v>
      </c>
      <c r="BO38" s="227">
        <f t="shared" si="59"/>
        <v>1083</v>
      </c>
      <c r="BP38" s="227">
        <f t="shared" si="59"/>
        <v>1078</v>
      </c>
      <c r="BQ38" s="227">
        <f t="shared" si="59"/>
        <v>1075</v>
      </c>
      <c r="BR38" s="227">
        <f t="shared" si="59"/>
        <v>1080</v>
      </c>
      <c r="BS38" s="227">
        <f t="shared" si="59"/>
        <v>1085</v>
      </c>
      <c r="BT38" s="227">
        <f t="shared" si="59"/>
        <v>1100</v>
      </c>
      <c r="BU38" s="227">
        <f t="shared" si="59"/>
        <v>997</v>
      </c>
      <c r="BV38" s="237"/>
      <c r="BW38" s="227">
        <f t="shared" ref="BW38:CF38" si="60">IF(BW22=0,$BW$18,BW22)</f>
        <v>925</v>
      </c>
      <c r="BX38" s="227">
        <f t="shared" si="60"/>
        <v>850</v>
      </c>
      <c r="BY38" s="227">
        <f t="shared" si="60"/>
        <v>650</v>
      </c>
      <c r="BZ38" s="227">
        <f t="shared" si="60"/>
        <v>650</v>
      </c>
      <c r="CA38" s="227">
        <f t="shared" si="60"/>
        <v>650</v>
      </c>
      <c r="CB38" s="227">
        <f t="shared" si="60"/>
        <v>680</v>
      </c>
      <c r="CC38" s="227">
        <f t="shared" si="60"/>
        <v>740</v>
      </c>
      <c r="CD38" s="227">
        <f t="shared" si="60"/>
        <v>850</v>
      </c>
      <c r="CE38" s="227">
        <f t="shared" si="60"/>
        <v>950</v>
      </c>
      <c r="CF38" s="227">
        <f t="shared" si="60"/>
        <v>530</v>
      </c>
      <c r="CG38" s="237"/>
      <c r="CH38" s="237"/>
      <c r="CI38" s="269">
        <f t="shared" si="9"/>
        <v>10.54536041902109</v>
      </c>
      <c r="CJ38" s="261">
        <v>332786265.95929998</v>
      </c>
      <c r="CK38" s="262">
        <v>1078.3223780000001</v>
      </c>
      <c r="CL38" s="262">
        <v>1060.5450000000001</v>
      </c>
      <c r="CM38" s="262">
        <v>1025.9517780000001</v>
      </c>
      <c r="CN38" s="262">
        <v>993.00714200000004</v>
      </c>
      <c r="CO38" s="263">
        <v>-13.777953520000001</v>
      </c>
      <c r="CP38" s="263">
        <v>0</v>
      </c>
      <c r="CQ38" s="263">
        <v>-0.18753915099999999</v>
      </c>
      <c r="CR38" s="263">
        <v>-103.15943129999999</v>
      </c>
      <c r="CS38" s="263">
        <f t="shared" si="10"/>
        <v>2.6538934400000009</v>
      </c>
      <c r="CT38" s="237"/>
      <c r="CU38" s="237"/>
      <c r="CV38" s="237"/>
      <c r="CW38" s="237"/>
      <c r="CX38" s="237"/>
      <c r="CY38" s="237"/>
      <c r="CZ38" s="237"/>
      <c r="DA38" s="237"/>
      <c r="DB38" s="237"/>
      <c r="DC38" s="237"/>
      <c r="DD38" s="237"/>
      <c r="DE38" s="237"/>
      <c r="DF38" s="237"/>
      <c r="DG38" s="237"/>
    </row>
    <row r="39" spans="1:111" ht="14.1" customHeight="1" x14ac:dyDescent="0.25">
      <c r="A39" s="245">
        <f t="shared" si="15"/>
        <v>35</v>
      </c>
      <c r="B39" s="212">
        <v>34</v>
      </c>
      <c r="C39" s="212">
        <v>0</v>
      </c>
      <c r="D39" s="248">
        <v>12</v>
      </c>
      <c r="E39" s="248">
        <v>1</v>
      </c>
      <c r="F39" s="182">
        <v>5000</v>
      </c>
      <c r="G39" s="182">
        <v>40</v>
      </c>
      <c r="H39" s="182">
        <v>1.25E-3</v>
      </c>
      <c r="I39" s="272">
        <v>996.875</v>
      </c>
      <c r="J39" s="249">
        <v>3</v>
      </c>
      <c r="K39" s="40">
        <v>6.0000000000000002E-5</v>
      </c>
      <c r="L39" s="40">
        <v>2.5000000000000001E-2</v>
      </c>
      <c r="M39" s="248">
        <v>2</v>
      </c>
      <c r="N39" s="248">
        <v>1</v>
      </c>
      <c r="O39" s="248">
        <v>0</v>
      </c>
      <c r="P39" s="50" t="str">
        <f t="shared" si="11"/>
        <v>2,13</v>
      </c>
      <c r="Q39" s="271">
        <f t="shared" si="34"/>
        <v>15</v>
      </c>
      <c r="R39" s="221">
        <f t="shared" ref="R39:AA39" si="61">IF(ISNUMBER(MATCH(R21,$AX$30:$AX$39,0)),$AX$29,IF(ISNUMBER(MATCH(R21,$AX$26:$AX$27,0)),$AX$25,IF(ISNUMBER(MATCH(R21,$P$5:$P$40,0)),$P$4,$O$4)))</f>
        <v>0</v>
      </c>
      <c r="S39" s="221">
        <f t="shared" si="61"/>
        <v>0</v>
      </c>
      <c r="T39" s="221">
        <f t="shared" si="61"/>
        <v>0</v>
      </c>
      <c r="U39" s="221">
        <f t="shared" si="61"/>
        <v>0</v>
      </c>
      <c r="V39" s="221">
        <f t="shared" si="61"/>
        <v>0</v>
      </c>
      <c r="W39" s="221">
        <f t="shared" si="61"/>
        <v>0</v>
      </c>
      <c r="X39" s="221">
        <f t="shared" si="61"/>
        <v>0</v>
      </c>
      <c r="Y39" s="221">
        <f t="shared" si="61"/>
        <v>0</v>
      </c>
      <c r="Z39" s="221">
        <f t="shared" si="61"/>
        <v>0</v>
      </c>
      <c r="AA39" s="221">
        <f t="shared" si="61"/>
        <v>0</v>
      </c>
      <c r="AB39" s="11"/>
      <c r="AC39" s="11"/>
      <c r="AD39" s="256">
        <f>IF(OR(M39-M38&lt;0,N39=0),MAX(AD$4:AD38)+1,0)</f>
        <v>0</v>
      </c>
      <c r="AE39" s="253">
        <f t="shared" si="12"/>
        <v>8</v>
      </c>
      <c r="AF39" s="259" t="str">
        <f t="shared" si="13"/>
        <v/>
      </c>
      <c r="AG39" s="259" t="str">
        <f t="shared" si="6"/>
        <v/>
      </c>
      <c r="AH39" s="259" t="str">
        <f t="shared" si="30"/>
        <v/>
      </c>
      <c r="AI39" s="259" t="str">
        <f t="shared" si="30"/>
        <v/>
      </c>
      <c r="AJ39" s="259" t="str">
        <f t="shared" si="30"/>
        <v/>
      </c>
      <c r="AK39" s="259" t="str">
        <f t="shared" si="30"/>
        <v/>
      </c>
      <c r="AL39" s="259" t="str">
        <f t="shared" si="30"/>
        <v/>
      </c>
      <c r="AM39" s="259">
        <f t="shared" si="30"/>
        <v>35</v>
      </c>
      <c r="AN39" s="213">
        <v>34</v>
      </c>
      <c r="AO39" s="213">
        <v>34</v>
      </c>
      <c r="AP39" s="213">
        <v>33</v>
      </c>
      <c r="AQ39" s="213">
        <v>-35</v>
      </c>
      <c r="AR39" s="213"/>
      <c r="AS39" s="142">
        <v>0</v>
      </c>
      <c r="AT39" s="142">
        <v>9</v>
      </c>
      <c r="AU39" s="142">
        <v>4</v>
      </c>
      <c r="AV39" s="220">
        <v>-10</v>
      </c>
      <c r="AW39" s="220"/>
      <c r="AX39" s="270" t="str">
        <f t="shared" si="41"/>
        <v>5,10</v>
      </c>
      <c r="AY39" s="213"/>
      <c r="AZ39" s="237"/>
      <c r="BA39" s="227">
        <f t="shared" ref="BA39:BJ39" si="62">IF(BA23=0,$BA$18,BA23)</f>
        <v>1110</v>
      </c>
      <c r="BB39" s="227">
        <f t="shared" si="62"/>
        <v>1100</v>
      </c>
      <c r="BC39" s="227">
        <f t="shared" si="62"/>
        <v>1085</v>
      </c>
      <c r="BD39" s="227">
        <f t="shared" si="62"/>
        <v>1080</v>
      </c>
      <c r="BE39" s="227">
        <f t="shared" si="62"/>
        <v>1078</v>
      </c>
      <c r="BF39" s="227">
        <f t="shared" si="62"/>
        <v>1074</v>
      </c>
      <c r="BG39" s="227">
        <f t="shared" si="62"/>
        <v>1077</v>
      </c>
      <c r="BH39" s="227">
        <f t="shared" si="62"/>
        <v>1066</v>
      </c>
      <c r="BI39" s="227">
        <f t="shared" si="62"/>
        <v>1075</v>
      </c>
      <c r="BJ39" s="227">
        <f t="shared" si="62"/>
        <v>1080</v>
      </c>
      <c r="BK39" s="237"/>
      <c r="BL39" s="227">
        <f t="shared" ref="BL39:BU39" si="63">IF(BL23=0,$BL$18,BL23)</f>
        <v>1105</v>
      </c>
      <c r="BM39" s="227">
        <f t="shared" si="63"/>
        <v>1090</v>
      </c>
      <c r="BN39" s="227">
        <f t="shared" si="63"/>
        <v>1080</v>
      </c>
      <c r="BO39" s="227">
        <f t="shared" si="63"/>
        <v>1077</v>
      </c>
      <c r="BP39" s="227">
        <f t="shared" si="63"/>
        <v>1074</v>
      </c>
      <c r="BQ39" s="227">
        <f t="shared" si="63"/>
        <v>1073</v>
      </c>
      <c r="BR39" s="227">
        <f t="shared" si="63"/>
        <v>1074</v>
      </c>
      <c r="BS39" s="227">
        <f t="shared" si="63"/>
        <v>1078</v>
      </c>
      <c r="BT39" s="227">
        <f t="shared" si="63"/>
        <v>1080</v>
      </c>
      <c r="BU39" s="227">
        <f t="shared" si="63"/>
        <v>1085</v>
      </c>
      <c r="BV39" s="237"/>
      <c r="BW39" s="227">
        <f t="shared" ref="BW39:CF39" si="64">IF(BW23=0,$BW$18,BW23)</f>
        <v>925</v>
      </c>
      <c r="BX39" s="227">
        <f t="shared" si="64"/>
        <v>800</v>
      </c>
      <c r="BY39" s="227">
        <f t="shared" si="64"/>
        <v>650</v>
      </c>
      <c r="BZ39" s="227">
        <f t="shared" si="64"/>
        <v>600</v>
      </c>
      <c r="CA39" s="227">
        <f t="shared" si="64"/>
        <v>600</v>
      </c>
      <c r="CB39" s="227">
        <f t="shared" si="64"/>
        <v>600</v>
      </c>
      <c r="CC39" s="227">
        <f t="shared" si="64"/>
        <v>650</v>
      </c>
      <c r="CD39" s="227">
        <f t="shared" si="64"/>
        <v>720</v>
      </c>
      <c r="CE39" s="227">
        <f t="shared" si="64"/>
        <v>850</v>
      </c>
      <c r="CF39" s="227">
        <f t="shared" si="64"/>
        <v>950</v>
      </c>
      <c r="CG39" s="237"/>
      <c r="CH39" s="237"/>
      <c r="CI39" s="269">
        <f t="shared" si="9"/>
        <v>11.642855163231678</v>
      </c>
      <c r="CJ39" s="261">
        <v>367420566.09920001</v>
      </c>
      <c r="CK39" s="262">
        <v>1078.3223780000001</v>
      </c>
      <c r="CL39" s="262">
        <v>1060.5450000000001</v>
      </c>
      <c r="CM39" s="262">
        <v>1025.9496750000001</v>
      </c>
      <c r="CN39" s="262">
        <v>992.99391849999995</v>
      </c>
      <c r="CO39" s="263">
        <v>-13.777953520000001</v>
      </c>
      <c r="CP39" s="263">
        <v>0</v>
      </c>
      <c r="CQ39" s="263">
        <v>-0.17242199580000001</v>
      </c>
      <c r="CR39" s="263">
        <v>-101.14859490000001</v>
      </c>
      <c r="CS39" s="263">
        <f t="shared" si="10"/>
        <v>2.6538934400000009</v>
      </c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</row>
    <row r="40" spans="1:111" ht="14.1" customHeight="1" x14ac:dyDescent="0.25">
      <c r="A40" s="245">
        <f t="shared" si="15"/>
        <v>36</v>
      </c>
      <c r="B40" s="212">
        <v>35</v>
      </c>
      <c r="C40" s="212">
        <v>0</v>
      </c>
      <c r="D40" s="248">
        <v>12</v>
      </c>
      <c r="E40" s="248">
        <v>0</v>
      </c>
      <c r="F40" s="182">
        <v>3000</v>
      </c>
      <c r="G40" s="182">
        <v>40</v>
      </c>
      <c r="H40" s="182">
        <v>1.25E-3</v>
      </c>
      <c r="I40" s="272">
        <v>991.875</v>
      </c>
      <c r="J40" s="249">
        <v>3</v>
      </c>
      <c r="K40" s="40">
        <v>6.0000000000000002E-5</v>
      </c>
      <c r="L40" s="40">
        <v>2.5000000000000001E-2</v>
      </c>
      <c r="M40" s="248">
        <v>1</v>
      </c>
      <c r="N40" s="248">
        <v>1</v>
      </c>
      <c r="O40" s="248">
        <v>0</v>
      </c>
      <c r="P40" s="50" t="str">
        <f t="shared" si="11"/>
        <v>1,13</v>
      </c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256">
        <f>IF(OR(M40-M39&lt;0,N40=0),MAX(AD$4:AD39)+1,0)</f>
        <v>9</v>
      </c>
      <c r="AE40" s="253">
        <f t="shared" si="12"/>
        <v>8</v>
      </c>
      <c r="AF40" s="259" t="str">
        <f t="shared" si="13"/>
        <v/>
      </c>
      <c r="AG40" s="259" t="str">
        <f t="shared" si="6"/>
        <v/>
      </c>
      <c r="AH40" s="259" t="str">
        <f t="shared" si="30"/>
        <v/>
      </c>
      <c r="AI40" s="259" t="str">
        <f t="shared" si="30"/>
        <v/>
      </c>
      <c r="AJ40" s="259" t="str">
        <f t="shared" si="30"/>
        <v/>
      </c>
      <c r="AK40" s="259" t="str">
        <f t="shared" si="30"/>
        <v/>
      </c>
      <c r="AL40" s="259" t="str">
        <f t="shared" si="30"/>
        <v/>
      </c>
      <c r="AM40" s="259">
        <f t="shared" si="30"/>
        <v>36</v>
      </c>
      <c r="AN40" s="213">
        <v>35</v>
      </c>
      <c r="AO40" s="213">
        <v>35</v>
      </c>
      <c r="AP40" s="213">
        <v>34</v>
      </c>
      <c r="AQ40" s="213"/>
      <c r="AR40" s="213"/>
      <c r="AS40" s="213"/>
      <c r="AT40" s="213"/>
      <c r="AU40" s="213"/>
      <c r="AV40" s="213"/>
      <c r="AW40" s="213"/>
      <c r="AX40" s="213"/>
      <c r="AY40" s="213"/>
      <c r="AZ40" s="237"/>
      <c r="BA40" s="227">
        <f t="shared" ref="BA40:BJ40" si="65">IF(BA24=0,$BA$18,BA24)</f>
        <v>1105</v>
      </c>
      <c r="BB40" s="227">
        <f t="shared" si="65"/>
        <v>1095</v>
      </c>
      <c r="BC40" s="227">
        <f t="shared" si="65"/>
        <v>1080</v>
      </c>
      <c r="BD40" s="227">
        <f t="shared" si="65"/>
        <v>1077</v>
      </c>
      <c r="BE40" s="227">
        <f t="shared" si="65"/>
        <v>1073</v>
      </c>
      <c r="BF40" s="227">
        <f t="shared" si="65"/>
        <v>1069</v>
      </c>
      <c r="BG40" s="227">
        <f t="shared" si="65"/>
        <v>1070</v>
      </c>
      <c r="BH40" s="227">
        <f t="shared" si="65"/>
        <v>1063</v>
      </c>
      <c r="BI40" s="227">
        <f t="shared" si="65"/>
        <v>1085</v>
      </c>
      <c r="BJ40" s="227">
        <f t="shared" si="65"/>
        <v>1095</v>
      </c>
      <c r="BK40" s="237"/>
      <c r="BL40" s="227">
        <f t="shared" ref="BL40:BU40" si="66">IF(BL24=0,$BL$18,BL24)</f>
        <v>1100</v>
      </c>
      <c r="BM40" s="227">
        <f t="shared" si="66"/>
        <v>1080</v>
      </c>
      <c r="BN40" s="227">
        <f t="shared" si="66"/>
        <v>1075</v>
      </c>
      <c r="BO40" s="227">
        <f t="shared" si="66"/>
        <v>1072</v>
      </c>
      <c r="BP40" s="227">
        <f t="shared" si="66"/>
        <v>1071</v>
      </c>
      <c r="BQ40" s="227">
        <f t="shared" si="66"/>
        <v>1069</v>
      </c>
      <c r="BR40" s="227">
        <f t="shared" si="66"/>
        <v>1070</v>
      </c>
      <c r="BS40" s="227">
        <f t="shared" si="66"/>
        <v>1075</v>
      </c>
      <c r="BT40" s="227">
        <f t="shared" si="66"/>
        <v>1080</v>
      </c>
      <c r="BU40" s="227">
        <f t="shared" si="66"/>
        <v>1100</v>
      </c>
      <c r="BV40" s="237"/>
      <c r="BW40" s="227">
        <f t="shared" ref="BW40:CF40" si="67">IF(BW24=0,$BW$18,BW24)</f>
        <v>925</v>
      </c>
      <c r="BX40" s="227">
        <f t="shared" si="67"/>
        <v>800</v>
      </c>
      <c r="BY40" s="227">
        <f t="shared" si="67"/>
        <v>650</v>
      </c>
      <c r="BZ40" s="227">
        <f t="shared" si="67"/>
        <v>600</v>
      </c>
      <c r="CA40" s="227">
        <f t="shared" si="67"/>
        <v>550</v>
      </c>
      <c r="CB40" s="227">
        <f t="shared" si="67"/>
        <v>600</v>
      </c>
      <c r="CC40" s="227">
        <f t="shared" si="67"/>
        <v>650</v>
      </c>
      <c r="CD40" s="227">
        <f t="shared" si="67"/>
        <v>720</v>
      </c>
      <c r="CE40" s="227">
        <f t="shared" si="67"/>
        <v>850</v>
      </c>
      <c r="CF40" s="227">
        <f t="shared" si="67"/>
        <v>970</v>
      </c>
      <c r="CG40" s="237"/>
      <c r="CH40" s="237"/>
      <c r="CI40" s="269">
        <f t="shared" si="9"/>
        <v>12.850099381860472</v>
      </c>
      <c r="CJ40" s="261">
        <v>405518296.25300002</v>
      </c>
      <c r="CK40" s="262">
        <v>1078.3223780000001</v>
      </c>
      <c r="CL40" s="262">
        <v>1060.5450000000001</v>
      </c>
      <c r="CM40" s="262">
        <v>1025.947506</v>
      </c>
      <c r="CN40" s="262">
        <v>992.98064720000002</v>
      </c>
      <c r="CO40" s="263">
        <v>-13.777953520000001</v>
      </c>
      <c r="CP40" s="263">
        <v>0</v>
      </c>
      <c r="CQ40" s="263">
        <v>-0.1573744537</v>
      </c>
      <c r="CR40" s="263">
        <v>-99.146559539999998</v>
      </c>
      <c r="CS40" s="263">
        <f t="shared" si="10"/>
        <v>2.6538934400000009</v>
      </c>
      <c r="CT40" s="237"/>
      <c r="CU40" s="237"/>
      <c r="CV40" s="237"/>
      <c r="CW40" s="237"/>
      <c r="CX40" s="237"/>
      <c r="CY40" s="237"/>
      <c r="CZ40" s="237"/>
      <c r="DA40" s="237"/>
      <c r="DB40" s="237"/>
      <c r="DC40" s="237"/>
      <c r="DD40" s="237"/>
      <c r="DE40" s="237"/>
      <c r="DF40" s="237"/>
      <c r="DG40" s="237"/>
    </row>
    <row r="41" spans="1:111" ht="7.5" customHeight="1" x14ac:dyDescent="0.25">
      <c r="A41" s="237"/>
      <c r="B41" s="238"/>
      <c r="C41" s="238"/>
      <c r="D41" s="238"/>
      <c r="E41" s="238"/>
      <c r="F41" s="238"/>
      <c r="G41" s="238"/>
      <c r="H41" s="238"/>
      <c r="I41" s="238"/>
      <c r="J41" s="238"/>
      <c r="K41" s="238"/>
      <c r="L41" s="238"/>
      <c r="M41" s="238"/>
      <c r="N41" s="238"/>
      <c r="O41" s="238"/>
      <c r="P41" s="237"/>
      <c r="Q41" s="145"/>
      <c r="R41" s="131">
        <f>IF(ISNUMBER(AF41),INDEX($I$5:$I$40,AF41,1),"")</f>
        <v>1093.048</v>
      </c>
      <c r="S41" s="131">
        <f t="shared" ref="S41:S43" si="68">IF(ISNUMBER(AG41),INDEX($I$5:$I$40,AG41,1),"")</f>
        <v>1071.93399999999</v>
      </c>
      <c r="T41" s="131">
        <f t="shared" ref="T41:T43" si="69">IF(ISNUMBER(AH41),INDEX($I$5:$I$40,AH41,1),"")</f>
        <v>1073.63599999999</v>
      </c>
      <c r="U41" s="131">
        <f t="shared" ref="U41:U43" si="70">IF(ISNUMBER(AI41),INDEX($I$5:$I$40,AI41,1),"")</f>
        <v>1077.7270000000001</v>
      </c>
      <c r="V41" s="131">
        <f t="shared" ref="V41:V43" si="71">IF(ISNUMBER(AJ41),INDEX($I$5:$I$40,AJ41,1),"")</f>
        <v>1053.5</v>
      </c>
      <c r="W41" s="131">
        <f t="shared" ref="W41:W43" si="72">IF(ISNUMBER(AK41),INDEX($I$5:$I$40,AK41,1),"")</f>
        <v>1038.182</v>
      </c>
      <c r="X41" s="131">
        <f t="shared" ref="X41:X43" si="73">IF(ISNUMBER(AL41),INDEX($I$5:$I$40,AL41,1),"")</f>
        <v>1037.5809999999899</v>
      </c>
      <c r="Y41" s="131">
        <f t="shared" ref="Y41:Y43" si="74">IF(ISNUMBER(AM41),INDEX($I$5:$I$40,AM41,1),"")</f>
        <v>1015.625</v>
      </c>
      <c r="Z41" s="131"/>
      <c r="AA41" s="85"/>
      <c r="AB41" s="85"/>
      <c r="AC41" s="85"/>
      <c r="AD41" s="264"/>
      <c r="AE41" s="265"/>
      <c r="AF41" s="266">
        <f t="shared" ref="AF41:AM41" si="75">MIN(AF5:AF40)</f>
        <v>1</v>
      </c>
      <c r="AG41" s="266">
        <f t="shared" si="75"/>
        <v>5</v>
      </c>
      <c r="AH41" s="266">
        <f t="shared" si="75"/>
        <v>10</v>
      </c>
      <c r="AI41" s="266">
        <f t="shared" si="75"/>
        <v>16</v>
      </c>
      <c r="AJ41" s="266">
        <f t="shared" si="75"/>
        <v>20</v>
      </c>
      <c r="AK41" s="266">
        <f t="shared" si="75"/>
        <v>24</v>
      </c>
      <c r="AL41" s="266">
        <f t="shared" si="75"/>
        <v>28</v>
      </c>
      <c r="AM41" s="266">
        <f t="shared" si="75"/>
        <v>32</v>
      </c>
      <c r="AN41" s="239"/>
      <c r="AO41" s="239"/>
      <c r="AP41" s="239"/>
      <c r="AQ41" s="239"/>
      <c r="AR41" s="267" t="s">
        <v>147</v>
      </c>
      <c r="AS41" s="239"/>
      <c r="AT41" s="239">
        <v>0</v>
      </c>
      <c r="AU41" s="239">
        <v>1</v>
      </c>
      <c r="AV41" s="239">
        <v>2</v>
      </c>
      <c r="AW41" s="239"/>
      <c r="AX41" s="237"/>
      <c r="AY41" s="237"/>
      <c r="AZ41" s="237"/>
      <c r="BA41" s="227">
        <f t="shared" ref="BA41:BJ41" si="76">IF(BA25=0,$BA$18,BA25)</f>
        <v>1105</v>
      </c>
      <c r="BB41" s="227">
        <f t="shared" si="76"/>
        <v>1090</v>
      </c>
      <c r="BC41" s="227">
        <f t="shared" si="76"/>
        <v>1075</v>
      </c>
      <c r="BD41" s="227">
        <f t="shared" si="76"/>
        <v>1072</v>
      </c>
      <c r="BE41" s="227">
        <f t="shared" si="76"/>
        <v>1070</v>
      </c>
      <c r="BF41" s="227">
        <f t="shared" si="76"/>
        <v>1065</v>
      </c>
      <c r="BG41" s="227">
        <f t="shared" si="76"/>
        <v>1065</v>
      </c>
      <c r="BH41" s="227">
        <f t="shared" si="76"/>
        <v>1069</v>
      </c>
      <c r="BI41" s="227">
        <f t="shared" si="76"/>
        <v>1090</v>
      </c>
      <c r="BJ41" s="227">
        <f t="shared" si="76"/>
        <v>997</v>
      </c>
      <c r="BK41" s="237"/>
      <c r="BL41" s="227">
        <f t="shared" ref="BL41:BU41" si="77">IF(BL25=0,$BL$18,BL25)</f>
        <v>1100</v>
      </c>
      <c r="BM41" s="227">
        <f t="shared" si="77"/>
        <v>1080</v>
      </c>
      <c r="BN41" s="227">
        <f t="shared" si="77"/>
        <v>1070</v>
      </c>
      <c r="BO41" s="227">
        <f t="shared" si="77"/>
        <v>1065</v>
      </c>
      <c r="BP41" s="227">
        <f t="shared" si="77"/>
        <v>1065</v>
      </c>
      <c r="BQ41" s="227">
        <f t="shared" si="77"/>
        <v>1065</v>
      </c>
      <c r="BR41" s="227">
        <f t="shared" si="77"/>
        <v>1065</v>
      </c>
      <c r="BS41" s="227">
        <f t="shared" si="77"/>
        <v>1070</v>
      </c>
      <c r="BT41" s="227">
        <f t="shared" si="77"/>
        <v>1090</v>
      </c>
      <c r="BU41" s="227">
        <f t="shared" si="77"/>
        <v>997</v>
      </c>
      <c r="BV41" s="237"/>
      <c r="BW41" s="227">
        <f t="shared" ref="BW41:CF41" si="78">IF(BW25=0,$BW$18,BW25)</f>
        <v>925</v>
      </c>
      <c r="BX41" s="227">
        <f t="shared" si="78"/>
        <v>800</v>
      </c>
      <c r="BY41" s="227">
        <f t="shared" si="78"/>
        <v>650</v>
      </c>
      <c r="BZ41" s="227">
        <f t="shared" si="78"/>
        <v>600</v>
      </c>
      <c r="CA41" s="227">
        <f t="shared" si="78"/>
        <v>550</v>
      </c>
      <c r="CB41" s="227">
        <f t="shared" si="78"/>
        <v>600</v>
      </c>
      <c r="CC41" s="227">
        <f t="shared" si="78"/>
        <v>650</v>
      </c>
      <c r="CD41" s="227">
        <f t="shared" si="78"/>
        <v>720</v>
      </c>
      <c r="CE41" s="227">
        <f t="shared" si="78"/>
        <v>950</v>
      </c>
      <c r="CF41" s="227">
        <f t="shared" si="78"/>
        <v>530</v>
      </c>
      <c r="CG41" s="237"/>
      <c r="CH41" s="237"/>
      <c r="CI41" s="269">
        <f t="shared" si="9"/>
        <v>14.178068022352777</v>
      </c>
      <c r="CJ41" s="261">
        <v>447425799.42220002</v>
      </c>
      <c r="CK41" s="262">
        <v>1078.3223780000001</v>
      </c>
      <c r="CL41" s="262">
        <v>1060.5450000000001</v>
      </c>
      <c r="CM41" s="262">
        <v>1025.9452739999999</v>
      </c>
      <c r="CN41" s="262">
        <v>992.96738440000001</v>
      </c>
      <c r="CO41" s="263">
        <v>-13.777953520000001</v>
      </c>
      <c r="CP41" s="263">
        <v>0</v>
      </c>
      <c r="CQ41" s="263">
        <v>-0.1424656966</v>
      </c>
      <c r="CR41" s="263">
        <v>-97.161919729999994</v>
      </c>
      <c r="CS41" s="263">
        <f t="shared" si="10"/>
        <v>2.6538934400000009</v>
      </c>
      <c r="CT41" s="237"/>
      <c r="CU41" s="237"/>
      <c r="CV41" s="237"/>
      <c r="CW41" s="237"/>
      <c r="CX41" s="237"/>
      <c r="CY41" s="237"/>
      <c r="CZ41" s="237"/>
      <c r="DA41" s="237"/>
      <c r="DB41" s="237"/>
      <c r="DC41" s="237"/>
      <c r="DD41" s="237"/>
      <c r="DE41" s="237"/>
      <c r="DF41" s="237"/>
      <c r="DG41" s="237"/>
    </row>
    <row r="42" spans="1:111" ht="7.5" customHeight="1" x14ac:dyDescent="0.25">
      <c r="A42" s="237"/>
      <c r="B42" s="238"/>
      <c r="C42" s="268" t="s">
        <v>257</v>
      </c>
      <c r="D42" s="268"/>
      <c r="E42" s="268"/>
      <c r="F42" s="268"/>
      <c r="G42" s="268" t="s">
        <v>0</v>
      </c>
      <c r="H42" s="268"/>
      <c r="I42" s="238"/>
      <c r="J42" s="238"/>
      <c r="K42" s="238"/>
      <c r="L42" s="238"/>
      <c r="M42" s="238"/>
      <c r="N42" s="238"/>
      <c r="O42" s="238"/>
      <c r="P42" s="237"/>
      <c r="Q42" s="145"/>
      <c r="R42" s="131">
        <f t="shared" ref="R42:R43" si="79">IF(ISNUMBER(AF42),INDEX($I$5:$I$40,AF42,1),"")</f>
        <v>1088.05899999999</v>
      </c>
      <c r="S42" s="131">
        <f t="shared" si="68"/>
        <v>1066.509</v>
      </c>
      <c r="T42" s="131">
        <f t="shared" si="69"/>
        <v>1070.9090000000001</v>
      </c>
      <c r="U42" s="131">
        <f t="shared" si="70"/>
        <v>1070.9090000000001</v>
      </c>
      <c r="V42" s="131">
        <f t="shared" si="71"/>
        <v>1049.25</v>
      </c>
      <c r="W42" s="131">
        <f t="shared" si="72"/>
        <v>1033.63599999999</v>
      </c>
      <c r="X42" s="131">
        <f t="shared" si="73"/>
        <v>1032.5</v>
      </c>
      <c r="Y42" s="131">
        <f t="shared" si="74"/>
        <v>1009.375</v>
      </c>
      <c r="Z42" s="131"/>
      <c r="AA42" s="85"/>
      <c r="AB42" s="85"/>
      <c r="AC42" s="85"/>
      <c r="AD42" s="264"/>
      <c r="AE42" s="265"/>
      <c r="AF42" s="266">
        <f t="shared" ref="AF42:AM46" si="80">IF(AF41="","",IF(AF41+1&lt;=AF$2,AF41+1,""))</f>
        <v>2</v>
      </c>
      <c r="AG42" s="266">
        <f t="shared" si="80"/>
        <v>6</v>
      </c>
      <c r="AH42" s="266">
        <f t="shared" si="80"/>
        <v>11</v>
      </c>
      <c r="AI42" s="266">
        <f t="shared" si="80"/>
        <v>17</v>
      </c>
      <c r="AJ42" s="266">
        <f t="shared" si="80"/>
        <v>21</v>
      </c>
      <c r="AK42" s="266">
        <f t="shared" si="80"/>
        <v>25</v>
      </c>
      <c r="AL42" s="266">
        <f t="shared" si="80"/>
        <v>29</v>
      </c>
      <c r="AM42" s="266">
        <f t="shared" si="80"/>
        <v>33</v>
      </c>
      <c r="AN42" s="239"/>
      <c r="AO42" s="239"/>
      <c r="AP42" s="239"/>
      <c r="AQ42" s="239"/>
      <c r="AR42" s="239"/>
      <c r="AS42" s="239">
        <v>0</v>
      </c>
      <c r="AT42" s="240" t="s">
        <v>242</v>
      </c>
      <c r="AU42" s="240" t="s">
        <v>61</v>
      </c>
      <c r="AV42" s="239">
        <v>3</v>
      </c>
      <c r="AW42" s="240" t="str">
        <f t="shared" ref="AW42:AW49" si="81">AT42</f>
        <v>r01_stage</v>
      </c>
      <c r="AX42" s="237"/>
      <c r="AY42" s="239">
        <f>AV42+1</f>
        <v>4</v>
      </c>
      <c r="AZ42" s="237"/>
      <c r="BA42" s="227">
        <f t="shared" ref="BA42:BJ42" si="82">IF(BA26=0,$BA$18,BA26)</f>
        <v>997</v>
      </c>
      <c r="BB42" s="227">
        <f t="shared" si="82"/>
        <v>1080</v>
      </c>
      <c r="BC42" s="227">
        <f t="shared" si="82"/>
        <v>1070</v>
      </c>
      <c r="BD42" s="227">
        <f t="shared" si="82"/>
        <v>1068</v>
      </c>
      <c r="BE42" s="227">
        <f t="shared" si="82"/>
        <v>1063</v>
      </c>
      <c r="BF42" s="227">
        <f t="shared" si="82"/>
        <v>1060</v>
      </c>
      <c r="BG42" s="227">
        <f t="shared" si="82"/>
        <v>1063</v>
      </c>
      <c r="BH42" s="227">
        <f t="shared" si="82"/>
        <v>1067</v>
      </c>
      <c r="BI42" s="227">
        <f t="shared" si="82"/>
        <v>1090</v>
      </c>
      <c r="BJ42" s="227">
        <f t="shared" si="82"/>
        <v>997</v>
      </c>
      <c r="BK42" s="237"/>
      <c r="BL42" s="227">
        <f t="shared" ref="BL42:BU42" si="83">IF(BL26=0,$BL$18,BL26)</f>
        <v>997</v>
      </c>
      <c r="BM42" s="227">
        <f t="shared" si="83"/>
        <v>1075</v>
      </c>
      <c r="BN42" s="227">
        <f t="shared" si="83"/>
        <v>1065</v>
      </c>
      <c r="BO42" s="227">
        <f t="shared" si="83"/>
        <v>1059</v>
      </c>
      <c r="BP42" s="227">
        <f t="shared" si="83"/>
        <v>1059</v>
      </c>
      <c r="BQ42" s="227">
        <f t="shared" si="83"/>
        <v>1058</v>
      </c>
      <c r="BR42" s="227">
        <f t="shared" si="83"/>
        <v>1063</v>
      </c>
      <c r="BS42" s="227">
        <f t="shared" si="83"/>
        <v>1070</v>
      </c>
      <c r="BT42" s="227">
        <f t="shared" si="83"/>
        <v>1090</v>
      </c>
      <c r="BU42" s="227">
        <f t="shared" si="83"/>
        <v>997</v>
      </c>
      <c r="BV42" s="237"/>
      <c r="BW42" s="227">
        <f t="shared" ref="BW42:CF42" si="84">IF(BW26=0,$BW$18,BW26)</f>
        <v>530</v>
      </c>
      <c r="BX42" s="227">
        <f t="shared" si="84"/>
        <v>850</v>
      </c>
      <c r="BY42" s="227">
        <f t="shared" si="84"/>
        <v>700</v>
      </c>
      <c r="BZ42" s="227">
        <f t="shared" si="84"/>
        <v>650</v>
      </c>
      <c r="CA42" s="227">
        <f t="shared" si="84"/>
        <v>570</v>
      </c>
      <c r="CB42" s="227">
        <f t="shared" si="84"/>
        <v>600</v>
      </c>
      <c r="CC42" s="227">
        <f t="shared" si="84"/>
        <v>700</v>
      </c>
      <c r="CD42" s="227">
        <f t="shared" si="84"/>
        <v>850</v>
      </c>
      <c r="CE42" s="227">
        <f t="shared" si="84"/>
        <v>950</v>
      </c>
      <c r="CF42" s="227">
        <f t="shared" si="84"/>
        <v>530</v>
      </c>
      <c r="CG42" s="237"/>
      <c r="CH42" s="237"/>
      <c r="CI42" s="269">
        <f t="shared" si="9"/>
        <v>15.638833526893679</v>
      </c>
      <c r="CJ42" s="261">
        <v>493524052.90829998</v>
      </c>
      <c r="CK42" s="262">
        <v>1078.3223780000001</v>
      </c>
      <c r="CL42" s="262">
        <v>1060.5450000000001</v>
      </c>
      <c r="CM42" s="262">
        <v>1025.9429789999999</v>
      </c>
      <c r="CN42" s="262">
        <v>992.95418619999998</v>
      </c>
      <c r="CO42" s="263">
        <v>-13.777953520000001</v>
      </c>
      <c r="CP42" s="263">
        <v>0</v>
      </c>
      <c r="CQ42" s="263">
        <v>-0.12776263909999999</v>
      </c>
      <c r="CR42" s="263">
        <v>-95.202944049999999</v>
      </c>
      <c r="CS42" s="263">
        <f t="shared" si="10"/>
        <v>2.6538934400000009</v>
      </c>
      <c r="CT42" s="237"/>
      <c r="CU42" s="237"/>
      <c r="CV42" s="237"/>
      <c r="CW42" s="237"/>
      <c r="CX42" s="237"/>
      <c r="CY42" s="237"/>
      <c r="CZ42" s="237"/>
      <c r="DA42" s="237"/>
      <c r="DB42" s="237"/>
      <c r="DC42" s="237"/>
      <c r="DD42" s="237"/>
      <c r="DE42" s="237"/>
      <c r="DF42" s="237"/>
      <c r="DG42" s="237"/>
    </row>
    <row r="43" spans="1:111" ht="7.5" customHeight="1" x14ac:dyDescent="0.25">
      <c r="A43" s="237"/>
      <c r="B43" s="238"/>
      <c r="C43" s="268" t="s">
        <v>256</v>
      </c>
      <c r="D43" s="268"/>
      <c r="E43" s="268"/>
      <c r="F43" s="268"/>
      <c r="G43" s="126" t="s">
        <v>65</v>
      </c>
      <c r="H43" s="268"/>
      <c r="I43" s="238"/>
      <c r="J43" s="238"/>
      <c r="K43" s="238"/>
      <c r="L43" s="238"/>
      <c r="M43" s="238"/>
      <c r="N43" s="238"/>
      <c r="O43" s="238"/>
      <c r="P43" s="237"/>
      <c r="Q43" s="145"/>
      <c r="R43" s="131">
        <f t="shared" si="79"/>
        <v>1082.4190000000001</v>
      </c>
      <c r="S43" s="131">
        <f t="shared" si="68"/>
        <v>1061.7919999999899</v>
      </c>
      <c r="T43" s="131">
        <f t="shared" si="69"/>
        <v>1068.31799999999</v>
      </c>
      <c r="U43" s="131">
        <f t="shared" si="70"/>
        <v>1063.182</v>
      </c>
      <c r="V43" s="131">
        <f t="shared" si="71"/>
        <v>1046.25</v>
      </c>
      <c r="W43" s="131">
        <f t="shared" si="72"/>
        <v>1029.0909999999899</v>
      </c>
      <c r="X43" s="131">
        <f t="shared" si="73"/>
        <v>1027.4190000000001</v>
      </c>
      <c r="Y43" s="131">
        <f t="shared" si="74"/>
        <v>1003.125</v>
      </c>
      <c r="Z43" s="131"/>
      <c r="AA43" s="85"/>
      <c r="AB43" s="85"/>
      <c r="AC43" s="85"/>
      <c r="AD43" s="264"/>
      <c r="AE43" s="265"/>
      <c r="AF43" s="266">
        <f t="shared" si="80"/>
        <v>3</v>
      </c>
      <c r="AG43" s="266">
        <f t="shared" si="80"/>
        <v>7</v>
      </c>
      <c r="AH43" s="266">
        <f t="shared" si="80"/>
        <v>12</v>
      </c>
      <c r="AI43" s="266">
        <f t="shared" si="80"/>
        <v>18</v>
      </c>
      <c r="AJ43" s="266">
        <f t="shared" si="80"/>
        <v>22</v>
      </c>
      <c r="AK43" s="266">
        <f t="shared" si="80"/>
        <v>26</v>
      </c>
      <c r="AL43" s="266">
        <f t="shared" si="80"/>
        <v>30</v>
      </c>
      <c r="AM43" s="266">
        <f t="shared" si="80"/>
        <v>34</v>
      </c>
      <c r="AN43" s="239"/>
      <c r="AO43" s="239"/>
      <c r="AP43" s="239"/>
      <c r="AQ43" s="239"/>
      <c r="AR43" s="239"/>
      <c r="AS43" s="239">
        <v>1</v>
      </c>
      <c r="AT43" s="240" t="s">
        <v>243</v>
      </c>
      <c r="AU43" s="240" t="s">
        <v>61</v>
      </c>
      <c r="AV43" s="239">
        <v>14</v>
      </c>
      <c r="AW43" s="240" t="str">
        <f t="shared" si="81"/>
        <v>r02_stage</v>
      </c>
      <c r="AX43" s="237"/>
      <c r="AY43" s="239">
        <f t="shared" ref="AY43:AY49" si="85">AV43+1</f>
        <v>15</v>
      </c>
      <c r="AZ43" s="237"/>
      <c r="BA43" s="227">
        <f t="shared" ref="BA43:BJ43" si="86">IF(BA27=0,$BA$18,BA27)</f>
        <v>997</v>
      </c>
      <c r="BB43" s="227">
        <f t="shared" si="86"/>
        <v>1075</v>
      </c>
      <c r="BC43" s="227">
        <f t="shared" si="86"/>
        <v>1065</v>
      </c>
      <c r="BD43" s="227">
        <f t="shared" si="86"/>
        <v>1062</v>
      </c>
      <c r="BE43" s="227">
        <f t="shared" si="86"/>
        <v>1058</v>
      </c>
      <c r="BF43" s="227">
        <f t="shared" si="86"/>
        <v>1052</v>
      </c>
      <c r="BG43" s="227">
        <f t="shared" si="86"/>
        <v>1055</v>
      </c>
      <c r="BH43" s="227">
        <f t="shared" si="86"/>
        <v>1065</v>
      </c>
      <c r="BI43" s="227">
        <f t="shared" si="86"/>
        <v>1090</v>
      </c>
      <c r="BJ43" s="227">
        <f t="shared" si="86"/>
        <v>997</v>
      </c>
      <c r="BK43" s="237"/>
      <c r="BL43" s="227">
        <f t="shared" ref="BL43:BU43" si="87">IF(BL27=0,$BL$18,BL27)</f>
        <v>997</v>
      </c>
      <c r="BM43" s="227">
        <f t="shared" si="87"/>
        <v>1065</v>
      </c>
      <c r="BN43" s="227">
        <f t="shared" si="87"/>
        <v>1055</v>
      </c>
      <c r="BO43" s="227">
        <f t="shared" si="87"/>
        <v>1053</v>
      </c>
      <c r="BP43" s="227">
        <f t="shared" si="87"/>
        <v>1053</v>
      </c>
      <c r="BQ43" s="227">
        <f t="shared" si="87"/>
        <v>1052</v>
      </c>
      <c r="BR43" s="227">
        <f t="shared" si="87"/>
        <v>1055</v>
      </c>
      <c r="BS43" s="227">
        <f t="shared" si="87"/>
        <v>1065</v>
      </c>
      <c r="BT43" s="227">
        <f t="shared" si="87"/>
        <v>1090</v>
      </c>
      <c r="BU43" s="227">
        <f t="shared" si="87"/>
        <v>997</v>
      </c>
      <c r="BV43" s="237"/>
      <c r="BW43" s="227">
        <f t="shared" ref="BW43:CF43" si="88">IF(BW27=0,$BW$18,BW27)</f>
        <v>530</v>
      </c>
      <c r="BX43" s="227">
        <f t="shared" si="88"/>
        <v>850</v>
      </c>
      <c r="BY43" s="227">
        <f t="shared" si="88"/>
        <v>700</v>
      </c>
      <c r="BZ43" s="227">
        <f t="shared" si="88"/>
        <v>650</v>
      </c>
      <c r="CA43" s="227">
        <f t="shared" si="88"/>
        <v>540</v>
      </c>
      <c r="CB43" s="227">
        <f t="shared" si="88"/>
        <v>580</v>
      </c>
      <c r="CC43" s="227">
        <f t="shared" si="88"/>
        <v>700</v>
      </c>
      <c r="CD43" s="227">
        <f t="shared" si="88"/>
        <v>850</v>
      </c>
      <c r="CE43" s="227">
        <f t="shared" si="88"/>
        <v>950</v>
      </c>
      <c r="CF43" s="227">
        <f t="shared" si="88"/>
        <v>530</v>
      </c>
      <c r="CG43" s="237"/>
      <c r="CH43" s="237"/>
      <c r="CI43" s="269">
        <f t="shared" si="9"/>
        <v>17.245675581888356</v>
      </c>
      <c r="CJ43" s="261">
        <v>544232131.74300003</v>
      </c>
      <c r="CK43" s="262">
        <v>1078.3223780000001</v>
      </c>
      <c r="CL43" s="262">
        <v>1060.5450000000001</v>
      </c>
      <c r="CM43" s="262">
        <v>1025.940623</v>
      </c>
      <c r="CN43" s="262">
        <v>992.9411192</v>
      </c>
      <c r="CO43" s="263">
        <v>-13.777953520000001</v>
      </c>
      <c r="CP43" s="263">
        <v>0</v>
      </c>
      <c r="CQ43" s="263">
        <v>-0.1133432942</v>
      </c>
      <c r="CR43" s="263">
        <v>-93.279208940000004</v>
      </c>
      <c r="CS43" s="263">
        <f t="shared" si="10"/>
        <v>2.6538934400000009</v>
      </c>
      <c r="CT43" s="237"/>
      <c r="CU43" s="237"/>
      <c r="CV43" s="237"/>
      <c r="CW43" s="237"/>
      <c r="CX43" s="237"/>
      <c r="CY43" s="237"/>
      <c r="CZ43" s="237"/>
      <c r="DA43" s="237"/>
      <c r="DB43" s="237"/>
      <c r="DC43" s="237"/>
      <c r="DD43" s="237"/>
      <c r="DE43" s="237"/>
      <c r="DF43" s="237"/>
      <c r="DG43" s="237"/>
    </row>
    <row r="44" spans="1:111" ht="7.5" customHeight="1" x14ac:dyDescent="0.25">
      <c r="A44" s="237"/>
      <c r="B44" s="238"/>
      <c r="C44" s="126" t="s">
        <v>255</v>
      </c>
      <c r="D44" s="126"/>
      <c r="E44" s="126"/>
      <c r="F44" s="126"/>
      <c r="G44" s="126" t="s">
        <v>59</v>
      </c>
      <c r="H44" s="126"/>
      <c r="I44" s="238"/>
      <c r="J44" s="238"/>
      <c r="K44" s="238"/>
      <c r="L44" s="238"/>
      <c r="M44" s="238"/>
      <c r="N44" s="238"/>
      <c r="O44" s="238"/>
      <c r="P44" s="237"/>
      <c r="Q44" s="145"/>
      <c r="R44" s="131">
        <f t="shared" ref="R44:R46" si="89">IF(ISNUMBER(AF44),INDEX($I$5:$I$40,AF44,1),"")</f>
        <v>1077.4079999999899</v>
      </c>
      <c r="S44" s="131">
        <f t="shared" ref="S44:S46" si="90">IF(ISNUMBER(AG44),INDEX($I$5:$I$40,AG44,1),"")</f>
        <v>1057.075</v>
      </c>
      <c r="T44" s="131">
        <f t="shared" ref="T44:T46" si="91">IF(ISNUMBER(AH44),INDEX($I$5:$I$40,AH44,1),"")</f>
        <v>1065.4549999999899</v>
      </c>
      <c r="U44" s="131">
        <f t="shared" ref="U44:U46" si="92">IF(ISNUMBER(AI44),INDEX($I$5:$I$40,AI44,1),"")</f>
        <v>1058</v>
      </c>
      <c r="V44" s="131">
        <f t="shared" ref="V44:V46" si="93">IF(ISNUMBER(AJ44),INDEX($I$5:$I$40,AJ44,1),"")</f>
        <v>1042.7270000000001</v>
      </c>
      <c r="W44" s="131">
        <f t="shared" ref="W44:W46" si="94">IF(ISNUMBER(AK44),INDEX($I$5:$I$40,AK44,1),"")</f>
        <v>1025.9090000000001</v>
      </c>
      <c r="X44" s="131">
        <f t="shared" ref="X44:X46" si="95">IF(ISNUMBER(AL44),INDEX($I$5:$I$40,AL44,1),"")</f>
        <v>1021.875</v>
      </c>
      <c r="Y44" s="131">
        <f t="shared" ref="Y44:Y46" si="96">IF(ISNUMBER(AM44),INDEX($I$5:$I$40,AM44,1),"")</f>
        <v>996.875</v>
      </c>
      <c r="Z44" s="131"/>
      <c r="AA44" s="85"/>
      <c r="AB44" s="85"/>
      <c r="AC44" s="85"/>
      <c r="AD44" s="264"/>
      <c r="AE44" s="265"/>
      <c r="AF44" s="266">
        <f t="shared" si="80"/>
        <v>4</v>
      </c>
      <c r="AG44" s="266">
        <f t="shared" si="80"/>
        <v>8</v>
      </c>
      <c r="AH44" s="266">
        <f t="shared" si="80"/>
        <v>13</v>
      </c>
      <c r="AI44" s="266">
        <f t="shared" si="80"/>
        <v>19</v>
      </c>
      <c r="AJ44" s="266">
        <f t="shared" si="80"/>
        <v>23</v>
      </c>
      <c r="AK44" s="266">
        <f t="shared" si="80"/>
        <v>27</v>
      </c>
      <c r="AL44" s="266">
        <f t="shared" si="80"/>
        <v>31</v>
      </c>
      <c r="AM44" s="266">
        <f t="shared" si="80"/>
        <v>35</v>
      </c>
      <c r="AN44" s="239"/>
      <c r="AO44" s="239"/>
      <c r="AP44" s="239"/>
      <c r="AQ44" s="239"/>
      <c r="AR44" s="239"/>
      <c r="AS44" s="239">
        <v>2</v>
      </c>
      <c r="AT44" s="240" t="s">
        <v>244</v>
      </c>
      <c r="AU44" s="240" t="s">
        <v>61</v>
      </c>
      <c r="AV44" s="239">
        <v>26</v>
      </c>
      <c r="AW44" s="240" t="str">
        <f t="shared" si="81"/>
        <v>r03_stage</v>
      </c>
      <c r="AX44" s="237"/>
      <c r="AY44" s="239">
        <f t="shared" si="85"/>
        <v>27</v>
      </c>
      <c r="AZ44" s="237"/>
      <c r="BA44" s="227">
        <f t="shared" ref="BA44:BJ44" si="97">IF(BA28=0,$BA$18,BA28)</f>
        <v>997</v>
      </c>
      <c r="BB44" s="227">
        <f t="shared" si="97"/>
        <v>1070</v>
      </c>
      <c r="BC44" s="227">
        <f t="shared" si="97"/>
        <v>1060</v>
      </c>
      <c r="BD44" s="227">
        <f t="shared" si="97"/>
        <v>1055</v>
      </c>
      <c r="BE44" s="227">
        <f t="shared" si="97"/>
        <v>1046</v>
      </c>
      <c r="BF44" s="227">
        <f t="shared" si="97"/>
        <v>1046</v>
      </c>
      <c r="BG44" s="227">
        <f t="shared" si="97"/>
        <v>1044</v>
      </c>
      <c r="BH44" s="227">
        <f t="shared" si="97"/>
        <v>1060</v>
      </c>
      <c r="BI44" s="227">
        <f t="shared" si="97"/>
        <v>1088</v>
      </c>
      <c r="BJ44" s="227">
        <f t="shared" si="97"/>
        <v>1100</v>
      </c>
      <c r="BK44" s="237"/>
      <c r="BL44" s="227">
        <f t="shared" ref="BL44:BU44" si="98">IF(BL28=0,$BL$18,BL28)</f>
        <v>997</v>
      </c>
      <c r="BM44" s="227">
        <f t="shared" si="98"/>
        <v>1060</v>
      </c>
      <c r="BN44" s="227">
        <f t="shared" si="98"/>
        <v>1046</v>
      </c>
      <c r="BO44" s="227">
        <f t="shared" si="98"/>
        <v>1046</v>
      </c>
      <c r="BP44" s="227">
        <f t="shared" si="98"/>
        <v>1046</v>
      </c>
      <c r="BQ44" s="227">
        <f t="shared" si="98"/>
        <v>1046</v>
      </c>
      <c r="BR44" s="227">
        <f t="shared" si="98"/>
        <v>1044</v>
      </c>
      <c r="BS44" s="227">
        <f t="shared" si="98"/>
        <v>1060</v>
      </c>
      <c r="BT44" s="227">
        <f t="shared" si="98"/>
        <v>1088</v>
      </c>
      <c r="BU44" s="227">
        <f t="shared" si="98"/>
        <v>1100</v>
      </c>
      <c r="BV44" s="237"/>
      <c r="BW44" s="227">
        <f t="shared" ref="BW44:CF44" si="99">IF(BW28=0,$BW$18,BW28)</f>
        <v>530</v>
      </c>
      <c r="BX44" s="227">
        <f t="shared" si="99"/>
        <v>850</v>
      </c>
      <c r="BY44" s="227">
        <f t="shared" si="99"/>
        <v>700</v>
      </c>
      <c r="BZ44" s="227">
        <f t="shared" si="99"/>
        <v>630</v>
      </c>
      <c r="CA44" s="227">
        <f t="shared" si="99"/>
        <v>530</v>
      </c>
      <c r="CB44" s="227">
        <f t="shared" si="99"/>
        <v>580</v>
      </c>
      <c r="CC44" s="227">
        <f t="shared" si="99"/>
        <v>650</v>
      </c>
      <c r="CD44" s="227">
        <f t="shared" si="99"/>
        <v>800</v>
      </c>
      <c r="CE44" s="227">
        <f t="shared" si="99"/>
        <v>900</v>
      </c>
      <c r="CF44" s="227">
        <f t="shared" si="99"/>
        <v>950</v>
      </c>
      <c r="CG44" s="237"/>
      <c r="CH44" s="237"/>
      <c r="CI44" s="269">
        <f t="shared" si="9"/>
        <v>19.013201842383452</v>
      </c>
      <c r="CJ44" s="261">
        <v>600011018.4612</v>
      </c>
      <c r="CK44" s="262">
        <v>1078.3223780000001</v>
      </c>
      <c r="CL44" s="262">
        <v>1060.5450000000001</v>
      </c>
      <c r="CM44" s="262">
        <v>1025.9382089999999</v>
      </c>
      <c r="CN44" s="262">
        <v>992.92825860000005</v>
      </c>
      <c r="CO44" s="263">
        <v>-13.777953520000001</v>
      </c>
      <c r="CP44" s="263">
        <v>0</v>
      </c>
      <c r="CQ44" s="263">
        <v>-9.9291431139999997E-2</v>
      </c>
      <c r="CR44" s="263">
        <v>-91.401238169999999</v>
      </c>
      <c r="CS44" s="263">
        <f t="shared" si="10"/>
        <v>2.6538934400000009</v>
      </c>
      <c r="CT44" s="237"/>
      <c r="CU44" s="237"/>
      <c r="CV44" s="237"/>
      <c r="CW44" s="237"/>
      <c r="CX44" s="237"/>
      <c r="CY44" s="237"/>
      <c r="CZ44" s="237"/>
      <c r="DA44" s="237"/>
      <c r="DB44" s="237"/>
      <c r="DC44" s="237"/>
      <c r="DD44" s="237"/>
      <c r="DE44" s="237"/>
      <c r="DF44" s="237"/>
      <c r="DG44" s="237"/>
    </row>
    <row r="45" spans="1:111" ht="7.5" customHeight="1" x14ac:dyDescent="0.25">
      <c r="A45" s="237"/>
      <c r="B45" s="238"/>
      <c r="C45" s="126" t="s">
        <v>254</v>
      </c>
      <c r="D45" s="126"/>
      <c r="E45" s="126"/>
      <c r="F45" s="126"/>
      <c r="G45" s="126" t="s">
        <v>87</v>
      </c>
      <c r="H45" s="126"/>
      <c r="I45" s="238"/>
      <c r="J45" s="238"/>
      <c r="K45" s="238"/>
      <c r="L45" s="238"/>
      <c r="M45" s="238"/>
      <c r="N45" s="238"/>
      <c r="O45" s="238"/>
      <c r="P45" s="237"/>
      <c r="Q45" s="145"/>
      <c r="R45" s="131" t="str">
        <f t="shared" si="89"/>
        <v/>
      </c>
      <c r="S45" s="131">
        <f t="shared" si="90"/>
        <v>1052.3589999999899</v>
      </c>
      <c r="T45" s="131">
        <f t="shared" si="91"/>
        <v>1062.4549999999899</v>
      </c>
      <c r="U45" s="131" t="str">
        <f t="shared" si="92"/>
        <v/>
      </c>
      <c r="V45" s="131" t="str">
        <f t="shared" si="93"/>
        <v/>
      </c>
      <c r="W45" s="131" t="str">
        <f t="shared" si="94"/>
        <v/>
      </c>
      <c r="X45" s="131" t="str">
        <f t="shared" si="95"/>
        <v/>
      </c>
      <c r="Y45" s="131">
        <f t="shared" si="96"/>
        <v>991.875</v>
      </c>
      <c r="Z45" s="131"/>
      <c r="AA45" s="85"/>
      <c r="AB45" s="85"/>
      <c r="AC45" s="85"/>
      <c r="AD45" s="264"/>
      <c r="AE45" s="265"/>
      <c r="AF45" s="266" t="str">
        <f t="shared" si="80"/>
        <v/>
      </c>
      <c r="AG45" s="266">
        <f t="shared" si="80"/>
        <v>9</v>
      </c>
      <c r="AH45" s="266">
        <f t="shared" si="80"/>
        <v>14</v>
      </c>
      <c r="AI45" s="266" t="str">
        <f t="shared" si="80"/>
        <v/>
      </c>
      <c r="AJ45" s="266" t="str">
        <f t="shared" si="80"/>
        <v/>
      </c>
      <c r="AK45" s="266" t="str">
        <f t="shared" si="80"/>
        <v/>
      </c>
      <c r="AL45" s="266" t="str">
        <f t="shared" si="80"/>
        <v/>
      </c>
      <c r="AM45" s="266">
        <f t="shared" si="80"/>
        <v>36</v>
      </c>
      <c r="AN45" s="239"/>
      <c r="AO45" s="239"/>
      <c r="AP45" s="239"/>
      <c r="AQ45" s="239"/>
      <c r="AR45" s="239"/>
      <c r="AS45" s="239">
        <v>3</v>
      </c>
      <c r="AT45" s="240" t="s">
        <v>245</v>
      </c>
      <c r="AU45" s="240" t="s">
        <v>61</v>
      </c>
      <c r="AV45" s="239">
        <v>35</v>
      </c>
      <c r="AW45" s="240" t="str">
        <f t="shared" si="81"/>
        <v>r04_stage</v>
      </c>
      <c r="AX45" s="237"/>
      <c r="AY45" s="239">
        <f t="shared" si="85"/>
        <v>36</v>
      </c>
      <c r="AZ45" s="237"/>
      <c r="BA45" s="227">
        <f t="shared" ref="BA45:BJ45" si="100">IF(BA29=0,$BA$18,BA29)</f>
        <v>997</v>
      </c>
      <c r="BB45" s="227">
        <f t="shared" si="100"/>
        <v>1055</v>
      </c>
      <c r="BC45" s="227">
        <f t="shared" si="100"/>
        <v>1050</v>
      </c>
      <c r="BD45" s="227">
        <f t="shared" si="100"/>
        <v>1045</v>
      </c>
      <c r="BE45" s="227">
        <f t="shared" si="100"/>
        <v>1041</v>
      </c>
      <c r="BF45" s="227">
        <f t="shared" si="100"/>
        <v>1042</v>
      </c>
      <c r="BG45" s="227">
        <f t="shared" si="100"/>
        <v>1040</v>
      </c>
      <c r="BH45" s="227">
        <f t="shared" si="100"/>
        <v>1050</v>
      </c>
      <c r="BI45" s="227">
        <f t="shared" si="100"/>
        <v>1075</v>
      </c>
      <c r="BJ45" s="227">
        <f t="shared" si="100"/>
        <v>997</v>
      </c>
      <c r="BK45" s="237"/>
      <c r="BL45" s="227">
        <f t="shared" ref="BL45:BU45" si="101">IF(BL29=0,$BL$18,BL29)</f>
        <v>997</v>
      </c>
      <c r="BM45" s="227">
        <f t="shared" si="101"/>
        <v>1045</v>
      </c>
      <c r="BN45" s="227">
        <f t="shared" si="101"/>
        <v>1039</v>
      </c>
      <c r="BO45" s="227">
        <f t="shared" si="101"/>
        <v>1040</v>
      </c>
      <c r="BP45" s="227">
        <f t="shared" si="101"/>
        <v>1041</v>
      </c>
      <c r="BQ45" s="227">
        <f t="shared" si="101"/>
        <v>1042</v>
      </c>
      <c r="BR45" s="227">
        <f t="shared" si="101"/>
        <v>1040</v>
      </c>
      <c r="BS45" s="227">
        <f t="shared" si="101"/>
        <v>1050</v>
      </c>
      <c r="BT45" s="227">
        <f t="shared" si="101"/>
        <v>1075</v>
      </c>
      <c r="BU45" s="227">
        <f t="shared" si="101"/>
        <v>997</v>
      </c>
      <c r="BV45" s="237"/>
      <c r="BW45" s="227">
        <f t="shared" ref="BW45:CF45" si="102">IF(BW29=0,$BW$18,BW29)</f>
        <v>530</v>
      </c>
      <c r="BX45" s="227">
        <f t="shared" si="102"/>
        <v>850</v>
      </c>
      <c r="BY45" s="227">
        <f t="shared" si="102"/>
        <v>700</v>
      </c>
      <c r="BZ45" s="227">
        <f t="shared" si="102"/>
        <v>620</v>
      </c>
      <c r="CA45" s="227">
        <f t="shared" si="102"/>
        <v>580</v>
      </c>
      <c r="CB45" s="227">
        <f t="shared" si="102"/>
        <v>620</v>
      </c>
      <c r="CC45" s="227">
        <f t="shared" si="102"/>
        <v>700</v>
      </c>
      <c r="CD45" s="227">
        <f t="shared" si="102"/>
        <v>800</v>
      </c>
      <c r="CE45" s="227">
        <f t="shared" si="102"/>
        <v>900</v>
      </c>
      <c r="CF45" s="227">
        <f t="shared" si="102"/>
        <v>530</v>
      </c>
      <c r="CG45" s="237"/>
      <c r="CH45" s="237"/>
      <c r="CI45" s="269">
        <f t="shared" si="9"/>
        <v>20.957480728927422</v>
      </c>
      <c r="CJ45" s="261">
        <v>661367793.85119998</v>
      </c>
      <c r="CK45" s="262">
        <v>1078.3223780000001</v>
      </c>
      <c r="CL45" s="262">
        <v>1060.5450000000001</v>
      </c>
      <c r="CM45" s="262">
        <v>1025.935739</v>
      </c>
      <c r="CN45" s="262">
        <v>992.91568710000001</v>
      </c>
      <c r="CO45" s="263">
        <v>-13.777953520000001</v>
      </c>
      <c r="CP45" s="263">
        <v>0</v>
      </c>
      <c r="CQ45" s="263">
        <v>-8.5695113269999998E-2</v>
      </c>
      <c r="CR45" s="263">
        <v>-89.580254280000005</v>
      </c>
      <c r="CS45" s="263">
        <f t="shared" si="10"/>
        <v>2.6538934400000009</v>
      </c>
      <c r="CT45" s="237"/>
      <c r="CU45" s="237"/>
      <c r="CV45" s="237"/>
      <c r="CW45" s="237"/>
      <c r="CX45" s="237"/>
      <c r="CY45" s="237"/>
      <c r="CZ45" s="237"/>
      <c r="DA45" s="237"/>
      <c r="DB45" s="237"/>
      <c r="DC45" s="237"/>
      <c r="DD45" s="237"/>
      <c r="DE45" s="237"/>
      <c r="DF45" s="237"/>
      <c r="DG45" s="237"/>
    </row>
    <row r="46" spans="1:111" ht="7.5" customHeight="1" x14ac:dyDescent="0.25">
      <c r="A46" s="237"/>
      <c r="B46" s="238"/>
      <c r="C46" s="126" t="s">
        <v>253</v>
      </c>
      <c r="D46" s="126"/>
      <c r="E46" s="126"/>
      <c r="F46" s="126"/>
      <c r="G46" s="126"/>
      <c r="H46" s="126"/>
      <c r="I46" s="238"/>
      <c r="J46" s="238"/>
      <c r="K46" s="238"/>
      <c r="L46" s="238"/>
      <c r="M46" s="238"/>
      <c r="N46" s="238"/>
      <c r="O46" s="238"/>
      <c r="P46" s="237"/>
      <c r="Q46" s="145"/>
      <c r="R46" s="131" t="str">
        <f t="shared" si="89"/>
        <v/>
      </c>
      <c r="S46" s="131" t="str">
        <f t="shared" si="90"/>
        <v/>
      </c>
      <c r="T46" s="131">
        <f t="shared" si="91"/>
        <v>1060.5450000000001</v>
      </c>
      <c r="U46" s="131" t="str">
        <f t="shared" si="92"/>
        <v/>
      </c>
      <c r="V46" s="131" t="str">
        <f t="shared" si="93"/>
        <v/>
      </c>
      <c r="W46" s="131" t="str">
        <f t="shared" si="94"/>
        <v/>
      </c>
      <c r="X46" s="131" t="str">
        <f t="shared" si="95"/>
        <v/>
      </c>
      <c r="Y46" s="131" t="str">
        <f t="shared" si="96"/>
        <v/>
      </c>
      <c r="Z46" s="85"/>
      <c r="AA46" s="85"/>
      <c r="AB46" s="85"/>
      <c r="AC46" s="85"/>
      <c r="AD46" s="264"/>
      <c r="AE46" s="265"/>
      <c r="AF46" s="266" t="str">
        <f t="shared" si="80"/>
        <v/>
      </c>
      <c r="AG46" s="266" t="str">
        <f t="shared" si="80"/>
        <v/>
      </c>
      <c r="AH46" s="266">
        <f t="shared" si="80"/>
        <v>15</v>
      </c>
      <c r="AI46" s="266" t="str">
        <f t="shared" si="80"/>
        <v/>
      </c>
      <c r="AJ46" s="266" t="str">
        <f t="shared" si="80"/>
        <v/>
      </c>
      <c r="AK46" s="266" t="str">
        <f t="shared" si="80"/>
        <v/>
      </c>
      <c r="AL46" s="266" t="str">
        <f t="shared" si="80"/>
        <v/>
      </c>
      <c r="AM46" s="266" t="str">
        <f t="shared" si="80"/>
        <v/>
      </c>
      <c r="AN46" s="239"/>
      <c r="AO46" s="239"/>
      <c r="AP46" s="239"/>
      <c r="AQ46" s="239"/>
      <c r="AR46" s="239">
        <v>1</v>
      </c>
      <c r="AS46" s="239">
        <v>4</v>
      </c>
      <c r="AT46" s="240" t="s">
        <v>246</v>
      </c>
      <c r="AU46" s="240" t="s">
        <v>247</v>
      </c>
      <c r="AV46" s="239">
        <v>3</v>
      </c>
      <c r="AW46" s="240" t="str">
        <f t="shared" si="81"/>
        <v>r01_flow</v>
      </c>
      <c r="AX46" s="237"/>
      <c r="AY46" s="239">
        <f t="shared" si="85"/>
        <v>4</v>
      </c>
      <c r="AZ46" s="237"/>
      <c r="BA46" s="227">
        <f t="shared" ref="BA46:BJ46" si="103">IF(BA30=0,$BA$18,BA30)</f>
        <v>1027</v>
      </c>
      <c r="BB46" s="227">
        <f t="shared" si="103"/>
        <v>1028</v>
      </c>
      <c r="BC46" s="227">
        <f t="shared" si="103"/>
        <v>1028</v>
      </c>
      <c r="BD46" s="227">
        <f t="shared" si="103"/>
        <v>1032</v>
      </c>
      <c r="BE46" s="227">
        <f t="shared" si="103"/>
        <v>1032</v>
      </c>
      <c r="BF46" s="227">
        <f t="shared" si="103"/>
        <v>1033</v>
      </c>
      <c r="BG46" s="227">
        <f t="shared" si="103"/>
        <v>1032</v>
      </c>
      <c r="BH46" s="227">
        <f t="shared" si="103"/>
        <v>1040</v>
      </c>
      <c r="BI46" s="227">
        <f t="shared" si="103"/>
        <v>1060</v>
      </c>
      <c r="BJ46" s="227">
        <f t="shared" si="103"/>
        <v>997</v>
      </c>
      <c r="BK46" s="237"/>
      <c r="BL46" s="227">
        <f t="shared" ref="BL46:BU46" si="104">IF(BL30=0,$BL$18,BL30)</f>
        <v>1027</v>
      </c>
      <c r="BM46" s="227">
        <f t="shared" si="104"/>
        <v>1028</v>
      </c>
      <c r="BN46" s="227">
        <f t="shared" si="104"/>
        <v>1028</v>
      </c>
      <c r="BO46" s="227">
        <f t="shared" si="104"/>
        <v>1032</v>
      </c>
      <c r="BP46" s="227">
        <f t="shared" si="104"/>
        <v>1032</v>
      </c>
      <c r="BQ46" s="227">
        <f t="shared" si="104"/>
        <v>1033</v>
      </c>
      <c r="BR46" s="227">
        <f t="shared" si="104"/>
        <v>1032</v>
      </c>
      <c r="BS46" s="227">
        <f t="shared" si="104"/>
        <v>1040</v>
      </c>
      <c r="BT46" s="227">
        <f t="shared" si="104"/>
        <v>1060</v>
      </c>
      <c r="BU46" s="227">
        <f t="shared" si="104"/>
        <v>997</v>
      </c>
      <c r="BV46" s="237"/>
      <c r="BW46" s="227">
        <f t="shared" ref="BW46:CF46" si="105">IF(BW30=0,$BW$18,BW30)</f>
        <v>900</v>
      </c>
      <c r="BX46" s="227">
        <f t="shared" si="105"/>
        <v>830</v>
      </c>
      <c r="BY46" s="227">
        <f t="shared" si="105"/>
        <v>710</v>
      </c>
      <c r="BZ46" s="227">
        <f t="shared" si="105"/>
        <v>640</v>
      </c>
      <c r="CA46" s="227">
        <f t="shared" si="105"/>
        <v>600</v>
      </c>
      <c r="CB46" s="227">
        <f t="shared" si="105"/>
        <v>650</v>
      </c>
      <c r="CC46" s="227">
        <f t="shared" si="105"/>
        <v>700</v>
      </c>
      <c r="CD46" s="227">
        <f t="shared" si="105"/>
        <v>800</v>
      </c>
      <c r="CE46" s="227">
        <f t="shared" si="105"/>
        <v>900</v>
      </c>
      <c r="CF46" s="227">
        <f t="shared" si="105"/>
        <v>530</v>
      </c>
      <c r="CG46" s="237"/>
      <c r="CH46" s="237"/>
      <c r="CI46" s="269">
        <f t="shared" si="9"/>
        <v>23.09618750412579</v>
      </c>
      <c r="CJ46" s="261">
        <v>728860246.7802</v>
      </c>
      <c r="CK46" s="262">
        <v>1078.3223780000001</v>
      </c>
      <c r="CL46" s="262">
        <v>1060.5450000000001</v>
      </c>
      <c r="CM46" s="262">
        <v>1025.933215</v>
      </c>
      <c r="CN46" s="262">
        <v>992.90349300000003</v>
      </c>
      <c r="CO46" s="263">
        <v>-13.777953520000001</v>
      </c>
      <c r="CP46" s="263">
        <v>0</v>
      </c>
      <c r="CQ46" s="263">
        <v>-7.2645549490000003E-2</v>
      </c>
      <c r="CR46" s="263">
        <v>-87.827954480000002</v>
      </c>
      <c r="CS46" s="263">
        <f t="shared" si="10"/>
        <v>2.6538934400000009</v>
      </c>
      <c r="CT46" s="237"/>
      <c r="CU46" s="237"/>
      <c r="CV46" s="237"/>
      <c r="CW46" s="237"/>
      <c r="CX46" s="237"/>
      <c r="CY46" s="237"/>
      <c r="CZ46" s="237"/>
      <c r="DA46" s="237"/>
      <c r="DB46" s="237"/>
      <c r="DC46" s="237"/>
      <c r="DD46" s="237"/>
      <c r="DE46" s="237"/>
      <c r="DF46" s="237"/>
      <c r="DG46" s="237"/>
    </row>
    <row r="47" spans="1:111" ht="7.5" customHeight="1" x14ac:dyDescent="0.25">
      <c r="A47" s="237"/>
      <c r="B47" s="238"/>
      <c r="C47" s="126" t="s">
        <v>251</v>
      </c>
      <c r="D47" s="126"/>
      <c r="E47" s="126"/>
      <c r="F47" s="126"/>
      <c r="G47" s="126"/>
      <c r="H47" s="126"/>
      <c r="I47" s="238"/>
      <c r="J47" s="238"/>
      <c r="K47" s="238"/>
      <c r="L47" s="238"/>
      <c r="M47" s="238"/>
      <c r="N47" s="238"/>
      <c r="O47" s="238"/>
      <c r="P47" s="237"/>
      <c r="Q47" s="145"/>
      <c r="R47" s="131">
        <v>1</v>
      </c>
      <c r="S47" s="131">
        <v>2</v>
      </c>
      <c r="T47" s="131">
        <v>3</v>
      </c>
      <c r="U47" s="131">
        <v>4</v>
      </c>
      <c r="V47" s="131">
        <v>5</v>
      </c>
      <c r="W47" s="131">
        <v>6</v>
      </c>
      <c r="X47" s="131">
        <v>7</v>
      </c>
      <c r="Y47" s="131">
        <v>8</v>
      </c>
      <c r="Z47" s="85"/>
      <c r="AA47" s="85"/>
      <c r="AB47" s="85"/>
      <c r="AC47" s="85"/>
      <c r="AD47" s="264"/>
      <c r="AE47" s="265"/>
      <c r="AF47" s="266">
        <f>R47</f>
        <v>1</v>
      </c>
      <c r="AG47" s="266">
        <f t="shared" ref="AG47:AM47" si="106">S47</f>
        <v>2</v>
      </c>
      <c r="AH47" s="266">
        <f t="shared" si="106"/>
        <v>3</v>
      </c>
      <c r="AI47" s="266">
        <f t="shared" si="106"/>
        <v>4</v>
      </c>
      <c r="AJ47" s="266">
        <f t="shared" si="106"/>
        <v>5</v>
      </c>
      <c r="AK47" s="266">
        <f t="shared" si="106"/>
        <v>6</v>
      </c>
      <c r="AL47" s="266">
        <f t="shared" si="106"/>
        <v>7</v>
      </c>
      <c r="AM47" s="266">
        <f t="shared" si="106"/>
        <v>8</v>
      </c>
      <c r="AN47" s="239"/>
      <c r="AO47" s="239"/>
      <c r="AP47" s="239"/>
      <c r="AQ47" s="239"/>
      <c r="AR47" s="239">
        <v>2</v>
      </c>
      <c r="AS47" s="239">
        <v>5</v>
      </c>
      <c r="AT47" s="240" t="s">
        <v>248</v>
      </c>
      <c r="AU47" s="240" t="s">
        <v>247</v>
      </c>
      <c r="AV47" s="239">
        <v>14</v>
      </c>
      <c r="AW47" s="240" t="str">
        <f t="shared" si="81"/>
        <v>r02_flow</v>
      </c>
      <c r="AX47" s="237"/>
      <c r="AY47" s="239">
        <f t="shared" si="85"/>
        <v>15</v>
      </c>
      <c r="AZ47" s="237"/>
      <c r="BA47" s="227">
        <f t="shared" ref="BA47:BJ47" si="107">IF(BA31=0,$BA$18,BA31)</f>
        <v>997</v>
      </c>
      <c r="BB47" s="227">
        <f t="shared" si="107"/>
        <v>1004</v>
      </c>
      <c r="BC47" s="227">
        <f t="shared" si="107"/>
        <v>1008</v>
      </c>
      <c r="BD47" s="227">
        <f t="shared" si="107"/>
        <v>1014</v>
      </c>
      <c r="BE47" s="227">
        <f t="shared" si="107"/>
        <v>1020</v>
      </c>
      <c r="BF47" s="227">
        <f t="shared" si="107"/>
        <v>1027</v>
      </c>
      <c r="BG47" s="227">
        <f t="shared" si="107"/>
        <v>1032</v>
      </c>
      <c r="BH47" s="227">
        <f t="shared" si="107"/>
        <v>1038</v>
      </c>
      <c r="BI47" s="227">
        <f t="shared" si="107"/>
        <v>1050</v>
      </c>
      <c r="BJ47" s="227">
        <f t="shared" si="107"/>
        <v>997</v>
      </c>
      <c r="BK47" s="237"/>
      <c r="BL47" s="227">
        <f t="shared" ref="BL47:BU47" si="108">IF(BL31=0,$BL$18,BL31)</f>
        <v>997</v>
      </c>
      <c r="BM47" s="227">
        <f t="shared" si="108"/>
        <v>1004</v>
      </c>
      <c r="BN47" s="227">
        <f t="shared" si="108"/>
        <v>1008</v>
      </c>
      <c r="BO47" s="227">
        <f t="shared" si="108"/>
        <v>1014</v>
      </c>
      <c r="BP47" s="227">
        <f t="shared" si="108"/>
        <v>1020</v>
      </c>
      <c r="BQ47" s="227">
        <f t="shared" si="108"/>
        <v>1027</v>
      </c>
      <c r="BR47" s="227">
        <f t="shared" si="108"/>
        <v>1032</v>
      </c>
      <c r="BS47" s="227">
        <f t="shared" si="108"/>
        <v>1038</v>
      </c>
      <c r="BT47" s="227">
        <f t="shared" si="108"/>
        <v>1050</v>
      </c>
      <c r="BU47" s="227">
        <f t="shared" si="108"/>
        <v>997</v>
      </c>
      <c r="BV47" s="237"/>
      <c r="BW47" s="227">
        <f t="shared" ref="BW47:CF47" si="109">IF(BW31=0,$BW$18,BW31)</f>
        <v>900</v>
      </c>
      <c r="BX47" s="227">
        <f t="shared" si="109"/>
        <v>810</v>
      </c>
      <c r="BY47" s="227">
        <f t="shared" si="109"/>
        <v>750</v>
      </c>
      <c r="BZ47" s="227">
        <f t="shared" si="109"/>
        <v>700</v>
      </c>
      <c r="CA47" s="227">
        <f t="shared" si="109"/>
        <v>650</v>
      </c>
      <c r="CB47" s="227">
        <f t="shared" si="109"/>
        <v>700</v>
      </c>
      <c r="CC47" s="227">
        <f t="shared" si="109"/>
        <v>750</v>
      </c>
      <c r="CD47" s="227">
        <f t="shared" si="109"/>
        <v>800</v>
      </c>
      <c r="CE47" s="227">
        <f t="shared" si="109"/>
        <v>900</v>
      </c>
      <c r="CF47" s="227">
        <f t="shared" si="109"/>
        <v>530</v>
      </c>
      <c r="CG47" s="237"/>
      <c r="CH47" s="237"/>
      <c r="CI47" s="269">
        <f t="shared" si="9"/>
        <v>25.448764956843991</v>
      </c>
      <c r="CJ47" s="261">
        <v>803101945.00209999</v>
      </c>
      <c r="CK47" s="262">
        <v>1078.3223780000001</v>
      </c>
      <c r="CL47" s="262">
        <v>1060.5450000000001</v>
      </c>
      <c r="CM47" s="262">
        <v>1025.9306409999999</v>
      </c>
      <c r="CN47" s="262">
        <v>992.89176840000005</v>
      </c>
      <c r="CO47" s="263">
        <v>-13.777953520000001</v>
      </c>
      <c r="CP47" s="263">
        <v>0</v>
      </c>
      <c r="CQ47" s="263">
        <v>-6.023494997E-2</v>
      </c>
      <c r="CR47" s="263">
        <v>-86.156186770000005</v>
      </c>
      <c r="CS47" s="263">
        <f t="shared" si="10"/>
        <v>2.6538934400000009</v>
      </c>
      <c r="CT47" s="237"/>
      <c r="CU47" s="237"/>
      <c r="CV47" s="237"/>
      <c r="CW47" s="237"/>
      <c r="CX47" s="237"/>
      <c r="CY47" s="237"/>
      <c r="CZ47" s="237"/>
      <c r="DA47" s="237"/>
      <c r="DB47" s="237"/>
      <c r="DC47" s="237"/>
      <c r="DD47" s="237"/>
      <c r="DE47" s="237"/>
      <c r="DF47" s="237"/>
      <c r="DG47" s="237"/>
    </row>
    <row r="48" spans="1:111" ht="7.5" customHeight="1" x14ac:dyDescent="0.25">
      <c r="A48" s="237"/>
      <c r="B48" s="238"/>
      <c r="C48" s="126" t="s">
        <v>252</v>
      </c>
      <c r="D48" s="126"/>
      <c r="E48" s="126"/>
      <c r="F48" s="126"/>
      <c r="G48" s="126"/>
      <c r="H48" s="126"/>
      <c r="I48" s="238"/>
      <c r="J48" s="238"/>
      <c r="K48" s="238"/>
      <c r="L48" s="238"/>
      <c r="M48" s="238"/>
      <c r="N48" s="238"/>
      <c r="O48" s="238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  <c r="AA48" s="237"/>
      <c r="AB48" s="237"/>
      <c r="AC48" s="237"/>
      <c r="AD48" s="255"/>
      <c r="AE48" s="251"/>
      <c r="AF48" s="258"/>
      <c r="AG48" s="258"/>
      <c r="AH48" s="258"/>
      <c r="AI48" s="258"/>
      <c r="AJ48" s="258"/>
      <c r="AK48" s="258"/>
      <c r="AL48" s="258"/>
      <c r="AM48" s="237"/>
      <c r="AN48" s="239"/>
      <c r="AO48" s="239"/>
      <c r="AP48" s="239"/>
      <c r="AQ48" s="239"/>
      <c r="AR48" s="239">
        <v>3</v>
      </c>
      <c r="AS48" s="239">
        <v>6</v>
      </c>
      <c r="AT48" s="240" t="s">
        <v>249</v>
      </c>
      <c r="AU48" s="240" t="s">
        <v>247</v>
      </c>
      <c r="AV48" s="239">
        <v>26</v>
      </c>
      <c r="AW48" s="240" t="str">
        <f t="shared" si="81"/>
        <v>r03_flow</v>
      </c>
      <c r="AX48" s="237"/>
      <c r="AY48" s="239">
        <f t="shared" si="85"/>
        <v>27</v>
      </c>
      <c r="AZ48" s="237"/>
      <c r="BA48" s="227">
        <f t="shared" ref="BA48:BJ48" si="110">IF(BA32=0,$BA$18,BA32)</f>
        <v>997</v>
      </c>
      <c r="BB48" s="227">
        <f t="shared" si="110"/>
        <v>1030</v>
      </c>
      <c r="BC48" s="227">
        <f t="shared" si="110"/>
        <v>1040</v>
      </c>
      <c r="BD48" s="227">
        <f t="shared" si="110"/>
        <v>1045</v>
      </c>
      <c r="BE48" s="227">
        <f t="shared" si="110"/>
        <v>1050</v>
      </c>
      <c r="BF48" s="227">
        <f t="shared" si="110"/>
        <v>1050</v>
      </c>
      <c r="BG48" s="227">
        <f t="shared" si="110"/>
        <v>1050</v>
      </c>
      <c r="BH48" s="227">
        <f t="shared" si="110"/>
        <v>1050</v>
      </c>
      <c r="BI48" s="227">
        <f t="shared" si="110"/>
        <v>1044</v>
      </c>
      <c r="BJ48" s="227">
        <f t="shared" si="110"/>
        <v>997</v>
      </c>
      <c r="BK48" s="237"/>
      <c r="BL48" s="227">
        <f t="shared" ref="BL48:BU48" si="111">IF(BL32=0,$BL$18,BL32)</f>
        <v>997</v>
      </c>
      <c r="BM48" s="227">
        <f t="shared" si="111"/>
        <v>1030</v>
      </c>
      <c r="BN48" s="227">
        <f t="shared" si="111"/>
        <v>1040</v>
      </c>
      <c r="BO48" s="227">
        <f t="shared" si="111"/>
        <v>1045</v>
      </c>
      <c r="BP48" s="227">
        <f t="shared" si="111"/>
        <v>1050</v>
      </c>
      <c r="BQ48" s="227">
        <f t="shared" si="111"/>
        <v>1050</v>
      </c>
      <c r="BR48" s="227">
        <f t="shared" si="111"/>
        <v>1050</v>
      </c>
      <c r="BS48" s="227">
        <f t="shared" si="111"/>
        <v>1050</v>
      </c>
      <c r="BT48" s="227">
        <f t="shared" si="111"/>
        <v>1044</v>
      </c>
      <c r="BU48" s="227">
        <f t="shared" si="111"/>
        <v>997</v>
      </c>
      <c r="BV48" s="237"/>
      <c r="BW48" s="227">
        <f t="shared" ref="BW48:CF48" si="112">IF(BW32=0,$BW$18,BW32)</f>
        <v>530</v>
      </c>
      <c r="BX48" s="227">
        <f t="shared" si="112"/>
        <v>950</v>
      </c>
      <c r="BY48" s="227">
        <f t="shared" si="112"/>
        <v>850</v>
      </c>
      <c r="BZ48" s="227">
        <f t="shared" si="112"/>
        <v>850</v>
      </c>
      <c r="CA48" s="227">
        <f t="shared" si="112"/>
        <v>850</v>
      </c>
      <c r="CB48" s="227">
        <f t="shared" si="112"/>
        <v>850</v>
      </c>
      <c r="CC48" s="227">
        <f t="shared" si="112"/>
        <v>850</v>
      </c>
      <c r="CD48" s="227">
        <f t="shared" si="112"/>
        <v>850</v>
      </c>
      <c r="CE48" s="227">
        <f t="shared" si="112"/>
        <v>850</v>
      </c>
      <c r="CF48" s="227">
        <f t="shared" si="112"/>
        <v>530</v>
      </c>
      <c r="CG48" s="237"/>
      <c r="CH48" s="237"/>
      <c r="CI48" s="269">
        <f t="shared" si="9"/>
        <v>28.036600154834336</v>
      </c>
      <c r="CJ48" s="261">
        <v>884767813.04620004</v>
      </c>
      <c r="CK48" s="262">
        <v>1078.3223780000001</v>
      </c>
      <c r="CL48" s="262">
        <v>1060.5450000000001</v>
      </c>
      <c r="CM48" s="262">
        <v>1025.928015</v>
      </c>
      <c r="CN48" s="262">
        <v>992.8806065</v>
      </c>
      <c r="CO48" s="263">
        <v>-13.777953520000001</v>
      </c>
      <c r="CP48" s="263">
        <v>0</v>
      </c>
      <c r="CQ48" s="263">
        <v>-4.855431122E-2</v>
      </c>
      <c r="CR48" s="263">
        <v>-84.576586289999995</v>
      </c>
      <c r="CS48" s="263">
        <f t="shared" si="10"/>
        <v>2.6538934400000009</v>
      </c>
      <c r="CT48" s="237"/>
      <c r="CU48" s="237"/>
      <c r="CV48" s="237"/>
      <c r="CW48" s="237"/>
      <c r="CX48" s="237"/>
      <c r="CY48" s="237"/>
      <c r="CZ48" s="237"/>
      <c r="DA48" s="237"/>
      <c r="DB48" s="237"/>
      <c r="DC48" s="237"/>
      <c r="DD48" s="237"/>
      <c r="DE48" s="237"/>
      <c r="DF48" s="237"/>
      <c r="DG48" s="237"/>
    </row>
    <row r="49" spans="1:111" ht="7.5" customHeight="1" x14ac:dyDescent="0.25">
      <c r="A49" s="237"/>
      <c r="B49" s="238"/>
      <c r="C49" s="126"/>
      <c r="D49" s="126"/>
      <c r="E49" s="126"/>
      <c r="F49" s="126"/>
      <c r="G49" s="126"/>
      <c r="H49" s="126"/>
      <c r="I49" s="238"/>
      <c r="J49" s="238"/>
      <c r="K49" s="238"/>
      <c r="L49" s="238"/>
      <c r="M49" s="238"/>
      <c r="N49" s="238"/>
      <c r="O49" s="238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  <c r="AA49" s="237"/>
      <c r="AB49" s="237"/>
      <c r="AC49" s="237"/>
      <c r="AD49" s="255"/>
      <c r="AE49" s="251"/>
      <c r="AF49" s="258"/>
      <c r="AG49" s="258"/>
      <c r="AH49" s="258"/>
      <c r="AI49" s="258"/>
      <c r="AJ49" s="258"/>
      <c r="AK49" s="258"/>
      <c r="AL49" s="258"/>
      <c r="AM49" s="237"/>
      <c r="AN49" s="239"/>
      <c r="AO49" s="239"/>
      <c r="AP49" s="239"/>
      <c r="AQ49" s="239"/>
      <c r="AR49" s="239">
        <v>4</v>
      </c>
      <c r="AS49" s="239">
        <v>7</v>
      </c>
      <c r="AT49" s="240" t="s">
        <v>250</v>
      </c>
      <c r="AU49" s="240" t="s">
        <v>247</v>
      </c>
      <c r="AV49" s="239">
        <v>35</v>
      </c>
      <c r="AW49" s="240" t="str">
        <f t="shared" si="81"/>
        <v>r04_flow</v>
      </c>
      <c r="AX49" s="237"/>
      <c r="AY49" s="239">
        <f t="shared" si="85"/>
        <v>36</v>
      </c>
      <c r="AZ49" s="237"/>
      <c r="BA49" s="227">
        <f t="shared" ref="BA49:BJ49" si="113">IF(BA33=0,$BA$18,BA33)</f>
        <v>997</v>
      </c>
      <c r="BB49" s="227">
        <f t="shared" si="113"/>
        <v>997</v>
      </c>
      <c r="BC49" s="227">
        <f t="shared" si="113"/>
        <v>1080</v>
      </c>
      <c r="BD49" s="227">
        <f t="shared" si="113"/>
        <v>1080</v>
      </c>
      <c r="BE49" s="227">
        <f t="shared" si="113"/>
        <v>1080</v>
      </c>
      <c r="BF49" s="227">
        <f t="shared" si="113"/>
        <v>1080</v>
      </c>
      <c r="BG49" s="227">
        <f t="shared" si="113"/>
        <v>997</v>
      </c>
      <c r="BH49" s="227">
        <f t="shared" si="113"/>
        <v>997</v>
      </c>
      <c r="BI49" s="227">
        <f t="shared" si="113"/>
        <v>997</v>
      </c>
      <c r="BJ49" s="227">
        <f t="shared" si="113"/>
        <v>997</v>
      </c>
      <c r="BK49" s="237"/>
      <c r="BL49" s="227">
        <f t="shared" ref="BL49:BU49" si="114">IF(BL33=0,$BL$18,BL33)</f>
        <v>997</v>
      </c>
      <c r="BM49" s="227">
        <f t="shared" si="114"/>
        <v>997</v>
      </c>
      <c r="BN49" s="227">
        <f t="shared" si="114"/>
        <v>1080</v>
      </c>
      <c r="BO49" s="227">
        <f t="shared" si="114"/>
        <v>1080</v>
      </c>
      <c r="BP49" s="227">
        <f t="shared" si="114"/>
        <v>1080</v>
      </c>
      <c r="BQ49" s="227">
        <f t="shared" si="114"/>
        <v>1080</v>
      </c>
      <c r="BR49" s="227">
        <f t="shared" si="114"/>
        <v>997</v>
      </c>
      <c r="BS49" s="227">
        <f t="shared" si="114"/>
        <v>997</v>
      </c>
      <c r="BT49" s="227">
        <f t="shared" si="114"/>
        <v>997</v>
      </c>
      <c r="BU49" s="227">
        <f t="shared" si="114"/>
        <v>997</v>
      </c>
      <c r="BV49" s="237"/>
      <c r="BW49" s="227">
        <f t="shared" ref="BW49:CF49" si="115">IF(BW33=0,$BW$18,BW33)</f>
        <v>530</v>
      </c>
      <c r="BX49" s="227">
        <f t="shared" si="115"/>
        <v>530</v>
      </c>
      <c r="BY49" s="227">
        <f t="shared" si="115"/>
        <v>950</v>
      </c>
      <c r="BZ49" s="227">
        <f t="shared" si="115"/>
        <v>950</v>
      </c>
      <c r="CA49" s="227">
        <f t="shared" si="115"/>
        <v>950</v>
      </c>
      <c r="CB49" s="227">
        <f t="shared" si="115"/>
        <v>950</v>
      </c>
      <c r="CC49" s="227">
        <f t="shared" si="115"/>
        <v>530</v>
      </c>
      <c r="CD49" s="227">
        <f t="shared" si="115"/>
        <v>530</v>
      </c>
      <c r="CE49" s="227">
        <f t="shared" si="115"/>
        <v>530</v>
      </c>
      <c r="CF49" s="227">
        <f t="shared" si="115"/>
        <v>530</v>
      </c>
      <c r="CG49" s="237"/>
      <c r="CH49" s="237"/>
      <c r="CI49" s="269">
        <f t="shared" si="9"/>
        <v>30.883218872626561</v>
      </c>
      <c r="CJ49" s="261">
        <v>974600267.89479995</v>
      </c>
      <c r="CK49" s="262">
        <v>1078.3223780000001</v>
      </c>
      <c r="CL49" s="262">
        <v>1060.5450000000001</v>
      </c>
      <c r="CM49" s="262">
        <v>1025.9253349999999</v>
      </c>
      <c r="CN49" s="262">
        <v>992.87009799999998</v>
      </c>
      <c r="CO49" s="263">
        <v>-13.777953520000001</v>
      </c>
      <c r="CP49" s="263">
        <v>0</v>
      </c>
      <c r="CQ49" s="263">
        <v>-3.7690643310000001E-2</v>
      </c>
      <c r="CR49" s="263">
        <v>-83.100121490000006</v>
      </c>
      <c r="CS49" s="263">
        <f t="shared" si="10"/>
        <v>2.6538934400000009</v>
      </c>
      <c r="CT49" s="237"/>
      <c r="CU49" s="237"/>
      <c r="CV49" s="237"/>
      <c r="CW49" s="237"/>
      <c r="CX49" s="237"/>
      <c r="CY49" s="237"/>
      <c r="CZ49" s="237"/>
      <c r="DA49" s="237"/>
      <c r="DB49" s="237"/>
      <c r="DC49" s="237"/>
      <c r="DD49" s="237"/>
      <c r="DE49" s="237"/>
      <c r="DF49" s="237"/>
      <c r="DG49" s="237"/>
    </row>
    <row r="50" spans="1:111" ht="14.1" customHeight="1" x14ac:dyDescent="0.25">
      <c r="A50" s="237"/>
      <c r="B50" s="238"/>
      <c r="C50" s="126"/>
      <c r="D50" s="126"/>
      <c r="E50" s="126"/>
      <c r="F50" s="126"/>
      <c r="G50" s="126"/>
      <c r="H50" s="126"/>
      <c r="I50" s="238"/>
      <c r="J50" s="238"/>
      <c r="K50" s="238"/>
      <c r="L50" s="238"/>
      <c r="M50" s="238"/>
      <c r="N50" s="238"/>
      <c r="O50" s="238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  <c r="AA50" s="237"/>
      <c r="AB50" s="237"/>
      <c r="AC50" s="237"/>
      <c r="AD50" s="255"/>
      <c r="AE50" s="251"/>
      <c r="AF50" s="258"/>
      <c r="AG50" s="258"/>
      <c r="AH50" s="258"/>
      <c r="AI50" s="258"/>
      <c r="AJ50" s="258"/>
      <c r="AK50" s="258"/>
      <c r="AL50" s="258"/>
      <c r="AM50" s="237"/>
      <c r="AN50" s="239"/>
      <c r="AO50" s="239"/>
      <c r="AP50" s="239"/>
      <c r="AQ50" s="239"/>
      <c r="AR50" s="239"/>
      <c r="AS50" s="239"/>
      <c r="AT50" s="240"/>
      <c r="AU50" s="240"/>
      <c r="AV50" s="240"/>
      <c r="AW50" s="239"/>
      <c r="AX50" s="237"/>
      <c r="AY50" s="237"/>
      <c r="AZ50" s="237"/>
      <c r="BA50" s="239"/>
      <c r="BB50" s="239"/>
      <c r="BC50" s="239"/>
      <c r="BD50" s="239"/>
      <c r="BE50" s="239"/>
      <c r="BF50" s="239"/>
      <c r="BG50" s="239"/>
      <c r="BH50" s="239"/>
      <c r="BI50" s="239"/>
      <c r="BJ50" s="239"/>
      <c r="BK50" s="237"/>
      <c r="BL50" s="237"/>
      <c r="BM50" s="237"/>
      <c r="BN50" s="237"/>
      <c r="BO50" s="237"/>
      <c r="BP50" s="237"/>
      <c r="BQ50" s="237"/>
      <c r="BR50" s="237"/>
      <c r="BS50" s="237"/>
      <c r="BT50" s="237"/>
      <c r="BU50" s="237"/>
      <c r="BV50" s="237"/>
      <c r="BW50" s="237"/>
      <c r="BX50" s="237"/>
      <c r="BY50" s="237"/>
      <c r="BZ50" s="237"/>
      <c r="CA50" s="237"/>
      <c r="CB50" s="237"/>
      <c r="CC50" s="237"/>
      <c r="CD50" s="237"/>
      <c r="CE50" s="237"/>
      <c r="CF50" s="237"/>
      <c r="CG50" s="237"/>
      <c r="CH50" s="237"/>
      <c r="CI50" s="269">
        <f t="shared" si="9"/>
        <v>34.014499462189775</v>
      </c>
      <c r="CJ50" s="261">
        <v>1073415968.228</v>
      </c>
      <c r="CK50" s="262">
        <v>1078.3223780000001</v>
      </c>
      <c r="CL50" s="262">
        <v>1060.5450000000001</v>
      </c>
      <c r="CM50" s="262">
        <v>1025.9225839999999</v>
      </c>
      <c r="CN50" s="262">
        <v>992.86032360000002</v>
      </c>
      <c r="CO50" s="263">
        <v>-13.777953520000001</v>
      </c>
      <c r="CP50" s="263">
        <v>0</v>
      </c>
      <c r="CQ50" s="263">
        <v>-2.7719454040000001E-2</v>
      </c>
      <c r="CR50" s="263">
        <v>-81.736143850000005</v>
      </c>
      <c r="CS50" s="263">
        <f t="shared" si="10"/>
        <v>2.6538934400000009</v>
      </c>
      <c r="CT50" s="237"/>
      <c r="CU50" s="237"/>
      <c r="CV50" s="237"/>
      <c r="CW50" s="237"/>
      <c r="CX50" s="237"/>
      <c r="CY50" s="237"/>
      <c r="CZ50" s="237"/>
      <c r="DA50" s="237"/>
      <c r="DB50" s="237"/>
      <c r="DC50" s="237"/>
      <c r="DD50" s="237"/>
      <c r="DE50" s="237"/>
      <c r="DF50" s="237"/>
      <c r="DG50" s="237"/>
    </row>
    <row r="51" spans="1:111" ht="14.1" customHeight="1" x14ac:dyDescent="0.25">
      <c r="CI51" s="269">
        <f t="shared" si="9"/>
        <v>37.458908110724515</v>
      </c>
      <c r="CJ51" s="261">
        <v>1182113238.595</v>
      </c>
      <c r="CK51" s="262">
        <v>1078.3223780000001</v>
      </c>
      <c r="CL51" s="262">
        <v>1060.5450000000001</v>
      </c>
      <c r="CM51" s="262">
        <v>1025.9197300000001</v>
      </c>
      <c r="CN51" s="262">
        <v>992.85135460000004</v>
      </c>
      <c r="CO51" s="263">
        <v>-13.777953520000001</v>
      </c>
      <c r="CP51" s="263">
        <v>0</v>
      </c>
      <c r="CQ51" s="263">
        <v>-1.870929616E-2</v>
      </c>
      <c r="CR51" s="263">
        <v>-80.492475459999994</v>
      </c>
      <c r="CS51" s="263">
        <f t="shared" si="10"/>
        <v>2.6538934400000009</v>
      </c>
    </row>
    <row r="52" spans="1:111" ht="14.1" customHeight="1" x14ac:dyDescent="0.25">
      <c r="CI52" s="269">
        <f t="shared" si="9"/>
        <v>41.247757624090546</v>
      </c>
      <c r="CJ52" s="261">
        <v>1301680235.9979999</v>
      </c>
      <c r="CK52" s="262">
        <v>1078.3223780000001</v>
      </c>
      <c r="CL52" s="262">
        <v>1060.5450000000001</v>
      </c>
      <c r="CM52" s="262">
        <v>1025.9166849999999</v>
      </c>
      <c r="CN52" s="262">
        <v>992.84324900000001</v>
      </c>
      <c r="CO52" s="263">
        <v>-13.777953520000001</v>
      </c>
      <c r="CP52" s="263">
        <v>0</v>
      </c>
      <c r="CQ52" s="263">
        <v>-1.072712179E-2</v>
      </c>
      <c r="CR52" s="263">
        <v>-79.375093550000003</v>
      </c>
      <c r="CS52" s="263">
        <f t="shared" si="10"/>
        <v>2.6538934400000009</v>
      </c>
    </row>
    <row r="53" spans="1:111" ht="14.1" customHeight="1" x14ac:dyDescent="0.25">
      <c r="CI53" s="269">
        <f t="shared" si="9"/>
        <v>45.41549208881537</v>
      </c>
      <c r="CJ53" s="261">
        <v>1433203933.142</v>
      </c>
      <c r="CK53" s="262">
        <v>1078.3223780000001</v>
      </c>
      <c r="CL53" s="262">
        <v>1060.5450000000001</v>
      </c>
      <c r="CM53" s="262">
        <v>1025.9131640000001</v>
      </c>
      <c r="CN53" s="262">
        <v>992.83604430000003</v>
      </c>
      <c r="CO53" s="263">
        <v>-13.777953520000001</v>
      </c>
      <c r="CP53" s="263">
        <v>0</v>
      </c>
      <c r="CQ53" s="263">
        <v>-3.8625034650000001E-3</v>
      </c>
      <c r="CR53" s="263">
        <v>-78.387205629999997</v>
      </c>
      <c r="CS53" s="263">
        <f t="shared" si="10"/>
        <v>2.6538934400000009</v>
      </c>
    </row>
    <row r="54" spans="1:111" ht="14.1" customHeight="1" x14ac:dyDescent="0.25">
      <c r="CI54" s="269">
        <f t="shared" si="9"/>
        <v>50</v>
      </c>
      <c r="CJ54" s="261">
        <v>1577880000</v>
      </c>
      <c r="CK54" s="262">
        <v>1078.3223780000001</v>
      </c>
      <c r="CL54" s="262">
        <v>1060.5450000000001</v>
      </c>
      <c r="CM54" s="262">
        <v>1025.9090000000001</v>
      </c>
      <c r="CN54" s="262">
        <v>992.82975260000001</v>
      </c>
      <c r="CO54" s="263">
        <v>-13.777953520000001</v>
      </c>
      <c r="CP54" s="263">
        <v>0</v>
      </c>
      <c r="CQ54" s="263">
        <v>0</v>
      </c>
      <c r="CR54" s="263">
        <v>-77.528588049999996</v>
      </c>
      <c r="CS54" s="263">
        <f t="shared" si="10"/>
        <v>2.6538934400000009</v>
      </c>
    </row>
    <row r="55" spans="1:111" ht="14.1" customHeight="1" x14ac:dyDescent="0.25">
      <c r="CI55" s="269">
        <f t="shared" si="9"/>
        <v>50.042958702309427</v>
      </c>
      <c r="CJ55" s="261">
        <v>1579235673.5439999</v>
      </c>
      <c r="CK55" s="262">
        <v>1078.3223780000001</v>
      </c>
      <c r="CL55" s="262">
        <v>1060.5450000000001</v>
      </c>
      <c r="CM55" s="262">
        <v>1025.9090000000001</v>
      </c>
      <c r="CN55" s="262">
        <v>992.82992920000004</v>
      </c>
      <c r="CO55" s="263">
        <v>-13.777953520000001</v>
      </c>
      <c r="CP55" s="263">
        <v>0</v>
      </c>
      <c r="CQ55" s="263">
        <v>0</v>
      </c>
      <c r="CR55" s="263">
        <v>-77.552393019999997</v>
      </c>
      <c r="CS55" s="263">
        <f t="shared" si="10"/>
        <v>2.6538934400000009</v>
      </c>
    </row>
    <row r="56" spans="1:111" ht="14.1" customHeight="1" x14ac:dyDescent="0.25">
      <c r="CI56" s="269">
        <f t="shared" si="9"/>
        <v>50.090213274837119</v>
      </c>
      <c r="CJ56" s="261">
        <v>1580726914.4419999</v>
      </c>
      <c r="CK56" s="262">
        <v>1078.3223780000001</v>
      </c>
      <c r="CL56" s="262">
        <v>1060.5450000000001</v>
      </c>
      <c r="CM56" s="262">
        <v>1025.9090000000001</v>
      </c>
      <c r="CN56" s="262">
        <v>992.83063749999997</v>
      </c>
      <c r="CO56" s="263">
        <v>-13.777953520000001</v>
      </c>
      <c r="CP56" s="263">
        <v>0</v>
      </c>
      <c r="CQ56" s="263">
        <v>0</v>
      </c>
      <c r="CR56" s="263">
        <v>-77.648140249999997</v>
      </c>
      <c r="CS56" s="263">
        <f t="shared" si="10"/>
        <v>2.6538934400000009</v>
      </c>
    </row>
    <row r="57" spans="1:111" ht="14.1" customHeight="1" x14ac:dyDescent="0.25">
      <c r="CI57" s="269">
        <f t="shared" si="9"/>
        <v>50.14219330462393</v>
      </c>
      <c r="CJ57" s="261">
        <v>1582367279.4300001</v>
      </c>
      <c r="CK57" s="262">
        <v>1078.3223780000001</v>
      </c>
      <c r="CL57" s="262">
        <v>1060.5450000000001</v>
      </c>
      <c r="CM57" s="262">
        <v>1025.9090000000001</v>
      </c>
      <c r="CN57" s="262">
        <v>992.83214910000004</v>
      </c>
      <c r="CO57" s="263">
        <v>-13.777953520000001</v>
      </c>
      <c r="CP57" s="263">
        <v>0</v>
      </c>
      <c r="CQ57" s="263">
        <v>0</v>
      </c>
      <c r="CR57" s="263">
        <v>-77.852873290000005</v>
      </c>
      <c r="CS57" s="263">
        <f t="shared" si="10"/>
        <v>2.6538934400000009</v>
      </c>
    </row>
    <row r="58" spans="1:111" ht="14.1" customHeight="1" x14ac:dyDescent="0.25">
      <c r="CI58" s="269">
        <f t="shared" si="9"/>
        <v>50.199371337395746</v>
      </c>
      <c r="CJ58" s="261">
        <v>1584171680.9170001</v>
      </c>
      <c r="CK58" s="262">
        <v>1078.3223780000001</v>
      </c>
      <c r="CL58" s="262">
        <v>1060.5450000000001</v>
      </c>
      <c r="CM58" s="262">
        <v>1025.9090000000001</v>
      </c>
      <c r="CN58" s="262">
        <v>992.83466290000001</v>
      </c>
      <c r="CO58" s="263">
        <v>-13.777953520000001</v>
      </c>
      <c r="CP58" s="263">
        <v>0</v>
      </c>
      <c r="CQ58" s="263">
        <v>0</v>
      </c>
      <c r="CR58" s="263">
        <v>-78.194132949999997</v>
      </c>
      <c r="CS58" s="263">
        <f t="shared" si="10"/>
        <v>2.6538934400000009</v>
      </c>
    </row>
    <row r="59" spans="1:111" ht="14.1" customHeight="1" x14ac:dyDescent="0.25">
      <c r="CI59" s="269">
        <f t="shared" si="9"/>
        <v>50.262267173454255</v>
      </c>
      <c r="CJ59" s="261">
        <v>1586156522.553</v>
      </c>
      <c r="CK59" s="262">
        <v>1078.3223780000001</v>
      </c>
      <c r="CL59" s="262">
        <v>1060.5450000000001</v>
      </c>
      <c r="CM59" s="262">
        <v>1025.91121</v>
      </c>
      <c r="CN59" s="262">
        <v>992.83829969999999</v>
      </c>
      <c r="CO59" s="263">
        <v>-13.777953520000001</v>
      </c>
      <c r="CP59" s="263">
        <v>0</v>
      </c>
      <c r="CQ59" s="263">
        <v>-1.344010946E-3</v>
      </c>
      <c r="CR59" s="263">
        <v>-78.689261819999999</v>
      </c>
      <c r="CS59" s="263">
        <f t="shared" si="10"/>
        <v>2.6538934400000009</v>
      </c>
    </row>
    <row r="60" spans="1:111" ht="14.1" customHeight="1" x14ac:dyDescent="0.25">
      <c r="CI60" s="269">
        <f t="shared" si="9"/>
        <v>50.331452593099598</v>
      </c>
      <c r="CJ60" s="261">
        <v>1588339848.352</v>
      </c>
      <c r="CK60" s="262">
        <v>1078.3223780000001</v>
      </c>
      <c r="CL60" s="262">
        <v>1060.5450000000001</v>
      </c>
      <c r="CM60" s="262">
        <v>1025.9131540000001</v>
      </c>
      <c r="CN60" s="262">
        <v>992.84310230000006</v>
      </c>
      <c r="CO60" s="263">
        <v>-13.777953520000001</v>
      </c>
      <c r="CP60" s="263">
        <v>0</v>
      </c>
      <c r="CQ60" s="263">
        <v>-3.8481051080000001E-3</v>
      </c>
      <c r="CR60" s="263">
        <v>-79.345433650000004</v>
      </c>
      <c r="CS60" s="263">
        <f t="shared" si="10"/>
        <v>2.6538934400000009</v>
      </c>
    </row>
    <row r="61" spans="1:111" ht="14.1" customHeight="1" x14ac:dyDescent="0.25">
      <c r="CI61" s="269">
        <f t="shared" si="9"/>
        <v>50.407556554712649</v>
      </c>
      <c r="CJ61" s="261">
        <v>1590741506.7309999</v>
      </c>
      <c r="CK61" s="262">
        <v>1078.3223780000001</v>
      </c>
      <c r="CL61" s="262">
        <v>1060.5450000000001</v>
      </c>
      <c r="CM61" s="262">
        <v>1025.915197</v>
      </c>
      <c r="CN61" s="262">
        <v>992.84906049999995</v>
      </c>
      <c r="CO61" s="263">
        <v>-13.777953520000001</v>
      </c>
      <c r="CP61" s="263">
        <v>0</v>
      </c>
      <c r="CQ61" s="263">
        <v>-7.4937307049999999E-3</v>
      </c>
      <c r="CR61" s="263">
        <v>-80.162934010000001</v>
      </c>
      <c r="CS61" s="263">
        <f t="shared" si="10"/>
        <v>2.6538934400000009</v>
      </c>
    </row>
    <row r="62" spans="1:111" ht="14.1" customHeight="1" x14ac:dyDescent="0.25">
      <c r="CI62" s="269">
        <f t="shared" si="9"/>
        <v>50.491270912490172</v>
      </c>
      <c r="CJ62" s="261">
        <v>1593383330.948</v>
      </c>
      <c r="CK62" s="262">
        <v>1078.3223780000001</v>
      </c>
      <c r="CL62" s="262">
        <v>1060.5450000000001</v>
      </c>
      <c r="CM62" s="262">
        <v>1025.9173699999999</v>
      </c>
      <c r="CN62" s="262">
        <v>992.85612619999995</v>
      </c>
      <c r="CO62" s="263">
        <v>-13.777953520000001</v>
      </c>
      <c r="CP62" s="263">
        <v>0</v>
      </c>
      <c r="CQ62" s="263">
        <v>-1.2366685360000001E-2</v>
      </c>
      <c r="CR62" s="263">
        <v>-81.137170049999995</v>
      </c>
      <c r="CS62" s="263">
        <f t="shared" si="10"/>
        <v>2.6538934400000009</v>
      </c>
    </row>
    <row r="63" spans="1:111" ht="14.1" customHeight="1" x14ac:dyDescent="0.25">
      <c r="CI63" s="269">
        <f t="shared" si="9"/>
        <v>50.583356706054957</v>
      </c>
      <c r="CJ63" s="261">
        <v>1596289337.5869999</v>
      </c>
      <c r="CK63" s="262">
        <v>1078.3223780000001</v>
      </c>
      <c r="CL63" s="262">
        <v>1060.5450000000001</v>
      </c>
      <c r="CM63" s="262">
        <v>1025.91966</v>
      </c>
      <c r="CN63" s="262">
        <v>992.86422649999997</v>
      </c>
      <c r="CO63" s="263">
        <v>-13.777953520000001</v>
      </c>
      <c r="CP63" s="263">
        <v>0</v>
      </c>
      <c r="CQ63" s="263">
        <v>-1.8507203900000001E-2</v>
      </c>
      <c r="CR63" s="263">
        <v>-82.260248450000006</v>
      </c>
      <c r="CS63" s="263">
        <f t="shared" si="10"/>
        <v>2.6538934400000009</v>
      </c>
    </row>
    <row r="64" spans="1:111" ht="14.1" customHeight="1" x14ac:dyDescent="0.25">
      <c r="CI64" s="269">
        <f t="shared" si="9"/>
        <v>50.684651078947702</v>
      </c>
      <c r="CJ64" s="261">
        <v>1599485944.8889999</v>
      </c>
      <c r="CK64" s="262">
        <v>1078.3223780000001</v>
      </c>
      <c r="CL64" s="262">
        <v>1060.5450000000001</v>
      </c>
      <c r="CM64" s="262">
        <v>1025.922045</v>
      </c>
      <c r="CN64" s="262">
        <v>992.8732728</v>
      </c>
      <c r="CO64" s="263">
        <v>-13.777953520000001</v>
      </c>
      <c r="CP64" s="263">
        <v>0</v>
      </c>
      <c r="CQ64" s="263">
        <v>-2.5908804149999999E-2</v>
      </c>
      <c r="CR64" s="263">
        <v>-83.522195089999997</v>
      </c>
      <c r="CS64" s="263">
        <f t="shared" si="10"/>
        <v>2.6538934400000009</v>
      </c>
    </row>
    <row r="65" spans="87:97" ht="14.1" customHeight="1" x14ac:dyDescent="0.25">
      <c r="CI65" s="269">
        <f t="shared" si="9"/>
        <v>50.796074889155065</v>
      </c>
      <c r="CJ65" s="261">
        <v>1603002212.9219999</v>
      </c>
      <c r="CK65" s="262">
        <v>1078.3223780000001</v>
      </c>
      <c r="CL65" s="262">
        <v>1060.5450000000001</v>
      </c>
      <c r="CM65" s="262">
        <v>1025.924497</v>
      </c>
      <c r="CN65" s="262">
        <v>992.88316769999994</v>
      </c>
      <c r="CO65" s="263">
        <v>-13.777953520000001</v>
      </c>
      <c r="CP65" s="263">
        <v>0</v>
      </c>
      <c r="CQ65" s="263">
        <v>-3.4524642799999998E-2</v>
      </c>
      <c r="CR65" s="263">
        <v>-84.911728659999994</v>
      </c>
      <c r="CS65" s="263">
        <f t="shared" si="10"/>
        <v>2.6538934400000009</v>
      </c>
    </row>
    <row r="66" spans="87:97" ht="14.1" customHeight="1" x14ac:dyDescent="0.25">
      <c r="CI66" s="269">
        <f t="shared" si="9"/>
        <v>50.918641080373661</v>
      </c>
      <c r="CJ66" s="261">
        <v>1606870107.7579999</v>
      </c>
      <c r="CK66" s="262">
        <v>1078.3223780000001</v>
      </c>
      <c r="CL66" s="262">
        <v>1060.5450000000001</v>
      </c>
      <c r="CM66" s="262">
        <v>1025.926991</v>
      </c>
      <c r="CN66" s="262">
        <v>992.89380719999997</v>
      </c>
      <c r="CO66" s="263">
        <v>-13.777953520000001</v>
      </c>
      <c r="CP66" s="263">
        <v>0</v>
      </c>
      <c r="CQ66" s="263">
        <v>-4.4274813959999999E-2</v>
      </c>
      <c r="CR66" s="263">
        <v>-86.416452379999996</v>
      </c>
      <c r="CS66" s="263">
        <f t="shared" si="10"/>
        <v>2.6538934400000009</v>
      </c>
    </row>
    <row r="67" spans="87:97" ht="14.1" customHeight="1" x14ac:dyDescent="0.25">
      <c r="CI67" s="269">
        <f t="shared" si="9"/>
        <v>51.053463890726803</v>
      </c>
      <c r="CJ67" s="261">
        <v>1611124792.0780001</v>
      </c>
      <c r="CK67" s="262">
        <v>1078.3223780000001</v>
      </c>
      <c r="CL67" s="262">
        <v>1060.5450000000001</v>
      </c>
      <c r="CM67" s="262">
        <v>1025.9295050000001</v>
      </c>
      <c r="CN67" s="262">
        <v>992.90509120000002</v>
      </c>
      <c r="CO67" s="263">
        <v>-13.777953520000001</v>
      </c>
      <c r="CP67" s="263">
        <v>0</v>
      </c>
      <c r="CQ67" s="263">
        <v>-5.5058400639999998E-2</v>
      </c>
      <c r="CR67" s="263">
        <v>-88.024295649999999</v>
      </c>
      <c r="CS67" s="263">
        <f t="shared" si="10"/>
        <v>2.6538934400000009</v>
      </c>
    </row>
    <row r="68" spans="87:97" ht="14.1" customHeight="1" x14ac:dyDescent="0.25">
      <c r="CI68" s="269">
        <f t="shared" si="9"/>
        <v>51.20176898211524</v>
      </c>
      <c r="CJ68" s="261">
        <v>1615804944.8299999</v>
      </c>
      <c r="CK68" s="262">
        <v>1078.3223780000001</v>
      </c>
      <c r="CL68" s="262">
        <v>1060.5450000000001</v>
      </c>
      <c r="CM68" s="262">
        <v>1025.932018</v>
      </c>
      <c r="CN68" s="262">
        <v>992.91692049999995</v>
      </c>
      <c r="CO68" s="263">
        <v>-13.777953520000001</v>
      </c>
      <c r="CP68" s="263">
        <v>0</v>
      </c>
      <c r="CQ68" s="263">
        <v>-6.6759160740000004E-2</v>
      </c>
      <c r="CR68" s="263">
        <v>-89.722991129999997</v>
      </c>
      <c r="CS68" s="263">
        <f t="shared" si="10"/>
        <v>2.6538934400000009</v>
      </c>
    </row>
    <row r="69" spans="87:97" ht="14.1" customHeight="1" x14ac:dyDescent="0.25">
      <c r="CI69" s="269">
        <f t="shared" ref="CI69:CI104" si="116">CJ69/$CJ$2</f>
        <v>51.3649045826362</v>
      </c>
      <c r="CJ69" s="261">
        <v>1620953112.8570001</v>
      </c>
      <c r="CK69" s="262">
        <v>1078.3223780000001</v>
      </c>
      <c r="CL69" s="262">
        <v>1060.5450000000001</v>
      </c>
      <c r="CM69" s="262">
        <v>1025.934514</v>
      </c>
      <c r="CN69" s="262">
        <v>992.92920040000001</v>
      </c>
      <c r="CO69" s="263">
        <v>-13.777953520000001</v>
      </c>
      <c r="CP69" s="263">
        <v>0</v>
      </c>
      <c r="CQ69" s="263">
        <v>-7.9255423120000001E-2</v>
      </c>
      <c r="CR69" s="263">
        <v>-91.500594059999997</v>
      </c>
      <c r="CS69" s="263">
        <f t="shared" ref="CS69:CS104" si="117">CO69-$CS$3</f>
        <v>2.6538934400000009</v>
      </c>
    </row>
    <row r="70" spans="87:97" ht="14.1" customHeight="1" x14ac:dyDescent="0.25">
      <c r="CI70" s="269">
        <f t="shared" si="116"/>
        <v>51.544353743187067</v>
      </c>
      <c r="CJ70" s="261">
        <v>1626616097.6860001</v>
      </c>
      <c r="CK70" s="262">
        <v>1078.3223780000001</v>
      </c>
      <c r="CL70" s="262">
        <v>1060.5450000000001</v>
      </c>
      <c r="CM70" s="262">
        <v>1025.9369799999999</v>
      </c>
      <c r="CN70" s="262">
        <v>992.94184480000001</v>
      </c>
      <c r="CO70" s="263">
        <v>-13.777953520000001</v>
      </c>
      <c r="CP70" s="263">
        <v>0</v>
      </c>
      <c r="CQ70" s="263">
        <v>-9.2429108639999993E-2</v>
      </c>
      <c r="CR70" s="263">
        <v>-93.346027329999998</v>
      </c>
      <c r="CS70" s="263">
        <f t="shared" si="117"/>
        <v>2.6538934400000009</v>
      </c>
    </row>
    <row r="71" spans="87:97" ht="14.1" customHeight="1" x14ac:dyDescent="0.25">
      <c r="CI71" s="269">
        <f t="shared" si="116"/>
        <v>51.741747819827872</v>
      </c>
      <c r="CJ71" s="261">
        <v>1632845380.9990001</v>
      </c>
      <c r="CK71" s="262">
        <v>1078.3223780000001</v>
      </c>
      <c r="CL71" s="262">
        <v>1060.5450000000001</v>
      </c>
      <c r="CM71" s="262">
        <v>1025.9394070000001</v>
      </c>
      <c r="CN71" s="262">
        <v>992.95477900000003</v>
      </c>
      <c r="CO71" s="263">
        <v>-13.777953520000001</v>
      </c>
      <c r="CP71" s="263">
        <v>0</v>
      </c>
      <c r="CQ71" s="263">
        <v>-0.1061720454</v>
      </c>
      <c r="CR71" s="263">
        <v>-95.249477069999998</v>
      </c>
      <c r="CS71" s="263">
        <f t="shared" si="117"/>
        <v>2.6538934400000009</v>
      </c>
    </row>
    <row r="72" spans="87:97" ht="14.1" customHeight="1" x14ac:dyDescent="0.25">
      <c r="CI72" s="269">
        <f t="shared" si="116"/>
        <v>51.958881304091562</v>
      </c>
      <c r="CJ72" s="261">
        <v>1639697592.642</v>
      </c>
      <c r="CK72" s="262">
        <v>1078.3223780000001</v>
      </c>
      <c r="CL72" s="262">
        <v>1060.5450000000001</v>
      </c>
      <c r="CM72" s="262">
        <v>1025.9417880000001</v>
      </c>
      <c r="CN72" s="262">
        <v>992.96794009999996</v>
      </c>
      <c r="CO72" s="263">
        <v>-13.777953520000001</v>
      </c>
      <c r="CP72" s="263">
        <v>0</v>
      </c>
      <c r="CQ72" s="263">
        <v>-0.1203897644</v>
      </c>
      <c r="CR72" s="263">
        <v>-97.202605759999997</v>
      </c>
      <c r="CS72" s="263">
        <f t="shared" si="117"/>
        <v>2.6538934400000009</v>
      </c>
    </row>
    <row r="73" spans="87:97" ht="14.1" customHeight="1" x14ac:dyDescent="0.25">
      <c r="CI73" s="269">
        <f t="shared" si="116"/>
        <v>52.197728136803818</v>
      </c>
      <c r="CJ73" s="261">
        <v>1647235025.45</v>
      </c>
      <c r="CK73" s="262">
        <v>1078.3223780000001</v>
      </c>
      <c r="CL73" s="262">
        <v>1060.5450000000001</v>
      </c>
      <c r="CM73" s="262">
        <v>1025.944121</v>
      </c>
      <c r="CN73" s="262">
        <v>992.98127720000002</v>
      </c>
      <c r="CO73" s="263">
        <v>-13.777953520000001</v>
      </c>
      <c r="CP73" s="263">
        <v>0</v>
      </c>
      <c r="CQ73" s="263">
        <v>-0.1350017526</v>
      </c>
      <c r="CR73" s="263">
        <v>-99.198493089999999</v>
      </c>
      <c r="CS73" s="263">
        <f t="shared" si="117"/>
        <v>2.6538934400000009</v>
      </c>
    </row>
    <row r="74" spans="87:97" ht="14.1" customHeight="1" x14ac:dyDescent="0.25">
      <c r="CI74" s="269">
        <f t="shared" si="116"/>
        <v>52.460459652793624</v>
      </c>
      <c r="CJ74" s="261">
        <v>1655526201.539</v>
      </c>
      <c r="CK74" s="262">
        <v>1078.3223780000001</v>
      </c>
      <c r="CL74" s="262">
        <v>1060.5450000000001</v>
      </c>
      <c r="CM74" s="262">
        <v>1025.946404</v>
      </c>
      <c r="CN74" s="262">
        <v>992.99474970000006</v>
      </c>
      <c r="CO74" s="263">
        <v>-13.777953520000001</v>
      </c>
      <c r="CP74" s="263">
        <v>0</v>
      </c>
      <c r="CQ74" s="263">
        <v>-0.14994250940000001</v>
      </c>
      <c r="CR74" s="263">
        <v>-101.2315444</v>
      </c>
      <c r="CS74" s="263">
        <f t="shared" si="117"/>
        <v>2.6538934400000009</v>
      </c>
    </row>
    <row r="75" spans="87:97" ht="14.1" customHeight="1" x14ac:dyDescent="0.25">
      <c r="CI75" s="269">
        <f t="shared" si="116"/>
        <v>52.749464320385577</v>
      </c>
      <c r="CJ75" s="261">
        <v>1664646495.237</v>
      </c>
      <c r="CK75" s="262">
        <v>1078.3223780000001</v>
      </c>
      <c r="CL75" s="262">
        <v>1060.5450000000001</v>
      </c>
      <c r="CM75" s="262">
        <v>1025.9486380000001</v>
      </c>
      <c r="CN75" s="262">
        <v>993.00832639999999</v>
      </c>
      <c r="CO75" s="263">
        <v>-13.777953520000001</v>
      </c>
      <c r="CP75" s="263">
        <v>0</v>
      </c>
      <c r="CQ75" s="263">
        <v>-0.16516244229999999</v>
      </c>
      <c r="CR75" s="263">
        <v>-103.2974057</v>
      </c>
      <c r="CS75" s="263">
        <f t="shared" si="117"/>
        <v>2.6538934400000009</v>
      </c>
    </row>
    <row r="76" spans="87:97" ht="14.1" customHeight="1" x14ac:dyDescent="0.25">
      <c r="CI76" s="269">
        <f t="shared" si="116"/>
        <v>53.067369454743073</v>
      </c>
      <c r="CJ76" s="261">
        <v>1674678818.3050001</v>
      </c>
      <c r="CK76" s="262">
        <v>1078.3223780000001</v>
      </c>
      <c r="CL76" s="262">
        <v>1060.5450000000001</v>
      </c>
      <c r="CM76" s="262">
        <v>1025.9508249999999</v>
      </c>
      <c r="CN76" s="262">
        <v>993.0219836</v>
      </c>
      <c r="CO76" s="263">
        <v>-13.777953520000001</v>
      </c>
      <c r="CP76" s="263">
        <v>0</v>
      </c>
      <c r="CQ76" s="263">
        <v>-0.1806243542</v>
      </c>
      <c r="CR76" s="263">
        <v>-105.3926743</v>
      </c>
      <c r="CS76" s="263">
        <f t="shared" si="117"/>
        <v>2.6538934400000009</v>
      </c>
    </row>
    <row r="77" spans="87:97" ht="14.1" customHeight="1" x14ac:dyDescent="0.25">
      <c r="CI77" s="269">
        <f t="shared" si="116"/>
        <v>53.417065102510961</v>
      </c>
      <c r="CJ77" s="261">
        <v>1685714373.6789999</v>
      </c>
      <c r="CK77" s="262">
        <v>1078.3223780000001</v>
      </c>
      <c r="CL77" s="262">
        <v>1060.5450000000001</v>
      </c>
      <c r="CM77" s="262">
        <v>1025.9529669999999</v>
      </c>
      <c r="CN77" s="262">
        <v>993.03570390000004</v>
      </c>
      <c r="CO77" s="263">
        <v>-13.777953520000001</v>
      </c>
      <c r="CP77" s="263">
        <v>0</v>
      </c>
      <c r="CQ77" s="263">
        <v>-0.19630276020000001</v>
      </c>
      <c r="CR77" s="263">
        <v>-107.5148088</v>
      </c>
      <c r="CS77" s="263">
        <f t="shared" si="117"/>
        <v>2.6538934400000009</v>
      </c>
    </row>
    <row r="78" spans="87:97" ht="14.1" customHeight="1" x14ac:dyDescent="0.25">
      <c r="CI78" s="269">
        <f t="shared" si="116"/>
        <v>53.801730315074657</v>
      </c>
      <c r="CJ78" s="261">
        <v>1697853484.5910001</v>
      </c>
      <c r="CK78" s="262">
        <v>1078.3223780000001</v>
      </c>
      <c r="CL78" s="262">
        <v>1060.5450000000001</v>
      </c>
      <c r="CM78" s="262">
        <v>1025.955068</v>
      </c>
      <c r="CN78" s="262">
        <v>993.04945829999997</v>
      </c>
      <c r="CO78" s="263">
        <v>-13.777953520000001</v>
      </c>
      <c r="CP78" s="263">
        <v>0</v>
      </c>
      <c r="CQ78" s="263">
        <v>-0.21218560989999999</v>
      </c>
      <c r="CR78" s="263">
        <v>-109.6593201</v>
      </c>
      <c r="CS78" s="263">
        <f t="shared" si="117"/>
        <v>2.6538934400000009</v>
      </c>
    </row>
    <row r="79" spans="87:97" ht="14.1" customHeight="1" x14ac:dyDescent="0.25">
      <c r="CI79" s="269">
        <f t="shared" si="116"/>
        <v>54.224862048888383</v>
      </c>
      <c r="CJ79" s="261">
        <v>1711206506.5940001</v>
      </c>
      <c r="CK79" s="262">
        <v>1078.3223780000001</v>
      </c>
      <c r="CL79" s="262">
        <v>1060.5450000000001</v>
      </c>
      <c r="CM79" s="262">
        <v>1025.9571330000001</v>
      </c>
      <c r="CN79" s="262">
        <v>993.06326000000001</v>
      </c>
      <c r="CO79" s="263">
        <v>-13.777953520000001</v>
      </c>
      <c r="CP79" s="263">
        <v>0</v>
      </c>
      <c r="CQ79" s="263">
        <v>-0.22827673670000001</v>
      </c>
      <c r="CR79" s="263">
        <v>-111.8282933</v>
      </c>
      <c r="CS79" s="263">
        <f t="shared" si="117"/>
        <v>2.6538934400000009</v>
      </c>
    </row>
    <row r="80" spans="87:97" ht="14.1" customHeight="1" x14ac:dyDescent="0.25">
      <c r="CI80" s="269">
        <f t="shared" si="116"/>
        <v>54.690306956073968</v>
      </c>
      <c r="CJ80" s="261">
        <v>1725894830.7969999</v>
      </c>
      <c r="CK80" s="262">
        <v>1078.3223780000001</v>
      </c>
      <c r="CL80" s="262">
        <v>1060.5450000000001</v>
      </c>
      <c r="CM80" s="262">
        <v>1025.959169</v>
      </c>
      <c r="CN80" s="262">
        <v>993.07711510000001</v>
      </c>
      <c r="CO80" s="263">
        <v>-13.777953520000001</v>
      </c>
      <c r="CP80" s="263">
        <v>0</v>
      </c>
      <c r="CQ80" s="263">
        <v>-0.2445927682</v>
      </c>
      <c r="CR80" s="263">
        <v>-114.0227707</v>
      </c>
      <c r="CS80" s="263">
        <f t="shared" si="117"/>
        <v>2.6538934400000009</v>
      </c>
    </row>
    <row r="81" spans="87:97" ht="14.1" customHeight="1" x14ac:dyDescent="0.25">
      <c r="CI81" s="269">
        <f t="shared" si="116"/>
        <v>55.202296354000303</v>
      </c>
      <c r="CJ81" s="261">
        <v>1742051987.421</v>
      </c>
      <c r="CK81" s="262">
        <v>1078.3223780000001</v>
      </c>
      <c r="CL81" s="262">
        <v>1060.5450000000001</v>
      </c>
      <c r="CM81" s="262">
        <v>1025.9611809999999</v>
      </c>
      <c r="CN81" s="262">
        <v>993.09101380000004</v>
      </c>
      <c r="CO81" s="263">
        <v>-13.777953520000001</v>
      </c>
      <c r="CP81" s="263">
        <v>0</v>
      </c>
      <c r="CQ81" s="263">
        <v>-0.2611597417</v>
      </c>
      <c r="CR81" s="263">
        <v>-116.24123590000001</v>
      </c>
      <c r="CS81" s="263">
        <f t="shared" si="117"/>
        <v>2.6538934400000009</v>
      </c>
    </row>
    <row r="82" spans="87:97" ht="14.1" customHeight="1" x14ac:dyDescent="0.25">
      <c r="CI82" s="269">
        <f t="shared" si="116"/>
        <v>55.765484691706597</v>
      </c>
      <c r="CJ82" s="261">
        <v>1759824859.707</v>
      </c>
      <c r="CK82" s="262">
        <v>1078.3223780000001</v>
      </c>
      <c r="CL82" s="262">
        <v>1060.5450000000001</v>
      </c>
      <c r="CM82" s="262">
        <v>1025.963115</v>
      </c>
      <c r="CN82" s="262">
        <v>993.10488020000003</v>
      </c>
      <c r="CO82" s="263">
        <v>-13.777953520000001</v>
      </c>
      <c r="CP82" s="263">
        <v>0</v>
      </c>
      <c r="CQ82" s="263">
        <v>-0.27749522659999998</v>
      </c>
      <c r="CR82" s="263">
        <v>-118.4715186</v>
      </c>
      <c r="CS82" s="263">
        <f t="shared" si="117"/>
        <v>2.6538934400000009</v>
      </c>
    </row>
    <row r="83" spans="87:97" ht="14.1" customHeight="1" x14ac:dyDescent="0.25">
      <c r="CI83" s="269">
        <f t="shared" si="116"/>
        <v>56.384991863196184</v>
      </c>
      <c r="CJ83" s="261">
        <v>1779375019.2219999</v>
      </c>
      <c r="CK83" s="262">
        <v>1078.3223780000001</v>
      </c>
      <c r="CL83" s="262">
        <v>1060.5450000000001</v>
      </c>
      <c r="CM83" s="262">
        <v>1025.964948</v>
      </c>
      <c r="CN83" s="262">
        <v>993.11862959999996</v>
      </c>
      <c r="CO83" s="263">
        <v>-13.777953520000001</v>
      </c>
      <c r="CP83" s="263">
        <v>0</v>
      </c>
      <c r="CQ83" s="263">
        <v>-0.29333574579999999</v>
      </c>
      <c r="CR83" s="263">
        <v>-120.6996444</v>
      </c>
      <c r="CS83" s="263">
        <f t="shared" si="117"/>
        <v>2.6538934400000009</v>
      </c>
    </row>
    <row r="84" spans="87:97" ht="14.1" customHeight="1" x14ac:dyDescent="0.25">
      <c r="CI84" s="269">
        <f t="shared" si="116"/>
        <v>57.066449751818894</v>
      </c>
      <c r="CJ84" s="261">
        <v>1800880194.688</v>
      </c>
      <c r="CK84" s="262">
        <v>1078.3223780000001</v>
      </c>
      <c r="CL84" s="262">
        <v>1060.5450000000001</v>
      </c>
      <c r="CM84" s="262">
        <v>1025.966752</v>
      </c>
      <c r="CN84" s="262">
        <v>993.1323946</v>
      </c>
      <c r="CO84" s="263">
        <v>-13.777953520000001</v>
      </c>
      <c r="CP84" s="263">
        <v>0</v>
      </c>
      <c r="CQ84" s="263">
        <v>-0.3092658036</v>
      </c>
      <c r="CR84" s="263">
        <v>-122.9465916</v>
      </c>
      <c r="CS84" s="263">
        <f t="shared" si="117"/>
        <v>2.6538934400000009</v>
      </c>
    </row>
    <row r="85" spans="87:97" ht="14.1" customHeight="1" x14ac:dyDescent="0.25">
      <c r="CI85" s="269">
        <f t="shared" si="116"/>
        <v>57.816053429284864</v>
      </c>
      <c r="CJ85" s="261">
        <v>1824535887.7</v>
      </c>
      <c r="CK85" s="262">
        <v>1078.3223780000001</v>
      </c>
      <c r="CL85" s="262">
        <v>1060.5450000000001</v>
      </c>
      <c r="CM85" s="262">
        <v>1025.9685460000001</v>
      </c>
      <c r="CN85" s="262">
        <v>993.14624170000002</v>
      </c>
      <c r="CO85" s="263">
        <v>-13.777953520000001</v>
      </c>
      <c r="CP85" s="263">
        <v>0</v>
      </c>
      <c r="CQ85" s="263">
        <v>-0.32544443159999997</v>
      </c>
      <c r="CR85" s="263">
        <v>-125.2232951</v>
      </c>
      <c r="CS85" s="263">
        <f t="shared" si="117"/>
        <v>2.6538934400000009</v>
      </c>
    </row>
    <row r="86" spans="87:97" ht="14.1" customHeight="1" x14ac:dyDescent="0.25">
      <c r="CI86" s="269">
        <f t="shared" si="116"/>
        <v>58.640617474522777</v>
      </c>
      <c r="CJ86" s="261">
        <v>1850557150.0139999</v>
      </c>
      <c r="CK86" s="262">
        <v>1078.3223780000001</v>
      </c>
      <c r="CL86" s="262">
        <v>1060.5450000000001</v>
      </c>
      <c r="CM86" s="262">
        <v>1025.970339</v>
      </c>
      <c r="CN86" s="262">
        <v>993.16015159999995</v>
      </c>
      <c r="CO86" s="263">
        <v>-13.777953520000001</v>
      </c>
      <c r="CP86" s="263">
        <v>0</v>
      </c>
      <c r="CQ86" s="263">
        <v>-0.34193708109999998</v>
      </c>
      <c r="CR86" s="263">
        <v>-127.52684929999999</v>
      </c>
      <c r="CS86" s="263">
        <f t="shared" si="117"/>
        <v>2.6538934400000009</v>
      </c>
    </row>
    <row r="87" spans="87:97" ht="14.1" customHeight="1" x14ac:dyDescent="0.25">
      <c r="CI87" s="269">
        <f t="shared" si="116"/>
        <v>59.547637924303494</v>
      </c>
      <c r="CJ87" s="261">
        <v>1879180538.5599999</v>
      </c>
      <c r="CK87" s="262">
        <v>1078.3223780000001</v>
      </c>
      <c r="CL87" s="262">
        <v>1060.5450000000001</v>
      </c>
      <c r="CM87" s="262">
        <v>1025.9720809999999</v>
      </c>
      <c r="CN87" s="262">
        <v>993.17387550000001</v>
      </c>
      <c r="CO87" s="263">
        <v>-13.777953520000001</v>
      </c>
      <c r="CP87" s="263">
        <v>0</v>
      </c>
      <c r="CQ87" s="263">
        <v>-0.3582764349</v>
      </c>
      <c r="CR87" s="263">
        <v>-129.8160058</v>
      </c>
      <c r="CS87" s="263">
        <f t="shared" si="117"/>
        <v>2.6538934400000009</v>
      </c>
    </row>
    <row r="88" spans="87:97" ht="14.1" customHeight="1" x14ac:dyDescent="0.25">
      <c r="CI88" s="269">
        <f t="shared" si="116"/>
        <v>60.545360419011587</v>
      </c>
      <c r="CJ88" s="261">
        <v>1910666265.9590001</v>
      </c>
      <c r="CK88" s="262">
        <v>1078.3223780000001</v>
      </c>
      <c r="CL88" s="262">
        <v>1060.5450000000001</v>
      </c>
      <c r="CM88" s="262">
        <v>1025.973765</v>
      </c>
      <c r="CN88" s="262">
        <v>993.18736160000003</v>
      </c>
      <c r="CO88" s="263">
        <v>-13.777953520000001</v>
      </c>
      <c r="CP88" s="263">
        <v>0</v>
      </c>
      <c r="CQ88" s="263">
        <v>-0.37435737359999999</v>
      </c>
      <c r="CR88" s="263">
        <v>-132.081345</v>
      </c>
      <c r="CS88" s="263">
        <f t="shared" si="117"/>
        <v>2.6538934400000009</v>
      </c>
    </row>
    <row r="89" spans="87:97" ht="14.1" customHeight="1" x14ac:dyDescent="0.25">
      <c r="CI89" s="269">
        <f t="shared" si="116"/>
        <v>61.642855163225342</v>
      </c>
      <c r="CJ89" s="261">
        <v>1945300566.099</v>
      </c>
      <c r="CK89" s="262">
        <v>1078.3223780000001</v>
      </c>
      <c r="CL89" s="262">
        <v>1060.5450000000001</v>
      </c>
      <c r="CM89" s="262">
        <v>1025.9754290000001</v>
      </c>
      <c r="CN89" s="262">
        <v>993.20081930000003</v>
      </c>
      <c r="CO89" s="263">
        <v>-13.777953520000001</v>
      </c>
      <c r="CP89" s="263">
        <v>0</v>
      </c>
      <c r="CQ89" s="263">
        <v>-0.39052739879999998</v>
      </c>
      <c r="CR89" s="263">
        <v>-134.3574045</v>
      </c>
      <c r="CS89" s="263">
        <f t="shared" si="117"/>
        <v>2.6538934400000009</v>
      </c>
    </row>
    <row r="90" spans="87:97" ht="14.1" customHeight="1" x14ac:dyDescent="0.25">
      <c r="CI90" s="269">
        <f t="shared" si="116"/>
        <v>62.850099381860474</v>
      </c>
      <c r="CJ90" s="261">
        <v>1983398296.253</v>
      </c>
      <c r="CK90" s="262">
        <v>1078.3223780000001</v>
      </c>
      <c r="CL90" s="262">
        <v>1060.5450000000001</v>
      </c>
      <c r="CM90" s="262">
        <v>1025.9770619999999</v>
      </c>
      <c r="CN90" s="262">
        <v>993.21395040000004</v>
      </c>
      <c r="CO90" s="263">
        <v>-13.777953520000001</v>
      </c>
      <c r="CP90" s="263">
        <v>0</v>
      </c>
      <c r="CQ90" s="263">
        <v>-0.40665827370000002</v>
      </c>
      <c r="CR90" s="263">
        <v>-136.59330249999999</v>
      </c>
      <c r="CS90" s="263">
        <f t="shared" si="117"/>
        <v>2.6538934400000009</v>
      </c>
    </row>
    <row r="91" spans="87:97" ht="14.1" customHeight="1" x14ac:dyDescent="0.25">
      <c r="CI91" s="269">
        <f t="shared" si="116"/>
        <v>64.178068022346437</v>
      </c>
      <c r="CJ91" s="261">
        <v>2025305799.4219999</v>
      </c>
      <c r="CK91" s="262">
        <v>1078.3223780000001</v>
      </c>
      <c r="CL91" s="262">
        <v>1060.5450000000001</v>
      </c>
      <c r="CM91" s="262">
        <v>1025.97867</v>
      </c>
      <c r="CN91" s="262">
        <v>993.22696370000006</v>
      </c>
      <c r="CO91" s="263">
        <v>-13.777953520000001</v>
      </c>
      <c r="CP91" s="263">
        <v>0</v>
      </c>
      <c r="CQ91" s="263">
        <v>-0.42279671540000002</v>
      </c>
      <c r="CR91" s="263">
        <v>-138.82358869999999</v>
      </c>
      <c r="CS91" s="263">
        <f t="shared" si="117"/>
        <v>2.6538934400000009</v>
      </c>
    </row>
    <row r="92" spans="87:97" ht="14.1" customHeight="1" x14ac:dyDescent="0.25">
      <c r="CI92" s="269">
        <f t="shared" si="116"/>
        <v>65.63883352688417</v>
      </c>
      <c r="CJ92" s="261">
        <v>2071404052.908</v>
      </c>
      <c r="CK92" s="262">
        <v>1078.3223780000001</v>
      </c>
      <c r="CL92" s="262">
        <v>1060.5450000000001</v>
      </c>
      <c r="CM92" s="262">
        <v>1025.9802279999999</v>
      </c>
      <c r="CN92" s="262">
        <v>993.23976170000003</v>
      </c>
      <c r="CO92" s="263">
        <v>-13.777953520000001</v>
      </c>
      <c r="CP92" s="263">
        <v>0</v>
      </c>
      <c r="CQ92" s="263">
        <v>-0.4386695994</v>
      </c>
      <c r="CR92" s="263">
        <v>-141.03106930000001</v>
      </c>
      <c r="CS92" s="263">
        <f t="shared" si="117"/>
        <v>2.6538934400000009</v>
      </c>
    </row>
    <row r="93" spans="87:97" ht="14.1" customHeight="1" x14ac:dyDescent="0.25">
      <c r="CI93" s="269">
        <f t="shared" si="116"/>
        <v>67.245675581888364</v>
      </c>
      <c r="CJ93" s="261">
        <v>2122112131.743</v>
      </c>
      <c r="CK93" s="262">
        <v>1078.3223780000001</v>
      </c>
      <c r="CL93" s="262">
        <v>1060.5450000000001</v>
      </c>
      <c r="CM93" s="262">
        <v>1025.9816519999999</v>
      </c>
      <c r="CN93" s="262">
        <v>993.25197560000004</v>
      </c>
      <c r="CO93" s="263">
        <v>-13.777953520000001</v>
      </c>
      <c r="CP93" s="263">
        <v>0</v>
      </c>
      <c r="CQ93" s="263">
        <v>-0.453388976</v>
      </c>
      <c r="CR93" s="263">
        <v>-143.15097</v>
      </c>
      <c r="CS93" s="263">
        <f t="shared" si="117"/>
        <v>2.6538934400000009</v>
      </c>
    </row>
    <row r="94" spans="87:97" ht="14.1" customHeight="1" x14ac:dyDescent="0.25">
      <c r="CI94" s="269">
        <f t="shared" si="116"/>
        <v>69.013201842377114</v>
      </c>
      <c r="CJ94" s="261">
        <v>2177891018.461</v>
      </c>
      <c r="CK94" s="262">
        <v>1078.332355</v>
      </c>
      <c r="CL94" s="262">
        <v>1060.5450000000001</v>
      </c>
      <c r="CM94" s="262">
        <v>1025.9829480000001</v>
      </c>
      <c r="CN94" s="262">
        <v>993.26329569999996</v>
      </c>
      <c r="CO94" s="263">
        <v>-14.049901869999999</v>
      </c>
      <c r="CP94" s="263">
        <v>0</v>
      </c>
      <c r="CQ94" s="263">
        <v>-0.46694354339999999</v>
      </c>
      <c r="CR94" s="263">
        <v>-145.12731539999999</v>
      </c>
      <c r="CS94" s="263">
        <f t="shared" si="117"/>
        <v>2.3819450900000021</v>
      </c>
    </row>
    <row r="95" spans="87:97" ht="14.1" customHeight="1" x14ac:dyDescent="0.25">
      <c r="CI95" s="269">
        <f t="shared" si="116"/>
        <v>70.957480728921084</v>
      </c>
      <c r="CJ95" s="261">
        <v>2239247793.8509998</v>
      </c>
      <c r="CK95" s="262">
        <v>1078.3549619999999</v>
      </c>
      <c r="CL95" s="262">
        <v>1060.5450000000001</v>
      </c>
      <c r="CM95" s="262">
        <v>1025.9841039999999</v>
      </c>
      <c r="CN95" s="262">
        <v>993.27340219999996</v>
      </c>
      <c r="CO95" s="263">
        <v>-14.673426989999999</v>
      </c>
      <c r="CP95" s="263">
        <v>0</v>
      </c>
      <c r="CQ95" s="263">
        <v>-0.47916846499999999</v>
      </c>
      <c r="CR95" s="263">
        <v>-146.90126660000001</v>
      </c>
      <c r="CS95" s="263">
        <f t="shared" si="117"/>
        <v>1.7584199700000021</v>
      </c>
    </row>
    <row r="96" spans="87:97" ht="14.1" customHeight="1" x14ac:dyDescent="0.25">
      <c r="CI96" s="269">
        <f t="shared" si="116"/>
        <v>73.096187504119456</v>
      </c>
      <c r="CJ96" s="261">
        <v>2306740246.7800002</v>
      </c>
      <c r="CK96" s="262">
        <v>1078.384249</v>
      </c>
      <c r="CL96" s="262">
        <v>1061.5809999999999</v>
      </c>
      <c r="CM96" s="262">
        <v>1025.98549</v>
      </c>
      <c r="CN96" s="262">
        <v>993.28303840000001</v>
      </c>
      <c r="CO96" s="263">
        <v>-15.49621728</v>
      </c>
      <c r="CP96" s="263">
        <v>-1.2716720420000001</v>
      </c>
      <c r="CQ96" s="263">
        <v>-0.4940008266</v>
      </c>
      <c r="CR96" s="263">
        <v>-148.59970150000001</v>
      </c>
      <c r="CS96" s="263">
        <f t="shared" si="117"/>
        <v>0.93562968000000168</v>
      </c>
    </row>
    <row r="97" spans="87:97" ht="14.1" customHeight="1" x14ac:dyDescent="0.25">
      <c r="CI97" s="269">
        <f t="shared" si="116"/>
        <v>75.448764956840819</v>
      </c>
      <c r="CJ97" s="261">
        <v>2380981945.0019999</v>
      </c>
      <c r="CK97" s="262">
        <v>1078.403742</v>
      </c>
      <c r="CL97" s="262">
        <v>1061.5809999999999</v>
      </c>
      <c r="CM97" s="262">
        <v>1026.14339</v>
      </c>
      <c r="CN97" s="262">
        <v>993.29818030000001</v>
      </c>
      <c r="CO97" s="263">
        <v>-16.05322335</v>
      </c>
      <c r="CP97" s="263">
        <v>-2.696741201</v>
      </c>
      <c r="CQ97" s="263">
        <v>-1.8350346019999999</v>
      </c>
      <c r="CR97" s="263">
        <v>-151.27753490000001</v>
      </c>
      <c r="CS97" s="263">
        <f t="shared" si="117"/>
        <v>0.37862361000000178</v>
      </c>
    </row>
    <row r="98" spans="87:97" ht="14.1" customHeight="1" x14ac:dyDescent="0.25">
      <c r="CI98" s="269">
        <f t="shared" si="116"/>
        <v>78.036600154827994</v>
      </c>
      <c r="CJ98" s="261">
        <v>2462647813.046</v>
      </c>
      <c r="CK98" s="262">
        <v>1078.4114279999999</v>
      </c>
      <c r="CL98" s="262">
        <v>1061.5809999999999</v>
      </c>
      <c r="CM98" s="262">
        <v>1026.234897</v>
      </c>
      <c r="CN98" s="262">
        <v>993.30660220000004</v>
      </c>
      <c r="CO98" s="263">
        <v>-16.274877889999999</v>
      </c>
      <c r="CP98" s="263">
        <v>-3.2401296980000001</v>
      </c>
      <c r="CQ98" s="263">
        <v>-2.9948151059999999</v>
      </c>
      <c r="CR98" s="263">
        <v>-152.77536910000001</v>
      </c>
      <c r="CS98" s="263">
        <f t="shared" si="117"/>
        <v>0.15696907000000238</v>
      </c>
    </row>
    <row r="99" spans="87:97" ht="14.1" customHeight="1" x14ac:dyDescent="0.25">
      <c r="CI99" s="269">
        <f t="shared" si="116"/>
        <v>80.883218872632895</v>
      </c>
      <c r="CJ99" s="261">
        <v>2552480267.895</v>
      </c>
      <c r="CK99" s="262">
        <v>1078.4145779999999</v>
      </c>
      <c r="CL99" s="262">
        <v>1061.5809999999999</v>
      </c>
      <c r="CM99" s="262">
        <v>1026.2641510000001</v>
      </c>
      <c r="CN99" s="262">
        <v>993.30961760000002</v>
      </c>
      <c r="CO99" s="263">
        <v>-16.366034190000001</v>
      </c>
      <c r="CP99" s="263">
        <v>-3.448878267</v>
      </c>
      <c r="CQ99" s="263">
        <v>-3.4178513810000002</v>
      </c>
      <c r="CR99" s="263">
        <v>-153.31344089999999</v>
      </c>
      <c r="CS99" s="263">
        <f t="shared" si="117"/>
        <v>6.5812770000000853E-2</v>
      </c>
    </row>
    <row r="100" spans="87:97" ht="14.1" customHeight="1" x14ac:dyDescent="0.25">
      <c r="CI100" s="269">
        <f t="shared" si="116"/>
        <v>84.014499462189775</v>
      </c>
      <c r="CJ100" s="261">
        <v>2651295968.2280002</v>
      </c>
      <c r="CK100" s="262">
        <v>1078.4158990000001</v>
      </c>
      <c r="CL100" s="262">
        <v>1061.5809999999999</v>
      </c>
      <c r="CM100" s="262">
        <v>1026.275333</v>
      </c>
      <c r="CN100" s="262">
        <v>993.31081510000001</v>
      </c>
      <c r="CO100" s="263">
        <v>-16.40433273</v>
      </c>
      <c r="CP100" s="263">
        <v>-3.531393923</v>
      </c>
      <c r="CQ100" s="263">
        <v>-3.585952024</v>
      </c>
      <c r="CR100" s="263">
        <v>-153.52734570000001</v>
      </c>
      <c r="CS100" s="263">
        <f t="shared" si="117"/>
        <v>2.7514230000001305E-2</v>
      </c>
    </row>
    <row r="101" spans="87:97" ht="14.1" customHeight="1" x14ac:dyDescent="0.25">
      <c r="CI101" s="269">
        <f t="shared" si="116"/>
        <v>87.458908110724508</v>
      </c>
      <c r="CJ101" s="261">
        <v>2759993238.5949998</v>
      </c>
      <c r="CK101" s="262">
        <v>1078.416459</v>
      </c>
      <c r="CL101" s="262">
        <v>1061.5809999999999</v>
      </c>
      <c r="CM101" s="262">
        <v>1026.279857</v>
      </c>
      <c r="CN101" s="262">
        <v>993.31131019999998</v>
      </c>
      <c r="CO101" s="263">
        <v>-16.420572180000001</v>
      </c>
      <c r="CP101" s="263">
        <v>-3.564385245</v>
      </c>
      <c r="CQ101" s="263">
        <v>-3.6549532490000001</v>
      </c>
      <c r="CR101" s="263">
        <v>-153.6158173</v>
      </c>
      <c r="CS101" s="263">
        <f t="shared" si="117"/>
        <v>1.1274780000000817E-2</v>
      </c>
    </row>
    <row r="102" spans="87:97" ht="14.1" customHeight="1" x14ac:dyDescent="0.25">
      <c r="CI102" s="269">
        <f t="shared" si="116"/>
        <v>91.247757624090553</v>
      </c>
      <c r="CJ102" s="261">
        <v>2879560235.9980001</v>
      </c>
      <c r="CK102" s="262">
        <v>1078.416694</v>
      </c>
      <c r="CL102" s="262">
        <v>1061.5809999999999</v>
      </c>
      <c r="CM102" s="262">
        <v>1026.2817070000001</v>
      </c>
      <c r="CN102" s="262">
        <v>993.31151590000002</v>
      </c>
      <c r="CO102" s="263">
        <v>-16.427385569999998</v>
      </c>
      <c r="CP102" s="263">
        <v>-3.577506466</v>
      </c>
      <c r="CQ102" s="263">
        <v>-3.6833417000000002</v>
      </c>
      <c r="CR102" s="263">
        <v>-153.65258789999999</v>
      </c>
      <c r="CS102" s="263">
        <f t="shared" si="117"/>
        <v>4.4613900000030071E-3</v>
      </c>
    </row>
    <row r="103" spans="87:97" ht="14.1" customHeight="1" x14ac:dyDescent="0.25">
      <c r="CI103" s="269">
        <f t="shared" si="116"/>
        <v>95.415492088815384</v>
      </c>
      <c r="CJ103" s="261">
        <v>3011083933.1420002</v>
      </c>
      <c r="CK103" s="262">
        <v>1078.4167890000001</v>
      </c>
      <c r="CL103" s="262">
        <v>1061.5809999999999</v>
      </c>
      <c r="CM103" s="262">
        <v>1026.282453</v>
      </c>
      <c r="CN103" s="262">
        <v>993.3116</v>
      </c>
      <c r="CO103" s="263">
        <v>-16.430160730000001</v>
      </c>
      <c r="CP103" s="263">
        <v>-3.5826218089999999</v>
      </c>
      <c r="CQ103" s="263">
        <v>-3.694812422</v>
      </c>
      <c r="CR103" s="263">
        <v>-153.66760869999999</v>
      </c>
      <c r="CS103" s="263">
        <f t="shared" si="117"/>
        <v>1.6862300000006769E-3</v>
      </c>
    </row>
    <row r="104" spans="87:97" ht="14.1" customHeight="1" x14ac:dyDescent="0.25">
      <c r="CI104" s="269">
        <f t="shared" si="116"/>
        <v>100</v>
      </c>
      <c r="CJ104" s="261">
        <v>3155760000</v>
      </c>
      <c r="CK104" s="262">
        <v>1078.416827</v>
      </c>
      <c r="CL104" s="262">
        <v>1061.5809999999999</v>
      </c>
      <c r="CM104" s="262">
        <v>1026.282745</v>
      </c>
      <c r="CN104" s="262">
        <v>993.31163330000004</v>
      </c>
      <c r="CO104" s="263">
        <v>-16.431242650000002</v>
      </c>
      <c r="CP104" s="263">
        <v>-3.5845523400000001</v>
      </c>
      <c r="CQ104" s="263">
        <v>-3.6992993369999998</v>
      </c>
      <c r="CR104" s="263">
        <v>-153.67354950000001</v>
      </c>
      <c r="CS104" s="263">
        <f t="shared" si="117"/>
        <v>6.0430999999994128E-4</v>
      </c>
    </row>
  </sheetData>
  <conditionalFormatting sqref="M5:M40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N5:O4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11:R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1: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:AA2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AA3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40">
    <cfRule type="cellIs" dxfId="0" priority="7" operator="notEqual">
      <formula>0</formula>
    </cfRule>
  </conditionalFormatting>
  <conditionalFormatting sqref="AE5:AE4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Q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2:AV4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:AY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1">
      <colorScale>
        <cfvo type="min"/>
        <cfvo type="max"/>
        <color rgb="FF63BE7B"/>
        <color rgb="FFFCFCFF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6:BV1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3:CF1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M5:M40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N5:O40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4E0E-A935-48E9-92AE-C5F9AA1F7C0A}">
  <dimension ref="A1"/>
  <sheetViews>
    <sheetView workbookViewId="0">
      <selection activeCell="H17" sqref="H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01_TWRI</vt:lpstr>
      <vt:lpstr>02_BCF2SS</vt:lpstr>
      <vt:lpstr>03_Toth</vt:lpstr>
      <vt:lpstr>04_advtidal</vt:lpstr>
      <vt:lpstr>05_fhb</vt:lpstr>
      <vt:lpstr>06_u1disv_07</vt:lpstr>
      <vt:lpstr>11</vt:lpstr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2025-04-14T13:38:59Z</dcterms:modified>
</cp:coreProperties>
</file>