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4_excel\"/>
    </mc:Choice>
  </mc:AlternateContent>
  <xr:revisionPtr revIDLastSave="0" documentId="13_ncr:1_{4C0363B0-3990-40DE-BD19-8546109CCD8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f_04.05_Madson" sheetId="24" r:id="rId1"/>
    <sheet name="____IN_____" sheetId="28" r:id="rId2"/>
    <sheet name="ex_01" sheetId="22" r:id="rId3"/>
    <sheet name="ex_02" sheetId="23" r:id="rId4"/>
    <sheet name="ex_03" sheetId="29" r:id="rId5"/>
    <sheet name="pest_pp_a01_model_setup" sheetId="20" state="hidden" r:id="rId6"/>
    <sheet name="____Comparisons____" sheetId="9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7" i="28" l="1"/>
  <c r="BC28" i="28"/>
  <c r="BC29" i="28"/>
  <c r="BC30" i="28"/>
  <c r="BC32" i="28"/>
  <c r="BC33" i="28"/>
  <c r="BC34" i="28"/>
  <c r="BC35" i="28"/>
  <c r="BC36" i="28"/>
  <c r="BC37" i="28"/>
  <c r="BC38" i="28"/>
  <c r="BC39" i="28"/>
  <c r="BC40" i="28"/>
  <c r="BC41" i="28"/>
  <c r="BC42" i="28"/>
  <c r="BC43" i="28"/>
  <c r="BC44" i="28"/>
  <c r="BC45" i="28"/>
  <c r="BC46" i="28"/>
  <c r="BC47" i="28"/>
  <c r="BC48" i="28"/>
  <c r="BC49" i="28"/>
  <c r="BC50" i="28"/>
  <c r="BC51" i="28"/>
  <c r="BC52" i="28"/>
  <c r="BC53" i="28"/>
  <c r="BC54" i="28"/>
  <c r="BC55" i="28"/>
  <c r="BC56" i="28"/>
  <c r="BC57" i="28"/>
  <c r="AW26" i="28"/>
  <c r="AW22" i="28"/>
  <c r="AW23" i="28" s="1"/>
  <c r="AW24" i="28" s="1"/>
  <c r="AW25" i="28" s="1"/>
  <c r="AW21" i="28"/>
  <c r="AE97" i="28"/>
  <c r="AD97" i="28"/>
  <c r="AC97" i="28"/>
  <c r="AE96" i="28"/>
  <c r="AD96" i="28"/>
  <c r="AC96" i="28"/>
  <c r="AE95" i="28"/>
  <c r="AD95" i="28"/>
  <c r="AC95" i="28"/>
  <c r="AE94" i="28"/>
  <c r="AD94" i="28"/>
  <c r="AC94" i="28"/>
  <c r="AE93" i="28"/>
  <c r="AD93" i="28"/>
  <c r="AC93" i="28"/>
  <c r="AE92" i="28"/>
  <c r="AD92" i="28"/>
  <c r="AC92" i="28"/>
  <c r="AB18" i="28"/>
  <c r="AH18" i="28" s="1"/>
  <c r="AB19" i="28"/>
  <c r="AO19" i="28" s="1"/>
  <c r="AB20" i="28"/>
  <c r="AH20" i="28" s="1"/>
  <c r="AB21" i="28"/>
  <c r="AO21" i="28" s="1"/>
  <c r="AB22" i="28"/>
  <c r="AH22" i="28" s="1"/>
  <c r="AB23" i="28"/>
  <c r="AH23" i="28" s="1"/>
  <c r="AB24" i="28"/>
  <c r="AO24" i="28" s="1"/>
  <c r="AB25" i="28"/>
  <c r="AO25" i="28" s="1"/>
  <c r="AB26" i="28"/>
  <c r="AH26" i="28" s="1"/>
  <c r="AB27" i="28"/>
  <c r="AO27" i="28" s="1"/>
  <c r="AB28" i="28"/>
  <c r="AO28" i="28" s="1"/>
  <c r="AB29" i="28"/>
  <c r="AO29" i="28" s="1"/>
  <c r="AB30" i="28"/>
  <c r="AH30" i="28" s="1"/>
  <c r="AB31" i="28"/>
  <c r="AO31" i="28" s="1"/>
  <c r="AB32" i="28"/>
  <c r="AO32" i="28" s="1"/>
  <c r="AB33" i="28"/>
  <c r="AO33" i="28" s="1"/>
  <c r="AB34" i="28"/>
  <c r="AH34" i="28" s="1"/>
  <c r="AB35" i="28"/>
  <c r="AH35" i="28" s="1"/>
  <c r="AB36" i="28"/>
  <c r="AO36" i="28" s="1"/>
  <c r="AB37" i="28"/>
  <c r="AO37" i="28" s="1"/>
  <c r="AB38" i="28"/>
  <c r="AH38" i="28" s="1"/>
  <c r="AB39" i="28"/>
  <c r="AO39" i="28" s="1"/>
  <c r="AB40" i="28"/>
  <c r="AH40" i="28" s="1"/>
  <c r="AB41" i="28"/>
  <c r="AO41" i="28" s="1"/>
  <c r="AB42" i="28"/>
  <c r="AO42" i="28" s="1"/>
  <c r="AB43" i="28"/>
  <c r="AO43" i="28" s="1"/>
  <c r="AB44" i="28"/>
  <c r="AO44" i="28" s="1"/>
  <c r="AB45" i="28"/>
  <c r="AO45" i="28" s="1"/>
  <c r="AB46" i="28"/>
  <c r="AH46" i="28" s="1"/>
  <c r="AB47" i="28"/>
  <c r="AH47" i="28" s="1"/>
  <c r="AB48" i="28"/>
  <c r="AH48" i="28" s="1"/>
  <c r="AB49" i="28"/>
  <c r="AO49" i="28" s="1"/>
  <c r="AB50" i="28"/>
  <c r="AH50" i="28" s="1"/>
  <c r="AB51" i="28"/>
  <c r="AO51" i="28" s="1"/>
  <c r="AB52" i="28"/>
  <c r="AO52" i="28" s="1"/>
  <c r="AB53" i="28"/>
  <c r="AO53" i="28" s="1"/>
  <c r="AB54" i="28"/>
  <c r="AO54" i="28" s="1"/>
  <c r="AB55" i="28"/>
  <c r="AO55" i="28" s="1"/>
  <c r="AB56" i="28"/>
  <c r="AH56" i="28" s="1"/>
  <c r="AB57" i="28"/>
  <c r="AO57" i="28" s="1"/>
  <c r="AB58" i="28"/>
  <c r="AO58" i="28" s="1"/>
  <c r="AB59" i="28"/>
  <c r="AH59" i="28" s="1"/>
  <c r="AB60" i="28"/>
  <c r="AO60" i="28" s="1"/>
  <c r="AB61" i="28"/>
  <c r="AO61" i="28" s="1"/>
  <c r="AB62" i="28"/>
  <c r="AH62" i="28" s="1"/>
  <c r="AB63" i="28"/>
  <c r="AO63" i="28" s="1"/>
  <c r="AB64" i="28"/>
  <c r="AO64" i="28" s="1"/>
  <c r="AB65" i="28"/>
  <c r="AO65" i="28" s="1"/>
  <c r="AB66" i="28"/>
  <c r="AH66" i="28" s="1"/>
  <c r="AB67" i="28"/>
  <c r="AO67" i="28" s="1"/>
  <c r="AB68" i="28"/>
  <c r="AO68" i="28" s="1"/>
  <c r="AB69" i="28"/>
  <c r="AO69" i="28" s="1"/>
  <c r="AB70" i="28"/>
  <c r="AH70" i="28" s="1"/>
  <c r="AB71" i="28"/>
  <c r="AH71" i="28" s="1"/>
  <c r="AB72" i="28"/>
  <c r="AO72" i="28" s="1"/>
  <c r="AB73" i="28"/>
  <c r="AO73" i="28" s="1"/>
  <c r="AB74" i="28"/>
  <c r="AH74" i="28" s="1"/>
  <c r="AB75" i="28"/>
  <c r="AO75" i="28" s="1"/>
  <c r="AB76" i="28"/>
  <c r="AO76" i="28" s="1"/>
  <c r="AB77" i="28"/>
  <c r="AO77" i="28" s="1"/>
  <c r="AB78" i="28"/>
  <c r="AO78" i="28" s="1"/>
  <c r="AB79" i="28"/>
  <c r="AO79" i="28" s="1"/>
  <c r="AB80" i="28"/>
  <c r="AH80" i="28" s="1"/>
  <c r="AB81" i="28"/>
  <c r="AO81" i="28" s="1"/>
  <c r="AB82" i="28"/>
  <c r="AH82" i="28" s="1"/>
  <c r="AB83" i="28"/>
  <c r="AO83" i="28" s="1"/>
  <c r="AB84" i="28"/>
  <c r="AH84" i="28" s="1"/>
  <c r="AB85" i="28"/>
  <c r="AH85" i="28" s="1"/>
  <c r="AB86" i="28"/>
  <c r="AH86" i="28" s="1"/>
  <c r="AB87" i="28"/>
  <c r="AO87" i="28" s="1"/>
  <c r="AB88" i="28"/>
  <c r="AO88" i="28" s="1"/>
  <c r="AB89" i="28"/>
  <c r="AO89" i="28" s="1"/>
  <c r="AB90" i="28"/>
  <c r="AO90" i="28" s="1"/>
  <c r="AB91" i="28"/>
  <c r="AO91" i="28" s="1"/>
  <c r="AB92" i="28"/>
  <c r="AO92" i="28" s="1"/>
  <c r="AB93" i="28"/>
  <c r="AO93" i="28" s="1"/>
  <c r="AB94" i="28"/>
  <c r="AH94" i="28" s="1"/>
  <c r="AB95" i="28"/>
  <c r="AH95" i="28" s="1"/>
  <c r="AB96" i="28"/>
  <c r="AO96" i="28" s="1"/>
  <c r="AB97" i="28"/>
  <c r="AO97" i="28" s="1"/>
  <c r="AB98" i="28"/>
  <c r="AH98" i="28" s="1"/>
  <c r="AB17" i="28"/>
  <c r="AO17" i="28" s="1"/>
  <c r="AO18" i="28"/>
  <c r="AO20" i="28"/>
  <c r="AO30" i="28"/>
  <c r="AO40" i="28"/>
  <c r="AO46" i="28"/>
  <c r="AO56" i="28"/>
  <c r="AO66" i="28"/>
  <c r="AO80" i="28"/>
  <c r="AJ92" i="28"/>
  <c r="AK92" i="28"/>
  <c r="AL92" i="28"/>
  <c r="AJ93" i="28"/>
  <c r="AK93" i="28"/>
  <c r="AL93" i="28"/>
  <c r="AJ94" i="28"/>
  <c r="AK94" i="28"/>
  <c r="AL94" i="28"/>
  <c r="AJ95" i="28"/>
  <c r="AK95" i="28"/>
  <c r="AL95" i="28"/>
  <c r="AJ96" i="28"/>
  <c r="AK96" i="28"/>
  <c r="AL96" i="28"/>
  <c r="AJ97" i="28"/>
  <c r="AK97" i="28"/>
  <c r="AL97" i="28"/>
  <c r="AO82" i="28" l="1"/>
  <c r="AO34" i="28"/>
  <c r="AO71" i="28"/>
  <c r="AO23" i="28"/>
  <c r="AO84" i="28"/>
  <c r="AO70" i="28"/>
  <c r="AO22" i="28"/>
  <c r="AO35" i="28"/>
  <c r="AO59" i="28"/>
  <c r="AO48" i="28"/>
  <c r="AO47" i="28"/>
  <c r="AO50" i="28"/>
  <c r="AO86" i="28"/>
  <c r="AH27" i="28"/>
  <c r="AO74" i="28"/>
  <c r="AO38" i="28"/>
  <c r="AH39" i="28"/>
  <c r="AH51" i="28"/>
  <c r="AH63" i="28"/>
  <c r="AO98" i="28"/>
  <c r="AH75" i="28"/>
  <c r="AO62" i="28"/>
  <c r="AO26" i="28"/>
  <c r="AH87" i="28"/>
  <c r="AO85" i="28"/>
  <c r="AO95" i="28"/>
  <c r="AH58" i="28"/>
  <c r="AH96" i="28"/>
  <c r="AH32" i="28"/>
  <c r="AH44" i="28"/>
  <c r="AH68" i="28"/>
  <c r="AH25" i="28"/>
  <c r="AH37" i="28"/>
  <c r="AH49" i="28"/>
  <c r="AH61" i="28"/>
  <c r="AH73" i="28"/>
  <c r="AH92" i="28"/>
  <c r="AH42" i="28"/>
  <c r="AH54" i="28"/>
  <c r="AH78" i="28"/>
  <c r="AH90" i="28"/>
  <c r="AH83" i="28"/>
  <c r="AH28" i="28"/>
  <c r="AH52" i="28"/>
  <c r="AH64" i="28"/>
  <c r="AH76" i="28"/>
  <c r="AH88" i="28"/>
  <c r="AH97" i="28"/>
  <c r="AH21" i="28"/>
  <c r="AH33" i="28"/>
  <c r="AH45" i="28"/>
  <c r="AH57" i="28"/>
  <c r="AH69" i="28"/>
  <c r="AH81" i="28"/>
  <c r="AH19" i="28"/>
  <c r="AH31" i="28"/>
  <c r="AH43" i="28"/>
  <c r="AH55" i="28"/>
  <c r="AH67" i="28"/>
  <c r="AH79" i="28"/>
  <c r="AH91" i="28"/>
  <c r="AH93" i="28"/>
  <c r="AH24" i="28"/>
  <c r="AH36" i="28"/>
  <c r="AH60" i="28"/>
  <c r="AH72" i="28"/>
  <c r="AH17" i="28"/>
  <c r="AH29" i="28"/>
  <c r="AH41" i="28"/>
  <c r="AH53" i="28"/>
  <c r="AH65" i="28"/>
  <c r="AH77" i="28"/>
  <c r="AH89" i="28"/>
  <c r="AO94" i="28"/>
  <c r="AO16" i="28"/>
  <c r="AH6" i="28"/>
  <c r="W18" i="28"/>
  <c r="X18" i="28"/>
  <c r="Y18" i="28"/>
  <c r="Z18" i="28"/>
  <c r="AA18" i="28"/>
  <c r="W19" i="28"/>
  <c r="X19" i="28"/>
  <c r="Y19" i="28"/>
  <c r="Z19" i="28"/>
  <c r="AA19" i="28"/>
  <c r="W20" i="28"/>
  <c r="X20" i="28"/>
  <c r="Y20" i="28"/>
  <c r="Z20" i="28"/>
  <c r="AA20" i="28"/>
  <c r="W21" i="28"/>
  <c r="X21" i="28"/>
  <c r="Y21" i="28"/>
  <c r="Z21" i="28"/>
  <c r="AA21" i="28"/>
  <c r="W22" i="28"/>
  <c r="X22" i="28"/>
  <c r="Y22" i="28"/>
  <c r="Z22" i="28"/>
  <c r="AA22" i="28"/>
  <c r="W23" i="28"/>
  <c r="X23" i="28"/>
  <c r="Y23" i="28"/>
  <c r="Z23" i="28"/>
  <c r="AA23" i="28"/>
  <c r="W24" i="28"/>
  <c r="X24" i="28"/>
  <c r="Y24" i="28"/>
  <c r="Z24" i="28"/>
  <c r="AA24" i="28"/>
  <c r="W25" i="28"/>
  <c r="X25" i="28"/>
  <c r="Y25" i="28"/>
  <c r="Z25" i="28"/>
  <c r="AA25" i="28"/>
  <c r="W26" i="28"/>
  <c r="X26" i="28"/>
  <c r="Y26" i="28"/>
  <c r="Z26" i="28"/>
  <c r="AA26" i="28"/>
  <c r="W27" i="28"/>
  <c r="X27" i="28"/>
  <c r="Y27" i="28"/>
  <c r="Z27" i="28"/>
  <c r="AA27" i="28"/>
  <c r="W28" i="28"/>
  <c r="X28" i="28"/>
  <c r="Y28" i="28"/>
  <c r="Z28" i="28"/>
  <c r="AA28" i="28"/>
  <c r="W29" i="28"/>
  <c r="X29" i="28"/>
  <c r="Y29" i="28"/>
  <c r="Z29" i="28"/>
  <c r="AA29" i="28"/>
  <c r="W30" i="28"/>
  <c r="X30" i="28"/>
  <c r="Y30" i="28"/>
  <c r="Z30" i="28"/>
  <c r="AA30" i="28"/>
  <c r="W31" i="28"/>
  <c r="X31" i="28"/>
  <c r="Y31" i="28"/>
  <c r="Z31" i="28"/>
  <c r="AA31" i="28"/>
  <c r="W32" i="28"/>
  <c r="X32" i="28"/>
  <c r="Y32" i="28"/>
  <c r="Z32" i="28"/>
  <c r="AA32" i="28"/>
  <c r="W33" i="28"/>
  <c r="X33" i="28"/>
  <c r="Y33" i="28"/>
  <c r="Z33" i="28"/>
  <c r="AA33" i="28"/>
  <c r="W34" i="28"/>
  <c r="X34" i="28"/>
  <c r="Y34" i="28"/>
  <c r="Z34" i="28"/>
  <c r="AA34" i="28"/>
  <c r="W35" i="28"/>
  <c r="X35" i="28"/>
  <c r="Y35" i="28"/>
  <c r="Z35" i="28"/>
  <c r="AA35" i="28"/>
  <c r="W36" i="28"/>
  <c r="X36" i="28"/>
  <c r="Y36" i="28"/>
  <c r="Z36" i="28"/>
  <c r="AA36" i="28"/>
  <c r="W37" i="28"/>
  <c r="X37" i="28"/>
  <c r="Y37" i="28"/>
  <c r="Z37" i="28"/>
  <c r="AA37" i="28"/>
  <c r="W38" i="28"/>
  <c r="X38" i="28"/>
  <c r="Y38" i="28"/>
  <c r="Z38" i="28"/>
  <c r="AA38" i="28"/>
  <c r="W39" i="28"/>
  <c r="X39" i="28"/>
  <c r="Y39" i="28"/>
  <c r="Z39" i="28"/>
  <c r="AA39" i="28"/>
  <c r="W40" i="28"/>
  <c r="X40" i="28"/>
  <c r="Y40" i="28"/>
  <c r="Z40" i="28"/>
  <c r="AA40" i="28"/>
  <c r="W41" i="28"/>
  <c r="X41" i="28"/>
  <c r="Y41" i="28"/>
  <c r="Z41" i="28"/>
  <c r="AA41" i="28"/>
  <c r="W42" i="28"/>
  <c r="X42" i="28"/>
  <c r="Y42" i="28"/>
  <c r="Z42" i="28"/>
  <c r="AA42" i="28"/>
  <c r="W43" i="28"/>
  <c r="X43" i="28"/>
  <c r="Y43" i="28"/>
  <c r="Z43" i="28"/>
  <c r="AA43" i="28"/>
  <c r="W44" i="28"/>
  <c r="X44" i="28"/>
  <c r="Y44" i="28"/>
  <c r="Z44" i="28"/>
  <c r="AA44" i="28"/>
  <c r="W45" i="28"/>
  <c r="X45" i="28"/>
  <c r="Y45" i="28"/>
  <c r="Z45" i="28"/>
  <c r="AA45" i="28"/>
  <c r="W46" i="28"/>
  <c r="X46" i="28"/>
  <c r="Y46" i="28"/>
  <c r="Z46" i="28"/>
  <c r="AA46" i="28"/>
  <c r="W47" i="28"/>
  <c r="X47" i="28"/>
  <c r="Y47" i="28"/>
  <c r="Z47" i="28"/>
  <c r="AA47" i="28"/>
  <c r="W48" i="28"/>
  <c r="X48" i="28"/>
  <c r="Y48" i="28"/>
  <c r="Z48" i="28"/>
  <c r="AA48" i="28"/>
  <c r="W49" i="28"/>
  <c r="X49" i="28"/>
  <c r="Y49" i="28"/>
  <c r="Z49" i="28"/>
  <c r="AA49" i="28"/>
  <c r="W50" i="28"/>
  <c r="X50" i="28"/>
  <c r="Y50" i="28"/>
  <c r="Z50" i="28"/>
  <c r="AA50" i="28"/>
  <c r="W51" i="28"/>
  <c r="X51" i="28"/>
  <c r="Y51" i="28"/>
  <c r="Z51" i="28"/>
  <c r="AA51" i="28"/>
  <c r="W52" i="28"/>
  <c r="X52" i="28"/>
  <c r="Y52" i="28"/>
  <c r="Z52" i="28"/>
  <c r="AA52" i="28"/>
  <c r="W53" i="28"/>
  <c r="X53" i="28"/>
  <c r="Y53" i="28"/>
  <c r="Z53" i="28"/>
  <c r="AA53" i="28"/>
  <c r="W54" i="28"/>
  <c r="X54" i="28"/>
  <c r="Y54" i="28"/>
  <c r="Z54" i="28"/>
  <c r="AA54" i="28"/>
  <c r="W55" i="28"/>
  <c r="X55" i="28"/>
  <c r="Y55" i="28"/>
  <c r="Z55" i="28"/>
  <c r="AA55" i="28"/>
  <c r="W56" i="28"/>
  <c r="X56" i="28"/>
  <c r="Y56" i="28"/>
  <c r="Z56" i="28"/>
  <c r="AA56" i="28"/>
  <c r="W57" i="28"/>
  <c r="X57" i="28"/>
  <c r="Y57" i="28"/>
  <c r="Z57" i="28"/>
  <c r="AA57" i="28"/>
  <c r="W58" i="28"/>
  <c r="X58" i="28"/>
  <c r="Y58" i="28"/>
  <c r="Z58" i="28"/>
  <c r="AA58" i="28"/>
  <c r="W59" i="28"/>
  <c r="X59" i="28"/>
  <c r="Y59" i="28"/>
  <c r="Z59" i="28"/>
  <c r="AA59" i="28"/>
  <c r="W60" i="28"/>
  <c r="X60" i="28"/>
  <c r="Y60" i="28"/>
  <c r="Z60" i="28"/>
  <c r="AA60" i="28"/>
  <c r="W61" i="28"/>
  <c r="X61" i="28"/>
  <c r="Y61" i="28"/>
  <c r="Z61" i="28"/>
  <c r="AA61" i="28"/>
  <c r="W62" i="28"/>
  <c r="X62" i="28"/>
  <c r="Y62" i="28"/>
  <c r="Z62" i="28"/>
  <c r="AA62" i="28"/>
  <c r="W63" i="28"/>
  <c r="X63" i="28"/>
  <c r="Y63" i="28"/>
  <c r="Z63" i="28"/>
  <c r="AA63" i="28"/>
  <c r="W64" i="28"/>
  <c r="X64" i="28"/>
  <c r="Y64" i="28"/>
  <c r="Z64" i="28"/>
  <c r="AA64" i="28"/>
  <c r="W65" i="28"/>
  <c r="X65" i="28"/>
  <c r="Y65" i="28"/>
  <c r="Z65" i="28"/>
  <c r="AA65" i="28"/>
  <c r="W66" i="28"/>
  <c r="X66" i="28"/>
  <c r="Y66" i="28"/>
  <c r="Z66" i="28"/>
  <c r="AA66" i="28"/>
  <c r="W67" i="28"/>
  <c r="X67" i="28"/>
  <c r="Y67" i="28"/>
  <c r="Z67" i="28"/>
  <c r="AA67" i="28"/>
  <c r="W68" i="28"/>
  <c r="X68" i="28"/>
  <c r="Y68" i="28"/>
  <c r="Z68" i="28"/>
  <c r="AA68" i="28"/>
  <c r="W69" i="28"/>
  <c r="X69" i="28"/>
  <c r="Y69" i="28"/>
  <c r="Z69" i="28"/>
  <c r="AA69" i="28"/>
  <c r="W70" i="28"/>
  <c r="X70" i="28"/>
  <c r="Y70" i="28"/>
  <c r="Z70" i="28"/>
  <c r="AA70" i="28"/>
  <c r="W71" i="28"/>
  <c r="X71" i="28"/>
  <c r="Y71" i="28"/>
  <c r="Z71" i="28"/>
  <c r="AA71" i="28"/>
  <c r="W72" i="28"/>
  <c r="X72" i="28"/>
  <c r="Y72" i="28"/>
  <c r="Z72" i="28"/>
  <c r="AA72" i="28"/>
  <c r="W73" i="28"/>
  <c r="X73" i="28"/>
  <c r="Y73" i="28"/>
  <c r="Z73" i="28"/>
  <c r="AA73" i="28"/>
  <c r="W74" i="28"/>
  <c r="X74" i="28"/>
  <c r="Y74" i="28"/>
  <c r="Z74" i="28"/>
  <c r="AA74" i="28"/>
  <c r="W75" i="28"/>
  <c r="X75" i="28"/>
  <c r="Y75" i="28"/>
  <c r="Z75" i="28"/>
  <c r="AA75" i="28"/>
  <c r="W76" i="28"/>
  <c r="X76" i="28"/>
  <c r="Y76" i="28"/>
  <c r="Z76" i="28"/>
  <c r="AA76" i="28"/>
  <c r="W77" i="28"/>
  <c r="X77" i="28"/>
  <c r="Y77" i="28"/>
  <c r="Z77" i="28"/>
  <c r="AA77" i="28"/>
  <c r="W78" i="28"/>
  <c r="X78" i="28"/>
  <c r="Y78" i="28"/>
  <c r="Z78" i="28"/>
  <c r="AA78" i="28"/>
  <c r="W79" i="28"/>
  <c r="X79" i="28"/>
  <c r="Y79" i="28"/>
  <c r="Z79" i="28"/>
  <c r="AA79" i="28"/>
  <c r="W80" i="28"/>
  <c r="X80" i="28"/>
  <c r="Y80" i="28"/>
  <c r="Z80" i="28"/>
  <c r="AA80" i="28"/>
  <c r="W81" i="28"/>
  <c r="X81" i="28"/>
  <c r="Y81" i="28"/>
  <c r="Z81" i="28"/>
  <c r="AA81" i="28"/>
  <c r="W82" i="28"/>
  <c r="X82" i="28"/>
  <c r="Y82" i="28"/>
  <c r="Z82" i="28"/>
  <c r="AA82" i="28"/>
  <c r="W83" i="28"/>
  <c r="X83" i="28"/>
  <c r="Y83" i="28"/>
  <c r="Z83" i="28"/>
  <c r="AA83" i="28"/>
  <c r="W84" i="28"/>
  <c r="X84" i="28"/>
  <c r="Y84" i="28"/>
  <c r="Z84" i="28"/>
  <c r="AA84" i="28"/>
  <c r="W85" i="28"/>
  <c r="X85" i="28"/>
  <c r="Y85" i="28"/>
  <c r="Z85" i="28"/>
  <c r="AA85" i="28"/>
  <c r="W86" i="28"/>
  <c r="X86" i="28"/>
  <c r="Y86" i="28"/>
  <c r="Z86" i="28"/>
  <c r="AA86" i="28"/>
  <c r="W87" i="28"/>
  <c r="X87" i="28"/>
  <c r="Y87" i="28"/>
  <c r="Z87" i="28"/>
  <c r="AA87" i="28"/>
  <c r="W88" i="28"/>
  <c r="X88" i="28"/>
  <c r="Y88" i="28"/>
  <c r="Z88" i="28"/>
  <c r="AA88" i="28"/>
  <c r="W89" i="28"/>
  <c r="X89" i="28"/>
  <c r="Y89" i="28"/>
  <c r="Z89" i="28"/>
  <c r="AA89" i="28"/>
  <c r="W90" i="28"/>
  <c r="X90" i="28"/>
  <c r="Y90" i="28"/>
  <c r="Z90" i="28"/>
  <c r="AA90" i="28"/>
  <c r="W91" i="28"/>
  <c r="X91" i="28"/>
  <c r="Y91" i="28"/>
  <c r="Z91" i="28"/>
  <c r="AA91" i="28"/>
  <c r="AA17" i="28"/>
  <c r="Z17" i="28"/>
  <c r="AM17" i="28" s="1"/>
  <c r="Y17" i="28"/>
  <c r="AL17" i="28" s="1"/>
  <c r="X17" i="28"/>
  <c r="AK17" i="28" s="1"/>
  <c r="W17" i="28"/>
  <c r="AJ17" i="28" s="1"/>
  <c r="R10" i="28"/>
  <c r="S10" i="28" s="1"/>
  <c r="U10" i="28"/>
  <c r="V10" i="28" s="1"/>
  <c r="BA1" i="29"/>
  <c r="A2" i="29" s="1"/>
  <c r="F1" i="29"/>
  <c r="A1" i="29" s="1"/>
  <c r="M44" i="28"/>
  <c r="BA16" i="28"/>
  <c r="BA98" i="28"/>
  <c r="AZ98" i="28"/>
  <c r="BA97" i="28"/>
  <c r="AZ97" i="28"/>
  <c r="BA96" i="28"/>
  <c r="AZ96" i="28"/>
  <c r="BA95" i="28"/>
  <c r="AZ95" i="28"/>
  <c r="BA94" i="28"/>
  <c r="AZ94" i="28"/>
  <c r="BA93" i="28"/>
  <c r="AZ93" i="28"/>
  <c r="BA92" i="28"/>
  <c r="AZ92" i="28"/>
  <c r="BA91" i="28"/>
  <c r="AZ91" i="28"/>
  <c r="BA90" i="28"/>
  <c r="AZ90" i="28"/>
  <c r="BA89" i="28"/>
  <c r="AZ89" i="28"/>
  <c r="BA88" i="28"/>
  <c r="AZ88" i="28"/>
  <c r="BA87" i="28"/>
  <c r="AZ87" i="28"/>
  <c r="BA86" i="28"/>
  <c r="AZ86" i="28"/>
  <c r="BA85" i="28"/>
  <c r="AZ85" i="28"/>
  <c r="BA84" i="28"/>
  <c r="AZ84" i="28"/>
  <c r="BA83" i="28"/>
  <c r="AZ83" i="28"/>
  <c r="BA82" i="28"/>
  <c r="AZ82" i="28"/>
  <c r="BA81" i="28"/>
  <c r="AZ81" i="28"/>
  <c r="BA80" i="28"/>
  <c r="AZ80" i="28"/>
  <c r="BA79" i="28"/>
  <c r="AZ79" i="28"/>
  <c r="BA78" i="28"/>
  <c r="AZ78" i="28"/>
  <c r="BA77" i="28"/>
  <c r="AZ77" i="28"/>
  <c r="BA76" i="28"/>
  <c r="AZ76" i="28"/>
  <c r="BA75" i="28"/>
  <c r="AZ75" i="28"/>
  <c r="BA74" i="28"/>
  <c r="AZ74" i="28"/>
  <c r="BA73" i="28"/>
  <c r="AZ73" i="28"/>
  <c r="BA72" i="28"/>
  <c r="AZ72" i="28"/>
  <c r="BA71" i="28"/>
  <c r="AZ71" i="28"/>
  <c r="BA70" i="28"/>
  <c r="AZ70" i="28"/>
  <c r="BA69" i="28"/>
  <c r="AZ69" i="28"/>
  <c r="BA68" i="28"/>
  <c r="AZ68" i="28"/>
  <c r="BA67" i="28"/>
  <c r="AZ67" i="28"/>
  <c r="BA66" i="28"/>
  <c r="AZ66" i="28"/>
  <c r="BA65" i="28"/>
  <c r="AZ65" i="28"/>
  <c r="BA64" i="28"/>
  <c r="AZ64" i="28"/>
  <c r="BA63" i="28"/>
  <c r="AZ63" i="28"/>
  <c r="BA62" i="28"/>
  <c r="AZ62" i="28"/>
  <c r="BA61" i="28"/>
  <c r="AZ61" i="28"/>
  <c r="BA60" i="28"/>
  <c r="AZ60" i="28"/>
  <c r="BA59" i="28"/>
  <c r="AZ59" i="28"/>
  <c r="AD6" i="28"/>
  <c r="AE6" i="28" s="1"/>
  <c r="AF6" i="28" s="1"/>
  <c r="AG6" i="28" s="1"/>
  <c r="AA98" i="28"/>
  <c r="Z98" i="28"/>
  <c r="AA97" i="28"/>
  <c r="Z97" i="28"/>
  <c r="AA96" i="28"/>
  <c r="Z96" i="28"/>
  <c r="AA95" i="28"/>
  <c r="Z95" i="28"/>
  <c r="AA94" i="28"/>
  <c r="Z94" i="28"/>
  <c r="AA93" i="28"/>
  <c r="Z93" i="28"/>
  <c r="AA92" i="28"/>
  <c r="Z92" i="28"/>
  <c r="AD16" i="28"/>
  <c r="AE16" i="28" s="1"/>
  <c r="AF16" i="28" s="1"/>
  <c r="AK16" i="28" s="1"/>
  <c r="AL16" i="28" s="1"/>
  <c r="AM16" i="28" s="1"/>
  <c r="AN16" i="28" s="1"/>
  <c r="O11" i="28"/>
  <c r="P11" i="28" s="1"/>
  <c r="I11" i="28"/>
  <c r="J11" i="28" s="1"/>
  <c r="L10" i="28"/>
  <c r="M10" i="28" s="1"/>
  <c r="Y98" i="28"/>
  <c r="X98" i="28"/>
  <c r="W98" i="28"/>
  <c r="M41" i="28"/>
  <c r="X11" i="28"/>
  <c r="Y11" i="28" s="1"/>
  <c r="Z11" i="28" s="1"/>
  <c r="AA11" i="28" s="1"/>
  <c r="AB11" i="28" s="1"/>
  <c r="B16" i="28"/>
  <c r="B73" i="28" s="1"/>
  <c r="AK5" i="28"/>
  <c r="AL5" i="28" s="1"/>
  <c r="AM5" i="28" s="1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930" i="23"/>
  <c r="E931" i="23"/>
  <c r="E932" i="23"/>
  <c r="E933" i="23"/>
  <c r="E934" i="23"/>
  <c r="E935" i="23"/>
  <c r="E936" i="23"/>
  <c r="E937" i="23"/>
  <c r="E938" i="23"/>
  <c r="E939" i="23"/>
  <c r="E940" i="23"/>
  <c r="E941" i="23"/>
  <c r="E942" i="23"/>
  <c r="E943" i="23"/>
  <c r="E944" i="23"/>
  <c r="E945" i="23"/>
  <c r="E946" i="23"/>
  <c r="E947" i="23"/>
  <c r="E948" i="23"/>
  <c r="E949" i="23"/>
  <c r="E950" i="23"/>
  <c r="E951" i="23"/>
  <c r="E952" i="23"/>
  <c r="E953" i="23"/>
  <c r="E954" i="23"/>
  <c r="E955" i="23"/>
  <c r="E956" i="23"/>
  <c r="E957" i="23"/>
  <c r="E958" i="23"/>
  <c r="E959" i="23"/>
  <c r="E960" i="23"/>
  <c r="E961" i="23"/>
  <c r="E962" i="23"/>
  <c r="E963" i="23"/>
  <c r="E964" i="23"/>
  <c r="E965" i="23"/>
  <c r="E966" i="23"/>
  <c r="E967" i="23"/>
  <c r="E968" i="23"/>
  <c r="E969" i="23"/>
  <c r="E970" i="23"/>
  <c r="E971" i="23"/>
  <c r="E972" i="23"/>
  <c r="E973" i="23"/>
  <c r="E974" i="23"/>
  <c r="E975" i="23"/>
  <c r="E976" i="23"/>
  <c r="E977" i="23"/>
  <c r="E978" i="23"/>
  <c r="E979" i="23"/>
  <c r="E980" i="23"/>
  <c r="E981" i="23"/>
  <c r="E982" i="23"/>
  <c r="E983" i="23"/>
  <c r="E984" i="23"/>
  <c r="E985" i="23"/>
  <c r="E986" i="23"/>
  <c r="E987" i="23"/>
  <c r="E988" i="23"/>
  <c r="E989" i="23"/>
  <c r="E990" i="23"/>
  <c r="E991" i="23"/>
  <c r="E992" i="23"/>
  <c r="E993" i="23"/>
  <c r="E994" i="23"/>
  <c r="E995" i="23"/>
  <c r="E996" i="23"/>
  <c r="E997" i="23"/>
  <c r="E998" i="23"/>
  <c r="E999" i="23"/>
  <c r="E1000" i="23"/>
  <c r="E1001" i="23"/>
  <c r="E1002" i="23"/>
  <c r="E1003" i="23"/>
  <c r="E1004" i="23"/>
  <c r="E1005" i="23"/>
  <c r="E1006" i="23"/>
  <c r="E1007" i="23"/>
  <c r="E1008" i="23"/>
  <c r="E1009" i="23"/>
  <c r="E1010" i="23"/>
  <c r="E1011" i="23"/>
  <c r="E1012" i="23"/>
  <c r="E1013" i="23"/>
  <c r="E1014" i="23"/>
  <c r="E1015" i="23"/>
  <c r="E1016" i="23"/>
  <c r="E1017" i="23"/>
  <c r="E1018" i="23"/>
  <c r="E1019" i="23"/>
  <c r="E1020" i="23"/>
  <c r="E1021" i="23"/>
  <c r="E1022" i="23"/>
  <c r="E1023" i="23"/>
  <c r="E1024" i="23"/>
  <c r="E1025" i="23"/>
  <c r="E1026" i="23"/>
  <c r="E1027" i="23"/>
  <c r="E1028" i="23"/>
  <c r="E1029" i="23"/>
  <c r="E1030" i="23"/>
  <c r="E1031" i="23"/>
  <c r="E1032" i="23"/>
  <c r="E1033" i="23"/>
  <c r="E1034" i="23"/>
  <c r="E1035" i="23"/>
  <c r="E1036" i="23"/>
  <c r="E1037" i="23"/>
  <c r="E1038" i="23"/>
  <c r="E1039" i="23"/>
  <c r="E1040" i="23"/>
  <c r="E1041" i="23"/>
  <c r="E1042" i="23"/>
  <c r="E1043" i="23"/>
  <c r="E1044" i="23"/>
  <c r="E1045" i="23"/>
  <c r="E1046" i="23"/>
  <c r="E1047" i="23"/>
  <c r="E1048" i="23"/>
  <c r="E1049" i="23"/>
  <c r="E1050" i="23"/>
  <c r="E1051" i="23"/>
  <c r="E1052" i="23"/>
  <c r="E1053" i="23"/>
  <c r="E1054" i="23"/>
  <c r="E1055" i="23"/>
  <c r="E1056" i="23"/>
  <c r="E1057" i="23"/>
  <c r="E1058" i="23"/>
  <c r="E1059" i="23"/>
  <c r="E1060" i="23"/>
  <c r="E1061" i="23"/>
  <c r="E1062" i="23"/>
  <c r="E1063" i="23"/>
  <c r="E1064" i="23"/>
  <c r="E1065" i="23"/>
  <c r="E1066" i="23"/>
  <c r="E1067" i="23"/>
  <c r="E1068" i="23"/>
  <c r="E1069" i="23"/>
  <c r="E1070" i="23"/>
  <c r="E1071" i="23"/>
  <c r="E1072" i="23"/>
  <c r="E1073" i="23"/>
  <c r="E1074" i="23"/>
  <c r="E1075" i="23"/>
  <c r="E1076" i="23"/>
  <c r="E1077" i="23"/>
  <c r="E1078" i="23"/>
  <c r="E1079" i="23"/>
  <c r="E1080" i="23"/>
  <c r="E1081" i="23"/>
  <c r="E1082" i="23"/>
  <c r="E1083" i="23"/>
  <c r="E1084" i="23"/>
  <c r="E1085" i="23"/>
  <c r="E1086" i="23"/>
  <c r="E1087" i="23"/>
  <c r="E1088" i="23"/>
  <c r="E1089" i="23"/>
  <c r="E1090" i="23"/>
  <c r="E1091" i="23"/>
  <c r="E1092" i="23"/>
  <c r="E1093" i="23"/>
  <c r="E1094" i="23"/>
  <c r="E1095" i="23"/>
  <c r="E1096" i="23"/>
  <c r="E1097" i="23"/>
  <c r="E1098" i="23"/>
  <c r="E1099" i="23"/>
  <c r="E1100" i="23"/>
  <c r="E1101" i="23"/>
  <c r="E1102" i="23"/>
  <c r="E1103" i="23"/>
  <c r="E1104" i="23"/>
  <c r="E1105" i="23"/>
  <c r="E1106" i="23"/>
  <c r="E1107" i="23"/>
  <c r="E1108" i="23"/>
  <c r="E1109" i="23"/>
  <c r="E1110" i="23"/>
  <c r="E1111" i="23"/>
  <c r="E1112" i="23"/>
  <c r="E1113" i="23"/>
  <c r="E1114" i="23"/>
  <c r="E1115" i="23"/>
  <c r="E1116" i="23"/>
  <c r="E1117" i="23"/>
  <c r="E1118" i="23"/>
  <c r="E1119" i="23"/>
  <c r="E1120" i="23"/>
  <c r="E1121" i="23"/>
  <c r="E1122" i="23"/>
  <c r="E1123" i="23"/>
  <c r="E1124" i="23"/>
  <c r="E1125" i="23"/>
  <c r="E1126" i="23"/>
  <c r="E1127" i="23"/>
  <c r="E1128" i="23"/>
  <c r="E1129" i="23"/>
  <c r="E1130" i="23"/>
  <c r="E1131" i="23"/>
  <c r="E1132" i="23"/>
  <c r="E1133" i="23"/>
  <c r="E1134" i="23"/>
  <c r="E1135" i="23"/>
  <c r="E1136" i="23"/>
  <c r="E1137" i="23"/>
  <c r="E1138" i="23"/>
  <c r="E1139" i="23"/>
  <c r="E1140" i="23"/>
  <c r="E1141" i="23"/>
  <c r="E1142" i="23"/>
  <c r="E1143" i="23"/>
  <c r="E1144" i="23"/>
  <c r="E1145" i="23"/>
  <c r="E1146" i="23"/>
  <c r="E1147" i="23"/>
  <c r="E1148" i="23"/>
  <c r="E1149" i="23"/>
  <c r="E1150" i="23"/>
  <c r="E1151" i="23"/>
  <c r="E1152" i="23"/>
  <c r="E1153" i="23"/>
  <c r="E1154" i="23"/>
  <c r="E1155" i="23"/>
  <c r="E1156" i="23"/>
  <c r="E1157" i="23"/>
  <c r="E1158" i="23"/>
  <c r="E1159" i="23"/>
  <c r="E1160" i="23"/>
  <c r="E1161" i="23"/>
  <c r="E1162" i="23"/>
  <c r="E1163" i="23"/>
  <c r="E1164" i="23"/>
  <c r="E1165" i="23"/>
  <c r="E1166" i="23"/>
  <c r="E1167" i="23"/>
  <c r="E1168" i="23"/>
  <c r="E1169" i="23"/>
  <c r="E1170" i="23"/>
  <c r="E1171" i="23"/>
  <c r="E1172" i="23"/>
  <c r="E1173" i="23"/>
  <c r="E1174" i="23"/>
  <c r="E1175" i="23"/>
  <c r="E1176" i="23"/>
  <c r="E1177" i="23"/>
  <c r="E1178" i="23"/>
  <c r="E1179" i="23"/>
  <c r="E1180" i="23"/>
  <c r="E1181" i="23"/>
  <c r="E1182" i="23"/>
  <c r="E1183" i="23"/>
  <c r="E1184" i="23"/>
  <c r="E1185" i="23"/>
  <c r="E1186" i="23"/>
  <c r="E1187" i="23"/>
  <c r="E1188" i="23"/>
  <c r="E1189" i="23"/>
  <c r="E1190" i="23"/>
  <c r="E1191" i="23"/>
  <c r="E1192" i="23"/>
  <c r="E1193" i="23"/>
  <c r="E1194" i="23"/>
  <c r="E1195" i="23"/>
  <c r="E1196" i="23"/>
  <c r="E1197" i="23"/>
  <c r="E1198" i="23"/>
  <c r="E1199" i="23"/>
  <c r="E1200" i="23"/>
  <c r="E1201" i="23"/>
  <c r="E1202" i="23"/>
  <c r="E1203" i="23"/>
  <c r="E1204" i="23"/>
  <c r="E1205" i="23"/>
  <c r="E1206" i="23"/>
  <c r="E1207" i="23"/>
  <c r="E1208" i="23"/>
  <c r="E1209" i="23"/>
  <c r="E1210" i="23"/>
  <c r="E1211" i="23"/>
  <c r="E1212" i="23"/>
  <c r="E1213" i="23"/>
  <c r="E1214" i="23"/>
  <c r="E1215" i="23"/>
  <c r="E1216" i="23"/>
  <c r="E1217" i="23"/>
  <c r="E1218" i="23"/>
  <c r="E1219" i="23"/>
  <c r="E1220" i="23"/>
  <c r="E1221" i="23"/>
  <c r="E1222" i="23"/>
  <c r="E1223" i="23"/>
  <c r="E1224" i="23"/>
  <c r="E1225" i="23"/>
  <c r="E1226" i="23"/>
  <c r="E1227" i="23"/>
  <c r="E1228" i="23"/>
  <c r="E1229" i="23"/>
  <c r="E1230" i="23"/>
  <c r="E1231" i="23"/>
  <c r="E1232" i="23"/>
  <c r="E1233" i="23"/>
  <c r="E1234" i="23"/>
  <c r="E1235" i="23"/>
  <c r="E1236" i="23"/>
  <c r="E1237" i="23"/>
  <c r="E1238" i="23"/>
  <c r="E1239" i="23"/>
  <c r="E1240" i="23"/>
  <c r="E1241" i="23"/>
  <c r="E1242" i="23"/>
  <c r="E1243" i="23"/>
  <c r="E1244" i="23"/>
  <c r="E1245" i="23"/>
  <c r="E1246" i="23"/>
  <c r="E1247" i="23"/>
  <c r="E1248" i="23"/>
  <c r="E1249" i="23"/>
  <c r="E1250" i="23"/>
  <c r="E1251" i="23"/>
  <c r="E1252" i="23"/>
  <c r="E1253" i="23"/>
  <c r="E1254" i="23"/>
  <c r="E1255" i="23"/>
  <c r="E1256" i="23"/>
  <c r="E1257" i="23"/>
  <c r="E1258" i="23"/>
  <c r="E1259" i="23"/>
  <c r="E1260" i="23"/>
  <c r="E1261" i="23"/>
  <c r="E1262" i="23"/>
  <c r="E1263" i="23"/>
  <c r="E1264" i="23"/>
  <c r="E1265" i="23"/>
  <c r="E1266" i="23"/>
  <c r="E1267" i="23"/>
  <c r="E1268" i="23"/>
  <c r="E1269" i="23"/>
  <c r="E1270" i="23"/>
  <c r="E1271" i="23"/>
  <c r="E1272" i="23"/>
  <c r="E1273" i="23"/>
  <c r="E1274" i="23"/>
  <c r="E1275" i="23"/>
  <c r="E1276" i="23"/>
  <c r="E1277" i="23"/>
  <c r="E1278" i="23"/>
  <c r="E1279" i="23"/>
  <c r="E1280" i="23"/>
  <c r="E1281" i="23"/>
  <c r="E1282" i="23"/>
  <c r="E1283" i="23"/>
  <c r="E1284" i="23"/>
  <c r="E1285" i="23"/>
  <c r="E1286" i="23"/>
  <c r="E1287" i="23"/>
  <c r="E1288" i="23"/>
  <c r="E1289" i="23"/>
  <c r="E1290" i="23"/>
  <c r="E1291" i="23"/>
  <c r="E1292" i="23"/>
  <c r="E1293" i="23"/>
  <c r="E1294" i="23"/>
  <c r="E1295" i="23"/>
  <c r="E1296" i="23"/>
  <c r="E1297" i="23"/>
  <c r="E1298" i="23"/>
  <c r="E1299" i="23"/>
  <c r="E1300" i="23"/>
  <c r="E1301" i="23"/>
  <c r="E1302" i="23"/>
  <c r="E1303" i="23"/>
  <c r="E1304" i="23"/>
  <c r="E1305" i="23"/>
  <c r="E1306" i="23"/>
  <c r="E1307" i="23"/>
  <c r="E1308" i="23"/>
  <c r="E1309" i="23"/>
  <c r="E1310" i="23"/>
  <c r="E1311" i="23"/>
  <c r="E1312" i="23"/>
  <c r="E1313" i="23"/>
  <c r="E1314" i="23"/>
  <c r="E1315" i="23"/>
  <c r="E1316" i="23"/>
  <c r="E1317" i="23"/>
  <c r="E1318" i="23"/>
  <c r="E1319" i="23"/>
  <c r="E1320" i="23"/>
  <c r="E1321" i="23"/>
  <c r="E1322" i="23"/>
  <c r="E1323" i="23"/>
  <c r="E1324" i="23"/>
  <c r="E1325" i="23"/>
  <c r="E1326" i="23"/>
  <c r="E1327" i="23"/>
  <c r="E1328" i="23"/>
  <c r="E1329" i="23"/>
  <c r="E1330" i="23"/>
  <c r="E1331" i="23"/>
  <c r="E1332" i="23"/>
  <c r="E1333" i="23"/>
  <c r="E1334" i="23"/>
  <c r="E1335" i="23"/>
  <c r="E1336" i="23"/>
  <c r="E1337" i="23"/>
  <c r="E1338" i="23"/>
  <c r="E1339" i="23"/>
  <c r="E1340" i="23"/>
  <c r="E1341" i="23"/>
  <c r="E1342" i="23"/>
  <c r="E1343" i="23"/>
  <c r="E1344" i="23"/>
  <c r="E1345" i="23"/>
  <c r="E1346" i="23"/>
  <c r="E1347" i="23"/>
  <c r="E1348" i="23"/>
  <c r="E1349" i="23"/>
  <c r="E1350" i="23"/>
  <c r="E1351" i="23"/>
  <c r="E1352" i="23"/>
  <c r="E1353" i="23"/>
  <c r="E1354" i="23"/>
  <c r="E1355" i="23"/>
  <c r="E1356" i="23"/>
  <c r="E1357" i="23"/>
  <c r="E1358" i="23"/>
  <c r="E1359" i="23"/>
  <c r="E1360" i="23"/>
  <c r="E1361" i="23"/>
  <c r="E1362" i="23"/>
  <c r="E1363" i="23"/>
  <c r="E1364" i="23"/>
  <c r="E1365" i="23"/>
  <c r="E1366" i="23"/>
  <c r="E1367" i="23"/>
  <c r="E1368" i="23"/>
  <c r="E1369" i="23"/>
  <c r="E1370" i="23"/>
  <c r="E1371" i="23"/>
  <c r="E1372" i="23"/>
  <c r="E1373" i="23"/>
  <c r="E1374" i="23"/>
  <c r="E1375" i="23"/>
  <c r="E1376" i="23"/>
  <c r="E1377" i="23"/>
  <c r="E1378" i="23"/>
  <c r="E1379" i="23"/>
  <c r="E1380" i="23"/>
  <c r="E1381" i="23"/>
  <c r="E1382" i="23"/>
  <c r="E1383" i="23"/>
  <c r="E1384" i="23"/>
  <c r="E1385" i="23"/>
  <c r="E1386" i="23"/>
  <c r="E1387" i="23"/>
  <c r="E1388" i="23"/>
  <c r="E1389" i="23"/>
  <c r="E1390" i="23"/>
  <c r="E1391" i="23"/>
  <c r="E1392" i="23"/>
  <c r="E1393" i="23"/>
  <c r="E1394" i="23"/>
  <c r="E1395" i="23"/>
  <c r="E1396" i="23"/>
  <c r="E1397" i="23"/>
  <c r="E1398" i="23"/>
  <c r="E1399" i="23"/>
  <c r="E1400" i="23"/>
  <c r="E1401" i="23"/>
  <c r="E1402" i="23"/>
  <c r="E1403" i="23"/>
  <c r="E1404" i="23"/>
  <c r="E1405" i="23"/>
  <c r="E1406" i="23"/>
  <c r="E1407" i="23"/>
  <c r="E1408" i="23"/>
  <c r="E1409" i="23"/>
  <c r="E1410" i="23"/>
  <c r="E1411" i="23"/>
  <c r="E1412" i="23"/>
  <c r="E1413" i="23"/>
  <c r="E1414" i="23"/>
  <c r="E1415" i="23"/>
  <c r="E1416" i="23"/>
  <c r="E1417" i="23"/>
  <c r="E1418" i="23"/>
  <c r="E1419" i="23"/>
  <c r="E1420" i="23"/>
  <c r="E1421" i="23"/>
  <c r="E1422" i="23"/>
  <c r="E1423" i="23"/>
  <c r="E1424" i="23"/>
  <c r="E1425" i="23"/>
  <c r="E1426" i="23"/>
  <c r="E1427" i="23"/>
  <c r="E1428" i="23"/>
  <c r="E1429" i="23"/>
  <c r="E1430" i="23"/>
  <c r="E1431" i="23"/>
  <c r="E1432" i="23"/>
  <c r="E1433" i="23"/>
  <c r="E1434" i="23"/>
  <c r="E1435" i="23"/>
  <c r="E1436" i="23"/>
  <c r="E1437" i="23"/>
  <c r="E1438" i="23"/>
  <c r="E1439" i="23"/>
  <c r="E1440" i="23"/>
  <c r="E1441" i="23"/>
  <c r="E1442" i="23"/>
  <c r="E1443" i="23"/>
  <c r="E1444" i="23"/>
  <c r="E1445" i="23"/>
  <c r="E1446" i="23"/>
  <c r="E1447" i="23"/>
  <c r="E1448" i="23"/>
  <c r="E1449" i="23"/>
  <c r="E1450" i="23"/>
  <c r="E1451" i="23"/>
  <c r="E1452" i="23"/>
  <c r="E1453" i="23"/>
  <c r="E1454" i="23"/>
  <c r="E1455" i="23"/>
  <c r="E1456" i="23"/>
  <c r="E1457" i="23"/>
  <c r="E1458" i="23"/>
  <c r="E1459" i="23"/>
  <c r="E1460" i="23"/>
  <c r="E1461" i="23"/>
  <c r="E1462" i="23"/>
  <c r="E1463" i="23"/>
  <c r="E1464" i="23"/>
  <c r="E1465" i="23"/>
  <c r="E1466" i="23"/>
  <c r="E1467" i="23"/>
  <c r="E1468" i="23"/>
  <c r="E1469" i="23"/>
  <c r="E1470" i="23"/>
  <c r="E1471" i="23"/>
  <c r="E1472" i="23"/>
  <c r="E1473" i="23"/>
  <c r="E1474" i="23"/>
  <c r="E1475" i="23"/>
  <c r="E1476" i="23"/>
  <c r="E1477" i="23"/>
  <c r="E1478" i="23"/>
  <c r="E1479" i="23"/>
  <c r="E1480" i="23"/>
  <c r="E1481" i="23"/>
  <c r="E1482" i="23"/>
  <c r="E1483" i="23"/>
  <c r="E1484" i="23"/>
  <c r="E1485" i="23"/>
  <c r="E1486" i="23"/>
  <c r="E1487" i="23"/>
  <c r="E1488" i="23"/>
  <c r="E1489" i="23"/>
  <c r="E1490" i="23"/>
  <c r="E1491" i="23"/>
  <c r="E1492" i="23"/>
  <c r="E1493" i="23"/>
  <c r="E1494" i="23"/>
  <c r="E1495" i="23"/>
  <c r="E1496" i="23"/>
  <c r="E1497" i="23"/>
  <c r="E1498" i="23"/>
  <c r="E1499" i="23"/>
  <c r="E1500" i="23"/>
  <c r="E1501" i="23"/>
  <c r="E1502" i="23"/>
  <c r="E1503" i="23"/>
  <c r="E1504" i="23"/>
  <c r="E5" i="23"/>
  <c r="BC1504" i="23"/>
  <c r="BC1503" i="23"/>
  <c r="BC1502" i="23"/>
  <c r="BC1501" i="23"/>
  <c r="BC1500" i="23"/>
  <c r="BC1499" i="23"/>
  <c r="BC1498" i="23"/>
  <c r="BC1497" i="23"/>
  <c r="BC1496" i="23"/>
  <c r="BC1495" i="23"/>
  <c r="BC1494" i="23"/>
  <c r="BC1493" i="23"/>
  <c r="BC1492" i="23"/>
  <c r="BC1491" i="23"/>
  <c r="BC1490" i="23"/>
  <c r="BC1489" i="23"/>
  <c r="BC1488" i="23"/>
  <c r="BC1487" i="23"/>
  <c r="BC1486" i="23"/>
  <c r="BC1485" i="23"/>
  <c r="BC1484" i="23"/>
  <c r="BC1483" i="23"/>
  <c r="BC1482" i="23"/>
  <c r="BC1481" i="23"/>
  <c r="BC1480" i="23"/>
  <c r="BC1479" i="23"/>
  <c r="BC1478" i="23"/>
  <c r="BC1477" i="23"/>
  <c r="BC1476" i="23"/>
  <c r="BC1475" i="23"/>
  <c r="BC1474" i="23"/>
  <c r="BC1473" i="23"/>
  <c r="BC1472" i="23"/>
  <c r="BC1471" i="23"/>
  <c r="BC1470" i="23"/>
  <c r="BC1469" i="23"/>
  <c r="BC1468" i="23"/>
  <c r="BC1467" i="23"/>
  <c r="BC1466" i="23"/>
  <c r="BC1465" i="23"/>
  <c r="BC1464" i="23"/>
  <c r="BC1463" i="23"/>
  <c r="BC1462" i="23"/>
  <c r="BC1461" i="23"/>
  <c r="BC1460" i="23"/>
  <c r="BC1459" i="23"/>
  <c r="BC1458" i="23"/>
  <c r="BC1457" i="23"/>
  <c r="BC1456" i="23"/>
  <c r="BC1455" i="23"/>
  <c r="BC1454" i="23"/>
  <c r="BC1453" i="23"/>
  <c r="BC1452" i="23"/>
  <c r="BC1451" i="23"/>
  <c r="BC1450" i="23"/>
  <c r="BC1449" i="23"/>
  <c r="BC1448" i="23"/>
  <c r="BC1447" i="23"/>
  <c r="BC1446" i="23"/>
  <c r="BC1445" i="23"/>
  <c r="BC1444" i="23"/>
  <c r="BC1443" i="23"/>
  <c r="BC1442" i="23"/>
  <c r="BC1441" i="23"/>
  <c r="BC1440" i="23"/>
  <c r="BC1439" i="23"/>
  <c r="BC1438" i="23"/>
  <c r="BC1437" i="23"/>
  <c r="BC1436" i="23"/>
  <c r="BC1435" i="23"/>
  <c r="BC1434" i="23"/>
  <c r="BC1433" i="23"/>
  <c r="BC1432" i="23"/>
  <c r="BC1431" i="23"/>
  <c r="BC1430" i="23"/>
  <c r="BC1429" i="23"/>
  <c r="BC1428" i="23"/>
  <c r="BC1427" i="23"/>
  <c r="BC1426" i="23"/>
  <c r="BC1425" i="23"/>
  <c r="BC1424" i="23"/>
  <c r="BC1423" i="23"/>
  <c r="BC1422" i="23"/>
  <c r="BC1421" i="23"/>
  <c r="BC1420" i="23"/>
  <c r="BC1419" i="23"/>
  <c r="BC1418" i="23"/>
  <c r="BC1417" i="23"/>
  <c r="BC1416" i="23"/>
  <c r="BC1415" i="23"/>
  <c r="BC1414" i="23"/>
  <c r="BC1413" i="23"/>
  <c r="BC1412" i="23"/>
  <c r="BC1411" i="23"/>
  <c r="BC1410" i="23"/>
  <c r="BC1409" i="23"/>
  <c r="BC1408" i="23"/>
  <c r="BC1407" i="23"/>
  <c r="BC1406" i="23"/>
  <c r="BC1405" i="23"/>
  <c r="BC1404" i="23"/>
  <c r="BC1403" i="23"/>
  <c r="BC1402" i="23"/>
  <c r="BC1401" i="23"/>
  <c r="BC1400" i="23"/>
  <c r="BC1399" i="23"/>
  <c r="BC1398" i="23"/>
  <c r="BC1397" i="23"/>
  <c r="BC1396" i="23"/>
  <c r="BC1395" i="23"/>
  <c r="BC1394" i="23"/>
  <c r="BC1393" i="23"/>
  <c r="BC1392" i="23"/>
  <c r="BC1391" i="23"/>
  <c r="BC1390" i="23"/>
  <c r="BC1389" i="23"/>
  <c r="BC1388" i="23"/>
  <c r="BC1387" i="23"/>
  <c r="BC1386" i="23"/>
  <c r="BC1385" i="23"/>
  <c r="BC1384" i="23"/>
  <c r="BC1383" i="23"/>
  <c r="BC1382" i="23"/>
  <c r="BC1381" i="23"/>
  <c r="BC1380" i="23"/>
  <c r="BC1379" i="23"/>
  <c r="BC1378" i="23"/>
  <c r="BC1377" i="23"/>
  <c r="BC1376" i="23"/>
  <c r="BC1375" i="23"/>
  <c r="BC1374" i="23"/>
  <c r="BC1373" i="23"/>
  <c r="BC1372" i="23"/>
  <c r="BC1371" i="23"/>
  <c r="BC1370" i="23"/>
  <c r="BC1369" i="23"/>
  <c r="BC1368" i="23"/>
  <c r="BC1367" i="23"/>
  <c r="BC1366" i="23"/>
  <c r="BC1365" i="23"/>
  <c r="BC1364" i="23"/>
  <c r="BC1363" i="23"/>
  <c r="BC1362" i="23"/>
  <c r="BC1361" i="23"/>
  <c r="BC1360" i="23"/>
  <c r="BC1359" i="23"/>
  <c r="BC1358" i="23"/>
  <c r="BC1357" i="23"/>
  <c r="BC1356" i="23"/>
  <c r="BC1355" i="23"/>
  <c r="BC1354" i="23"/>
  <c r="BC1353" i="23"/>
  <c r="BC1352" i="23"/>
  <c r="BC1351" i="23"/>
  <c r="BC1350" i="23"/>
  <c r="BC1349" i="23"/>
  <c r="BC1348" i="23"/>
  <c r="BC1347" i="23"/>
  <c r="BC1346" i="23"/>
  <c r="BC1345" i="23"/>
  <c r="BC1344" i="23"/>
  <c r="BC1343" i="23"/>
  <c r="BC1342" i="23"/>
  <c r="BC1341" i="23"/>
  <c r="BC1340" i="23"/>
  <c r="BC1339" i="23"/>
  <c r="BC1338" i="23"/>
  <c r="BC1337" i="23"/>
  <c r="BC1336" i="23"/>
  <c r="BC1335" i="23"/>
  <c r="BC1334" i="23"/>
  <c r="BC1333" i="23"/>
  <c r="BC1332" i="23"/>
  <c r="BC1331" i="23"/>
  <c r="BC1330" i="23"/>
  <c r="BC1329" i="23"/>
  <c r="BC1328" i="23"/>
  <c r="BC1327" i="23"/>
  <c r="BC1326" i="23"/>
  <c r="BC1325" i="23"/>
  <c r="BC1324" i="23"/>
  <c r="BC1323" i="23"/>
  <c r="BC1322" i="23"/>
  <c r="BC1321" i="23"/>
  <c r="BC1320" i="23"/>
  <c r="BC1319" i="23"/>
  <c r="BC1318" i="23"/>
  <c r="BC1317" i="23"/>
  <c r="BC1316" i="23"/>
  <c r="BC1315" i="23"/>
  <c r="BC1314" i="23"/>
  <c r="BC1313" i="23"/>
  <c r="BC1312" i="23"/>
  <c r="BC1311" i="23"/>
  <c r="BC1310" i="23"/>
  <c r="BC1309" i="23"/>
  <c r="BC1308" i="23"/>
  <c r="BC1307" i="23"/>
  <c r="BC1306" i="23"/>
  <c r="BC1305" i="23"/>
  <c r="BC1304" i="23"/>
  <c r="BC1303" i="23"/>
  <c r="BC1302" i="23"/>
  <c r="BC1301" i="23"/>
  <c r="BC1300" i="23"/>
  <c r="BC1299" i="23"/>
  <c r="BC1298" i="23"/>
  <c r="BC1297" i="23"/>
  <c r="BC1296" i="23"/>
  <c r="BC1295" i="23"/>
  <c r="BC1294" i="23"/>
  <c r="BC1293" i="23"/>
  <c r="BC1292" i="23"/>
  <c r="BC1291" i="23"/>
  <c r="BC1290" i="23"/>
  <c r="BC1289" i="23"/>
  <c r="BC1288" i="23"/>
  <c r="BC1287" i="23"/>
  <c r="BC1286" i="23"/>
  <c r="BC1285" i="23"/>
  <c r="BC1284" i="23"/>
  <c r="BC1283" i="23"/>
  <c r="BC1282" i="23"/>
  <c r="BC1281" i="23"/>
  <c r="BC1280" i="23"/>
  <c r="BC1279" i="23"/>
  <c r="BC1278" i="23"/>
  <c r="BC1277" i="23"/>
  <c r="BC1276" i="23"/>
  <c r="BC1275" i="23"/>
  <c r="BC1274" i="23"/>
  <c r="BC1273" i="23"/>
  <c r="BC1272" i="23"/>
  <c r="BC1271" i="23"/>
  <c r="BC1270" i="23"/>
  <c r="BC1269" i="23"/>
  <c r="BC1268" i="23"/>
  <c r="BC1267" i="23"/>
  <c r="BC1266" i="23"/>
  <c r="BC1265" i="23"/>
  <c r="BC1264" i="23"/>
  <c r="BC1263" i="23"/>
  <c r="BC1262" i="23"/>
  <c r="BC1261" i="23"/>
  <c r="BC1260" i="23"/>
  <c r="BC1259" i="23"/>
  <c r="BC1258" i="23"/>
  <c r="BC1257" i="23"/>
  <c r="BC1256" i="23"/>
  <c r="BC1255" i="23"/>
  <c r="BC1254" i="23"/>
  <c r="BC1253" i="23"/>
  <c r="BC1252" i="23"/>
  <c r="BC1251" i="23"/>
  <c r="BC1250" i="23"/>
  <c r="BC1249" i="23"/>
  <c r="BC1248" i="23"/>
  <c r="BC1247" i="23"/>
  <c r="BC1246" i="23"/>
  <c r="BC1245" i="23"/>
  <c r="BC1244" i="23"/>
  <c r="BC1243" i="23"/>
  <c r="BC1242" i="23"/>
  <c r="BC1241" i="23"/>
  <c r="BC1240" i="23"/>
  <c r="BC1239" i="23"/>
  <c r="BC1238" i="23"/>
  <c r="BC1237" i="23"/>
  <c r="BC1236" i="23"/>
  <c r="BC1235" i="23"/>
  <c r="BC1234" i="23"/>
  <c r="BC1233" i="23"/>
  <c r="BC1232" i="23"/>
  <c r="BC1231" i="23"/>
  <c r="BC1230" i="23"/>
  <c r="BC1229" i="23"/>
  <c r="BC1228" i="23"/>
  <c r="BC1227" i="23"/>
  <c r="BC1226" i="23"/>
  <c r="BC1225" i="23"/>
  <c r="BC1224" i="23"/>
  <c r="BC1223" i="23"/>
  <c r="BC1222" i="23"/>
  <c r="BC1221" i="23"/>
  <c r="BC1220" i="23"/>
  <c r="BC1219" i="23"/>
  <c r="BC1218" i="23"/>
  <c r="BC1217" i="23"/>
  <c r="BC1216" i="23"/>
  <c r="BC1215" i="23"/>
  <c r="BC1214" i="23"/>
  <c r="BC1213" i="23"/>
  <c r="BC1212" i="23"/>
  <c r="BC1211" i="23"/>
  <c r="BC1210" i="23"/>
  <c r="BC1209" i="23"/>
  <c r="BC1208" i="23"/>
  <c r="BC1207" i="23"/>
  <c r="BC1206" i="23"/>
  <c r="BC1205" i="23"/>
  <c r="BC1204" i="23"/>
  <c r="BC1203" i="23"/>
  <c r="BC1202" i="23"/>
  <c r="BC1201" i="23"/>
  <c r="BC1200" i="23"/>
  <c r="BC1199" i="23"/>
  <c r="BC1198" i="23"/>
  <c r="BC1197" i="23"/>
  <c r="BC1196" i="23"/>
  <c r="BC1195" i="23"/>
  <c r="BC1194" i="23"/>
  <c r="BC1193" i="23"/>
  <c r="BC1192" i="23"/>
  <c r="BC1191" i="23"/>
  <c r="BC1190" i="23"/>
  <c r="BC1189" i="23"/>
  <c r="BC1188" i="23"/>
  <c r="BC1187" i="23"/>
  <c r="BC1186" i="23"/>
  <c r="BC1185" i="23"/>
  <c r="BC1184" i="23"/>
  <c r="BC1183" i="23"/>
  <c r="BC1182" i="23"/>
  <c r="BC1181" i="23"/>
  <c r="BC1180" i="23"/>
  <c r="BC1179" i="23"/>
  <c r="BC1178" i="23"/>
  <c r="BC1177" i="23"/>
  <c r="BC1176" i="23"/>
  <c r="BC1175" i="23"/>
  <c r="BC1174" i="23"/>
  <c r="BC1173" i="23"/>
  <c r="BC1172" i="23"/>
  <c r="BC1171" i="23"/>
  <c r="BC1170" i="23"/>
  <c r="BC1169" i="23"/>
  <c r="BC1168" i="23"/>
  <c r="BC1167" i="23"/>
  <c r="BC1166" i="23"/>
  <c r="BC1165" i="23"/>
  <c r="BC1164" i="23"/>
  <c r="BC1163" i="23"/>
  <c r="BC1162" i="23"/>
  <c r="BC1161" i="23"/>
  <c r="BC1160" i="23"/>
  <c r="BC1159" i="23"/>
  <c r="BC1158" i="23"/>
  <c r="BC1157" i="23"/>
  <c r="BC1156" i="23"/>
  <c r="BC1155" i="23"/>
  <c r="BC1154" i="23"/>
  <c r="BC1153" i="23"/>
  <c r="BC1152" i="23"/>
  <c r="BC1151" i="23"/>
  <c r="BC1150" i="23"/>
  <c r="BC1149" i="23"/>
  <c r="BC1148" i="23"/>
  <c r="BC1147" i="23"/>
  <c r="BC1146" i="23"/>
  <c r="BC1145" i="23"/>
  <c r="BC1144" i="23"/>
  <c r="BC1143" i="23"/>
  <c r="BC1142" i="23"/>
  <c r="BC1141" i="23"/>
  <c r="BC1140" i="23"/>
  <c r="BC1139" i="23"/>
  <c r="BC1138" i="23"/>
  <c r="BC1137" i="23"/>
  <c r="BC1136" i="23"/>
  <c r="BC1135" i="23"/>
  <c r="BC1134" i="23"/>
  <c r="BC1133" i="23"/>
  <c r="BC1132" i="23"/>
  <c r="BC1131" i="23"/>
  <c r="BC1130" i="23"/>
  <c r="BC1129" i="23"/>
  <c r="BC1128" i="23"/>
  <c r="BC1127" i="23"/>
  <c r="BC1126" i="23"/>
  <c r="BC1125" i="23"/>
  <c r="BC1124" i="23"/>
  <c r="BC1123" i="23"/>
  <c r="BC1122" i="23"/>
  <c r="BC1121" i="23"/>
  <c r="BC1120" i="23"/>
  <c r="BC1119" i="23"/>
  <c r="BC1118" i="23"/>
  <c r="BC1117" i="23"/>
  <c r="BC1116" i="23"/>
  <c r="BC1115" i="23"/>
  <c r="BC1114" i="23"/>
  <c r="BC1113" i="23"/>
  <c r="BC1112" i="23"/>
  <c r="BC1111" i="23"/>
  <c r="BC1110" i="23"/>
  <c r="BC1109" i="23"/>
  <c r="BC1108" i="23"/>
  <c r="BC1107" i="23"/>
  <c r="BC1106" i="23"/>
  <c r="BC1105" i="23"/>
  <c r="BC1104" i="23"/>
  <c r="BC1103" i="23"/>
  <c r="BC1102" i="23"/>
  <c r="BC1101" i="23"/>
  <c r="BC1100" i="23"/>
  <c r="BC1099" i="23"/>
  <c r="BC1098" i="23"/>
  <c r="BC1097" i="23"/>
  <c r="BC1096" i="23"/>
  <c r="BC1095" i="23"/>
  <c r="BC1094" i="23"/>
  <c r="BC1093" i="23"/>
  <c r="BC1092" i="23"/>
  <c r="BC1091" i="23"/>
  <c r="BC1090" i="23"/>
  <c r="BC1089" i="23"/>
  <c r="BC1088" i="23"/>
  <c r="BC1087" i="23"/>
  <c r="BC1086" i="23"/>
  <c r="BC1085" i="23"/>
  <c r="BC1084" i="23"/>
  <c r="BC1083" i="23"/>
  <c r="BC1082" i="23"/>
  <c r="BC1081" i="23"/>
  <c r="BC1080" i="23"/>
  <c r="BC1079" i="23"/>
  <c r="BC1078" i="23"/>
  <c r="BC1077" i="23"/>
  <c r="BC1076" i="23"/>
  <c r="BC1075" i="23"/>
  <c r="BC1074" i="23"/>
  <c r="BC1073" i="23"/>
  <c r="BC1072" i="23"/>
  <c r="BC1071" i="23"/>
  <c r="BC1070" i="23"/>
  <c r="BC1069" i="23"/>
  <c r="BC1068" i="23"/>
  <c r="BC1067" i="23"/>
  <c r="BC1066" i="23"/>
  <c r="BC1065" i="23"/>
  <c r="BC1064" i="23"/>
  <c r="BC1063" i="23"/>
  <c r="BC1062" i="23"/>
  <c r="BC1061" i="23"/>
  <c r="BC1060" i="23"/>
  <c r="BC1059" i="23"/>
  <c r="BC1058" i="23"/>
  <c r="BC1057" i="23"/>
  <c r="BC1056" i="23"/>
  <c r="BC1055" i="23"/>
  <c r="BC1054" i="23"/>
  <c r="BC1053" i="23"/>
  <c r="BC1052" i="23"/>
  <c r="BC1051" i="23"/>
  <c r="BC1050" i="23"/>
  <c r="BC1049" i="23"/>
  <c r="BC1048" i="23"/>
  <c r="BC1047" i="23"/>
  <c r="BC1046" i="23"/>
  <c r="BC1045" i="23"/>
  <c r="BC1044" i="23"/>
  <c r="BC1043" i="23"/>
  <c r="BC1042" i="23"/>
  <c r="BC1041" i="23"/>
  <c r="BC1040" i="23"/>
  <c r="BC1039" i="23"/>
  <c r="BC1038" i="23"/>
  <c r="BC1037" i="23"/>
  <c r="BC1036" i="23"/>
  <c r="BC1035" i="23"/>
  <c r="BC1034" i="23"/>
  <c r="BC1033" i="23"/>
  <c r="BC1032" i="23"/>
  <c r="BC1031" i="23"/>
  <c r="BC1030" i="23"/>
  <c r="BC1029" i="23"/>
  <c r="BC1028" i="23"/>
  <c r="BC1027" i="23"/>
  <c r="BC1026" i="23"/>
  <c r="BC1025" i="23"/>
  <c r="BC1024" i="23"/>
  <c r="BC1023" i="23"/>
  <c r="BC1022" i="23"/>
  <c r="BC1021" i="23"/>
  <c r="BC1020" i="23"/>
  <c r="BC1019" i="23"/>
  <c r="BC1018" i="23"/>
  <c r="BC1017" i="23"/>
  <c r="BC1016" i="23"/>
  <c r="BC1015" i="23"/>
  <c r="BC1014" i="23"/>
  <c r="BC1013" i="23"/>
  <c r="BC1012" i="23"/>
  <c r="BC1011" i="23"/>
  <c r="BC1010" i="23"/>
  <c r="BC1009" i="23"/>
  <c r="BC1008" i="23"/>
  <c r="BC1007" i="23"/>
  <c r="BC1006" i="23"/>
  <c r="BC1005" i="23"/>
  <c r="BC1004" i="23"/>
  <c r="BC1003" i="23"/>
  <c r="BC1002" i="23"/>
  <c r="BC1001" i="23"/>
  <c r="BC1000" i="23"/>
  <c r="BC999" i="23"/>
  <c r="BC998" i="23"/>
  <c r="BC997" i="23"/>
  <c r="BC996" i="23"/>
  <c r="BC995" i="23"/>
  <c r="BC994" i="23"/>
  <c r="BC993" i="23"/>
  <c r="BC992" i="23"/>
  <c r="BC991" i="23"/>
  <c r="BC990" i="23"/>
  <c r="BC989" i="23"/>
  <c r="BC988" i="23"/>
  <c r="BC987" i="23"/>
  <c r="BC986" i="23"/>
  <c r="BC985" i="23"/>
  <c r="BC984" i="23"/>
  <c r="BC983" i="23"/>
  <c r="BC982" i="23"/>
  <c r="BC981" i="23"/>
  <c r="BC980" i="23"/>
  <c r="BC979" i="23"/>
  <c r="BC978" i="23"/>
  <c r="BC977" i="23"/>
  <c r="BC976" i="23"/>
  <c r="BC975" i="23"/>
  <c r="BC974" i="23"/>
  <c r="BC973" i="23"/>
  <c r="BC972" i="23"/>
  <c r="BC971" i="23"/>
  <c r="BC970" i="23"/>
  <c r="BC969" i="23"/>
  <c r="BC968" i="23"/>
  <c r="BC967" i="23"/>
  <c r="BC966" i="23"/>
  <c r="BC965" i="23"/>
  <c r="BC964" i="23"/>
  <c r="BC963" i="23"/>
  <c r="BC962" i="23"/>
  <c r="BC961" i="23"/>
  <c r="BC960" i="23"/>
  <c r="BC959" i="23"/>
  <c r="BC958" i="23"/>
  <c r="BC957" i="23"/>
  <c r="BC956" i="23"/>
  <c r="BC955" i="23"/>
  <c r="BC954" i="23"/>
  <c r="BC953" i="23"/>
  <c r="BC952" i="23"/>
  <c r="BC951" i="23"/>
  <c r="BC950" i="23"/>
  <c r="BC949" i="23"/>
  <c r="BC948" i="23"/>
  <c r="BC947" i="23"/>
  <c r="BC946" i="23"/>
  <c r="BC945" i="23"/>
  <c r="BC944" i="23"/>
  <c r="BC943" i="23"/>
  <c r="BC942" i="23"/>
  <c r="BC941" i="23"/>
  <c r="BC940" i="23"/>
  <c r="BC939" i="23"/>
  <c r="BC938" i="23"/>
  <c r="BC937" i="23"/>
  <c r="BC936" i="23"/>
  <c r="BC935" i="23"/>
  <c r="BC934" i="23"/>
  <c r="BC933" i="23"/>
  <c r="BC932" i="23"/>
  <c r="BC931" i="23"/>
  <c r="BC930" i="23"/>
  <c r="BC929" i="23"/>
  <c r="BC928" i="23"/>
  <c r="BC927" i="23"/>
  <c r="BC926" i="23"/>
  <c r="BC925" i="23"/>
  <c r="BC924" i="23"/>
  <c r="BC923" i="23"/>
  <c r="BC922" i="23"/>
  <c r="BC921" i="23"/>
  <c r="BC920" i="23"/>
  <c r="BC919" i="23"/>
  <c r="BC918" i="23"/>
  <c r="BC917" i="23"/>
  <c r="BC916" i="23"/>
  <c r="BC915" i="23"/>
  <c r="BC914" i="23"/>
  <c r="BC913" i="23"/>
  <c r="BC912" i="23"/>
  <c r="BC911" i="23"/>
  <c r="BC910" i="23"/>
  <c r="BC909" i="23"/>
  <c r="BC908" i="23"/>
  <c r="BC907" i="23"/>
  <c r="BC906" i="23"/>
  <c r="BC905" i="23"/>
  <c r="BC904" i="23"/>
  <c r="BC903" i="23"/>
  <c r="BC902" i="23"/>
  <c r="BC901" i="23"/>
  <c r="BC900" i="23"/>
  <c r="BC899" i="23"/>
  <c r="BC898" i="23"/>
  <c r="BC897" i="23"/>
  <c r="BC896" i="23"/>
  <c r="BC895" i="23"/>
  <c r="BC894" i="23"/>
  <c r="BC893" i="23"/>
  <c r="BC892" i="23"/>
  <c r="BC891" i="23"/>
  <c r="BC890" i="23"/>
  <c r="BC889" i="23"/>
  <c r="BC888" i="23"/>
  <c r="BC887" i="23"/>
  <c r="BC886" i="23"/>
  <c r="BC885" i="23"/>
  <c r="BC884" i="23"/>
  <c r="BC883" i="23"/>
  <c r="BC882" i="23"/>
  <c r="BC881" i="23"/>
  <c r="BC880" i="23"/>
  <c r="BC879" i="23"/>
  <c r="BC878" i="23"/>
  <c r="BC877" i="23"/>
  <c r="BC876" i="23"/>
  <c r="BC875" i="23"/>
  <c r="BC874" i="23"/>
  <c r="BC873" i="23"/>
  <c r="BC872" i="23"/>
  <c r="BC871" i="23"/>
  <c r="BC870" i="23"/>
  <c r="BC869" i="23"/>
  <c r="BC868" i="23"/>
  <c r="BC867" i="23"/>
  <c r="BC866" i="23"/>
  <c r="BC865" i="23"/>
  <c r="BC864" i="23"/>
  <c r="BC863" i="23"/>
  <c r="BC862" i="23"/>
  <c r="BC861" i="23"/>
  <c r="BC860" i="23"/>
  <c r="BC859" i="23"/>
  <c r="BC858" i="23"/>
  <c r="BC857" i="23"/>
  <c r="BC856" i="23"/>
  <c r="BC855" i="23"/>
  <c r="BC854" i="23"/>
  <c r="BC853" i="23"/>
  <c r="BC852" i="23"/>
  <c r="BC851" i="23"/>
  <c r="BC850" i="23"/>
  <c r="BC849" i="23"/>
  <c r="BC848" i="23"/>
  <c r="BC847" i="23"/>
  <c r="BC846" i="23"/>
  <c r="BC845" i="23"/>
  <c r="BC844" i="23"/>
  <c r="BC843" i="23"/>
  <c r="BC842" i="23"/>
  <c r="BC841" i="23"/>
  <c r="BC840" i="23"/>
  <c r="BC839" i="23"/>
  <c r="BC838" i="23"/>
  <c r="BC837" i="23"/>
  <c r="BC836" i="23"/>
  <c r="BC835" i="23"/>
  <c r="BC834" i="23"/>
  <c r="BC833" i="23"/>
  <c r="BC832" i="23"/>
  <c r="BC831" i="23"/>
  <c r="BC830" i="23"/>
  <c r="BC829" i="23"/>
  <c r="BC828" i="23"/>
  <c r="BC827" i="23"/>
  <c r="BC826" i="23"/>
  <c r="BC825" i="23"/>
  <c r="BC824" i="23"/>
  <c r="BC823" i="23"/>
  <c r="BC822" i="23"/>
  <c r="BC821" i="23"/>
  <c r="BC820" i="23"/>
  <c r="BC819" i="23"/>
  <c r="BC818" i="23"/>
  <c r="BC817" i="23"/>
  <c r="BC816" i="23"/>
  <c r="BC815" i="23"/>
  <c r="BC814" i="23"/>
  <c r="BC813" i="23"/>
  <c r="BC812" i="23"/>
  <c r="BC811" i="23"/>
  <c r="BC810" i="23"/>
  <c r="BC809" i="23"/>
  <c r="BC808" i="23"/>
  <c r="BC807" i="23"/>
  <c r="BC806" i="23"/>
  <c r="BC805" i="23"/>
  <c r="BC804" i="23"/>
  <c r="BC803" i="23"/>
  <c r="BC802" i="23"/>
  <c r="BC801" i="23"/>
  <c r="BC800" i="23"/>
  <c r="BC799" i="23"/>
  <c r="BC798" i="23"/>
  <c r="BC797" i="23"/>
  <c r="BC796" i="23"/>
  <c r="BC795" i="23"/>
  <c r="BC794" i="23"/>
  <c r="BC793" i="23"/>
  <c r="BC792" i="23"/>
  <c r="BC791" i="23"/>
  <c r="BC790" i="23"/>
  <c r="BC789" i="23"/>
  <c r="BC788" i="23"/>
  <c r="BC787" i="23"/>
  <c r="BC786" i="23"/>
  <c r="BC785" i="23"/>
  <c r="BC784" i="23"/>
  <c r="BC783" i="23"/>
  <c r="BC782" i="23"/>
  <c r="BC781" i="23"/>
  <c r="BC780" i="23"/>
  <c r="BC779" i="23"/>
  <c r="BC778" i="23"/>
  <c r="BC777" i="23"/>
  <c r="BC776" i="23"/>
  <c r="BC775" i="23"/>
  <c r="BC774" i="23"/>
  <c r="BC773" i="23"/>
  <c r="BC772" i="23"/>
  <c r="BC771" i="23"/>
  <c r="BC770" i="23"/>
  <c r="BC769" i="23"/>
  <c r="BC768" i="23"/>
  <c r="BC767" i="23"/>
  <c r="BC766" i="23"/>
  <c r="BC765" i="23"/>
  <c r="BC764" i="23"/>
  <c r="BC763" i="23"/>
  <c r="BC762" i="23"/>
  <c r="BC761" i="23"/>
  <c r="BC760" i="23"/>
  <c r="BC759" i="23"/>
  <c r="BC758" i="23"/>
  <c r="BC757" i="23"/>
  <c r="BC756" i="23"/>
  <c r="BC755" i="23"/>
  <c r="BC754" i="23"/>
  <c r="BC753" i="23"/>
  <c r="BC752" i="23"/>
  <c r="BC751" i="23"/>
  <c r="BC750" i="23"/>
  <c r="BC749" i="23"/>
  <c r="BC748" i="23"/>
  <c r="BC747" i="23"/>
  <c r="BC746" i="23"/>
  <c r="BC745" i="23"/>
  <c r="BC744" i="23"/>
  <c r="BC743" i="23"/>
  <c r="BC742" i="23"/>
  <c r="BC741" i="23"/>
  <c r="BC740" i="23"/>
  <c r="BC739" i="23"/>
  <c r="BC738" i="23"/>
  <c r="BC737" i="23"/>
  <c r="BC736" i="23"/>
  <c r="BC735" i="23"/>
  <c r="BC734" i="23"/>
  <c r="BC733" i="23"/>
  <c r="BC732" i="23"/>
  <c r="BC731" i="23"/>
  <c r="BC730" i="23"/>
  <c r="BC729" i="23"/>
  <c r="BC728" i="23"/>
  <c r="BC727" i="23"/>
  <c r="BC726" i="23"/>
  <c r="BC725" i="23"/>
  <c r="BC724" i="23"/>
  <c r="BC723" i="23"/>
  <c r="BC722" i="23"/>
  <c r="BC721" i="23"/>
  <c r="BC720" i="23"/>
  <c r="BC719" i="23"/>
  <c r="BC718" i="23"/>
  <c r="BC717" i="23"/>
  <c r="BC716" i="23"/>
  <c r="BC715" i="23"/>
  <c r="BC714" i="23"/>
  <c r="BC713" i="23"/>
  <c r="BC712" i="23"/>
  <c r="BC711" i="23"/>
  <c r="BC710" i="23"/>
  <c r="BC709" i="23"/>
  <c r="BC708" i="23"/>
  <c r="BC707" i="23"/>
  <c r="BC706" i="23"/>
  <c r="BC705" i="23"/>
  <c r="BC704" i="23"/>
  <c r="BC703" i="23"/>
  <c r="BC702" i="23"/>
  <c r="BC701" i="23"/>
  <c r="BC700" i="23"/>
  <c r="BC699" i="23"/>
  <c r="BC698" i="23"/>
  <c r="BC697" i="23"/>
  <c r="BC696" i="23"/>
  <c r="BC695" i="23"/>
  <c r="BC694" i="23"/>
  <c r="BC693" i="23"/>
  <c r="BC692" i="23"/>
  <c r="BC691" i="23"/>
  <c r="BC690" i="23"/>
  <c r="BC689" i="23"/>
  <c r="BC688" i="23"/>
  <c r="BC687" i="23"/>
  <c r="BC686" i="23"/>
  <c r="BC685" i="23"/>
  <c r="BC684" i="23"/>
  <c r="BC683" i="23"/>
  <c r="BC682" i="23"/>
  <c r="BC681" i="23"/>
  <c r="BC680" i="23"/>
  <c r="BC679" i="23"/>
  <c r="BC678" i="23"/>
  <c r="BC677" i="23"/>
  <c r="BC676" i="23"/>
  <c r="BC675" i="23"/>
  <c r="BC674" i="23"/>
  <c r="BC673" i="23"/>
  <c r="BC672" i="23"/>
  <c r="BC671" i="23"/>
  <c r="BC670" i="23"/>
  <c r="BC669" i="23"/>
  <c r="BC668" i="23"/>
  <c r="BC667" i="23"/>
  <c r="BC666" i="23"/>
  <c r="BC665" i="23"/>
  <c r="BC664" i="23"/>
  <c r="BC663" i="23"/>
  <c r="BC662" i="23"/>
  <c r="BC661" i="23"/>
  <c r="BC660" i="23"/>
  <c r="BC659" i="23"/>
  <c r="BC658" i="23"/>
  <c r="BC657" i="23"/>
  <c r="BC656" i="23"/>
  <c r="BC655" i="23"/>
  <c r="BC654" i="23"/>
  <c r="BC653" i="23"/>
  <c r="BC652" i="23"/>
  <c r="BC651" i="23"/>
  <c r="BC650" i="23"/>
  <c r="BC649" i="23"/>
  <c r="BC648" i="23"/>
  <c r="BC647" i="23"/>
  <c r="BC646" i="23"/>
  <c r="BC645" i="23"/>
  <c r="BC644" i="23"/>
  <c r="BC643" i="23"/>
  <c r="BC642" i="23"/>
  <c r="BC641" i="23"/>
  <c r="BC640" i="23"/>
  <c r="BC639" i="23"/>
  <c r="BC638" i="23"/>
  <c r="BC637" i="23"/>
  <c r="BC636" i="23"/>
  <c r="BC635" i="23"/>
  <c r="BC634" i="23"/>
  <c r="BC633" i="23"/>
  <c r="BC632" i="23"/>
  <c r="BC631" i="23"/>
  <c r="BC630" i="23"/>
  <c r="BC629" i="23"/>
  <c r="BC628" i="23"/>
  <c r="BC627" i="23"/>
  <c r="BC626" i="23"/>
  <c r="BC625" i="23"/>
  <c r="BC624" i="23"/>
  <c r="BC623" i="23"/>
  <c r="BC622" i="23"/>
  <c r="BC621" i="23"/>
  <c r="BC620" i="23"/>
  <c r="BC619" i="23"/>
  <c r="BC618" i="23"/>
  <c r="BC617" i="23"/>
  <c r="BC616" i="23"/>
  <c r="BC615" i="23"/>
  <c r="BC614" i="23"/>
  <c r="BC613" i="23"/>
  <c r="BC612" i="23"/>
  <c r="BC611" i="23"/>
  <c r="BC610" i="23"/>
  <c r="BC609" i="23"/>
  <c r="BC608" i="23"/>
  <c r="BC607" i="23"/>
  <c r="BC606" i="23"/>
  <c r="BC605" i="23"/>
  <c r="BC604" i="23"/>
  <c r="BC603" i="23"/>
  <c r="BC602" i="23"/>
  <c r="BC601" i="23"/>
  <c r="BC600" i="23"/>
  <c r="BC599" i="23"/>
  <c r="BC598" i="23"/>
  <c r="BC597" i="23"/>
  <c r="BC596" i="23"/>
  <c r="BC595" i="23"/>
  <c r="BC594" i="23"/>
  <c r="BC593" i="23"/>
  <c r="BC592" i="23"/>
  <c r="BC591" i="23"/>
  <c r="BC590" i="23"/>
  <c r="BC589" i="23"/>
  <c r="BC588" i="23"/>
  <c r="BC587" i="23"/>
  <c r="BC586" i="23"/>
  <c r="BC585" i="23"/>
  <c r="BC584" i="23"/>
  <c r="BC583" i="23"/>
  <c r="BC582" i="23"/>
  <c r="BC581" i="23"/>
  <c r="BC580" i="23"/>
  <c r="BC579" i="23"/>
  <c r="BC578" i="23"/>
  <c r="BC577" i="23"/>
  <c r="BC576" i="23"/>
  <c r="BC575" i="23"/>
  <c r="BC574" i="23"/>
  <c r="BC573" i="23"/>
  <c r="BC572" i="23"/>
  <c r="BC571" i="23"/>
  <c r="BC570" i="23"/>
  <c r="BC569" i="23"/>
  <c r="BC568" i="23"/>
  <c r="BC567" i="23"/>
  <c r="BC566" i="23"/>
  <c r="BC565" i="23"/>
  <c r="BC564" i="23"/>
  <c r="BC563" i="23"/>
  <c r="BC562" i="23"/>
  <c r="BC561" i="23"/>
  <c r="BC560" i="23"/>
  <c r="BC559" i="23"/>
  <c r="BC558" i="23"/>
  <c r="BC557" i="23"/>
  <c r="BC556" i="23"/>
  <c r="BC555" i="23"/>
  <c r="BC554" i="23"/>
  <c r="BC553" i="23"/>
  <c r="BC552" i="23"/>
  <c r="BC551" i="23"/>
  <c r="BC550" i="23"/>
  <c r="BC549" i="23"/>
  <c r="BC548" i="23"/>
  <c r="BC547" i="23"/>
  <c r="BC546" i="23"/>
  <c r="BC545" i="23"/>
  <c r="BC544" i="23"/>
  <c r="BC543" i="23"/>
  <c r="BC542" i="23"/>
  <c r="BC541" i="23"/>
  <c r="BC540" i="23"/>
  <c r="BC539" i="23"/>
  <c r="BC538" i="23"/>
  <c r="BC537" i="23"/>
  <c r="BC536" i="23"/>
  <c r="BC535" i="23"/>
  <c r="BC534" i="23"/>
  <c r="BC533" i="23"/>
  <c r="BC532" i="23"/>
  <c r="BC531" i="23"/>
  <c r="BC530" i="23"/>
  <c r="BC529" i="23"/>
  <c r="BC528" i="23"/>
  <c r="BC527" i="23"/>
  <c r="BC526" i="23"/>
  <c r="BC525" i="23"/>
  <c r="BC524" i="23"/>
  <c r="BC523" i="23"/>
  <c r="BC522" i="23"/>
  <c r="BC521" i="23"/>
  <c r="BC520" i="23"/>
  <c r="BC519" i="23"/>
  <c r="BC518" i="23"/>
  <c r="BC517" i="23"/>
  <c r="BC516" i="23"/>
  <c r="BC515" i="23"/>
  <c r="BC514" i="23"/>
  <c r="BC513" i="23"/>
  <c r="BC512" i="23"/>
  <c r="BC511" i="23"/>
  <c r="BC510" i="23"/>
  <c r="BC509" i="23"/>
  <c r="BC508" i="23"/>
  <c r="BC507" i="23"/>
  <c r="BC506" i="23"/>
  <c r="BC505" i="23"/>
  <c r="BC504" i="23"/>
  <c r="BC503" i="23"/>
  <c r="BC502" i="23"/>
  <c r="BC501" i="23"/>
  <c r="BC500" i="23"/>
  <c r="BC499" i="23"/>
  <c r="BC498" i="23"/>
  <c r="BC497" i="23"/>
  <c r="BC496" i="23"/>
  <c r="BC495" i="23"/>
  <c r="BC494" i="23"/>
  <c r="BC493" i="23"/>
  <c r="BC492" i="23"/>
  <c r="BC491" i="23"/>
  <c r="BC490" i="23"/>
  <c r="BC489" i="23"/>
  <c r="BC488" i="23"/>
  <c r="BC487" i="23"/>
  <c r="BC486" i="23"/>
  <c r="BC485" i="23"/>
  <c r="BC484" i="23"/>
  <c r="BC483" i="23"/>
  <c r="BC482" i="23"/>
  <c r="BC481" i="23"/>
  <c r="BC480" i="23"/>
  <c r="BC479" i="23"/>
  <c r="BC478" i="23"/>
  <c r="BC477" i="23"/>
  <c r="BC476" i="23"/>
  <c r="BC475" i="23"/>
  <c r="BC474" i="23"/>
  <c r="BC473" i="23"/>
  <c r="BC472" i="23"/>
  <c r="BC471" i="23"/>
  <c r="BC470" i="23"/>
  <c r="BC469" i="23"/>
  <c r="BC468" i="23"/>
  <c r="BC467" i="23"/>
  <c r="BC466" i="23"/>
  <c r="BC465" i="23"/>
  <c r="BC464" i="23"/>
  <c r="BC463" i="23"/>
  <c r="BC462" i="23"/>
  <c r="BC461" i="23"/>
  <c r="BC460" i="23"/>
  <c r="BC459" i="23"/>
  <c r="BC458" i="23"/>
  <c r="BC457" i="23"/>
  <c r="BC456" i="23"/>
  <c r="BC455" i="23"/>
  <c r="BC454" i="23"/>
  <c r="BC453" i="23"/>
  <c r="BC452" i="23"/>
  <c r="BC451" i="23"/>
  <c r="BC450" i="23"/>
  <c r="BC449" i="23"/>
  <c r="BC448" i="23"/>
  <c r="BC447" i="23"/>
  <c r="BC446" i="23"/>
  <c r="BC445" i="23"/>
  <c r="BC444" i="23"/>
  <c r="BC443" i="23"/>
  <c r="BC442" i="23"/>
  <c r="BC441" i="23"/>
  <c r="BC440" i="23"/>
  <c r="BC439" i="23"/>
  <c r="BC438" i="23"/>
  <c r="BC437" i="23"/>
  <c r="BC436" i="23"/>
  <c r="BC435" i="23"/>
  <c r="BC434" i="23"/>
  <c r="BC433" i="23"/>
  <c r="BC432" i="23"/>
  <c r="BC431" i="23"/>
  <c r="BC430" i="23"/>
  <c r="BC429" i="23"/>
  <c r="BC428" i="23"/>
  <c r="BC427" i="23"/>
  <c r="BC426" i="23"/>
  <c r="BC425" i="23"/>
  <c r="BC424" i="23"/>
  <c r="BC423" i="23"/>
  <c r="BC422" i="23"/>
  <c r="BC421" i="23"/>
  <c r="BC420" i="23"/>
  <c r="BC419" i="23"/>
  <c r="BC418" i="23"/>
  <c r="BC417" i="23"/>
  <c r="BC416" i="23"/>
  <c r="BC415" i="23"/>
  <c r="BC414" i="23"/>
  <c r="BC413" i="23"/>
  <c r="BC412" i="23"/>
  <c r="BC411" i="23"/>
  <c r="BC410" i="23"/>
  <c r="BC409" i="23"/>
  <c r="BC408" i="23"/>
  <c r="BC407" i="23"/>
  <c r="BC406" i="23"/>
  <c r="BC405" i="23"/>
  <c r="BC404" i="23"/>
  <c r="BC403" i="23"/>
  <c r="BC402" i="23"/>
  <c r="BC401" i="23"/>
  <c r="BC400" i="23"/>
  <c r="BC399" i="23"/>
  <c r="BC398" i="23"/>
  <c r="BC397" i="23"/>
  <c r="BC396" i="23"/>
  <c r="BC395" i="23"/>
  <c r="BC394" i="23"/>
  <c r="BC393" i="23"/>
  <c r="BC392" i="23"/>
  <c r="BC391" i="23"/>
  <c r="BC390" i="23"/>
  <c r="BC389" i="23"/>
  <c r="BC388" i="23"/>
  <c r="BC387" i="23"/>
  <c r="BC386" i="23"/>
  <c r="BC385" i="23"/>
  <c r="BC384" i="23"/>
  <c r="BC383" i="23"/>
  <c r="BC382" i="23"/>
  <c r="BC381" i="23"/>
  <c r="BC380" i="23"/>
  <c r="BC379" i="23"/>
  <c r="BC378" i="23"/>
  <c r="BC377" i="23"/>
  <c r="BC376" i="23"/>
  <c r="BC375" i="23"/>
  <c r="BC374" i="23"/>
  <c r="BC373" i="23"/>
  <c r="BC372" i="23"/>
  <c r="BC371" i="23"/>
  <c r="BC370" i="23"/>
  <c r="BC369" i="23"/>
  <c r="BC368" i="23"/>
  <c r="BC367" i="23"/>
  <c r="BC366" i="23"/>
  <c r="BC365" i="23"/>
  <c r="BC364" i="23"/>
  <c r="BC363" i="23"/>
  <c r="BC362" i="23"/>
  <c r="BC361" i="23"/>
  <c r="BC360" i="23"/>
  <c r="BC359" i="23"/>
  <c r="BC358" i="23"/>
  <c r="BC357" i="23"/>
  <c r="BC356" i="23"/>
  <c r="BC355" i="23"/>
  <c r="BC354" i="23"/>
  <c r="BC353" i="23"/>
  <c r="BC352" i="23"/>
  <c r="BC351" i="23"/>
  <c r="BC350" i="23"/>
  <c r="BC349" i="23"/>
  <c r="BC348" i="23"/>
  <c r="BC347" i="23"/>
  <c r="BC346" i="23"/>
  <c r="BC345" i="23"/>
  <c r="BC344" i="23"/>
  <c r="BC343" i="23"/>
  <c r="BC342" i="23"/>
  <c r="BC341" i="23"/>
  <c r="BC340" i="23"/>
  <c r="BC339" i="23"/>
  <c r="BC338" i="23"/>
  <c r="BC337" i="23"/>
  <c r="BC336" i="23"/>
  <c r="BC335" i="23"/>
  <c r="BC334" i="23"/>
  <c r="BC333" i="23"/>
  <c r="BC332" i="23"/>
  <c r="BC331" i="23"/>
  <c r="BC330" i="23"/>
  <c r="BC329" i="23"/>
  <c r="BC328" i="23"/>
  <c r="BC327" i="23"/>
  <c r="BC326" i="23"/>
  <c r="BC325" i="23"/>
  <c r="BC324" i="23"/>
  <c r="BC323" i="23"/>
  <c r="BC322" i="23"/>
  <c r="BC321" i="23"/>
  <c r="BC320" i="23"/>
  <c r="BC319" i="23"/>
  <c r="BC318" i="23"/>
  <c r="BC317" i="23"/>
  <c r="BC316" i="23"/>
  <c r="BC315" i="23"/>
  <c r="BC314" i="23"/>
  <c r="BC313" i="23"/>
  <c r="BC312" i="23"/>
  <c r="BC311" i="23"/>
  <c r="BC310" i="23"/>
  <c r="BC309" i="23"/>
  <c r="BC308" i="23"/>
  <c r="BC307" i="23"/>
  <c r="BC306" i="23"/>
  <c r="BC305" i="23"/>
  <c r="BC304" i="23"/>
  <c r="BC303" i="23"/>
  <c r="BC302" i="23"/>
  <c r="BC301" i="23"/>
  <c r="BC300" i="23"/>
  <c r="BC299" i="23"/>
  <c r="BC298" i="23"/>
  <c r="BC297" i="23"/>
  <c r="BC296" i="23"/>
  <c r="BC295" i="23"/>
  <c r="BC294" i="23"/>
  <c r="BC293" i="23"/>
  <c r="BC292" i="23"/>
  <c r="BC291" i="23"/>
  <c r="BC290" i="23"/>
  <c r="BC289" i="23"/>
  <c r="BC288" i="23"/>
  <c r="BC287" i="23"/>
  <c r="BC286" i="23"/>
  <c r="BC285" i="23"/>
  <c r="BC284" i="23"/>
  <c r="BC283" i="23"/>
  <c r="BC282" i="23"/>
  <c r="BC281" i="23"/>
  <c r="BC280" i="23"/>
  <c r="BC279" i="23"/>
  <c r="BC278" i="23"/>
  <c r="BC277" i="23"/>
  <c r="BC276" i="23"/>
  <c r="BC275" i="23"/>
  <c r="BC274" i="23"/>
  <c r="BC273" i="23"/>
  <c r="BC272" i="23"/>
  <c r="BC271" i="23"/>
  <c r="BC270" i="23"/>
  <c r="BC269" i="23"/>
  <c r="BC268" i="23"/>
  <c r="BC267" i="23"/>
  <c r="BC266" i="23"/>
  <c r="BC265" i="23"/>
  <c r="BC264" i="23"/>
  <c r="BC263" i="23"/>
  <c r="BC262" i="23"/>
  <c r="BC261" i="23"/>
  <c r="BC260" i="23"/>
  <c r="BC259" i="23"/>
  <c r="BC258" i="23"/>
  <c r="BC257" i="23"/>
  <c r="BC256" i="23"/>
  <c r="BC255" i="23"/>
  <c r="BC254" i="23"/>
  <c r="BC253" i="23"/>
  <c r="BC252" i="23"/>
  <c r="BC251" i="23"/>
  <c r="BC250" i="23"/>
  <c r="BC249" i="23"/>
  <c r="BC248" i="23"/>
  <c r="BC247" i="23"/>
  <c r="BC246" i="23"/>
  <c r="BC245" i="23"/>
  <c r="BC244" i="23"/>
  <c r="BC243" i="23"/>
  <c r="BC242" i="23"/>
  <c r="BC241" i="23"/>
  <c r="BC240" i="23"/>
  <c r="BC239" i="23"/>
  <c r="BC238" i="23"/>
  <c r="BC237" i="23"/>
  <c r="BC236" i="23"/>
  <c r="BC235" i="23"/>
  <c r="BC234" i="23"/>
  <c r="BC233" i="23"/>
  <c r="BC232" i="23"/>
  <c r="BC231" i="23"/>
  <c r="BC230" i="23"/>
  <c r="BC229" i="23"/>
  <c r="BC228" i="23"/>
  <c r="BC227" i="23"/>
  <c r="BC226" i="23"/>
  <c r="BC225" i="23"/>
  <c r="BC224" i="23"/>
  <c r="BC223" i="23"/>
  <c r="BC222" i="23"/>
  <c r="BC221" i="23"/>
  <c r="BC220" i="23"/>
  <c r="BC219" i="23"/>
  <c r="BC218" i="23"/>
  <c r="BC217" i="23"/>
  <c r="BC216" i="23"/>
  <c r="BC215" i="23"/>
  <c r="BC214" i="23"/>
  <c r="BC213" i="23"/>
  <c r="BC212" i="23"/>
  <c r="BC211" i="23"/>
  <c r="BC210" i="23"/>
  <c r="BC209" i="23"/>
  <c r="BC208" i="23"/>
  <c r="BC207" i="23"/>
  <c r="BC206" i="23"/>
  <c r="BC205" i="23"/>
  <c r="BC204" i="23"/>
  <c r="BC203" i="23"/>
  <c r="BC202" i="23"/>
  <c r="BC201" i="23"/>
  <c r="BC200" i="23"/>
  <c r="BC199" i="23"/>
  <c r="BC198" i="23"/>
  <c r="BC197" i="23"/>
  <c r="BC196" i="23"/>
  <c r="BC195" i="23"/>
  <c r="BC194" i="23"/>
  <c r="BC193" i="23"/>
  <c r="BC192" i="23"/>
  <c r="BC191" i="23"/>
  <c r="BC190" i="23"/>
  <c r="BC189" i="23"/>
  <c r="BC188" i="23"/>
  <c r="BC187" i="23"/>
  <c r="BC186" i="23"/>
  <c r="BC185" i="23"/>
  <c r="BC184" i="23"/>
  <c r="BC183" i="23"/>
  <c r="BC182" i="23"/>
  <c r="BC181" i="23"/>
  <c r="BC180" i="23"/>
  <c r="BC179" i="23"/>
  <c r="BC178" i="23"/>
  <c r="BC177" i="23"/>
  <c r="BC176" i="23"/>
  <c r="BC175" i="23"/>
  <c r="BC174" i="23"/>
  <c r="BC173" i="23"/>
  <c r="BC172" i="23"/>
  <c r="BC171" i="23"/>
  <c r="BC170" i="23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24" i="23"/>
  <c r="BC123" i="23"/>
  <c r="BC122" i="23"/>
  <c r="BC121" i="23"/>
  <c r="BC120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C104" i="23"/>
  <c r="BC103" i="23"/>
  <c r="BC102" i="23"/>
  <c r="BC101" i="23"/>
  <c r="BC100" i="23"/>
  <c r="BC99" i="23"/>
  <c r="BC98" i="23"/>
  <c r="BC97" i="23"/>
  <c r="BC96" i="23"/>
  <c r="BC95" i="23"/>
  <c r="BC94" i="23"/>
  <c r="BC93" i="23"/>
  <c r="BC92" i="23"/>
  <c r="BC91" i="23"/>
  <c r="BC90" i="23"/>
  <c r="BC89" i="23"/>
  <c r="BC88" i="23"/>
  <c r="BC87" i="23"/>
  <c r="BC86" i="23"/>
  <c r="BC85" i="23"/>
  <c r="BC84" i="23"/>
  <c r="BC83" i="23"/>
  <c r="BC82" i="23"/>
  <c r="BC81" i="23"/>
  <c r="BC80" i="23"/>
  <c r="BC79" i="23"/>
  <c r="BC78" i="23"/>
  <c r="BC77" i="23"/>
  <c r="BC76" i="23"/>
  <c r="BC75" i="23"/>
  <c r="BC74" i="23"/>
  <c r="BC73" i="23"/>
  <c r="BC72" i="23"/>
  <c r="BC71" i="23"/>
  <c r="BC70" i="23"/>
  <c r="BC69" i="23"/>
  <c r="BC68" i="23"/>
  <c r="BC67" i="23"/>
  <c r="BC66" i="23"/>
  <c r="BC65" i="23"/>
  <c r="BC64" i="23"/>
  <c r="BC63" i="23"/>
  <c r="BC62" i="23"/>
  <c r="BC61" i="23"/>
  <c r="BC60" i="23"/>
  <c r="BC59" i="23"/>
  <c r="BC58" i="23"/>
  <c r="BC57" i="23"/>
  <c r="BC56" i="23"/>
  <c r="BC55" i="23"/>
  <c r="BC54" i="23"/>
  <c r="BC53" i="23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H1" i="24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G1" i="24"/>
  <c r="G2" i="23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BX2" i="23" s="1"/>
  <c r="BY2" i="23" s="1"/>
  <c r="BZ2" i="23" s="1"/>
  <c r="CA2" i="23" s="1"/>
  <c r="CB2" i="23" s="1"/>
  <c r="CC2" i="23" s="1"/>
  <c r="CD2" i="23" s="1"/>
  <c r="CE2" i="23" s="1"/>
  <c r="CF2" i="23" s="1"/>
  <c r="CG2" i="23" s="1"/>
  <c r="CH2" i="23" s="1"/>
  <c r="CI2" i="23" s="1"/>
  <c r="CJ2" i="23" s="1"/>
  <c r="CK2" i="23" s="1"/>
  <c r="CL2" i="23" s="1"/>
  <c r="CM2" i="23" s="1"/>
  <c r="CN2" i="23" s="1"/>
  <c r="CO2" i="23" s="1"/>
  <c r="CP2" i="23" s="1"/>
  <c r="CQ2" i="23" s="1"/>
  <c r="CR2" i="23" s="1"/>
  <c r="CS2" i="23" s="1"/>
  <c r="CT2" i="23" s="1"/>
  <c r="CU2" i="23" s="1"/>
  <c r="CV2" i="23" s="1"/>
  <c r="CW2" i="23" s="1"/>
  <c r="CX2" i="23" s="1"/>
  <c r="CY2" i="23" s="1"/>
  <c r="CZ2" i="23" s="1"/>
  <c r="DA2" i="23" s="1"/>
  <c r="DB2" i="23" s="1"/>
  <c r="C4" i="23"/>
  <c r="C1378" i="23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AE98" i="28" l="1"/>
  <c r="AL98" i="28"/>
  <c r="AE75" i="28"/>
  <c r="AL75" i="28"/>
  <c r="AF58" i="28"/>
  <c r="AM58" i="28"/>
  <c r="AG17" i="28"/>
  <c r="AN17" i="28"/>
  <c r="AG72" i="28"/>
  <c r="AN72" i="28"/>
  <c r="AE58" i="28"/>
  <c r="AL58" i="28"/>
  <c r="AL22" i="28"/>
  <c r="AE22" i="28"/>
  <c r="AN96" i="28"/>
  <c r="AG96" i="28"/>
  <c r="AD82" i="28"/>
  <c r="AK82" i="28"/>
  <c r="AE65" i="28"/>
  <c r="AL65" i="28"/>
  <c r="AL53" i="28"/>
  <c r="AE53" i="28"/>
  <c r="AG31" i="28"/>
  <c r="AN31" i="28"/>
  <c r="AK22" i="28"/>
  <c r="AD22" i="28"/>
  <c r="AF97" i="28"/>
  <c r="AM97" i="28"/>
  <c r="AM91" i="28"/>
  <c r="AF91" i="28"/>
  <c r="AK89" i="28"/>
  <c r="AD89" i="28"/>
  <c r="AG86" i="28"/>
  <c r="AN86" i="28"/>
  <c r="AE84" i="28"/>
  <c r="AL84" i="28"/>
  <c r="AM79" i="28"/>
  <c r="AF79" i="28"/>
  <c r="AK77" i="28"/>
  <c r="AD77" i="28"/>
  <c r="AG74" i="28"/>
  <c r="AN74" i="28"/>
  <c r="AE72" i="28"/>
  <c r="AL72" i="28"/>
  <c r="AM67" i="28"/>
  <c r="AF67" i="28"/>
  <c r="AD65" i="28"/>
  <c r="AK65" i="28"/>
  <c r="AG62" i="28"/>
  <c r="AN62" i="28"/>
  <c r="AL60" i="28"/>
  <c r="AE60" i="28"/>
  <c r="AF55" i="28"/>
  <c r="AM55" i="28"/>
  <c r="AK53" i="28"/>
  <c r="AD53" i="28"/>
  <c r="AG50" i="28"/>
  <c r="AN50" i="28"/>
  <c r="AE48" i="28"/>
  <c r="AL48" i="28"/>
  <c r="AM43" i="28"/>
  <c r="AF43" i="28"/>
  <c r="AK41" i="28"/>
  <c r="AD41" i="28"/>
  <c r="AN38" i="28"/>
  <c r="AG38" i="28"/>
  <c r="AL36" i="28"/>
  <c r="AE36" i="28"/>
  <c r="AF31" i="28"/>
  <c r="AM31" i="28"/>
  <c r="AD29" i="28"/>
  <c r="AK29" i="28"/>
  <c r="AN26" i="28"/>
  <c r="AG26" i="28"/>
  <c r="AL24" i="28"/>
  <c r="AE24" i="28"/>
  <c r="AF19" i="28"/>
  <c r="AM19" i="28"/>
  <c r="AN91" i="28"/>
  <c r="AG91" i="28"/>
  <c r="AN55" i="28"/>
  <c r="AG55" i="28"/>
  <c r="AG97" i="28"/>
  <c r="AN97" i="28"/>
  <c r="AL91" i="28"/>
  <c r="AE91" i="28"/>
  <c r="AF86" i="28"/>
  <c r="AM86" i="28"/>
  <c r="AD84" i="28"/>
  <c r="AK84" i="28"/>
  <c r="AG81" i="28"/>
  <c r="AN81" i="28"/>
  <c r="AE79" i="28"/>
  <c r="AL79" i="28"/>
  <c r="AM74" i="28"/>
  <c r="AF74" i="28"/>
  <c r="AK72" i="28"/>
  <c r="AD72" i="28"/>
  <c r="AG69" i="28"/>
  <c r="AN69" i="28"/>
  <c r="AE67" i="28"/>
  <c r="AL67" i="28"/>
  <c r="AF62" i="28"/>
  <c r="AM62" i="28"/>
  <c r="AK60" i="28"/>
  <c r="AD60" i="28"/>
  <c r="AN57" i="28"/>
  <c r="AG57" i="28"/>
  <c r="AE55" i="28"/>
  <c r="AL55" i="28"/>
  <c r="AM50" i="28"/>
  <c r="AF50" i="28"/>
  <c r="AD48" i="28"/>
  <c r="AK48" i="28"/>
  <c r="AG45" i="28"/>
  <c r="AN45" i="28"/>
  <c r="AE43" i="28"/>
  <c r="AL43" i="28"/>
  <c r="AM38" i="28"/>
  <c r="AF38" i="28"/>
  <c r="AK36" i="28"/>
  <c r="AD36" i="28"/>
  <c r="AG33" i="28"/>
  <c r="AN33" i="28"/>
  <c r="AE31" i="28"/>
  <c r="AL31" i="28"/>
  <c r="AM26" i="28"/>
  <c r="AF26" i="28"/>
  <c r="AK24" i="28"/>
  <c r="AD24" i="28"/>
  <c r="AG21" i="28"/>
  <c r="AN21" i="28"/>
  <c r="AL19" i="28"/>
  <c r="AE19" i="28"/>
  <c r="AN77" i="28"/>
  <c r="AG77" i="28"/>
  <c r="AE51" i="28"/>
  <c r="AL51" i="28"/>
  <c r="AN41" i="28"/>
  <c r="AG41" i="28"/>
  <c r="AF34" i="28"/>
  <c r="AM34" i="28"/>
  <c r="AG60" i="28"/>
  <c r="AN60" i="28"/>
  <c r="AM41" i="28"/>
  <c r="AF41" i="28"/>
  <c r="AM29" i="28"/>
  <c r="AF29" i="28"/>
  <c r="AD70" i="28"/>
  <c r="AK70" i="28"/>
  <c r="AM60" i="28"/>
  <c r="AF60" i="28"/>
  <c r="AG43" i="28"/>
  <c r="AN43" i="28"/>
  <c r="AQ24" i="28"/>
  <c r="AF92" i="28"/>
  <c r="AM92" i="28"/>
  <c r="AF98" i="28"/>
  <c r="AM98" i="28"/>
  <c r="AK91" i="28"/>
  <c r="AD91" i="28"/>
  <c r="AN88" i="28"/>
  <c r="AG88" i="28"/>
  <c r="AL86" i="28"/>
  <c r="AE86" i="28"/>
  <c r="AF81" i="28"/>
  <c r="AM81" i="28"/>
  <c r="AD79" i="28"/>
  <c r="AK79" i="28"/>
  <c r="AN76" i="28"/>
  <c r="AG76" i="28"/>
  <c r="AL74" i="28"/>
  <c r="AE74" i="28"/>
  <c r="AF69" i="28"/>
  <c r="AM69" i="28"/>
  <c r="AD67" i="28"/>
  <c r="AK67" i="28"/>
  <c r="AN64" i="28"/>
  <c r="AG64" i="28"/>
  <c r="AE62" i="28"/>
  <c r="AL62" i="28"/>
  <c r="AM57" i="28"/>
  <c r="AF57" i="28"/>
  <c r="AD55" i="28"/>
  <c r="AK55" i="28"/>
  <c r="AN52" i="28"/>
  <c r="AG52" i="28"/>
  <c r="AL50" i="28"/>
  <c r="AE50" i="28"/>
  <c r="AF45" i="28"/>
  <c r="AM45" i="28"/>
  <c r="AD43" i="28"/>
  <c r="AK43" i="28"/>
  <c r="AG40" i="28"/>
  <c r="AN40" i="28"/>
  <c r="AL38" i="28"/>
  <c r="AE38" i="28"/>
  <c r="AM33" i="28"/>
  <c r="AF33" i="28"/>
  <c r="AK31" i="28"/>
  <c r="AD31" i="28"/>
  <c r="AG28" i="28"/>
  <c r="AN28" i="28"/>
  <c r="AE26" i="28"/>
  <c r="AL26" i="28"/>
  <c r="AM21" i="28"/>
  <c r="AF21" i="28"/>
  <c r="AK19" i="28"/>
  <c r="AD19" i="28"/>
  <c r="AK56" i="28"/>
  <c r="AD56" i="28"/>
  <c r="AN29" i="28"/>
  <c r="AG29" i="28"/>
  <c r="AM77" i="28"/>
  <c r="AF77" i="28"/>
  <c r="AK39" i="28"/>
  <c r="AD39" i="28"/>
  <c r="AG36" i="28"/>
  <c r="AN36" i="28"/>
  <c r="AE89" i="28"/>
  <c r="AL89" i="28"/>
  <c r="AD46" i="28"/>
  <c r="AK46" i="28"/>
  <c r="AG19" i="28"/>
  <c r="AN19" i="28"/>
  <c r="AG92" i="28"/>
  <c r="AN92" i="28"/>
  <c r="AG98" i="28"/>
  <c r="AN98" i="28"/>
  <c r="AM88" i="28"/>
  <c r="AF88" i="28"/>
  <c r="AK86" i="28"/>
  <c r="AD86" i="28"/>
  <c r="AN83" i="28"/>
  <c r="AG83" i="28"/>
  <c r="AE81" i="28"/>
  <c r="AL81" i="28"/>
  <c r="AM76" i="28"/>
  <c r="AF76" i="28"/>
  <c r="AK74" i="28"/>
  <c r="AD74" i="28"/>
  <c r="AN71" i="28"/>
  <c r="AG71" i="28"/>
  <c r="AL69" i="28"/>
  <c r="AE69" i="28"/>
  <c r="AM64" i="28"/>
  <c r="AF64" i="28"/>
  <c r="AK62" i="28"/>
  <c r="AD62" i="28"/>
  <c r="AG59" i="28"/>
  <c r="AN59" i="28"/>
  <c r="AL57" i="28"/>
  <c r="AE57" i="28"/>
  <c r="AF52" i="28"/>
  <c r="AM52" i="28"/>
  <c r="AK50" i="28"/>
  <c r="AD50" i="28"/>
  <c r="AN47" i="28"/>
  <c r="AG47" i="28"/>
  <c r="AE45" i="28"/>
  <c r="AL45" i="28"/>
  <c r="AF40" i="28"/>
  <c r="AM40" i="28"/>
  <c r="AD38" i="28"/>
  <c r="AK38" i="28"/>
  <c r="AN35" i="28"/>
  <c r="AG35" i="28"/>
  <c r="AL33" i="28"/>
  <c r="AE33" i="28"/>
  <c r="AF28" i="28"/>
  <c r="AM28" i="28"/>
  <c r="AD26" i="28"/>
  <c r="AK26" i="28"/>
  <c r="AG23" i="28"/>
  <c r="AN23" i="28"/>
  <c r="AL21" i="28"/>
  <c r="AE21" i="28"/>
  <c r="AN65" i="28"/>
  <c r="AG65" i="28"/>
  <c r="AK44" i="28"/>
  <c r="AD44" i="28"/>
  <c r="AD32" i="28"/>
  <c r="AK32" i="28"/>
  <c r="AD75" i="28"/>
  <c r="AK75" i="28"/>
  <c r="AD51" i="28"/>
  <c r="AK51" i="28"/>
  <c r="AN67" i="28"/>
  <c r="AG67" i="28"/>
  <c r="AE29" i="28"/>
  <c r="AL29" i="28"/>
  <c r="AM93" i="28"/>
  <c r="AF93" i="28"/>
  <c r="AG90" i="28"/>
  <c r="AN90" i="28"/>
  <c r="AL88" i="28"/>
  <c r="AE88" i="28"/>
  <c r="AF83" i="28"/>
  <c r="AM83" i="28"/>
  <c r="AK81" i="28"/>
  <c r="AD81" i="28"/>
  <c r="AG78" i="28"/>
  <c r="AN78" i="28"/>
  <c r="AL76" i="28"/>
  <c r="AE76" i="28"/>
  <c r="AM71" i="28"/>
  <c r="AF71" i="28"/>
  <c r="AK69" i="28"/>
  <c r="AD69" i="28"/>
  <c r="AG66" i="28"/>
  <c r="AN66" i="28"/>
  <c r="AE64" i="28"/>
  <c r="AL64" i="28"/>
  <c r="AF59" i="28"/>
  <c r="AM59" i="28"/>
  <c r="AD57" i="28"/>
  <c r="AK57" i="28"/>
  <c r="AN54" i="28"/>
  <c r="AG54" i="28"/>
  <c r="AE52" i="28"/>
  <c r="AL52" i="28"/>
  <c r="AM47" i="28"/>
  <c r="AF47" i="28"/>
  <c r="AK45" i="28"/>
  <c r="AD45" i="28"/>
  <c r="AG42" i="28"/>
  <c r="AN42" i="28"/>
  <c r="AE40" i="28"/>
  <c r="AL40" i="28"/>
  <c r="AM35" i="28"/>
  <c r="AF35" i="28"/>
  <c r="AK33" i="28"/>
  <c r="AD33" i="28"/>
  <c r="AN30" i="28"/>
  <c r="AG30" i="28"/>
  <c r="AL28" i="28"/>
  <c r="AE28" i="28"/>
  <c r="AF23" i="28"/>
  <c r="AM23" i="28"/>
  <c r="AD21" i="28"/>
  <c r="AK21" i="28"/>
  <c r="AG18" i="28"/>
  <c r="AN18" i="28"/>
  <c r="AQ49" i="28"/>
  <c r="AG89" i="28"/>
  <c r="AN89" i="28"/>
  <c r="AL63" i="28"/>
  <c r="AE63" i="28"/>
  <c r="AM46" i="28"/>
  <c r="AF46" i="28"/>
  <c r="AF22" i="28"/>
  <c r="AM22" i="28"/>
  <c r="AM96" i="28"/>
  <c r="AF96" i="28"/>
  <c r="AL82" i="28"/>
  <c r="AE82" i="28"/>
  <c r="AK63" i="28"/>
  <c r="AD63" i="28"/>
  <c r="AE46" i="28"/>
  <c r="AL46" i="28"/>
  <c r="AE34" i="28"/>
  <c r="AL34" i="28"/>
  <c r="AL77" i="28"/>
  <c r="AE77" i="28"/>
  <c r="AD58" i="28"/>
  <c r="AK58" i="28"/>
  <c r="AL41" i="28"/>
  <c r="AE41" i="28"/>
  <c r="AM24" i="28"/>
  <c r="AF24" i="28"/>
  <c r="AN93" i="28"/>
  <c r="AG93" i="28"/>
  <c r="AF90" i="28"/>
  <c r="AM90" i="28"/>
  <c r="AK88" i="28"/>
  <c r="AD88" i="28"/>
  <c r="AN85" i="28"/>
  <c r="AG85" i="28"/>
  <c r="AL83" i="28"/>
  <c r="AE83" i="28"/>
  <c r="AF78" i="28"/>
  <c r="AM78" i="28"/>
  <c r="AD76" i="28"/>
  <c r="AK76" i="28"/>
  <c r="AN73" i="28"/>
  <c r="AG73" i="28"/>
  <c r="AL71" i="28"/>
  <c r="AE71" i="28"/>
  <c r="AF66" i="28"/>
  <c r="AM66" i="28"/>
  <c r="AD64" i="28"/>
  <c r="AK64" i="28"/>
  <c r="AN61" i="28"/>
  <c r="AG61" i="28"/>
  <c r="AL59" i="28"/>
  <c r="AE59" i="28"/>
  <c r="AM54" i="28"/>
  <c r="AF54" i="28"/>
  <c r="AD52" i="28"/>
  <c r="AK52" i="28"/>
  <c r="AG49" i="28"/>
  <c r="AN49" i="28"/>
  <c r="AL47" i="28"/>
  <c r="AE47" i="28"/>
  <c r="AF42" i="28"/>
  <c r="AM42" i="28"/>
  <c r="AD40" i="28"/>
  <c r="AK40" i="28"/>
  <c r="AG37" i="28"/>
  <c r="AN37" i="28"/>
  <c r="AL35" i="28"/>
  <c r="AE35" i="28"/>
  <c r="AM30" i="28"/>
  <c r="AF30" i="28"/>
  <c r="AD28" i="28"/>
  <c r="AK28" i="28"/>
  <c r="AG25" i="28"/>
  <c r="AN25" i="28"/>
  <c r="AE23" i="28"/>
  <c r="AL23" i="28"/>
  <c r="AF18" i="28"/>
  <c r="AM18" i="28"/>
  <c r="AM82" i="28"/>
  <c r="AF82" i="28"/>
  <c r="AK80" i="28"/>
  <c r="AD80" i="28"/>
  <c r="AL27" i="28"/>
  <c r="AE27" i="28"/>
  <c r="AG84" i="28"/>
  <c r="AN84" i="28"/>
  <c r="AF65" i="28"/>
  <c r="AM65" i="28"/>
  <c r="AG48" i="28"/>
  <c r="AN48" i="28"/>
  <c r="AF72" i="28"/>
  <c r="AM72" i="28"/>
  <c r="AF48" i="28"/>
  <c r="AM48" i="28"/>
  <c r="AD34" i="28"/>
  <c r="AK34" i="28"/>
  <c r="AE90" i="28"/>
  <c r="AL90" i="28"/>
  <c r="AM85" i="28"/>
  <c r="AF85" i="28"/>
  <c r="AK83" i="28"/>
  <c r="AD83" i="28"/>
  <c r="AN80" i="28"/>
  <c r="AG80" i="28"/>
  <c r="AE78" i="28"/>
  <c r="AL78" i="28"/>
  <c r="AM73" i="28"/>
  <c r="AF73" i="28"/>
  <c r="AK71" i="28"/>
  <c r="AD71" i="28"/>
  <c r="AN68" i="28"/>
  <c r="AG68" i="28"/>
  <c r="AL66" i="28"/>
  <c r="AE66" i="28"/>
  <c r="AF61" i="28"/>
  <c r="AM61" i="28"/>
  <c r="AK59" i="28"/>
  <c r="AD59" i="28"/>
  <c r="AG56" i="28"/>
  <c r="AN56" i="28"/>
  <c r="AL54" i="28"/>
  <c r="AE54" i="28"/>
  <c r="AF49" i="28"/>
  <c r="AM49" i="28"/>
  <c r="AK47" i="28"/>
  <c r="AD47" i="28"/>
  <c r="AN44" i="28"/>
  <c r="AG44" i="28"/>
  <c r="AE42" i="28"/>
  <c r="AL42" i="28"/>
  <c r="AF37" i="28"/>
  <c r="AM37" i="28"/>
  <c r="AD35" i="28"/>
  <c r="AK35" i="28"/>
  <c r="AN32" i="28"/>
  <c r="AG32" i="28"/>
  <c r="AL30" i="28"/>
  <c r="AE30" i="28"/>
  <c r="AF25" i="28"/>
  <c r="AM25" i="28"/>
  <c r="AD23" i="28"/>
  <c r="AK23" i="28"/>
  <c r="AN20" i="28"/>
  <c r="AG20" i="28"/>
  <c r="AE18" i="28"/>
  <c r="AL18" i="28"/>
  <c r="AE87" i="28"/>
  <c r="AL87" i="28"/>
  <c r="AM70" i="28"/>
  <c r="AF70" i="28"/>
  <c r="AD87" i="28"/>
  <c r="AK87" i="28"/>
  <c r="AE70" i="28"/>
  <c r="AL70" i="28"/>
  <c r="AK27" i="28"/>
  <c r="AD27" i="28"/>
  <c r="AN79" i="28"/>
  <c r="AG79" i="28"/>
  <c r="AD90" i="28"/>
  <c r="AK90" i="28"/>
  <c r="AN87" i="28"/>
  <c r="AG87" i="28"/>
  <c r="AL85" i="28"/>
  <c r="AE85" i="28"/>
  <c r="AM80" i="28"/>
  <c r="AF80" i="28"/>
  <c r="AD78" i="28"/>
  <c r="AK78" i="28"/>
  <c r="AG75" i="28"/>
  <c r="AN75" i="28"/>
  <c r="AE73" i="28"/>
  <c r="AL73" i="28"/>
  <c r="AM68" i="28"/>
  <c r="AF68" i="28"/>
  <c r="AK66" i="28"/>
  <c r="AD66" i="28"/>
  <c r="AG63" i="28"/>
  <c r="AN63" i="28"/>
  <c r="AE61" i="28"/>
  <c r="AL61" i="28"/>
  <c r="AF56" i="28"/>
  <c r="AM56" i="28"/>
  <c r="AD54" i="28"/>
  <c r="AK54" i="28"/>
  <c r="AN51" i="28"/>
  <c r="AG51" i="28"/>
  <c r="AE49" i="28"/>
  <c r="AL49" i="28"/>
  <c r="AM44" i="28"/>
  <c r="AF44" i="28"/>
  <c r="AK42" i="28"/>
  <c r="AD42" i="28"/>
  <c r="AG39" i="28"/>
  <c r="AN39" i="28"/>
  <c r="AE37" i="28"/>
  <c r="AL37" i="28"/>
  <c r="AM32" i="28"/>
  <c r="AF32" i="28"/>
  <c r="AK30" i="28"/>
  <c r="AD30" i="28"/>
  <c r="AG27" i="28"/>
  <c r="AN27" i="28"/>
  <c r="AE25" i="28"/>
  <c r="AL25" i="28"/>
  <c r="AM20" i="28"/>
  <c r="AF20" i="28"/>
  <c r="AK18" i="28"/>
  <c r="AD18" i="28"/>
  <c r="AQ17" i="28"/>
  <c r="AG95" i="28"/>
  <c r="AN95" i="28"/>
  <c r="AD68" i="28"/>
  <c r="AK68" i="28"/>
  <c r="AG53" i="28"/>
  <c r="AN53" i="28"/>
  <c r="AL39" i="28"/>
  <c r="AE39" i="28"/>
  <c r="AD20" i="28"/>
  <c r="AK20" i="28"/>
  <c r="AF89" i="28"/>
  <c r="AM89" i="28"/>
  <c r="AF53" i="28"/>
  <c r="AM53" i="28"/>
  <c r="AN24" i="28"/>
  <c r="AG24" i="28"/>
  <c r="AF84" i="28"/>
  <c r="AM84" i="28"/>
  <c r="AF36" i="28"/>
  <c r="AM36" i="28"/>
  <c r="AD98" i="28"/>
  <c r="AK98" i="28"/>
  <c r="AF95" i="28"/>
  <c r="AM95" i="28"/>
  <c r="AF87" i="28"/>
  <c r="AM87" i="28"/>
  <c r="AD85" i="28"/>
  <c r="AK85" i="28"/>
  <c r="AN82" i="28"/>
  <c r="AG82" i="28"/>
  <c r="AL80" i="28"/>
  <c r="AE80" i="28"/>
  <c r="AF75" i="28"/>
  <c r="AM75" i="28"/>
  <c r="AD73" i="28"/>
  <c r="AK73" i="28"/>
  <c r="AN70" i="28"/>
  <c r="AG70" i="28"/>
  <c r="AL68" i="28"/>
  <c r="AE68" i="28"/>
  <c r="AM63" i="28"/>
  <c r="AF63" i="28"/>
  <c r="AD61" i="28"/>
  <c r="AK61" i="28"/>
  <c r="AN58" i="28"/>
  <c r="AG58" i="28"/>
  <c r="AL56" i="28"/>
  <c r="AE56" i="28"/>
  <c r="AM51" i="28"/>
  <c r="AF51" i="28"/>
  <c r="AK49" i="28"/>
  <c r="AD49" i="28"/>
  <c r="AG46" i="28"/>
  <c r="AN46" i="28"/>
  <c r="AL44" i="28"/>
  <c r="AE44" i="28"/>
  <c r="AF39" i="28"/>
  <c r="AM39" i="28"/>
  <c r="AD37" i="28"/>
  <c r="AK37" i="28"/>
  <c r="AG34" i="28"/>
  <c r="AN34" i="28"/>
  <c r="AE32" i="28"/>
  <c r="AL32" i="28"/>
  <c r="AM27" i="28"/>
  <c r="AF27" i="28"/>
  <c r="AK25" i="28"/>
  <c r="AD25" i="28"/>
  <c r="AG22" i="28"/>
  <c r="AN22" i="28"/>
  <c r="AE20" i="28"/>
  <c r="AL20" i="28"/>
  <c r="AJ88" i="28"/>
  <c r="AC88" i="28"/>
  <c r="AC76" i="28"/>
  <c r="AJ76" i="28"/>
  <c r="AC64" i="28"/>
  <c r="AJ64" i="28"/>
  <c r="AJ52" i="28"/>
  <c r="AC52" i="28"/>
  <c r="AC40" i="28"/>
  <c r="AJ40" i="28"/>
  <c r="AC28" i="28"/>
  <c r="AJ28" i="28"/>
  <c r="AC83" i="28"/>
  <c r="AJ83" i="28"/>
  <c r="AJ71" i="28"/>
  <c r="AC71" i="28"/>
  <c r="AJ59" i="28"/>
  <c r="AC59" i="28"/>
  <c r="AJ47" i="28"/>
  <c r="AC47" i="28"/>
  <c r="AJ35" i="28"/>
  <c r="AC35" i="28"/>
  <c r="AC23" i="28"/>
  <c r="AJ23" i="28"/>
  <c r="AC54" i="28"/>
  <c r="AJ54" i="28"/>
  <c r="AC85" i="28"/>
  <c r="AJ85" i="28"/>
  <c r="AJ73" i="28"/>
  <c r="AC73" i="28"/>
  <c r="AC61" i="28"/>
  <c r="AJ61" i="28"/>
  <c r="AJ49" i="28"/>
  <c r="AC49" i="28"/>
  <c r="AJ37" i="28"/>
  <c r="AC37" i="28"/>
  <c r="AJ25" i="28"/>
  <c r="AC25" i="28"/>
  <c r="AC30" i="28"/>
  <c r="AJ30" i="28"/>
  <c r="AC80" i="28"/>
  <c r="AJ80" i="28"/>
  <c r="AJ68" i="28"/>
  <c r="AC68" i="28"/>
  <c r="AC56" i="28"/>
  <c r="AJ56" i="28"/>
  <c r="AC44" i="28"/>
  <c r="AJ44" i="28"/>
  <c r="AC32" i="28"/>
  <c r="AJ32" i="28"/>
  <c r="AC20" i="28"/>
  <c r="AJ20" i="28"/>
  <c r="AC87" i="28"/>
  <c r="AJ87" i="28"/>
  <c r="AJ75" i="28"/>
  <c r="AC75" i="28"/>
  <c r="AC63" i="28"/>
  <c r="AJ63" i="28"/>
  <c r="AJ51" i="28"/>
  <c r="AC51" i="28"/>
  <c r="AJ39" i="28"/>
  <c r="AC39" i="28"/>
  <c r="AJ27" i="28"/>
  <c r="AC27" i="28"/>
  <c r="AC18" i="28"/>
  <c r="AJ18" i="28"/>
  <c r="AC82" i="28"/>
  <c r="AJ82" i="28"/>
  <c r="AC70" i="28"/>
  <c r="AJ70" i="28"/>
  <c r="AC58" i="28"/>
  <c r="AJ58" i="28"/>
  <c r="AJ46" i="28"/>
  <c r="AC46" i="28"/>
  <c r="AC34" i="28"/>
  <c r="AJ34" i="28"/>
  <c r="AC22" i="28"/>
  <c r="AJ22" i="28"/>
  <c r="AC66" i="28"/>
  <c r="AJ66" i="28"/>
  <c r="AJ89" i="28"/>
  <c r="AC89" i="28"/>
  <c r="AJ77" i="28"/>
  <c r="AC77" i="28"/>
  <c r="AC65" i="28"/>
  <c r="AJ65" i="28"/>
  <c r="AJ53" i="28"/>
  <c r="AC53" i="28"/>
  <c r="AJ41" i="28"/>
  <c r="AC41" i="28"/>
  <c r="AC29" i="28"/>
  <c r="AJ29" i="28"/>
  <c r="AC42" i="28"/>
  <c r="AJ42" i="28"/>
  <c r="AC84" i="28"/>
  <c r="AJ84" i="28"/>
  <c r="AC72" i="28"/>
  <c r="AJ72" i="28"/>
  <c r="AC60" i="28"/>
  <c r="AJ60" i="28"/>
  <c r="AC48" i="28"/>
  <c r="AJ48" i="28"/>
  <c r="AC36" i="28"/>
  <c r="AJ36" i="28"/>
  <c r="AC24" i="28"/>
  <c r="AJ24" i="28"/>
  <c r="AJ91" i="28"/>
  <c r="AC91" i="28"/>
  <c r="AJ79" i="28"/>
  <c r="AC79" i="28"/>
  <c r="AJ67" i="28"/>
  <c r="AC67" i="28"/>
  <c r="AJ55" i="28"/>
  <c r="AC55" i="28"/>
  <c r="AC43" i="28"/>
  <c r="AJ43" i="28"/>
  <c r="AJ31" i="28"/>
  <c r="AC31" i="28"/>
  <c r="AC19" i="28"/>
  <c r="AJ19" i="28"/>
  <c r="AJ90" i="28"/>
  <c r="AC90" i="28"/>
  <c r="AC86" i="28"/>
  <c r="AJ86" i="28"/>
  <c r="AC74" i="28"/>
  <c r="AJ74" i="28"/>
  <c r="AC62" i="28"/>
  <c r="AJ62" i="28"/>
  <c r="AJ50" i="28"/>
  <c r="AC50" i="28"/>
  <c r="AC38" i="28"/>
  <c r="AJ38" i="28"/>
  <c r="AJ26" i="28"/>
  <c r="AC26" i="28"/>
  <c r="AC78" i="28"/>
  <c r="AJ78" i="28"/>
  <c r="AJ98" i="28"/>
  <c r="AC98" i="28"/>
  <c r="AC81" i="28"/>
  <c r="AJ81" i="28"/>
  <c r="AJ69" i="28"/>
  <c r="AC69" i="28"/>
  <c r="AJ57" i="28"/>
  <c r="AC57" i="28"/>
  <c r="AJ45" i="28"/>
  <c r="AC45" i="28"/>
  <c r="AJ33" i="28"/>
  <c r="AC33" i="28"/>
  <c r="AC21" i="28"/>
  <c r="AJ21" i="28"/>
  <c r="AF94" i="28"/>
  <c r="AM94" i="28"/>
  <c r="AG94" i="28"/>
  <c r="AN94" i="28"/>
  <c r="AB16" i="28"/>
  <c r="AG16" i="28"/>
  <c r="AH16" i="28" s="1"/>
  <c r="W16" i="28"/>
  <c r="X16" i="28"/>
  <c r="Y16" i="28"/>
  <c r="Z16" i="28"/>
  <c r="AA16" i="28"/>
  <c r="B92" i="28"/>
  <c r="B90" i="28"/>
  <c r="B80" i="28"/>
  <c r="B97" i="28"/>
  <c r="AQ97" i="28" s="1"/>
  <c r="B91" i="28"/>
  <c r="B98" i="28"/>
  <c r="B89" i="28"/>
  <c r="B96" i="28"/>
  <c r="AQ96" i="28" s="1"/>
  <c r="B88" i="28"/>
  <c r="B95" i="28"/>
  <c r="AQ95" i="28" s="1"/>
  <c r="B87" i="28"/>
  <c r="B94" i="28"/>
  <c r="B86" i="28"/>
  <c r="B93" i="28"/>
  <c r="B85" i="28"/>
  <c r="B84" i="28"/>
  <c r="B83" i="28"/>
  <c r="B82" i="28"/>
  <c r="B81" i="28"/>
  <c r="AN5" i="28"/>
  <c r="AO5" i="28" s="1"/>
  <c r="AE17" i="28"/>
  <c r="B18" i="28"/>
  <c r="B25" i="28"/>
  <c r="AQ25" i="28" s="1"/>
  <c r="B30" i="28"/>
  <c r="B35" i="28"/>
  <c r="B21" i="28"/>
  <c r="B68" i="28"/>
  <c r="AD17" i="28"/>
  <c r="B20" i="28"/>
  <c r="B56" i="28"/>
  <c r="AQ56" i="28" s="1"/>
  <c r="AC17" i="28"/>
  <c r="B29" i="28"/>
  <c r="B47" i="28"/>
  <c r="AQ47" i="28" s="1"/>
  <c r="B28" i="28"/>
  <c r="B23" i="28"/>
  <c r="AQ23" i="28" s="1"/>
  <c r="B32" i="28"/>
  <c r="B37" i="28"/>
  <c r="B17" i="28"/>
  <c r="B44" i="28"/>
  <c r="AQ44" i="28" s="1"/>
  <c r="AF17" i="28"/>
  <c r="B27" i="28"/>
  <c r="B39" i="28"/>
  <c r="B51" i="28"/>
  <c r="B63" i="28"/>
  <c r="B75" i="28"/>
  <c r="B22" i="28"/>
  <c r="B34" i="28"/>
  <c r="B46" i="28"/>
  <c r="B58" i="28"/>
  <c r="B70" i="28"/>
  <c r="B41" i="28"/>
  <c r="B53" i="28"/>
  <c r="B65" i="28"/>
  <c r="B77" i="28"/>
  <c r="B24" i="28"/>
  <c r="B36" i="28"/>
  <c r="B48" i="28"/>
  <c r="AQ48" i="28" s="1"/>
  <c r="B60" i="28"/>
  <c r="B72" i="28"/>
  <c r="B19" i="28"/>
  <c r="B31" i="28"/>
  <c r="B43" i="28"/>
  <c r="B55" i="28"/>
  <c r="B67" i="28"/>
  <c r="B79" i="28"/>
  <c r="B26" i="28"/>
  <c r="AQ26" i="28" s="1"/>
  <c r="B38" i="28"/>
  <c r="B50" i="28"/>
  <c r="B62" i="28"/>
  <c r="B74" i="28"/>
  <c r="B33" i="28"/>
  <c r="B45" i="28"/>
  <c r="AQ45" i="28" s="1"/>
  <c r="B57" i="28"/>
  <c r="B69" i="28"/>
  <c r="B40" i="28"/>
  <c r="B52" i="28"/>
  <c r="B64" i="28"/>
  <c r="B76" i="28"/>
  <c r="B59" i="28"/>
  <c r="B71" i="28"/>
  <c r="B42" i="28"/>
  <c r="B54" i="28"/>
  <c r="B66" i="28"/>
  <c r="B78" i="28"/>
  <c r="AQ78" i="28" s="1"/>
  <c r="B49" i="28"/>
  <c r="B61" i="28"/>
  <c r="C118" i="23"/>
  <c r="C93" i="23"/>
  <c r="C7" i="23"/>
  <c r="C125" i="23"/>
  <c r="C11" i="23"/>
  <c r="C137" i="23"/>
  <c r="C158" i="23"/>
  <c r="C22" i="23"/>
  <c r="C221" i="23"/>
  <c r="C14" i="23"/>
  <c r="C41" i="23"/>
  <c r="C257" i="23"/>
  <c r="C45" i="23"/>
  <c r="C485" i="23"/>
  <c r="C57" i="23"/>
  <c r="C551" i="23"/>
  <c r="C65" i="23"/>
  <c r="C68" i="23"/>
  <c r="C78" i="23"/>
  <c r="C42" i="23"/>
  <c r="C94" i="23"/>
  <c r="C161" i="23"/>
  <c r="C293" i="23"/>
  <c r="C590" i="23"/>
  <c r="C101" i="23"/>
  <c r="C164" i="23"/>
  <c r="C305" i="23"/>
  <c r="C603" i="23"/>
  <c r="C50" i="23"/>
  <c r="C104" i="23"/>
  <c r="C173" i="23"/>
  <c r="C341" i="23"/>
  <c r="C656" i="23"/>
  <c r="C113" i="23"/>
  <c r="C185" i="23"/>
  <c r="C353" i="23"/>
  <c r="C670" i="23"/>
  <c r="C8" i="23"/>
  <c r="C58" i="23"/>
  <c r="C114" i="23"/>
  <c r="C188" i="23"/>
  <c r="C389" i="23"/>
  <c r="C736" i="23"/>
  <c r="C197" i="23"/>
  <c r="C401" i="23"/>
  <c r="C753" i="23"/>
  <c r="C209" i="23"/>
  <c r="C437" i="23"/>
  <c r="C838" i="23"/>
  <c r="C21" i="23"/>
  <c r="C77" i="23"/>
  <c r="C134" i="23"/>
  <c r="C212" i="23"/>
  <c r="C449" i="23"/>
  <c r="C886" i="23"/>
  <c r="C29" i="23"/>
  <c r="C81" i="23"/>
  <c r="C140" i="23"/>
  <c r="C234" i="23"/>
  <c r="C498" i="23"/>
  <c r="C32" i="23"/>
  <c r="C86" i="23"/>
  <c r="C149" i="23"/>
  <c r="C245" i="23"/>
  <c r="C538" i="23"/>
  <c r="C17" i="23"/>
  <c r="C33" i="23"/>
  <c r="C53" i="23"/>
  <c r="C69" i="23"/>
  <c r="C89" i="23"/>
  <c r="C105" i="23"/>
  <c r="C126" i="23"/>
  <c r="C150" i="23"/>
  <c r="C174" i="23"/>
  <c r="C198" i="23"/>
  <c r="C222" i="23"/>
  <c r="C258" i="23"/>
  <c r="C306" i="23"/>
  <c r="C354" i="23"/>
  <c r="C402" i="23"/>
  <c r="C450" i="23"/>
  <c r="C500" i="23"/>
  <c r="C552" i="23"/>
  <c r="C604" i="23"/>
  <c r="C682" i="23"/>
  <c r="C766" i="23"/>
  <c r="C970" i="23"/>
  <c r="C18" i="23"/>
  <c r="C34" i="23"/>
  <c r="C54" i="23"/>
  <c r="C70" i="23"/>
  <c r="C90" i="23"/>
  <c r="C106" i="23"/>
  <c r="C127" i="23"/>
  <c r="C151" i="23"/>
  <c r="C175" i="23"/>
  <c r="C199" i="23"/>
  <c r="C223" i="23"/>
  <c r="C266" i="23"/>
  <c r="C314" i="23"/>
  <c r="C362" i="23"/>
  <c r="C410" i="23"/>
  <c r="C458" i="23"/>
  <c r="C508" i="23"/>
  <c r="C561" i="23"/>
  <c r="C613" i="23"/>
  <c r="C683" i="23"/>
  <c r="C767" i="23"/>
  <c r="C982" i="23"/>
  <c r="C5" i="23"/>
  <c r="C19" i="23"/>
  <c r="C35" i="23"/>
  <c r="C55" i="23"/>
  <c r="C71" i="23"/>
  <c r="C91" i="23"/>
  <c r="C107" i="23"/>
  <c r="C128" i="23"/>
  <c r="C152" i="23"/>
  <c r="C176" i="23"/>
  <c r="C200" i="23"/>
  <c r="C224" i="23"/>
  <c r="C269" i="23"/>
  <c r="C317" i="23"/>
  <c r="C365" i="23"/>
  <c r="C413" i="23"/>
  <c r="C461" i="23"/>
  <c r="C512" i="23"/>
  <c r="C564" i="23"/>
  <c r="C616" i="23"/>
  <c r="C695" i="23"/>
  <c r="C780" i="23"/>
  <c r="C1114" i="23"/>
  <c r="C6" i="23"/>
  <c r="C20" i="23"/>
  <c r="C38" i="23"/>
  <c r="C56" i="23"/>
  <c r="C74" i="23"/>
  <c r="C92" i="23"/>
  <c r="C110" i="23"/>
  <c r="C130" i="23"/>
  <c r="C154" i="23"/>
  <c r="C178" i="23"/>
  <c r="C202" i="23"/>
  <c r="C230" i="23"/>
  <c r="C270" i="23"/>
  <c r="C318" i="23"/>
  <c r="C366" i="23"/>
  <c r="C414" i="23"/>
  <c r="C462" i="23"/>
  <c r="C513" i="23"/>
  <c r="C565" i="23"/>
  <c r="C617" i="23"/>
  <c r="C696" i="23"/>
  <c r="C781" i="23"/>
  <c r="C1126" i="23"/>
  <c r="C182" i="23"/>
  <c r="C206" i="23"/>
  <c r="C233" i="23"/>
  <c r="C278" i="23"/>
  <c r="C326" i="23"/>
  <c r="C374" i="23"/>
  <c r="C422" i="23"/>
  <c r="C470" i="23"/>
  <c r="C521" i="23"/>
  <c r="C574" i="23"/>
  <c r="C629" i="23"/>
  <c r="C708" i="23"/>
  <c r="C794" i="23"/>
  <c r="C1258" i="23"/>
  <c r="C281" i="23"/>
  <c r="C329" i="23"/>
  <c r="C377" i="23"/>
  <c r="C425" i="23"/>
  <c r="C473" i="23"/>
  <c r="C525" i="23"/>
  <c r="C577" i="23"/>
  <c r="C630" i="23"/>
  <c r="C709" i="23"/>
  <c r="C795" i="23"/>
  <c r="C1270" i="23"/>
  <c r="C9" i="23"/>
  <c r="C23" i="23"/>
  <c r="C43" i="23"/>
  <c r="C59" i="23"/>
  <c r="C79" i="23"/>
  <c r="C95" i="23"/>
  <c r="C115" i="23"/>
  <c r="C138" i="23"/>
  <c r="C162" i="23"/>
  <c r="C186" i="23"/>
  <c r="C210" i="23"/>
  <c r="C236" i="23"/>
  <c r="C282" i="23"/>
  <c r="C330" i="23"/>
  <c r="C378" i="23"/>
  <c r="C426" i="23"/>
  <c r="C474" i="23"/>
  <c r="C526" i="23"/>
  <c r="C578" i="23"/>
  <c r="C642" i="23"/>
  <c r="C722" i="23"/>
  <c r="C813" i="23"/>
  <c r="C1402" i="23"/>
  <c r="C10" i="23"/>
  <c r="C26" i="23"/>
  <c r="C44" i="23"/>
  <c r="C62" i="23"/>
  <c r="C80" i="23"/>
  <c r="C98" i="23"/>
  <c r="C116" i="23"/>
  <c r="C139" i="23"/>
  <c r="C163" i="23"/>
  <c r="C187" i="23"/>
  <c r="C211" i="23"/>
  <c r="C242" i="23"/>
  <c r="C290" i="23"/>
  <c r="C338" i="23"/>
  <c r="C386" i="23"/>
  <c r="C434" i="23"/>
  <c r="C482" i="23"/>
  <c r="C534" i="23"/>
  <c r="C587" i="23"/>
  <c r="C644" i="23"/>
  <c r="C723" i="23"/>
  <c r="C814" i="23"/>
  <c r="C1414" i="23"/>
  <c r="C12" i="23"/>
  <c r="C30" i="23"/>
  <c r="C46" i="23"/>
  <c r="C66" i="23"/>
  <c r="C82" i="23"/>
  <c r="C102" i="23"/>
  <c r="C119" i="23"/>
  <c r="C142" i="23"/>
  <c r="C166" i="23"/>
  <c r="C190" i="23"/>
  <c r="C214" i="23"/>
  <c r="C246" i="23"/>
  <c r="C294" i="23"/>
  <c r="C342" i="23"/>
  <c r="C390" i="23"/>
  <c r="C438" i="23"/>
  <c r="C486" i="23"/>
  <c r="C539" i="23"/>
  <c r="C591" i="23"/>
  <c r="C657" i="23"/>
  <c r="C737" i="23"/>
  <c r="C842" i="23"/>
  <c r="C13" i="23"/>
  <c r="C31" i="23"/>
  <c r="C47" i="23"/>
  <c r="C67" i="23"/>
  <c r="C83" i="23"/>
  <c r="C103" i="23"/>
  <c r="C122" i="23"/>
  <c r="C146" i="23"/>
  <c r="C170" i="23"/>
  <c r="C194" i="23"/>
  <c r="C218" i="23"/>
  <c r="C254" i="23"/>
  <c r="C302" i="23"/>
  <c r="C350" i="23"/>
  <c r="C398" i="23"/>
  <c r="C446" i="23"/>
  <c r="C495" i="23"/>
  <c r="C548" i="23"/>
  <c r="C600" i="23"/>
  <c r="C669" i="23"/>
  <c r="C750" i="23"/>
  <c r="C885" i="23"/>
  <c r="C235" i="23"/>
  <c r="C247" i="23"/>
  <c r="C259" i="23"/>
  <c r="C271" i="23"/>
  <c r="C283" i="23"/>
  <c r="C295" i="23"/>
  <c r="C307" i="23"/>
  <c r="C319" i="23"/>
  <c r="C331" i="23"/>
  <c r="C343" i="23"/>
  <c r="C355" i="23"/>
  <c r="C367" i="23"/>
  <c r="C379" i="23"/>
  <c r="C391" i="23"/>
  <c r="C403" i="23"/>
  <c r="C415" i="23"/>
  <c r="C427" i="23"/>
  <c r="C439" i="23"/>
  <c r="C451" i="23"/>
  <c r="C463" i="23"/>
  <c r="C475" i="23"/>
  <c r="C488" i="23"/>
  <c r="C501" i="23"/>
  <c r="C514" i="23"/>
  <c r="C527" i="23"/>
  <c r="C540" i="23"/>
  <c r="C553" i="23"/>
  <c r="C566" i="23"/>
  <c r="C579" i="23"/>
  <c r="C592" i="23"/>
  <c r="C605" i="23"/>
  <c r="C618" i="23"/>
  <c r="C632" i="23"/>
  <c r="C645" i="23"/>
  <c r="C658" i="23"/>
  <c r="C671" i="23"/>
  <c r="C684" i="23"/>
  <c r="C697" i="23"/>
  <c r="C710" i="23"/>
  <c r="C724" i="23"/>
  <c r="C738" i="23"/>
  <c r="C754" i="23"/>
  <c r="C768" i="23"/>
  <c r="C782" i="23"/>
  <c r="C796" i="23"/>
  <c r="C815" i="23"/>
  <c r="C846" i="23"/>
  <c r="C897" i="23"/>
  <c r="C994" i="23"/>
  <c r="C1138" i="23"/>
  <c r="C1282" i="23"/>
  <c r="C1426" i="23"/>
  <c r="C248" i="23"/>
  <c r="C260" i="23"/>
  <c r="C272" i="23"/>
  <c r="C284" i="23"/>
  <c r="C296" i="23"/>
  <c r="C308" i="23"/>
  <c r="C320" i="23"/>
  <c r="C332" i="23"/>
  <c r="C344" i="23"/>
  <c r="C356" i="23"/>
  <c r="C368" i="23"/>
  <c r="C380" i="23"/>
  <c r="C392" i="23"/>
  <c r="C404" i="23"/>
  <c r="C416" i="23"/>
  <c r="C428" i="23"/>
  <c r="C440" i="23"/>
  <c r="C452" i="23"/>
  <c r="C464" i="23"/>
  <c r="C476" i="23"/>
  <c r="C489" i="23"/>
  <c r="C502" i="23"/>
  <c r="C515" i="23"/>
  <c r="C528" i="23"/>
  <c r="C541" i="23"/>
  <c r="C554" i="23"/>
  <c r="C567" i="23"/>
  <c r="C580" i="23"/>
  <c r="C593" i="23"/>
  <c r="C606" i="23"/>
  <c r="C620" i="23"/>
  <c r="C633" i="23"/>
  <c r="C646" i="23"/>
  <c r="C659" i="23"/>
  <c r="C672" i="23"/>
  <c r="C685" i="23"/>
  <c r="C698" i="23"/>
  <c r="C711" i="23"/>
  <c r="C725" i="23"/>
  <c r="C741" i="23"/>
  <c r="C755" i="23"/>
  <c r="C769" i="23"/>
  <c r="C783" i="23"/>
  <c r="C798" i="23"/>
  <c r="C817" i="23"/>
  <c r="C849" i="23"/>
  <c r="C898" i="23"/>
  <c r="C1006" i="23"/>
  <c r="C1150" i="23"/>
  <c r="C1294" i="23"/>
  <c r="C1438" i="23"/>
  <c r="C117" i="23"/>
  <c r="C129" i="23"/>
  <c r="C141" i="23"/>
  <c r="C153" i="23"/>
  <c r="C165" i="23"/>
  <c r="C177" i="23"/>
  <c r="C189" i="23"/>
  <c r="C201" i="23"/>
  <c r="C213" i="23"/>
  <c r="C225" i="23"/>
  <c r="C237" i="23"/>
  <c r="C249" i="23"/>
  <c r="C261" i="23"/>
  <c r="C273" i="23"/>
  <c r="C285" i="23"/>
  <c r="C297" i="23"/>
  <c r="C309" i="23"/>
  <c r="C321" i="23"/>
  <c r="C333" i="23"/>
  <c r="C345" i="23"/>
  <c r="C357" i="23"/>
  <c r="C369" i="23"/>
  <c r="C381" i="23"/>
  <c r="C393" i="23"/>
  <c r="C405" i="23"/>
  <c r="C417" i="23"/>
  <c r="C429" i="23"/>
  <c r="C441" i="23"/>
  <c r="C453" i="23"/>
  <c r="C465" i="23"/>
  <c r="C477" i="23"/>
  <c r="C490" i="23"/>
  <c r="C503" i="23"/>
  <c r="C516" i="23"/>
  <c r="C529" i="23"/>
  <c r="C542" i="23"/>
  <c r="C555" i="23"/>
  <c r="C568" i="23"/>
  <c r="C581" i="23"/>
  <c r="C594" i="23"/>
  <c r="C608" i="23"/>
  <c r="C621" i="23"/>
  <c r="C634" i="23"/>
  <c r="C647" i="23"/>
  <c r="C660" i="23"/>
  <c r="C673" i="23"/>
  <c r="C686" i="23"/>
  <c r="C699" i="23"/>
  <c r="C712" i="23"/>
  <c r="C726" i="23"/>
  <c r="C742" i="23"/>
  <c r="C756" i="23"/>
  <c r="C770" i="23"/>
  <c r="C784" i="23"/>
  <c r="C801" i="23"/>
  <c r="C818" i="23"/>
  <c r="C850" i="23"/>
  <c r="C909" i="23"/>
  <c r="C1018" i="23"/>
  <c r="C1162" i="23"/>
  <c r="C1306" i="23"/>
  <c r="C1450" i="23"/>
  <c r="C226" i="23"/>
  <c r="C238" i="23"/>
  <c r="C250" i="23"/>
  <c r="C262" i="23"/>
  <c r="C274" i="23"/>
  <c r="C286" i="23"/>
  <c r="C298" i="23"/>
  <c r="C310" i="23"/>
  <c r="C322" i="23"/>
  <c r="C334" i="23"/>
  <c r="C346" i="23"/>
  <c r="C358" i="23"/>
  <c r="C370" i="23"/>
  <c r="C382" i="23"/>
  <c r="C394" i="23"/>
  <c r="C406" i="23"/>
  <c r="C418" i="23"/>
  <c r="C430" i="23"/>
  <c r="C442" i="23"/>
  <c r="C454" i="23"/>
  <c r="C466" i="23"/>
  <c r="C478" i="23"/>
  <c r="C491" i="23"/>
  <c r="C504" i="23"/>
  <c r="C517" i="23"/>
  <c r="C530" i="23"/>
  <c r="C543" i="23"/>
  <c r="C556" i="23"/>
  <c r="C569" i="23"/>
  <c r="C582" i="23"/>
  <c r="C596" i="23"/>
  <c r="C609" i="23"/>
  <c r="C622" i="23"/>
  <c r="C635" i="23"/>
  <c r="C648" i="23"/>
  <c r="C661" i="23"/>
  <c r="C674" i="23"/>
  <c r="C687" i="23"/>
  <c r="C700" i="23"/>
  <c r="C713" i="23"/>
  <c r="C729" i="23"/>
  <c r="C743" i="23"/>
  <c r="C757" i="23"/>
  <c r="C771" i="23"/>
  <c r="C785" i="23"/>
  <c r="C802" i="23"/>
  <c r="C822" i="23"/>
  <c r="C854" i="23"/>
  <c r="C910" i="23"/>
  <c r="C1030" i="23"/>
  <c r="C1174" i="23"/>
  <c r="C1318" i="23"/>
  <c r="C1462" i="23"/>
  <c r="C131" i="23"/>
  <c r="C143" i="23"/>
  <c r="C155" i="23"/>
  <c r="C167" i="23"/>
  <c r="C179" i="23"/>
  <c r="C191" i="23"/>
  <c r="C203" i="23"/>
  <c r="C215" i="23"/>
  <c r="C227" i="23"/>
  <c r="C239" i="23"/>
  <c r="C251" i="23"/>
  <c r="C263" i="23"/>
  <c r="C275" i="23"/>
  <c r="C287" i="23"/>
  <c r="C299" i="23"/>
  <c r="C311" i="23"/>
  <c r="C323" i="23"/>
  <c r="C335" i="23"/>
  <c r="C347" i="23"/>
  <c r="C359" i="23"/>
  <c r="C371" i="23"/>
  <c r="C383" i="23"/>
  <c r="C395" i="23"/>
  <c r="C407" i="23"/>
  <c r="C419" i="23"/>
  <c r="C431" i="23"/>
  <c r="C443" i="23"/>
  <c r="C455" i="23"/>
  <c r="C467" i="23"/>
  <c r="C479" i="23"/>
  <c r="C492" i="23"/>
  <c r="C505" i="23"/>
  <c r="C518" i="23"/>
  <c r="C531" i="23"/>
  <c r="C544" i="23"/>
  <c r="C557" i="23"/>
  <c r="C570" i="23"/>
  <c r="C584" i="23"/>
  <c r="C597" i="23"/>
  <c r="C610" i="23"/>
  <c r="C623" i="23"/>
  <c r="C636" i="23"/>
  <c r="C649" i="23"/>
  <c r="C662" i="23"/>
  <c r="C675" i="23"/>
  <c r="C688" i="23"/>
  <c r="C701" i="23"/>
  <c r="C714" i="23"/>
  <c r="C730" i="23"/>
  <c r="C744" i="23"/>
  <c r="C758" i="23"/>
  <c r="C772" i="23"/>
  <c r="C786" i="23"/>
  <c r="C803" i="23"/>
  <c r="C825" i="23"/>
  <c r="C861" i="23"/>
  <c r="C921" i="23"/>
  <c r="C1042" i="23"/>
  <c r="C1186" i="23"/>
  <c r="C1330" i="23"/>
  <c r="C1474" i="23"/>
  <c r="C24" i="23"/>
  <c r="C36" i="23"/>
  <c r="C48" i="23"/>
  <c r="C60" i="23"/>
  <c r="C72" i="23"/>
  <c r="C84" i="23"/>
  <c r="C96" i="23"/>
  <c r="C108" i="23"/>
  <c r="C120" i="23"/>
  <c r="C132" i="23"/>
  <c r="C144" i="23"/>
  <c r="C156" i="23"/>
  <c r="C168" i="23"/>
  <c r="C180" i="23"/>
  <c r="C192" i="23"/>
  <c r="C204" i="23"/>
  <c r="C216" i="23"/>
  <c r="C228" i="23"/>
  <c r="C240" i="23"/>
  <c r="C252" i="23"/>
  <c r="C264" i="23"/>
  <c r="C276" i="23"/>
  <c r="C288" i="23"/>
  <c r="C300" i="23"/>
  <c r="C312" i="23"/>
  <c r="C324" i="23"/>
  <c r="C336" i="23"/>
  <c r="C348" i="23"/>
  <c r="C360" i="23"/>
  <c r="C372" i="23"/>
  <c r="C384" i="23"/>
  <c r="C396" i="23"/>
  <c r="C408" i="23"/>
  <c r="C420" i="23"/>
  <c r="C432" i="23"/>
  <c r="C444" i="23"/>
  <c r="C456" i="23"/>
  <c r="C468" i="23"/>
  <c r="C480" i="23"/>
  <c r="C493" i="23"/>
  <c r="C506" i="23"/>
  <c r="C519" i="23"/>
  <c r="C532" i="23"/>
  <c r="C545" i="23"/>
  <c r="C558" i="23"/>
  <c r="C572" i="23"/>
  <c r="C585" i="23"/>
  <c r="C598" i="23"/>
  <c r="C611" i="23"/>
  <c r="C624" i="23"/>
  <c r="C637" i="23"/>
  <c r="C650" i="23"/>
  <c r="C663" i="23"/>
  <c r="C676" i="23"/>
  <c r="C689" i="23"/>
  <c r="C702" i="23"/>
  <c r="C717" i="23"/>
  <c r="C731" i="23"/>
  <c r="C745" i="23"/>
  <c r="C759" i="23"/>
  <c r="C773" i="23"/>
  <c r="C789" i="23"/>
  <c r="C804" i="23"/>
  <c r="C826" i="23"/>
  <c r="C862" i="23"/>
  <c r="C922" i="23"/>
  <c r="C1054" i="23"/>
  <c r="C1198" i="23"/>
  <c r="C1342" i="23"/>
  <c r="C1486" i="23"/>
  <c r="C25" i="23"/>
  <c r="C37" i="23"/>
  <c r="C49" i="23"/>
  <c r="C61" i="23"/>
  <c r="C73" i="23"/>
  <c r="C85" i="23"/>
  <c r="C97" i="23"/>
  <c r="C109" i="23"/>
  <c r="C121" i="23"/>
  <c r="C133" i="23"/>
  <c r="C145" i="23"/>
  <c r="C157" i="23"/>
  <c r="C169" i="23"/>
  <c r="C181" i="23"/>
  <c r="C193" i="23"/>
  <c r="C205" i="23"/>
  <c r="C217" i="23"/>
  <c r="C229" i="23"/>
  <c r="C241" i="23"/>
  <c r="C253" i="23"/>
  <c r="C265" i="23"/>
  <c r="C277" i="23"/>
  <c r="C289" i="23"/>
  <c r="C301" i="23"/>
  <c r="C313" i="23"/>
  <c r="C325" i="23"/>
  <c r="C337" i="23"/>
  <c r="C349" i="23"/>
  <c r="C361" i="23"/>
  <c r="C373" i="23"/>
  <c r="C385" i="23"/>
  <c r="C397" i="23"/>
  <c r="C409" i="23"/>
  <c r="C421" i="23"/>
  <c r="C433" i="23"/>
  <c r="C445" i="23"/>
  <c r="C457" i="23"/>
  <c r="C469" i="23"/>
  <c r="C481" i="23"/>
  <c r="C494" i="23"/>
  <c r="C507" i="23"/>
  <c r="C520" i="23"/>
  <c r="C533" i="23"/>
  <c r="C546" i="23"/>
  <c r="C560" i="23"/>
  <c r="C573" i="23"/>
  <c r="C586" i="23"/>
  <c r="C599" i="23"/>
  <c r="C612" i="23"/>
  <c r="C625" i="23"/>
  <c r="C638" i="23"/>
  <c r="C651" i="23"/>
  <c r="C664" i="23"/>
  <c r="C677" i="23"/>
  <c r="C690" i="23"/>
  <c r="C704" i="23"/>
  <c r="C718" i="23"/>
  <c r="C732" i="23"/>
  <c r="C746" i="23"/>
  <c r="C760" i="23"/>
  <c r="C774" i="23"/>
  <c r="C790" i="23"/>
  <c r="C805" i="23"/>
  <c r="C829" i="23"/>
  <c r="C866" i="23"/>
  <c r="C933" i="23"/>
  <c r="C1066" i="23"/>
  <c r="C1210" i="23"/>
  <c r="C1354" i="23"/>
  <c r="C1498" i="23"/>
  <c r="C626" i="23"/>
  <c r="C639" i="23"/>
  <c r="C652" i="23"/>
  <c r="C665" i="23"/>
  <c r="C678" i="23"/>
  <c r="C692" i="23"/>
  <c r="C705" i="23"/>
  <c r="C719" i="23"/>
  <c r="C733" i="23"/>
  <c r="C747" i="23"/>
  <c r="C761" i="23"/>
  <c r="C777" i="23"/>
  <c r="C791" i="23"/>
  <c r="C806" i="23"/>
  <c r="C830" i="23"/>
  <c r="C873" i="23"/>
  <c r="C934" i="23"/>
  <c r="C1078" i="23"/>
  <c r="C1222" i="23"/>
  <c r="C1366" i="23"/>
  <c r="C15" i="23"/>
  <c r="C27" i="23"/>
  <c r="C39" i="23"/>
  <c r="C51" i="23"/>
  <c r="C63" i="23"/>
  <c r="C75" i="23"/>
  <c r="C87" i="23"/>
  <c r="C99" i="23"/>
  <c r="C111" i="23"/>
  <c r="C123" i="23"/>
  <c r="C135" i="23"/>
  <c r="C147" i="23"/>
  <c r="C159" i="23"/>
  <c r="C171" i="23"/>
  <c r="C183" i="23"/>
  <c r="C195" i="23"/>
  <c r="C207" i="23"/>
  <c r="C219" i="23"/>
  <c r="C231" i="23"/>
  <c r="C243" i="23"/>
  <c r="C255" i="23"/>
  <c r="C267" i="23"/>
  <c r="C279" i="23"/>
  <c r="C291" i="23"/>
  <c r="C303" i="23"/>
  <c r="C315" i="23"/>
  <c r="C327" i="23"/>
  <c r="C339" i="23"/>
  <c r="C351" i="23"/>
  <c r="C363" i="23"/>
  <c r="C375" i="23"/>
  <c r="C387" i="23"/>
  <c r="C399" i="23"/>
  <c r="C411" i="23"/>
  <c r="C423" i="23"/>
  <c r="C435" i="23"/>
  <c r="C447" i="23"/>
  <c r="C459" i="23"/>
  <c r="C471" i="23"/>
  <c r="C483" i="23"/>
  <c r="C496" i="23"/>
  <c r="C509" i="23"/>
  <c r="C522" i="23"/>
  <c r="C536" i="23"/>
  <c r="C549" i="23"/>
  <c r="C562" i="23"/>
  <c r="C575" i="23"/>
  <c r="C588" i="23"/>
  <c r="C601" i="23"/>
  <c r="C614" i="23"/>
  <c r="C627" i="23"/>
  <c r="C640" i="23"/>
  <c r="C653" i="23"/>
  <c r="C666" i="23"/>
  <c r="C680" i="23"/>
  <c r="C693" i="23"/>
  <c r="C706" i="23"/>
  <c r="C720" i="23"/>
  <c r="C734" i="23"/>
  <c r="C748" i="23"/>
  <c r="C762" i="23"/>
  <c r="C778" i="23"/>
  <c r="C792" i="23"/>
  <c r="C808" i="23"/>
  <c r="C834" i="23"/>
  <c r="C874" i="23"/>
  <c r="C946" i="23"/>
  <c r="C1090" i="23"/>
  <c r="C1234" i="23"/>
  <c r="C1496" i="23"/>
  <c r="C1484" i="23"/>
  <c r="C1472" i="23"/>
  <c r="C1460" i="23"/>
  <c r="C1448" i="23"/>
  <c r="C1436" i="23"/>
  <c r="C1424" i="23"/>
  <c r="C1412" i="23"/>
  <c r="C1400" i="23"/>
  <c r="C1388" i="23"/>
  <c r="C1376" i="23"/>
  <c r="C1364" i="23"/>
  <c r="C1352" i="23"/>
  <c r="C1340" i="23"/>
  <c r="C1328" i="23"/>
  <c r="C1316" i="23"/>
  <c r="C1304" i="23"/>
  <c r="C1292" i="23"/>
  <c r="C1280" i="23"/>
  <c r="C1268" i="23"/>
  <c r="C1256" i="23"/>
  <c r="C1244" i="23"/>
  <c r="C1232" i="23"/>
  <c r="C1220" i="23"/>
  <c r="C1208" i="23"/>
  <c r="C1196" i="23"/>
  <c r="C1184" i="23"/>
  <c r="C1172" i="23"/>
  <c r="C1160" i="23"/>
  <c r="C1148" i="23"/>
  <c r="C1136" i="23"/>
  <c r="C1124" i="23"/>
  <c r="C1112" i="23"/>
  <c r="C1100" i="23"/>
  <c r="C1088" i="23"/>
  <c r="C1076" i="23"/>
  <c r="C1064" i="23"/>
  <c r="C1052" i="23"/>
  <c r="C1040" i="23"/>
  <c r="C1028" i="23"/>
  <c r="C1016" i="23"/>
  <c r="C1004" i="23"/>
  <c r="C992" i="23"/>
  <c r="C980" i="23"/>
  <c r="C968" i="23"/>
  <c r="C956" i="23"/>
  <c r="C944" i="23"/>
  <c r="C932" i="23"/>
  <c r="C920" i="23"/>
  <c r="C908" i="23"/>
  <c r="C896" i="23"/>
  <c r="C884" i="23"/>
  <c r="C872" i="23"/>
  <c r="C860" i="23"/>
  <c r="C848" i="23"/>
  <c r="C836" i="23"/>
  <c r="C824" i="23"/>
  <c r="C812" i="23"/>
  <c r="C800" i="23"/>
  <c r="C788" i="23"/>
  <c r="C776" i="23"/>
  <c r="C764" i="23"/>
  <c r="C752" i="23"/>
  <c r="C740" i="23"/>
  <c r="C728" i="23"/>
  <c r="C716" i="23"/>
  <c r="C1495" i="23"/>
  <c r="C1483" i="23"/>
  <c r="C1471" i="23"/>
  <c r="C1459" i="23"/>
  <c r="C1447" i="23"/>
  <c r="C1435" i="23"/>
  <c r="C1423" i="23"/>
  <c r="C1411" i="23"/>
  <c r="C1399" i="23"/>
  <c r="C1387" i="23"/>
  <c r="C1375" i="23"/>
  <c r="C1363" i="23"/>
  <c r="C1351" i="23"/>
  <c r="C1339" i="23"/>
  <c r="C1327" i="23"/>
  <c r="C1315" i="23"/>
  <c r="C1303" i="23"/>
  <c r="C1291" i="23"/>
  <c r="C1279" i="23"/>
  <c r="C1267" i="23"/>
  <c r="C1255" i="23"/>
  <c r="C1243" i="23"/>
  <c r="C1231" i="23"/>
  <c r="C1219" i="23"/>
  <c r="C1207" i="23"/>
  <c r="C1195" i="23"/>
  <c r="C1183" i="23"/>
  <c r="C1171" i="23"/>
  <c r="C1159" i="23"/>
  <c r="C1147" i="23"/>
  <c r="C1135" i="23"/>
  <c r="C1123" i="23"/>
  <c r="C1111" i="23"/>
  <c r="C1099" i="23"/>
  <c r="C1087" i="23"/>
  <c r="C1075" i="23"/>
  <c r="C1063" i="23"/>
  <c r="C1051" i="23"/>
  <c r="C1039" i="23"/>
  <c r="C1027" i="23"/>
  <c r="C1015" i="23"/>
  <c r="C1003" i="23"/>
  <c r="C991" i="23"/>
  <c r="C979" i="23"/>
  <c r="C967" i="23"/>
  <c r="C955" i="23"/>
  <c r="C943" i="23"/>
  <c r="C931" i="23"/>
  <c r="C919" i="23"/>
  <c r="C907" i="23"/>
  <c r="C895" i="23"/>
  <c r="C883" i="23"/>
  <c r="C871" i="23"/>
  <c r="C859" i="23"/>
  <c r="C847" i="23"/>
  <c r="C835" i="23"/>
  <c r="C823" i="23"/>
  <c r="C811" i="23"/>
  <c r="C799" i="23"/>
  <c r="C787" i="23"/>
  <c r="C775" i="23"/>
  <c r="C763" i="23"/>
  <c r="C751" i="23"/>
  <c r="C739" i="23"/>
  <c r="C727" i="23"/>
  <c r="C715" i="23"/>
  <c r="C703" i="23"/>
  <c r="C691" i="23"/>
  <c r="C679" i="23"/>
  <c r="C667" i="23"/>
  <c r="C655" i="23"/>
  <c r="C643" i="23"/>
  <c r="C631" i="23"/>
  <c r="C619" i="23"/>
  <c r="C607" i="23"/>
  <c r="C595" i="23"/>
  <c r="C583" i="23"/>
  <c r="C571" i="23"/>
  <c r="C559" i="23"/>
  <c r="C547" i="23"/>
  <c r="C535" i="23"/>
  <c r="C523" i="23"/>
  <c r="C511" i="23"/>
  <c r="C499" i="23"/>
  <c r="C487" i="23"/>
  <c r="C1494" i="23"/>
  <c r="C1482" i="23"/>
  <c r="C1470" i="23"/>
  <c r="C1458" i="23"/>
  <c r="C1446" i="23"/>
  <c r="C1434" i="23"/>
  <c r="C1422" i="23"/>
  <c r="C1410" i="23"/>
  <c r="C1398" i="23"/>
  <c r="C1386" i="23"/>
  <c r="C1374" i="23"/>
  <c r="C1362" i="23"/>
  <c r="C1350" i="23"/>
  <c r="C1338" i="23"/>
  <c r="C1326" i="23"/>
  <c r="C1314" i="23"/>
  <c r="C1302" i="23"/>
  <c r="C1290" i="23"/>
  <c r="C1278" i="23"/>
  <c r="C1266" i="23"/>
  <c r="C1254" i="23"/>
  <c r="C1242" i="23"/>
  <c r="C1230" i="23"/>
  <c r="C1218" i="23"/>
  <c r="C1206" i="23"/>
  <c r="C1194" i="23"/>
  <c r="C1182" i="23"/>
  <c r="C1170" i="23"/>
  <c r="C1158" i="23"/>
  <c r="C1146" i="23"/>
  <c r="C1134" i="23"/>
  <c r="C1122" i="23"/>
  <c r="C1110" i="23"/>
  <c r="C1098" i="23"/>
  <c r="C1086" i="23"/>
  <c r="C1074" i="23"/>
  <c r="C1062" i="23"/>
  <c r="C1050" i="23"/>
  <c r="C1038" i="23"/>
  <c r="C1026" i="23"/>
  <c r="C1014" i="23"/>
  <c r="C1002" i="23"/>
  <c r="C990" i="23"/>
  <c r="C978" i="23"/>
  <c r="C966" i="23"/>
  <c r="C954" i="23"/>
  <c r="C942" i="23"/>
  <c r="C930" i="23"/>
  <c r="C918" i="23"/>
  <c r="C906" i="23"/>
  <c r="C894" i="23"/>
  <c r="C882" i="23"/>
  <c r="C870" i="23"/>
  <c r="C858" i="23"/>
  <c r="C1493" i="23"/>
  <c r="C1481" i="23"/>
  <c r="C1469" i="23"/>
  <c r="C1457" i="23"/>
  <c r="C1445" i="23"/>
  <c r="C1433" i="23"/>
  <c r="C1421" i="23"/>
  <c r="C1409" i="23"/>
  <c r="C1397" i="23"/>
  <c r="C1385" i="23"/>
  <c r="C1373" i="23"/>
  <c r="C1361" i="23"/>
  <c r="C1349" i="23"/>
  <c r="C1337" i="23"/>
  <c r="C1325" i="23"/>
  <c r="C1313" i="23"/>
  <c r="C1301" i="23"/>
  <c r="C1289" i="23"/>
  <c r="C1277" i="23"/>
  <c r="C1265" i="23"/>
  <c r="C1253" i="23"/>
  <c r="C1241" i="23"/>
  <c r="C1229" i="23"/>
  <c r="C1217" i="23"/>
  <c r="C1205" i="23"/>
  <c r="C1193" i="23"/>
  <c r="C1181" i="23"/>
  <c r="C1169" i="23"/>
  <c r="C1157" i="23"/>
  <c r="C1145" i="23"/>
  <c r="C1133" i="23"/>
  <c r="C1121" i="23"/>
  <c r="C1109" i="23"/>
  <c r="C1097" i="23"/>
  <c r="C1085" i="23"/>
  <c r="C1073" i="23"/>
  <c r="C1061" i="23"/>
  <c r="C1049" i="23"/>
  <c r="C1037" i="23"/>
  <c r="C1025" i="23"/>
  <c r="C1013" i="23"/>
  <c r="C1001" i="23"/>
  <c r="C989" i="23"/>
  <c r="C977" i="23"/>
  <c r="C965" i="23"/>
  <c r="C953" i="23"/>
  <c r="C941" i="23"/>
  <c r="C929" i="23"/>
  <c r="C917" i="23"/>
  <c r="C905" i="23"/>
  <c r="C893" i="23"/>
  <c r="C881" i="23"/>
  <c r="C869" i="23"/>
  <c r="C857" i="23"/>
  <c r="C845" i="23"/>
  <c r="C833" i="23"/>
  <c r="C821" i="23"/>
  <c r="C809" i="23"/>
  <c r="C797" i="23"/>
  <c r="C1504" i="23"/>
  <c r="C1492" i="23"/>
  <c r="C1480" i="23"/>
  <c r="C1468" i="23"/>
  <c r="C1456" i="23"/>
  <c r="C1444" i="23"/>
  <c r="C1432" i="23"/>
  <c r="C1420" i="23"/>
  <c r="C1408" i="23"/>
  <c r="C1396" i="23"/>
  <c r="C1384" i="23"/>
  <c r="C1372" i="23"/>
  <c r="C1360" i="23"/>
  <c r="C1348" i="23"/>
  <c r="C1336" i="23"/>
  <c r="C1324" i="23"/>
  <c r="C1312" i="23"/>
  <c r="C1300" i="23"/>
  <c r="C1288" i="23"/>
  <c r="C1276" i="23"/>
  <c r="C1264" i="23"/>
  <c r="C1252" i="23"/>
  <c r="C1240" i="23"/>
  <c r="C1228" i="23"/>
  <c r="C1216" i="23"/>
  <c r="C1204" i="23"/>
  <c r="C1192" i="23"/>
  <c r="C1180" i="23"/>
  <c r="C1168" i="23"/>
  <c r="C1156" i="23"/>
  <c r="C1144" i="23"/>
  <c r="C1132" i="23"/>
  <c r="C1120" i="23"/>
  <c r="C1108" i="23"/>
  <c r="C1096" i="23"/>
  <c r="C1084" i="23"/>
  <c r="C1072" i="23"/>
  <c r="C1060" i="23"/>
  <c r="C1048" i="23"/>
  <c r="C1036" i="23"/>
  <c r="C1024" i="23"/>
  <c r="C1012" i="23"/>
  <c r="C1000" i="23"/>
  <c r="C988" i="23"/>
  <c r="C976" i="23"/>
  <c r="C964" i="23"/>
  <c r="C952" i="23"/>
  <c r="C940" i="23"/>
  <c r="C928" i="23"/>
  <c r="C916" i="23"/>
  <c r="C904" i="23"/>
  <c r="C892" i="23"/>
  <c r="C880" i="23"/>
  <c r="C868" i="23"/>
  <c r="C856" i="23"/>
  <c r="C844" i="23"/>
  <c r="C832" i="23"/>
  <c r="C820" i="23"/>
  <c r="C1503" i="23"/>
  <c r="C1491" i="23"/>
  <c r="C1479" i="23"/>
  <c r="C1467" i="23"/>
  <c r="C1455" i="23"/>
  <c r="C1443" i="23"/>
  <c r="C1431" i="23"/>
  <c r="C1419" i="23"/>
  <c r="C1407" i="23"/>
  <c r="C1395" i="23"/>
  <c r="C1383" i="23"/>
  <c r="C1371" i="23"/>
  <c r="C1359" i="23"/>
  <c r="C1347" i="23"/>
  <c r="C1335" i="23"/>
  <c r="C1323" i="23"/>
  <c r="C1311" i="23"/>
  <c r="C1299" i="23"/>
  <c r="C1287" i="23"/>
  <c r="C1275" i="23"/>
  <c r="C1263" i="23"/>
  <c r="C1251" i="23"/>
  <c r="C1239" i="23"/>
  <c r="C1227" i="23"/>
  <c r="C1215" i="23"/>
  <c r="C1203" i="23"/>
  <c r="C1191" i="23"/>
  <c r="C1179" i="23"/>
  <c r="C1167" i="23"/>
  <c r="C1155" i="23"/>
  <c r="C1143" i="23"/>
  <c r="C1131" i="23"/>
  <c r="C1119" i="23"/>
  <c r="C1107" i="23"/>
  <c r="C1095" i="23"/>
  <c r="C1083" i="23"/>
  <c r="C1071" i="23"/>
  <c r="C1059" i="23"/>
  <c r="C1047" i="23"/>
  <c r="C1035" i="23"/>
  <c r="C1023" i="23"/>
  <c r="C1011" i="23"/>
  <c r="C999" i="23"/>
  <c r="C987" i="23"/>
  <c r="C975" i="23"/>
  <c r="C963" i="23"/>
  <c r="C951" i="23"/>
  <c r="C939" i="23"/>
  <c r="C927" i="23"/>
  <c r="C915" i="23"/>
  <c r="C903" i="23"/>
  <c r="C891" i="23"/>
  <c r="C879" i="23"/>
  <c r="C867" i="23"/>
  <c r="C855" i="23"/>
  <c r="C843" i="23"/>
  <c r="C831" i="23"/>
  <c r="C819" i="23"/>
  <c r="C807" i="23"/>
  <c r="C1502" i="23"/>
  <c r="C1490" i="23"/>
  <c r="C1478" i="23"/>
  <c r="C1466" i="23"/>
  <c r="C1454" i="23"/>
  <c r="C1442" i="23"/>
  <c r="C1430" i="23"/>
  <c r="C1418" i="23"/>
  <c r="C1406" i="23"/>
  <c r="C1394" i="23"/>
  <c r="C1382" i="23"/>
  <c r="C1370" i="23"/>
  <c r="C1358" i="23"/>
  <c r="C1346" i="23"/>
  <c r="C1334" i="23"/>
  <c r="C1322" i="23"/>
  <c r="C1310" i="23"/>
  <c r="C1298" i="23"/>
  <c r="C1286" i="23"/>
  <c r="C1274" i="23"/>
  <c r="C1262" i="23"/>
  <c r="C1250" i="23"/>
  <c r="C1238" i="23"/>
  <c r="C1226" i="23"/>
  <c r="C1214" i="23"/>
  <c r="C1202" i="23"/>
  <c r="C1190" i="23"/>
  <c r="C1178" i="23"/>
  <c r="C1166" i="23"/>
  <c r="C1154" i="23"/>
  <c r="C1142" i="23"/>
  <c r="C1130" i="23"/>
  <c r="C1118" i="23"/>
  <c r="C1106" i="23"/>
  <c r="C1094" i="23"/>
  <c r="C1082" i="23"/>
  <c r="C1070" i="23"/>
  <c r="C1058" i="23"/>
  <c r="C1046" i="23"/>
  <c r="C1034" i="23"/>
  <c r="C1022" i="23"/>
  <c r="C1010" i="23"/>
  <c r="C998" i="23"/>
  <c r="C986" i="23"/>
  <c r="C974" i="23"/>
  <c r="C962" i="23"/>
  <c r="C950" i="23"/>
  <c r="C938" i="23"/>
  <c r="C926" i="23"/>
  <c r="C914" i="23"/>
  <c r="C902" i="23"/>
  <c r="C890" i="23"/>
  <c r="C1501" i="23"/>
  <c r="C1489" i="23"/>
  <c r="C1477" i="23"/>
  <c r="C1465" i="23"/>
  <c r="C1453" i="23"/>
  <c r="C1441" i="23"/>
  <c r="C1429" i="23"/>
  <c r="C1417" i="23"/>
  <c r="C1405" i="23"/>
  <c r="C1393" i="23"/>
  <c r="C1381" i="23"/>
  <c r="C1369" i="23"/>
  <c r="C1357" i="23"/>
  <c r="C1345" i="23"/>
  <c r="C1333" i="23"/>
  <c r="C1321" i="23"/>
  <c r="C1309" i="23"/>
  <c r="C1297" i="23"/>
  <c r="C1285" i="23"/>
  <c r="C1273" i="23"/>
  <c r="C1261" i="23"/>
  <c r="C1249" i="23"/>
  <c r="C1237" i="23"/>
  <c r="C1225" i="23"/>
  <c r="C1213" i="23"/>
  <c r="C1201" i="23"/>
  <c r="C1189" i="23"/>
  <c r="C1177" i="23"/>
  <c r="C1165" i="23"/>
  <c r="C1153" i="23"/>
  <c r="C1141" i="23"/>
  <c r="C1129" i="23"/>
  <c r="C1117" i="23"/>
  <c r="C1105" i="23"/>
  <c r="C1093" i="23"/>
  <c r="C1081" i="23"/>
  <c r="C1069" i="23"/>
  <c r="C1057" i="23"/>
  <c r="C1045" i="23"/>
  <c r="C1033" i="23"/>
  <c r="C1021" i="23"/>
  <c r="C1009" i="23"/>
  <c r="C997" i="23"/>
  <c r="C985" i="23"/>
  <c r="C973" i="23"/>
  <c r="C961" i="23"/>
  <c r="C949" i="23"/>
  <c r="C937" i="23"/>
  <c r="C925" i="23"/>
  <c r="C913" i="23"/>
  <c r="C901" i="23"/>
  <c r="C889" i="23"/>
  <c r="C877" i="23"/>
  <c r="C865" i="23"/>
  <c r="C853" i="23"/>
  <c r="C841" i="23"/>
  <c r="C1500" i="23"/>
  <c r="C1488" i="23"/>
  <c r="C1476" i="23"/>
  <c r="C1464" i="23"/>
  <c r="C1452" i="23"/>
  <c r="C1440" i="23"/>
  <c r="C1428" i="23"/>
  <c r="C1416" i="23"/>
  <c r="C1404" i="23"/>
  <c r="C1392" i="23"/>
  <c r="C1380" i="23"/>
  <c r="C1368" i="23"/>
  <c r="C1356" i="23"/>
  <c r="C1344" i="23"/>
  <c r="C1332" i="23"/>
  <c r="C1320" i="23"/>
  <c r="C1308" i="23"/>
  <c r="C1296" i="23"/>
  <c r="C1284" i="23"/>
  <c r="C1272" i="23"/>
  <c r="C1260" i="23"/>
  <c r="C1248" i="23"/>
  <c r="C1236" i="23"/>
  <c r="C1224" i="23"/>
  <c r="C1212" i="23"/>
  <c r="C1200" i="23"/>
  <c r="C1188" i="23"/>
  <c r="C1176" i="23"/>
  <c r="C1164" i="23"/>
  <c r="C1152" i="23"/>
  <c r="C1140" i="23"/>
  <c r="C1128" i="23"/>
  <c r="C1116" i="23"/>
  <c r="C1104" i="23"/>
  <c r="C1092" i="23"/>
  <c r="C1080" i="23"/>
  <c r="C1068" i="23"/>
  <c r="C1056" i="23"/>
  <c r="C1044" i="23"/>
  <c r="C1032" i="23"/>
  <c r="C1020" i="23"/>
  <c r="C1008" i="23"/>
  <c r="C996" i="23"/>
  <c r="C984" i="23"/>
  <c r="C972" i="23"/>
  <c r="C960" i="23"/>
  <c r="C948" i="23"/>
  <c r="C936" i="23"/>
  <c r="C924" i="23"/>
  <c r="C912" i="23"/>
  <c r="C900" i="23"/>
  <c r="C888" i="23"/>
  <c r="C876" i="23"/>
  <c r="C864" i="23"/>
  <c r="C852" i="23"/>
  <c r="C840" i="23"/>
  <c r="C828" i="23"/>
  <c r="C816" i="23"/>
  <c r="C1499" i="23"/>
  <c r="C1487" i="23"/>
  <c r="C1475" i="23"/>
  <c r="C1463" i="23"/>
  <c r="C1451" i="23"/>
  <c r="C1439" i="23"/>
  <c r="C1427" i="23"/>
  <c r="C1415" i="23"/>
  <c r="C1403" i="23"/>
  <c r="C1391" i="23"/>
  <c r="C1379" i="23"/>
  <c r="C1367" i="23"/>
  <c r="C1355" i="23"/>
  <c r="C1343" i="23"/>
  <c r="C1331" i="23"/>
  <c r="C1319" i="23"/>
  <c r="C1307" i="23"/>
  <c r="C1295" i="23"/>
  <c r="C1283" i="23"/>
  <c r="C1271" i="23"/>
  <c r="C1259" i="23"/>
  <c r="C1247" i="23"/>
  <c r="C1235" i="23"/>
  <c r="C1223" i="23"/>
  <c r="C1211" i="23"/>
  <c r="C1199" i="23"/>
  <c r="C1187" i="23"/>
  <c r="C1175" i="23"/>
  <c r="C1163" i="23"/>
  <c r="C1151" i="23"/>
  <c r="C1139" i="23"/>
  <c r="C1127" i="23"/>
  <c r="C1115" i="23"/>
  <c r="C1103" i="23"/>
  <c r="C1091" i="23"/>
  <c r="C1079" i="23"/>
  <c r="C1067" i="23"/>
  <c r="C1055" i="23"/>
  <c r="C1043" i="23"/>
  <c r="C1031" i="23"/>
  <c r="C1019" i="23"/>
  <c r="C1007" i="23"/>
  <c r="C995" i="23"/>
  <c r="C983" i="23"/>
  <c r="C971" i="23"/>
  <c r="C959" i="23"/>
  <c r="C947" i="23"/>
  <c r="C935" i="23"/>
  <c r="C923" i="23"/>
  <c r="C911" i="23"/>
  <c r="C899" i="23"/>
  <c r="C887" i="23"/>
  <c r="C875" i="23"/>
  <c r="C863" i="23"/>
  <c r="C851" i="23"/>
  <c r="C839" i="23"/>
  <c r="C827" i="23"/>
  <c r="C1497" i="23"/>
  <c r="C1485" i="23"/>
  <c r="C1473" i="23"/>
  <c r="C1461" i="23"/>
  <c r="C1449" i="23"/>
  <c r="C1437" i="23"/>
  <c r="C1425" i="23"/>
  <c r="C1413" i="23"/>
  <c r="C1401" i="23"/>
  <c r="C1389" i="23"/>
  <c r="C1377" i="23"/>
  <c r="C1365" i="23"/>
  <c r="C1353" i="23"/>
  <c r="C1341" i="23"/>
  <c r="C1329" i="23"/>
  <c r="C1317" i="23"/>
  <c r="C1305" i="23"/>
  <c r="C1293" i="23"/>
  <c r="C1281" i="23"/>
  <c r="C1269" i="23"/>
  <c r="C1257" i="23"/>
  <c r="C1245" i="23"/>
  <c r="C1233" i="23"/>
  <c r="C1221" i="23"/>
  <c r="C1209" i="23"/>
  <c r="C1197" i="23"/>
  <c r="C1185" i="23"/>
  <c r="C1173" i="23"/>
  <c r="C1161" i="23"/>
  <c r="C1149" i="23"/>
  <c r="C1137" i="23"/>
  <c r="C1125" i="23"/>
  <c r="C1113" i="23"/>
  <c r="C1101" i="23"/>
  <c r="C1089" i="23"/>
  <c r="C1077" i="23"/>
  <c r="C1065" i="23"/>
  <c r="C1053" i="23"/>
  <c r="C1041" i="23"/>
  <c r="C1029" i="23"/>
  <c r="C1017" i="23"/>
  <c r="C1005" i="23"/>
  <c r="C993" i="23"/>
  <c r="C981" i="23"/>
  <c r="C969" i="23"/>
  <c r="C957" i="23"/>
  <c r="C945" i="23"/>
  <c r="C16" i="23"/>
  <c r="C28" i="23"/>
  <c r="C40" i="23"/>
  <c r="C52" i="23"/>
  <c r="C64" i="23"/>
  <c r="C76" i="23"/>
  <c r="C88" i="23"/>
  <c r="C100" i="23"/>
  <c r="C112" i="23"/>
  <c r="C124" i="23"/>
  <c r="C136" i="23"/>
  <c r="C148" i="23"/>
  <c r="C160" i="23"/>
  <c r="C172" i="23"/>
  <c r="C184" i="23"/>
  <c r="C196" i="23"/>
  <c r="C208" i="23"/>
  <c r="C220" i="23"/>
  <c r="C232" i="23"/>
  <c r="C244" i="23"/>
  <c r="C256" i="23"/>
  <c r="C268" i="23"/>
  <c r="C280" i="23"/>
  <c r="C292" i="23"/>
  <c r="C304" i="23"/>
  <c r="C316" i="23"/>
  <c r="C328" i="23"/>
  <c r="C340" i="23"/>
  <c r="C352" i="23"/>
  <c r="C364" i="23"/>
  <c r="C376" i="23"/>
  <c r="C388" i="23"/>
  <c r="C400" i="23"/>
  <c r="C412" i="23"/>
  <c r="C424" i="23"/>
  <c r="C436" i="23"/>
  <c r="C448" i="23"/>
  <c r="C460" i="23"/>
  <c r="C472" i="23"/>
  <c r="C484" i="23"/>
  <c r="C497" i="23"/>
  <c r="C510" i="23"/>
  <c r="C524" i="23"/>
  <c r="C537" i="23"/>
  <c r="C550" i="23"/>
  <c r="C563" i="23"/>
  <c r="C576" i="23"/>
  <c r="C589" i="23"/>
  <c r="C602" i="23"/>
  <c r="C615" i="23"/>
  <c r="C628" i="23"/>
  <c r="C641" i="23"/>
  <c r="C654" i="23"/>
  <c r="C668" i="23"/>
  <c r="C681" i="23"/>
  <c r="C694" i="23"/>
  <c r="C707" i="23"/>
  <c r="C721" i="23"/>
  <c r="C735" i="23"/>
  <c r="C749" i="23"/>
  <c r="C765" i="23"/>
  <c r="C779" i="23"/>
  <c r="C793" i="23"/>
  <c r="C810" i="23"/>
  <c r="C837" i="23"/>
  <c r="C878" i="23"/>
  <c r="C958" i="23"/>
  <c r="C1102" i="23"/>
  <c r="C1246" i="23"/>
  <c r="C1390" i="23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O7" i="28" l="1"/>
  <c r="AO9" i="28"/>
  <c r="AO8" i="28"/>
  <c r="AO4" i="28"/>
  <c r="AO3" i="28"/>
  <c r="AO2" i="28"/>
  <c r="AO6" i="28" s="1"/>
  <c r="AK14" i="28"/>
  <c r="AK13" i="28"/>
  <c r="AJ7" i="28"/>
  <c r="AJ4" i="28"/>
  <c r="AN9" i="28"/>
  <c r="AN8" i="28"/>
  <c r="AN7" i="28"/>
  <c r="AN4" i="28"/>
  <c r="AN3" i="28"/>
  <c r="AN2" i="28"/>
  <c r="AJ10" i="28"/>
  <c r="AJ9" i="28"/>
  <c r="AJ8" i="28"/>
  <c r="AK4" i="28"/>
  <c r="AL4" i="28"/>
  <c r="AM4" i="28"/>
  <c r="AJ2" i="28"/>
  <c r="AM3" i="28"/>
  <c r="AJ3" i="28"/>
  <c r="AL3" i="28"/>
  <c r="AK3" i="28"/>
  <c r="AM2" i="28"/>
  <c r="AL2" i="28"/>
  <c r="AK2" i="28"/>
  <c r="AM8" i="28"/>
  <c r="AM10" i="28"/>
  <c r="AM9" i="28"/>
  <c r="AM7" i="28"/>
  <c r="AL9" i="28"/>
  <c r="AL7" i="28"/>
  <c r="AL10" i="28"/>
  <c r="AL8" i="28"/>
  <c r="AK10" i="28"/>
  <c r="AK7" i="28"/>
  <c r="AK8" i="28"/>
  <c r="AK9" i="28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Q20" i="28" l="1"/>
  <c r="AQ18" i="28"/>
  <c r="AN6" i="28"/>
  <c r="AM6" i="28"/>
  <c r="AJ12" i="28"/>
  <c r="AM12" i="28"/>
  <c r="AK12" i="28"/>
  <c r="AL12" i="28"/>
  <c r="AL6" i="28"/>
  <c r="AK6" i="28"/>
  <c r="AJ6" i="28"/>
  <c r="Z43" i="9"/>
  <c r="W4" i="9"/>
  <c r="W6" i="9"/>
  <c r="X4" i="9"/>
  <c r="Z20" i="9"/>
  <c r="W40" i="9"/>
  <c r="X40" i="9"/>
  <c r="B6" i="9"/>
  <c r="U31" i="9"/>
  <c r="U32" i="9"/>
  <c r="AQ19" i="28" l="1"/>
  <c r="AQ21" i="28"/>
  <c r="AQ22" i="28" l="1"/>
  <c r="AQ27" i="28" l="1"/>
  <c r="AQ28" i="28" l="1"/>
  <c r="AQ29" i="28"/>
  <c r="AQ30" i="28" l="1"/>
  <c r="AQ31" i="28"/>
  <c r="AQ32" i="28" s="1"/>
  <c r="AQ33" i="28" l="1"/>
  <c r="AQ34" i="28" s="1"/>
  <c r="AQ35" i="28" s="1"/>
  <c r="AQ36" i="28" l="1"/>
  <c r="AQ37" i="28" l="1"/>
  <c r="AQ38" i="28" s="1"/>
  <c r="AQ39" i="28" s="1"/>
  <c r="AQ40" i="28" s="1"/>
  <c r="AQ41" i="28" s="1"/>
  <c r="AQ42" i="28" s="1"/>
  <c r="AQ43" i="28" s="1"/>
  <c r="AQ46" i="28" s="1"/>
  <c r="AQ50" i="28" s="1"/>
  <c r="AQ51" i="28" s="1"/>
  <c r="AQ52" i="28" s="1"/>
  <c r="AQ53" i="28" s="1"/>
  <c r="AQ54" i="28" s="1"/>
  <c r="AQ55" i="28" s="1"/>
  <c r="AQ57" i="28" s="1"/>
  <c r="AQ58" i="28" s="1"/>
  <c r="AQ59" i="28" s="1"/>
  <c r="AQ60" i="28" s="1"/>
  <c r="AQ61" i="28" s="1"/>
  <c r="AQ62" i="28" s="1"/>
  <c r="AQ63" i="28" s="1"/>
  <c r="AQ64" i="28" s="1"/>
  <c r="AQ65" i="28" s="1"/>
  <c r="AQ66" i="28" s="1"/>
  <c r="AQ67" i="28" s="1"/>
  <c r="AQ68" i="28" s="1"/>
  <c r="AQ69" i="28" s="1"/>
  <c r="AQ70" i="28" s="1"/>
  <c r="AQ71" i="28" s="1"/>
  <c r="AQ72" i="28" s="1"/>
  <c r="AQ73" i="28" s="1"/>
  <c r="AQ74" i="28" s="1"/>
  <c r="AQ75" i="28" s="1"/>
  <c r="AQ76" i="28" s="1"/>
  <c r="AQ77" i="28" s="1"/>
  <c r="AQ79" i="28" s="1"/>
  <c r="AQ80" i="28" l="1"/>
  <c r="AQ81" i="28" s="1"/>
  <c r="AQ82" i="28" s="1"/>
  <c r="AQ83" i="28" s="1"/>
  <c r="AQ84" i="28" s="1"/>
  <c r="AQ85" i="28" s="1"/>
  <c r="AQ86" i="28" s="1"/>
  <c r="AQ87" i="28" s="1"/>
  <c r="AQ88" i="28" s="1"/>
  <c r="AQ89" i="28" s="1"/>
  <c r="AQ90" i="28" s="1"/>
  <c r="AQ91" i="28" s="1"/>
  <c r="AQ98" i="28" l="1"/>
  <c r="AQ92" i="28"/>
  <c r="AQ93" i="28" s="1"/>
  <c r="AQ94" i="28" s="1"/>
  <c r="AQ13" i="28" l="1"/>
  <c r="AR17" i="28" s="1"/>
  <c r="AS17" i="28" s="1"/>
  <c r="AT17" i="28" s="1"/>
  <c r="AR18" i="28" l="1"/>
  <c r="AR19" i="28" s="1"/>
  <c r="AU17" i="28"/>
  <c r="AX58" i="28" s="1"/>
  <c r="BC58" i="28" s="1"/>
  <c r="AV17" i="28"/>
  <c r="AS18" i="28" l="1"/>
  <c r="AT18" i="28" s="1"/>
  <c r="AR20" i="28"/>
  <c r="AS19" i="28"/>
  <c r="AT19" i="28" s="1"/>
  <c r="AV18" i="28"/>
  <c r="AU18" i="28" l="1"/>
  <c r="AV19" i="28"/>
  <c r="AU19" i="28"/>
  <c r="AR21" i="28"/>
  <c r="AS20" i="28"/>
  <c r="AT20" i="28" s="1"/>
  <c r="AV20" i="28" l="1"/>
  <c r="AR22" i="28"/>
  <c r="AS21" i="28"/>
  <c r="AT21" i="28" s="1"/>
  <c r="AU20" i="28"/>
  <c r="AX18" i="28"/>
  <c r="BC18" i="28" s="1"/>
  <c r="AV21" i="28" l="1"/>
  <c r="AS22" i="28"/>
  <c r="AT22" i="28" s="1"/>
  <c r="AR23" i="28"/>
  <c r="AU21" i="28"/>
  <c r="AX21" i="28" s="1"/>
  <c r="BC21" i="28" s="1"/>
  <c r="AX19" i="28"/>
  <c r="BC19" i="28" s="1"/>
  <c r="AV22" i="28" l="1"/>
  <c r="AU22" i="28"/>
  <c r="AX22" i="28" s="1"/>
  <c r="BC22" i="28" s="1"/>
  <c r="AS23" i="28"/>
  <c r="AT23" i="28" s="1"/>
  <c r="AR24" i="28"/>
  <c r="AV23" i="28" l="1"/>
  <c r="AU23" i="28"/>
  <c r="AX23" i="28" s="1"/>
  <c r="BC23" i="28" s="1"/>
  <c r="AR25" i="28"/>
  <c r="AS24" i="28"/>
  <c r="AT24" i="28" s="1"/>
  <c r="AU24" i="28" l="1"/>
  <c r="AX24" i="28" s="1"/>
  <c r="BC24" i="28" s="1"/>
  <c r="AV24" i="28"/>
  <c r="AR26" i="28"/>
  <c r="AS25" i="28"/>
  <c r="AT25" i="28" s="1"/>
  <c r="AU25" i="28" l="1"/>
  <c r="AX25" i="28" s="1"/>
  <c r="BC25" i="28" s="1"/>
  <c r="AS26" i="28"/>
  <c r="AR27" i="28"/>
  <c r="AV25" i="28"/>
  <c r="AR28" i="28" l="1"/>
  <c r="AS27" i="28"/>
  <c r="AT27" i="28" s="1"/>
  <c r="AV26" i="28"/>
  <c r="AT26" i="28"/>
  <c r="AU26" i="28"/>
  <c r="AX26" i="28" s="1"/>
  <c r="BC26" i="28" s="1"/>
  <c r="AU27" i="28" l="1"/>
  <c r="AX27" i="28" s="1"/>
  <c r="AS28" i="28"/>
  <c r="AT28" i="28" s="1"/>
  <c r="AR29" i="28"/>
  <c r="AV27" i="28"/>
  <c r="AV28" i="28" l="1"/>
  <c r="AU28" i="28"/>
  <c r="AX28" i="28" s="1"/>
  <c r="AS29" i="28"/>
  <c r="AU29" i="28" s="1"/>
  <c r="AX29" i="28" s="1"/>
  <c r="AR30" i="28"/>
  <c r="AV29" i="28" l="1"/>
  <c r="AT29" i="28"/>
  <c r="AS30" i="28"/>
  <c r="AT30" i="28" s="1"/>
  <c r="AR31" i="28"/>
  <c r="AU30" i="28" l="1"/>
  <c r="AX30" i="28" s="1"/>
  <c r="AV30" i="28"/>
  <c r="AR32" i="28"/>
  <c r="AS31" i="28"/>
  <c r="AT31" i="28" s="1"/>
  <c r="AR33" i="28" l="1"/>
  <c r="AS32" i="28"/>
  <c r="AT32" i="28" s="1"/>
  <c r="AU31" i="28"/>
  <c r="AX31" i="28" s="1"/>
  <c r="BC31" i="28" s="1"/>
  <c r="AV31" i="28"/>
  <c r="AU32" i="28" l="1"/>
  <c r="AX32" i="28" s="1"/>
  <c r="AS33" i="28"/>
  <c r="AT33" i="28" s="1"/>
  <c r="AR34" i="28"/>
  <c r="AV32" i="28"/>
  <c r="AR35" i="28" l="1"/>
  <c r="AS34" i="28"/>
  <c r="AT34" i="28" s="1"/>
  <c r="AV33" i="28"/>
  <c r="AU33" i="28"/>
  <c r="AX33" i="28" s="1"/>
  <c r="AV34" i="28" l="1"/>
  <c r="AS35" i="28"/>
  <c r="AT35" i="28" s="1"/>
  <c r="AV35" i="28"/>
  <c r="AR36" i="28"/>
  <c r="AU34" i="28"/>
  <c r="AX34" i="28" s="1"/>
  <c r="AS36" i="28" l="1"/>
  <c r="AT36" i="28" s="1"/>
  <c r="AV36" i="28"/>
  <c r="AR37" i="28"/>
  <c r="AU36" i="28"/>
  <c r="AX36" i="28" s="1"/>
  <c r="AU35" i="28"/>
  <c r="AX35" i="28" s="1"/>
  <c r="AS37" i="28" l="1"/>
  <c r="AT37" i="28" s="1"/>
  <c r="AR38" i="28"/>
  <c r="AV37" i="28"/>
  <c r="AR39" i="28" l="1"/>
  <c r="AS38" i="28"/>
  <c r="AT38" i="28" s="1"/>
  <c r="AU37" i="28"/>
  <c r="AX37" i="28" s="1"/>
  <c r="AX17" i="28"/>
  <c r="BC17" i="28" s="1"/>
  <c r="AX20" i="28"/>
  <c r="BC20" i="28" s="1"/>
  <c r="AY21" i="28" l="1"/>
  <c r="BA21" i="28" s="1"/>
  <c r="AV38" i="28"/>
  <c r="AS39" i="28"/>
  <c r="AT39" i="28" s="1"/>
  <c r="AR40" i="28"/>
  <c r="AV39" i="28"/>
  <c r="AY18" i="28"/>
  <c r="BA18" i="28" s="1"/>
  <c r="AU38" i="28"/>
  <c r="AX38" i="28" s="1"/>
  <c r="AY38" i="28" s="1"/>
  <c r="AZ38" i="28" s="1"/>
  <c r="AY17" i="28"/>
  <c r="BA17" i="28" s="1"/>
  <c r="AY19" i="28"/>
  <c r="BA19" i="28" s="1"/>
  <c r="AY22" i="28"/>
  <c r="BA22" i="28" s="1"/>
  <c r="AY36" i="28"/>
  <c r="BA36" i="28" s="1"/>
  <c r="AY35" i="28"/>
  <c r="AZ35" i="28" s="1"/>
  <c r="AY28" i="28"/>
  <c r="AZ28" i="28" s="1"/>
  <c r="AY34" i="28"/>
  <c r="BA34" i="28" s="1"/>
  <c r="AY24" i="28"/>
  <c r="BA24" i="28" s="1"/>
  <c r="AY20" i="28"/>
  <c r="AZ20" i="28" s="1"/>
  <c r="AY33" i="28"/>
  <c r="AZ33" i="28" s="1"/>
  <c r="AY32" i="28"/>
  <c r="BA32" i="28" s="1"/>
  <c r="AY27" i="28"/>
  <c r="BA27" i="28" s="1"/>
  <c r="AY31" i="28"/>
  <c r="AZ31" i="28" s="1"/>
  <c r="AY23" i="28"/>
  <c r="BA23" i="28" s="1"/>
  <c r="AY29" i="28"/>
  <c r="AZ29" i="28" s="1"/>
  <c r="AY26" i="28"/>
  <c r="AZ26" i="28" s="1"/>
  <c r="AY30" i="28"/>
  <c r="AZ30" i="28" s="1"/>
  <c r="AY37" i="28"/>
  <c r="AZ37" i="28" s="1"/>
  <c r="AY25" i="28"/>
  <c r="BA25" i="28" s="1"/>
  <c r="AZ21" i="28" l="1"/>
  <c r="AZ18" i="28"/>
  <c r="AZ32" i="28"/>
  <c r="BA33" i="28"/>
  <c r="AZ27" i="28"/>
  <c r="AZ23" i="28"/>
  <c r="BA20" i="28"/>
  <c r="AZ24" i="28"/>
  <c r="AZ19" i="28"/>
  <c r="BA31" i="28"/>
  <c r="AZ17" i="28"/>
  <c r="BA26" i="28"/>
  <c r="BA37" i="28"/>
  <c r="BA30" i="28"/>
  <c r="BA38" i="28"/>
  <c r="BA28" i="28"/>
  <c r="AZ34" i="28"/>
  <c r="BA35" i="28"/>
  <c r="AZ22" i="28"/>
  <c r="AZ36" i="28"/>
  <c r="BA29" i="28"/>
  <c r="AS40" i="28"/>
  <c r="AT40" i="28" s="1"/>
  <c r="AR41" i="28"/>
  <c r="AU39" i="28"/>
  <c r="AX39" i="28" s="1"/>
  <c r="AY39" i="28" s="1"/>
  <c r="AZ25" i="28"/>
  <c r="AZ39" i="28" l="1"/>
  <c r="BA39" i="28"/>
  <c r="AU40" i="28"/>
  <c r="AX40" i="28" s="1"/>
  <c r="AY40" i="28" s="1"/>
  <c r="AR42" i="28"/>
  <c r="AS41" i="28"/>
  <c r="AT41" i="28" s="1"/>
  <c r="AV40" i="28"/>
  <c r="AZ40" i="28" l="1"/>
  <c r="BA40" i="28"/>
  <c r="AV41" i="28"/>
  <c r="AR43" i="28"/>
  <c r="AS42" i="28"/>
  <c r="AT42" i="28" s="1"/>
  <c r="AV42" i="28"/>
  <c r="AU42" i="28"/>
  <c r="AX42" i="28" s="1"/>
  <c r="AU41" i="28"/>
  <c r="AX41" i="28" s="1"/>
  <c r="AY41" i="28" s="1"/>
  <c r="BA41" i="28" l="1"/>
  <c r="AZ41" i="28"/>
  <c r="AR44" i="28"/>
  <c r="AS43" i="28"/>
  <c r="AT43" i="28" s="1"/>
  <c r="AY42" i="28"/>
  <c r="AZ42" i="28" l="1"/>
  <c r="BA42" i="28"/>
  <c r="AV43" i="28"/>
  <c r="AU43" i="28"/>
  <c r="AX43" i="28" s="1"/>
  <c r="AY43" i="28" s="1"/>
  <c r="AS44" i="28"/>
  <c r="AT44" i="28" s="1"/>
  <c r="AR45" i="28"/>
  <c r="AV44" i="28"/>
  <c r="BA43" i="28" l="1"/>
  <c r="AZ43" i="28"/>
  <c r="AU44" i="28"/>
  <c r="AX44" i="28" s="1"/>
  <c r="AY44" i="28" s="1"/>
  <c r="AS45" i="28"/>
  <c r="AT45" i="28" s="1"/>
  <c r="AR46" i="28"/>
  <c r="AZ44" i="28" l="1"/>
  <c r="BA44" i="28"/>
  <c r="AS46" i="28"/>
  <c r="AT46" i="28" s="1"/>
  <c r="AR47" i="28"/>
  <c r="AU46" i="28"/>
  <c r="AX46" i="28" s="1"/>
  <c r="AU45" i="28"/>
  <c r="AX45" i="28" s="1"/>
  <c r="AY45" i="28" s="1"/>
  <c r="AV45" i="28"/>
  <c r="AZ45" i="28" l="1"/>
  <c r="BA45" i="28"/>
  <c r="AS47" i="28"/>
  <c r="AT47" i="28" s="1"/>
  <c r="AR48" i="28"/>
  <c r="AU47" i="28"/>
  <c r="AX47" i="28" s="1"/>
  <c r="AY46" i="28"/>
  <c r="AV46" i="28"/>
  <c r="AZ46" i="28" l="1"/>
  <c r="BA46" i="28"/>
  <c r="AS48" i="28"/>
  <c r="AT48" i="28" s="1"/>
  <c r="AU48" i="28"/>
  <c r="AX48" i="28" s="1"/>
  <c r="AY48" i="28" s="1"/>
  <c r="AR49" i="28"/>
  <c r="AV48" i="28"/>
  <c r="AV47" i="28"/>
  <c r="AY47" i="28"/>
  <c r="BA48" i="28" l="1"/>
  <c r="AZ48" i="28"/>
  <c r="BA47" i="28"/>
  <c r="AZ47" i="28"/>
  <c r="AS49" i="28"/>
  <c r="AT49" i="28" s="1"/>
  <c r="AU49" i="28"/>
  <c r="AX49" i="28" s="1"/>
  <c r="AY49" i="28" s="1"/>
  <c r="AR50" i="28"/>
  <c r="AV49" i="28"/>
  <c r="BA49" i="28" l="1"/>
  <c r="AZ49" i="28"/>
  <c r="AR51" i="28"/>
  <c r="AS50" i="28"/>
  <c r="AT50" i="28" s="1"/>
  <c r="AU50" i="28" l="1"/>
  <c r="AX50" i="28" s="1"/>
  <c r="AY50" i="28" s="1"/>
  <c r="AS51" i="28"/>
  <c r="AT51" i="28" s="1"/>
  <c r="AR52" i="28"/>
  <c r="AV50" i="28"/>
  <c r="BA50" i="28" l="1"/>
  <c r="AZ50" i="28"/>
  <c r="AU51" i="28"/>
  <c r="AX51" i="28" s="1"/>
  <c r="AY51" i="28" s="1"/>
  <c r="AR53" i="28"/>
  <c r="AS52" i="28"/>
  <c r="AT52" i="28" s="1"/>
  <c r="AV51" i="28"/>
  <c r="BA51" i="28" l="1"/>
  <c r="AZ51" i="28"/>
  <c r="AU52" i="28"/>
  <c r="AX52" i="28" s="1"/>
  <c r="AY52" i="28" s="1"/>
  <c r="AV52" i="28"/>
  <c r="AS53" i="28"/>
  <c r="AT53" i="28" s="1"/>
  <c r="AR54" i="28"/>
  <c r="AZ52" i="28" l="1"/>
  <c r="BA52" i="28"/>
  <c r="AR55" i="28"/>
  <c r="AS54" i="28"/>
  <c r="AT54" i="28" s="1"/>
  <c r="AV53" i="28"/>
  <c r="AU53" i="28"/>
  <c r="AX53" i="28" s="1"/>
  <c r="AY53" i="28" s="1"/>
  <c r="BA53" i="28" l="1"/>
  <c r="AZ53" i="28"/>
  <c r="AV54" i="28"/>
  <c r="AU54" i="28"/>
  <c r="AX54" i="28" s="1"/>
  <c r="AY54" i="28" s="1"/>
  <c r="AR56" i="28"/>
  <c r="AS55" i="28"/>
  <c r="AT55" i="28" s="1"/>
  <c r="AZ54" i="28" l="1"/>
  <c r="BA54" i="28"/>
  <c r="AV55" i="28"/>
  <c r="AU55" i="28"/>
  <c r="AX55" i="28" s="1"/>
  <c r="AY55" i="28" s="1"/>
  <c r="AS56" i="28"/>
  <c r="AT56" i="28" s="1"/>
  <c r="AR57" i="28"/>
  <c r="BA55" i="28" l="1"/>
  <c r="AZ55" i="28"/>
  <c r="AS57" i="28"/>
  <c r="AT57" i="28" s="1"/>
  <c r="AU57" i="28"/>
  <c r="AX57" i="28" s="1"/>
  <c r="AY57" i="28" s="1"/>
  <c r="AV57" i="28"/>
  <c r="AR58" i="28"/>
  <c r="AU56" i="28"/>
  <c r="AX56" i="28" s="1"/>
  <c r="AY56" i="28" s="1"/>
  <c r="AV56" i="28"/>
  <c r="AZ57" i="28" l="1"/>
  <c r="BA57" i="28"/>
  <c r="BA56" i="28"/>
  <c r="AZ56" i="28"/>
  <c r="AR59" i="28"/>
  <c r="AS58" i="28"/>
  <c r="AT58" i="28" s="1"/>
  <c r="AY58" i="28" s="1"/>
  <c r="AZ58" i="28" l="1"/>
  <c r="BA58" i="28"/>
  <c r="AV58" i="28"/>
  <c r="AR60" i="28"/>
  <c r="AS59" i="28"/>
  <c r="AT59" i="28" s="1"/>
  <c r="AU58" i="28"/>
  <c r="AV59" i="28" l="1"/>
  <c r="AU59" i="28"/>
  <c r="AX59" i="28" s="1"/>
  <c r="AR61" i="28"/>
  <c r="AS60" i="28"/>
  <c r="AT60" i="28" s="1"/>
  <c r="AU60" i="28" l="1"/>
  <c r="AX60" i="28" s="1"/>
  <c r="AS61" i="28"/>
  <c r="AT61" i="28" s="1"/>
  <c r="AR62" i="28"/>
  <c r="AV60" i="28"/>
  <c r="AV61" i="28" l="1"/>
  <c r="AU61" i="28"/>
  <c r="AX61" i="28" s="1"/>
  <c r="AS62" i="28"/>
  <c r="AT62" i="28" s="1"/>
  <c r="AR63" i="28"/>
  <c r="AS63" i="28" l="1"/>
  <c r="AT63" i="28" s="1"/>
  <c r="AR64" i="28"/>
  <c r="AU62" i="28"/>
  <c r="AX62" i="28" s="1"/>
  <c r="AV62" i="28"/>
  <c r="AR65" i="28" l="1"/>
  <c r="AS64" i="28"/>
  <c r="AT64" i="28" s="1"/>
  <c r="AV63" i="28"/>
  <c r="AU63" i="28"/>
  <c r="AX63" i="28" s="1"/>
  <c r="AU64" i="28" l="1"/>
  <c r="AX64" i="28" s="1"/>
  <c r="AV64" i="28"/>
  <c r="AR66" i="28"/>
  <c r="AS65" i="28"/>
  <c r="AT65" i="28" s="1"/>
  <c r="AS66" i="28" l="1"/>
  <c r="AT66" i="28" s="1"/>
  <c r="AR67" i="28"/>
  <c r="AU65" i="28"/>
  <c r="AX65" i="28" s="1"/>
  <c r="AV65" i="28"/>
  <c r="AR68" i="28" l="1"/>
  <c r="AS67" i="28"/>
  <c r="AT67" i="28" s="1"/>
  <c r="AU66" i="28"/>
  <c r="AX66" i="28" s="1"/>
  <c r="AV66" i="28"/>
  <c r="AV67" i="28" l="1"/>
  <c r="AS68" i="28"/>
  <c r="AT68" i="28" s="1"/>
  <c r="AR69" i="28"/>
  <c r="AU67" i="28"/>
  <c r="AX67" i="28" s="1"/>
  <c r="AR70" i="28" l="1"/>
  <c r="AS69" i="28"/>
  <c r="AT69" i="28" s="1"/>
  <c r="AU68" i="28"/>
  <c r="AX68" i="28" s="1"/>
  <c r="AV68" i="28"/>
  <c r="AV69" i="28" l="1"/>
  <c r="AU69" i="28"/>
  <c r="AX69" i="28" s="1"/>
  <c r="AS70" i="28"/>
  <c r="AT70" i="28" s="1"/>
  <c r="AR71" i="28"/>
  <c r="AV70" i="28" l="1"/>
  <c r="AR72" i="28"/>
  <c r="AS71" i="28"/>
  <c r="AT71" i="28" s="1"/>
  <c r="AU70" i="28"/>
  <c r="AX70" i="28" s="1"/>
  <c r="AV71" i="28" l="1"/>
  <c r="AR73" i="28"/>
  <c r="AS72" i="28"/>
  <c r="AT72" i="28" s="1"/>
  <c r="AU71" i="28"/>
  <c r="AX71" i="28" s="1"/>
  <c r="AV72" i="28" l="1"/>
  <c r="AR74" i="28"/>
  <c r="AS73" i="28"/>
  <c r="AT73" i="28" s="1"/>
  <c r="AU72" i="28"/>
  <c r="AX72" i="28" s="1"/>
  <c r="AR75" i="28" l="1"/>
  <c r="AS74" i="28"/>
  <c r="AT74" i="28" s="1"/>
  <c r="AU73" i="28"/>
  <c r="AX73" i="28" s="1"/>
  <c r="AV73" i="28"/>
  <c r="AU74" i="28" l="1"/>
  <c r="AX74" i="28" s="1"/>
  <c r="AS75" i="28"/>
  <c r="AT75" i="28" s="1"/>
  <c r="AR76" i="28"/>
  <c r="AV74" i="28"/>
  <c r="AS76" i="28" l="1"/>
  <c r="AT76" i="28" s="1"/>
  <c r="AR77" i="28"/>
  <c r="AU75" i="28"/>
  <c r="AX75" i="28" s="1"/>
  <c r="AV75" i="28"/>
  <c r="AS77" i="28" l="1"/>
  <c r="AT77" i="28" s="1"/>
  <c r="AR78" i="28"/>
  <c r="AU76" i="28"/>
  <c r="AX76" i="28" s="1"/>
  <c r="AV76" i="28"/>
  <c r="AR79" i="28" l="1"/>
  <c r="AS78" i="28"/>
  <c r="AT78" i="28" s="1"/>
  <c r="AV77" i="28"/>
  <c r="AU77" i="28"/>
  <c r="AX77" i="28" s="1"/>
  <c r="AV78" i="28" l="1"/>
  <c r="AS79" i="28"/>
  <c r="AT79" i="28" s="1"/>
  <c r="AR80" i="28"/>
  <c r="AU78" i="28"/>
  <c r="AX78" i="28" s="1"/>
  <c r="AV79" i="28" l="1"/>
  <c r="AU79" i="28"/>
  <c r="AX79" i="28" s="1"/>
  <c r="AR81" i="28"/>
  <c r="AS80" i="28"/>
  <c r="AT80" i="28" s="1"/>
  <c r="AR82" i="28" l="1"/>
  <c r="AS81" i="28"/>
  <c r="AT81" i="28" s="1"/>
  <c r="AV80" i="28"/>
  <c r="AU80" i="28"/>
  <c r="AX80" i="28" s="1"/>
  <c r="AV81" i="28" l="1"/>
  <c r="AS82" i="28"/>
  <c r="AT82" i="28" s="1"/>
  <c r="AU82" i="28"/>
  <c r="AX82" i="28" s="1"/>
  <c r="AR83" i="28"/>
  <c r="AV82" i="28"/>
  <c r="AU81" i="28"/>
  <c r="AX81" i="28" s="1"/>
  <c r="AU83" i="28" l="1"/>
  <c r="AX83" i="28" s="1"/>
  <c r="AR84" i="28"/>
  <c r="AS83" i="28"/>
  <c r="AT83" i="28" s="1"/>
  <c r="AV83" i="28"/>
  <c r="AR85" i="28" l="1"/>
  <c r="AU84" i="28"/>
  <c r="AX84" i="28" s="1"/>
  <c r="AV84" i="28"/>
  <c r="AS84" i="28"/>
  <c r="AT84" i="28" s="1"/>
  <c r="AU85" i="28" l="1"/>
  <c r="AX85" i="28" s="1"/>
  <c r="AV85" i="28"/>
  <c r="AR86" i="28"/>
  <c r="AS85" i="28"/>
  <c r="AT85" i="28" s="1"/>
  <c r="AS86" i="28" l="1"/>
  <c r="AT86" i="28" s="1"/>
  <c r="AU86" i="28"/>
  <c r="AX86" i="28" s="1"/>
  <c r="AR87" i="28"/>
  <c r="AV86" i="28"/>
  <c r="AU87" i="28" l="1"/>
  <c r="AX87" i="28" s="1"/>
  <c r="AR88" i="28"/>
  <c r="AS87" i="28"/>
  <c r="AT87" i="28" s="1"/>
  <c r="AV87" i="28"/>
  <c r="AV88" i="28" l="1"/>
  <c r="AS88" i="28"/>
  <c r="AT88" i="28" s="1"/>
  <c r="AU88" i="28"/>
  <c r="AX88" i="28" s="1"/>
  <c r="AR89" i="28"/>
  <c r="AR90" i="28" l="1"/>
  <c r="AU89" i="28"/>
  <c r="AX89" i="28" s="1"/>
  <c r="AV89" i="28"/>
  <c r="AS89" i="28"/>
  <c r="AT89" i="28" s="1"/>
  <c r="AU90" i="28" l="1"/>
  <c r="AX90" i="28" s="1"/>
  <c r="AS90" i="28"/>
  <c r="AT90" i="28" s="1"/>
  <c r="AV90" i="28"/>
  <c r="AR91" i="28"/>
  <c r="AU91" i="28" l="1"/>
  <c r="AX91" i="28" s="1"/>
  <c r="AS91" i="28"/>
  <c r="AT91" i="28" s="1"/>
  <c r="AV91" i="28"/>
  <c r="AR92" i="28"/>
  <c r="AU92" i="28" l="1"/>
  <c r="AX92" i="28" s="1"/>
  <c r="AS92" i="28"/>
  <c r="AT92" i="28" s="1"/>
  <c r="AV92" i="28"/>
  <c r="AR93" i="28"/>
  <c r="AV93" i="28" l="1"/>
  <c r="AU93" i="28"/>
  <c r="AX93" i="28" s="1"/>
  <c r="AS93" i="28"/>
  <c r="AT93" i="28" s="1"/>
  <c r="AR94" i="28"/>
  <c r="AU94" i="28" l="1"/>
  <c r="AX94" i="28" s="1"/>
  <c r="AS94" i="28"/>
  <c r="AT94" i="28" s="1"/>
  <c r="AR95" i="28"/>
  <c r="AV94" i="28"/>
  <c r="AU95" i="28" l="1"/>
  <c r="AX95" i="28" s="1"/>
  <c r="AR96" i="28"/>
  <c r="AS95" i="28"/>
  <c r="AT95" i="28" s="1"/>
  <c r="AV95" i="28"/>
  <c r="AU96" i="28" l="1"/>
  <c r="AX96" i="28" s="1"/>
  <c r="AS96" i="28"/>
  <c r="AT96" i="28" s="1"/>
  <c r="AV96" i="28"/>
  <c r="AR97" i="28"/>
  <c r="AU97" i="28" l="1"/>
  <c r="AX97" i="28" s="1"/>
  <c r="AV97" i="28"/>
  <c r="AS97" i="28"/>
  <c r="AT97" i="28" s="1"/>
  <c r="AR98" i="28"/>
  <c r="AU98" i="28" l="1"/>
  <c r="AX98" i="28" s="1"/>
  <c r="AS98" i="28"/>
  <c r="AT98" i="28" s="1"/>
  <c r="AV98" i="28"/>
</calcChain>
</file>

<file path=xl/sharedStrings.xml><?xml version="1.0" encoding="utf-8"?>
<sst xmlns="http://schemas.openxmlformats.org/spreadsheetml/2006/main" count="976" uniqueCount="261">
  <si>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</si>
  <si>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</si>
  <si>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</si>
  <si>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</si>
  <si>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</si>
  <si>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</si>
  <si>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</si>
  <si>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</si>
  <si>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</si>
  <si>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</si>
  <si>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</si>
  <si>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</si>
  <si>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</si>
  <si>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</si>
  <si>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</si>
  <si>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</si>
  <si>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</si>
  <si>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</si>
  <si>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</si>
  <si>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</si>
  <si>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</si>
  <si>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</si>
  <si>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</si>
  <si>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</si>
  <si>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</si>
  <si>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</si>
  <si>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</si>
  <si>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</si>
  <si>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</si>
  <si>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</si>
  <si>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</si>
  <si>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</si>
  <si>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</si>
  <si>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</si>
  <si>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</si>
  <si>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</si>
  <si>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</si>
  <si>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</si>
  <si>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</si>
  <si>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</si>
  <si>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</si>
  <si>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</si>
  <si>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</si>
  <si>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</si>
  <si>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</si>
  <si>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</si>
  <si>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</si>
  <si>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</si>
  <si>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</si>
  <si>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</si>
  <si>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k11</t>
  </si>
  <si>
    <t>hclose</t>
  </si>
  <si>
    <t>rclose</t>
  </si>
  <si>
    <t>relax</t>
  </si>
  <si>
    <t>nouter</t>
  </si>
  <si>
    <t>ninner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</si>
  <si>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</si>
  <si>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</si>
  <si>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</si>
  <si>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</si>
  <si>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</si>
  <si>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</si>
  <si>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</si>
  <si>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</si>
  <si>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</si>
  <si>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</si>
  <si>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</si>
  <si>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</si>
  <si>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</si>
  <si>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</si>
  <si>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</si>
  <si>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</si>
  <si>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</si>
  <si>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</si>
  <si>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</si>
  <si>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</si>
  <si>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</si>
  <si>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</si>
  <si>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</si>
  <si>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</si>
  <si>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</si>
  <si>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</si>
  <si>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</si>
  <si>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</si>
  <si>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</si>
  <si>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</si>
  <si>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</si>
  <si>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</si>
  <si>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</si>
  <si>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</si>
  <si>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</si>
  <si>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</si>
  <si>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</si>
  <si>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</si>
  <si>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</si>
  <si>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</si>
  <si>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</si>
  <si>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</si>
  <si>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</si>
  <si>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</si>
  <si>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</si>
  <si>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</si>
  <si>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</si>
  <si>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</si>
  <si>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</si>
  <si>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</si>
  <si>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</si>
  <si>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</si>
  <si>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</si>
  <si>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</si>
  <si>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</si>
  <si>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</si>
  <si>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</si>
  <si>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</si>
  <si>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</si>
  <si>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</si>
  <si>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</si>
  <si>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</si>
  <si>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</si>
  <si>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mt_tunit</t>
  </si>
  <si>
    <t>retardation</t>
  </si>
  <si>
    <t>mt_lunit</t>
  </si>
  <si>
    <t>decay</t>
  </si>
  <si>
    <t>(ncol-1)*delr</t>
  </si>
  <si>
    <t>v*prsity</t>
  </si>
  <si>
    <t>k11b</t>
  </si>
  <si>
    <t>k11c</t>
  </si>
  <si>
    <t>k33b</t>
  </si>
  <si>
    <t>k33c</t>
  </si>
  <si>
    <t>perlen/nstp</t>
  </si>
  <si>
    <t>q*Lx</t>
  </si>
  <si>
    <t>npsink</t>
  </si>
  <si>
    <t>length_units</t>
  </si>
  <si>
    <t>time_units</t>
  </si>
  <si>
    <t>0''</t>
  </si>
  <si>
    <t>cm</t>
  </si>
  <si>
    <t>freundlich</t>
  </si>
  <si>
    <t>inflow_rate</t>
  </si>
  <si>
    <t>peclet</t>
  </si>
  <si>
    <t>cclose</t>
  </si>
  <si>
    <t>mxss</t>
  </si>
  <si>
    <r>
      <t>ρ</t>
    </r>
    <r>
      <rPr>
        <vertAlign val="subscript"/>
        <sz val="10"/>
        <color theme="1"/>
        <rFont val="Calibri"/>
        <family val="2"/>
        <scheme val="minor"/>
      </rPr>
      <t>b</t>
    </r>
  </si>
  <si>
    <r>
      <t>K</t>
    </r>
    <r>
      <rPr>
        <vertAlign val="subscript"/>
        <sz val="10"/>
        <color theme="1"/>
        <rFont val="Calibri"/>
        <family val="2"/>
        <scheme val="minor"/>
      </rPr>
      <t>F</t>
    </r>
  </si>
  <si>
    <r>
      <t>K</t>
    </r>
    <r>
      <rPr>
        <vertAlign val="subscript"/>
        <sz val="10"/>
        <color theme="1"/>
        <rFont val="Calibri"/>
        <family val="2"/>
        <scheme val="minor"/>
      </rPr>
      <t>L</t>
    </r>
  </si>
  <si>
    <r>
      <t>C</t>
    </r>
    <r>
      <rPr>
        <vertAlign val="subscript"/>
        <sz val="10"/>
        <color theme="1"/>
        <rFont val="Calibri"/>
        <family val="2"/>
        <scheme val="minor"/>
      </rPr>
      <t>0</t>
    </r>
  </si>
  <si>
    <t>S</t>
  </si>
  <si>
    <t>langmuir cte</t>
  </si>
  <si>
    <t>a</t>
  </si>
  <si>
    <t>θ</t>
  </si>
  <si>
    <t>β</t>
  </si>
  <si>
    <t xml:space="preserve">f. expoent </t>
  </si>
  <si>
    <t>l. sorption cap.</t>
  </si>
  <si>
    <t>β_1º_Mass trans.</t>
  </si>
  <si>
    <t>delz</t>
  </si>
  <si>
    <t>qwell</t>
  </si>
  <si>
    <t>cwell</t>
  </si>
  <si>
    <t>len(perlen)</t>
  </si>
  <si>
    <t>tsmult</t>
  </si>
  <si>
    <t>ath1</t>
  </si>
  <si>
    <t>al*trpt</t>
  </si>
  <si>
    <t>np.zeros((nlay,nro</t>
  </si>
  <si>
    <t>strt[0,:,0]</t>
  </si>
  <si>
    <t>/d</t>
  </si>
  <si>
    <t>percel</t>
  </si>
  <si>
    <t>itrack</t>
  </si>
  <si>
    <t>wd</t>
  </si>
  <si>
    <t>dc</t>
  </si>
  <si>
    <t>HMOC_1.0e-3</t>
  </si>
  <si>
    <t>al (L. dispersivity)</t>
  </si>
  <si>
    <t>/s</t>
  </si>
  <si>
    <t>0,10,10,10</t>
  </si>
  <si>
    <t>1,1,5,5</t>
  </si>
  <si>
    <t>0,0,0,0.002</t>
  </si>
  <si>
    <t>al(L.dispersivity)</t>
  </si>
  <si>
    <t>[period1,period2]</t>
  </si>
  <si>
    <t>β_1º_Masstrans.</t>
  </si>
  <si>
    <t>f.expoent</t>
  </si>
  <si>
    <t>0.30.7</t>
  </si>
  <si>
    <t>0,0.002,0.01100</t>
  </si>
  <si>
    <t>langmuircte</t>
  </si>
  <si>
    <t>l.sorptioncap.</t>
  </si>
  <si>
    <t>0,-1,1</t>
  </si>
  <si>
    <t>al</t>
  </si>
  <si>
    <t>xt3d</t>
  </si>
  <si>
    <t>q*Ls</t>
  </si>
  <si>
    <t>b</t>
  </si>
  <si>
    <t>c</t>
  </si>
  <si>
    <t>HMOC</t>
  </si>
  <si>
    <t>dchmoc</t>
  </si>
  <si>
    <t>sy</t>
  </si>
  <si>
    <t>ss</t>
  </si>
  <si>
    <t>MOC</t>
  </si>
  <si>
    <t>FD</t>
  </si>
  <si>
    <t>top-delz</t>
  </si>
  <si>
    <t>Lz</t>
  </si>
  <si>
    <t>Hide</t>
  </si>
  <si>
    <t>keep</t>
  </si>
  <si>
    <t xml:space="preserve">empty </t>
  </si>
  <si>
    <t>Utimate</t>
  </si>
  <si>
    <r>
      <t>K</t>
    </r>
    <r>
      <rPr>
        <vertAlign val="subscript"/>
        <sz val="10"/>
        <rFont val="Calibri"/>
        <family val="2"/>
        <scheme val="minor"/>
      </rPr>
      <t>D</t>
    </r>
  </si>
  <si>
    <t>spec._discharge (q)</t>
  </si>
  <si>
    <r>
      <t>H</t>
    </r>
    <r>
      <rPr>
        <b/>
        <vertAlign val="subscript"/>
        <sz val="9"/>
        <color theme="0"/>
        <rFont val="Calibri"/>
        <family val="2"/>
      </rPr>
      <t>1</t>
    </r>
  </si>
  <si>
    <t>kstp</t>
  </si>
  <si>
    <t>kper</t>
  </si>
  <si>
    <t>specific_discharge</t>
  </si>
  <si>
    <t>longitudinal_dispersivity</t>
  </si>
  <si>
    <t>zero_order_decay</t>
  </si>
  <si>
    <t>source_duration</t>
  </si>
  <si>
    <t>total_time</t>
  </si>
  <si>
    <t>obs_xloc</t>
  </si>
  <si>
    <t>MT3D_Zeng 2010</t>
  </si>
  <si>
    <t>MT3d_qW 0.01 - cW 1000</t>
  </si>
  <si>
    <t>MT3d_____________</t>
  </si>
  <si>
    <t>.</t>
  </si>
  <si>
    <t>C0</t>
  </si>
  <si>
    <t>ρb</t>
  </si>
  <si>
    <t>KF</t>
  </si>
  <si>
    <t>KL</t>
  </si>
  <si>
    <t>KD</t>
  </si>
  <si>
    <t>description</t>
  </si>
  <si>
    <t>Value</t>
  </si>
  <si>
    <t>lol</t>
  </si>
  <si>
    <t>z1</t>
  </si>
  <si>
    <t>z2</t>
  </si>
  <si>
    <t>x1</t>
  </si>
  <si>
    <t>x2</t>
  </si>
  <si>
    <t>y1</t>
  </si>
  <si>
    <t>y2</t>
  </si>
  <si>
    <t>T</t>
  </si>
  <si>
    <t>B</t>
  </si>
  <si>
    <t>Betaµ</t>
  </si>
  <si>
    <t>www.betami.com.br</t>
  </si>
  <si>
    <t>[2 , 730]</t>
  </si>
  <si>
    <t>iD2</t>
  </si>
  <si>
    <t>ID1</t>
  </si>
  <si>
    <t xml:space="preserve">←  CTRLs    ↓    </t>
  </si>
  <si>
    <t>160 , 1340</t>
  </si>
  <si>
    <t>t1</t>
  </si>
  <si>
    <t>t2</t>
  </si>
  <si>
    <t xml:space="preserve">tdis_ds </t>
  </si>
  <si>
    <t xml:space="preserve"> T steps (length)</t>
  </si>
  <si>
    <t>T_length</t>
  </si>
  <si>
    <t>1,  365</t>
  </si>
  <si>
    <t>1  , 1</t>
  </si>
  <si>
    <t>1  365</t>
  </si>
  <si>
    <t>[2, 730]  1</t>
  </si>
  <si>
    <t>Cb</t>
  </si>
  <si>
    <t>Cc</t>
  </si>
  <si>
    <t>'D'</t>
  </si>
  <si>
    <t>'M'</t>
  </si>
  <si>
    <t>[1,18,10]</t>
  </si>
  <si>
    <t>timprs</t>
  </si>
  <si>
    <t>hk</t>
  </si>
  <si>
    <t>perlen_mf</t>
  </si>
  <si>
    <t>itype</t>
  </si>
  <si>
    <t>Madson_6</t>
  </si>
  <si>
    <t>______</t>
  </si>
  <si>
    <t>[1, 18, 10]</t>
  </si>
  <si>
    <t>periods</t>
  </si>
  <si>
    <t>Qde</t>
  </si>
  <si>
    <t>t (out)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</si>
</sst>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"/>
    <numFmt numFmtId="167" formatCode="0.0000"/>
  </numFmts>
  <fonts count="76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sz val="6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4"/>
      <color theme="0" tint="-0.249977111117893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sz val="7"/>
      <name val="Calibri"/>
      <family val="2"/>
      <scheme val="minor"/>
    </font>
    <font>
      <sz val="7"/>
      <color rgb="FFFFFF00"/>
      <name val="Calibri"/>
      <family val="2"/>
      <scheme val="minor"/>
    </font>
    <font>
      <sz val="7"/>
      <color theme="0" tint="-0.249977111117893"/>
      <name val="Calibri"/>
      <family val="2"/>
    </font>
    <font>
      <sz val="8"/>
      <color theme="0" tint="-0.249977111117893"/>
      <name val="Calibri"/>
      <family val="2"/>
    </font>
    <font>
      <sz val="4"/>
      <color theme="0" tint="-0.249977111117893"/>
      <name val="Calibri"/>
      <family val="2"/>
    </font>
    <font>
      <sz val="2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  <font>
      <sz val="7"/>
      <color theme="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5"/>
      <name val="Calibri"/>
      <family val="2"/>
      <scheme val="minor"/>
    </font>
    <font>
      <sz val="7"/>
      <color theme="1" tint="0.499984740745262"/>
      <name val="Calibri"/>
      <family val="2"/>
      <scheme val="minor"/>
    </font>
    <font>
      <sz val="5"/>
      <name val="Calibri"/>
      <family val="2"/>
      <scheme val="minor"/>
    </font>
    <font>
      <sz val="10"/>
      <name val="Calibri"/>
      <family val="2"/>
      <scheme val="minor"/>
    </font>
    <font>
      <sz val="9"/>
      <color rgb="FF0000FF"/>
      <name val="Calibri"/>
      <family val="2"/>
      <scheme val="minor"/>
    </font>
    <font>
      <sz val="4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9"/>
      <color theme="0"/>
      <name val="Calibri"/>
      <family val="2"/>
    </font>
    <font>
      <sz val="9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5"/>
      <color rgb="FF0000FF"/>
      <name val="Calibri"/>
      <family val="2"/>
      <scheme val="minor"/>
    </font>
    <font>
      <sz val="1"/>
      <color theme="0" tint="-0.34998626667073579"/>
      <name val="Calibri"/>
      <family val="2"/>
      <scheme val="minor"/>
    </font>
    <font>
      <sz val="6"/>
      <color theme="0"/>
      <name val="Calibri"/>
      <family val="2"/>
      <scheme val="minor"/>
    </font>
    <font>
      <b/>
      <sz val="6"/>
      <color rgb="FFFFFF00"/>
      <name val="Calibri"/>
      <family val="2"/>
      <scheme val="minor"/>
    </font>
    <font>
      <b/>
      <sz val="6"/>
      <color rgb="FFFFFF00"/>
      <name val="Calibri"/>
      <family val="2"/>
    </font>
    <font>
      <sz val="7"/>
      <name val="Calibri"/>
      <family val="2"/>
    </font>
    <font>
      <b/>
      <sz val="12"/>
      <color rgb="FFFFFF00"/>
      <name val="Calibri"/>
      <family val="2"/>
      <scheme val="minor"/>
    </font>
    <font>
      <sz val="6"/>
      <name val="Calibri"/>
      <family val="2"/>
    </font>
    <font>
      <sz val="4"/>
      <color rgb="FFFFFF00"/>
      <name val="Calibri"/>
      <family val="2"/>
      <scheme val="minor"/>
    </font>
    <font>
      <sz val="5"/>
      <color theme="0" tint="-0.249977111117893"/>
      <name val="Calibri"/>
      <family val="2"/>
    </font>
    <font>
      <b/>
      <sz val="12"/>
      <color rgb="FF0000FF"/>
      <name val="Calibri"/>
      <family val="2"/>
      <scheme val="minor"/>
    </font>
    <font>
      <sz val="5"/>
      <color theme="0" tint="-0.34998626667073579"/>
      <name val="Calibri"/>
      <family val="2"/>
      <scheme val="minor"/>
    </font>
    <font>
      <sz val="4"/>
      <color theme="0"/>
      <name val="Calibri"/>
      <family val="2"/>
      <scheme val="minor"/>
    </font>
    <font>
      <sz val="4"/>
      <color theme="0" tint="-0.34998626667073579"/>
      <name val="Calibri"/>
      <family val="2"/>
      <scheme val="minor"/>
    </font>
    <font>
      <b/>
      <sz val="4"/>
      <color theme="0" tint="-0.34998626667073579"/>
      <name val="Calibri"/>
      <family val="2"/>
      <scheme val="minor"/>
    </font>
    <font>
      <sz val="4"/>
      <color theme="0" tint="-0.34998626667073579"/>
      <name val="Calibri"/>
      <family val="2"/>
    </font>
    <font>
      <sz val="6"/>
      <color theme="0" tint="-0.3499862666707357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9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1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4" fillId="12" borderId="0" xfId="0" applyFont="1" applyFill="1"/>
    <xf numFmtId="0" fontId="7" fillId="12" borderId="0" xfId="0" applyFont="1" applyFill="1" applyAlignment="1">
      <alignment horizontal="right" vertical="center"/>
    </xf>
    <xf numFmtId="0" fontId="5" fillId="12" borderId="0" xfId="0" applyFont="1" applyFill="1" applyAlignment="1">
      <alignment horizontal="center" vertical="center"/>
    </xf>
    <xf numFmtId="2" fontId="5" fillId="12" borderId="0" xfId="0" applyNumberFormat="1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9" fillId="12" borderId="0" xfId="0" applyFont="1" applyFill="1"/>
    <xf numFmtId="2" fontId="8" fillId="12" borderId="0" xfId="0" applyNumberFormat="1" applyFont="1" applyFill="1" applyAlignment="1">
      <alignment horizontal="center" vertical="center"/>
    </xf>
    <xf numFmtId="166" fontId="5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right"/>
    </xf>
    <xf numFmtId="0" fontId="7" fillId="12" borderId="0" xfId="0" applyFont="1" applyFill="1" applyAlignment="1">
      <alignment horizontal="center" vertical="center"/>
    </xf>
    <xf numFmtId="164" fontId="5" fillId="12" borderId="0" xfId="0" applyNumberFormat="1" applyFont="1" applyFill="1" applyAlignment="1">
      <alignment horizontal="center" vertical="center"/>
    </xf>
    <xf numFmtId="0" fontId="2" fillId="12" borderId="0" xfId="0" applyFont="1" applyFill="1" applyAlignment="1">
      <alignment horizontal="right"/>
    </xf>
    <xf numFmtId="0" fontId="2" fillId="12" borderId="0" xfId="0" applyFont="1" applyFill="1" applyAlignment="1">
      <alignment horizontal="center"/>
    </xf>
    <xf numFmtId="0" fontId="5" fillId="12" borderId="0" xfId="0" applyFont="1" applyFill="1" applyAlignment="1">
      <alignment horizontal="right" vertic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3" borderId="0" xfId="0" applyFont="1" applyFill="1" applyAlignment="1">
      <alignment horizontal="center" vertical="center"/>
    </xf>
    <xf numFmtId="1" fontId="5" fillId="12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165" fontId="10" fillId="13" borderId="0" xfId="0" applyNumberFormat="1" applyFont="1" applyFill="1" applyAlignment="1">
      <alignment horizontal="center" vertical="center"/>
    </xf>
    <xf numFmtId="164" fontId="10" fillId="13" borderId="0" xfId="0" applyNumberFormat="1" applyFont="1" applyFill="1" applyAlignment="1">
      <alignment horizontal="center" vertical="center"/>
    </xf>
    <xf numFmtId="2" fontId="10" fillId="13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8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17" fillId="14" borderId="0" xfId="0" applyFont="1" applyFill="1" applyAlignment="1">
      <alignment horizontal="right" vertical="center"/>
    </xf>
    <xf numFmtId="0" fontId="0" fillId="14" borderId="0" xfId="0" applyFill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8" borderId="0" xfId="0" applyFill="1" applyAlignment="1">
      <alignment horizontal="center" vertical="top"/>
    </xf>
    <xf numFmtId="0" fontId="23" fillId="8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/>
    </xf>
    <xf numFmtId="0" fontId="26" fillId="6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/>
    </xf>
    <xf numFmtId="0" fontId="17" fillId="7" borderId="0" xfId="0" applyFont="1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0" fontId="25" fillId="6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34" fillId="15" borderId="0" xfId="0" applyFont="1" applyFill="1" applyAlignment="1">
      <alignment horizontal="left" vertical="center"/>
    </xf>
    <xf numFmtId="0" fontId="34" fillId="15" borderId="0" xfId="0" quotePrefix="1" applyFont="1" applyFill="1" applyAlignment="1">
      <alignment horizontal="right" vertical="center"/>
    </xf>
    <xf numFmtId="0" fontId="34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left" vertical="center"/>
    </xf>
    <xf numFmtId="0" fontId="31" fillId="15" borderId="0" xfId="0" applyFont="1" applyFill="1" applyAlignment="1">
      <alignment horizontal="left" vertical="center"/>
    </xf>
    <xf numFmtId="0" fontId="34" fillId="15" borderId="0" xfId="0" applyFont="1" applyFill="1" applyAlignment="1">
      <alignment horizontal="right" vertical="center"/>
    </xf>
    <xf numFmtId="0" fontId="35" fillId="15" borderId="0" xfId="0" applyFont="1" applyFill="1" applyAlignment="1">
      <alignment horizontal="left" vertical="center"/>
    </xf>
    <xf numFmtId="164" fontId="34" fillId="15" borderId="0" xfId="0" applyNumberFormat="1" applyFont="1" applyFill="1" applyAlignment="1">
      <alignment horizontal="right" vertical="center"/>
    </xf>
    <xf numFmtId="0" fontId="30" fillId="7" borderId="0" xfId="0" applyFont="1" applyFill="1" applyAlignment="1">
      <alignment horizontal="right" vertical="center"/>
    </xf>
    <xf numFmtId="0" fontId="36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1" fillId="15" borderId="0" xfId="0" applyFont="1" applyFill="1" applyAlignment="1">
      <alignment horizontal="right" vertical="center"/>
    </xf>
    <xf numFmtId="0" fontId="37" fillId="17" borderId="0" xfId="0" applyFont="1" applyFill="1" applyAlignment="1">
      <alignment horizontal="left"/>
    </xf>
    <xf numFmtId="0" fontId="38" fillId="17" borderId="0" xfId="0" applyFont="1" applyFill="1" applyAlignment="1">
      <alignment horizontal="right" vertical="center"/>
    </xf>
    <xf numFmtId="0" fontId="24" fillId="0" borderId="0" xfId="0" applyFont="1" applyAlignment="1">
      <alignment vertical="center"/>
    </xf>
    <xf numFmtId="0" fontId="38" fillId="17" borderId="0" xfId="0" applyFont="1" applyFill="1" applyAlignment="1">
      <alignment horizontal="left"/>
    </xf>
    <xf numFmtId="1" fontId="39" fillId="17" borderId="0" xfId="0" applyNumberFormat="1" applyFont="1" applyFill="1" applyAlignment="1">
      <alignment horizontal="right" vertical="center"/>
    </xf>
    <xf numFmtId="0" fontId="32" fillId="17" borderId="0" xfId="0" applyFont="1" applyFill="1" applyAlignment="1">
      <alignment horizontal="right"/>
    </xf>
    <xf numFmtId="0" fontId="0" fillId="4" borderId="0" xfId="0" applyFill="1"/>
    <xf numFmtId="11" fontId="16" fillId="4" borderId="0" xfId="0" applyNumberFormat="1" applyFont="1" applyFill="1"/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0" fillId="17" borderId="0" xfId="0" applyFont="1" applyFill="1" applyAlignment="1">
      <alignment horizontal="right" vertical="center"/>
    </xf>
    <xf numFmtId="0" fontId="42" fillId="17" borderId="0" xfId="0" applyFont="1" applyFill="1" applyAlignment="1">
      <alignment horizontal="right" vertical="center"/>
    </xf>
    <xf numFmtId="0" fontId="15" fillId="12" borderId="0" xfId="0" applyFont="1" applyFill="1" applyAlignment="1">
      <alignment horizontal="left" vertical="center"/>
    </xf>
    <xf numFmtId="0" fontId="43" fillId="17" borderId="0" xfId="0" applyFont="1" applyFill="1" applyAlignment="1">
      <alignment horizontal="right"/>
    </xf>
    <xf numFmtId="0" fontId="44" fillId="17" borderId="0" xfId="0" applyFont="1" applyFill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41" fillId="17" borderId="0" xfId="0" applyFont="1" applyFill="1" applyAlignment="1">
      <alignment horizontal="left" vertical="center"/>
    </xf>
    <xf numFmtId="167" fontId="39" fillId="17" borderId="0" xfId="0" applyNumberFormat="1" applyFont="1" applyFill="1" applyAlignment="1">
      <alignment horizontal="right" vertical="center"/>
    </xf>
    <xf numFmtId="167" fontId="46" fillId="17" borderId="0" xfId="0" applyNumberFormat="1" applyFont="1" applyFill="1" applyAlignment="1">
      <alignment horizontal="right" vertical="center"/>
    </xf>
    <xf numFmtId="0" fontId="14" fillId="7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34" fillId="18" borderId="0" xfId="0" applyFont="1" applyFill="1" applyAlignment="1">
      <alignment horizontal="left" vertical="center"/>
    </xf>
    <xf numFmtId="0" fontId="48" fillId="1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31" fillId="18" borderId="0" xfId="0" applyFont="1" applyFill="1" applyAlignment="1">
      <alignment horizontal="left" vertical="center"/>
    </xf>
    <xf numFmtId="0" fontId="49" fillId="4" borderId="0" xfId="0" applyFont="1" applyFill="1" applyAlignment="1">
      <alignment horizontal="left" vertical="center"/>
    </xf>
    <xf numFmtId="0" fontId="49" fillId="7" borderId="0" xfId="0" applyFont="1" applyFill="1" applyAlignment="1">
      <alignment horizontal="left" vertical="center"/>
    </xf>
    <xf numFmtId="0" fontId="24" fillId="7" borderId="0" xfId="0" applyFont="1" applyFill="1" applyAlignment="1">
      <alignment horizontal="center"/>
    </xf>
    <xf numFmtId="4" fontId="34" fillId="15" borderId="0" xfId="0" applyNumberFormat="1" applyFont="1" applyFill="1" applyAlignment="1">
      <alignment horizontal="right" vertical="center"/>
    </xf>
    <xf numFmtId="3" fontId="34" fillId="15" borderId="0" xfId="0" applyNumberFormat="1" applyFont="1" applyFill="1" applyAlignment="1">
      <alignment horizontal="right" vertical="center"/>
    </xf>
    <xf numFmtId="0" fontId="50" fillId="16" borderId="0" xfId="0" applyFont="1" applyFill="1" applyAlignment="1">
      <alignment horizontal="left" vertical="center"/>
    </xf>
    <xf numFmtId="3" fontId="50" fillId="16" borderId="0" xfId="0" applyNumberFormat="1" applyFont="1" applyFill="1" applyAlignment="1">
      <alignment horizontal="right" vertical="center"/>
    </xf>
    <xf numFmtId="0" fontId="50" fillId="16" borderId="0" xfId="0" applyFont="1" applyFill="1" applyAlignment="1">
      <alignment horizontal="right" vertical="center"/>
    </xf>
    <xf numFmtId="11" fontId="50" fillId="16" borderId="0" xfId="0" applyNumberFormat="1" applyFont="1" applyFill="1" applyAlignment="1">
      <alignment horizontal="right" vertical="center"/>
    </xf>
    <xf numFmtId="164" fontId="50" fillId="16" borderId="0" xfId="0" applyNumberFormat="1" applyFont="1" applyFill="1" applyAlignment="1">
      <alignment horizontal="right" vertical="center"/>
    </xf>
    <xf numFmtId="0" fontId="35" fillId="15" borderId="0" xfId="0" applyFont="1" applyFill="1" applyAlignment="1">
      <alignment horizontal="right" vertical="center"/>
    </xf>
    <xf numFmtId="164" fontId="35" fillId="15" borderId="0" xfId="0" applyNumberFormat="1" applyFont="1" applyFill="1" applyAlignment="1">
      <alignment horizontal="right" vertical="center"/>
    </xf>
    <xf numFmtId="11" fontId="35" fillId="15" borderId="0" xfId="0" applyNumberFormat="1" applyFont="1" applyFill="1" applyAlignment="1">
      <alignment horizontal="right" vertical="center"/>
    </xf>
    <xf numFmtId="1" fontId="46" fillId="17" borderId="0" xfId="0" applyNumberFormat="1" applyFont="1" applyFill="1" applyAlignment="1">
      <alignment horizontal="right" vertical="center"/>
    </xf>
    <xf numFmtId="165" fontId="46" fillId="17" borderId="0" xfId="0" applyNumberFormat="1" applyFont="1" applyFill="1" applyAlignment="1">
      <alignment horizontal="right" vertical="center"/>
    </xf>
    <xf numFmtId="166" fontId="39" fillId="17" borderId="0" xfId="0" applyNumberFormat="1" applyFont="1" applyFill="1" applyAlignment="1">
      <alignment horizontal="right" vertical="center"/>
    </xf>
    <xf numFmtId="2" fontId="39" fillId="17" borderId="0" xfId="0" applyNumberFormat="1" applyFont="1" applyFill="1" applyAlignment="1">
      <alignment horizontal="right" vertical="center"/>
    </xf>
    <xf numFmtId="0" fontId="38" fillId="4" borderId="0" xfId="0" applyFont="1" applyFill="1" applyAlignment="1">
      <alignment horizontal="left" vertical="center"/>
    </xf>
    <xf numFmtId="0" fontId="38" fillId="4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1" fontId="46" fillId="17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5" fillId="12" borderId="0" xfId="0" applyFont="1" applyFill="1" applyAlignment="1">
      <alignment horizontal="left" vertical="center"/>
    </xf>
    <xf numFmtId="0" fontId="52" fillId="4" borderId="0" xfId="0" applyFont="1" applyFill="1" applyAlignment="1">
      <alignment horizontal="center" vertical="center"/>
    </xf>
    <xf numFmtId="0" fontId="51" fillId="7" borderId="0" xfId="0" applyFont="1" applyFill="1" applyAlignment="1">
      <alignment horizontal="center"/>
    </xf>
    <xf numFmtId="0" fontId="55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/>
    </xf>
    <xf numFmtId="0" fontId="35" fillId="4" borderId="0" xfId="0" applyFont="1" applyFill="1" applyAlignment="1">
      <alignment horizontal="center" vertical="center"/>
    </xf>
    <xf numFmtId="1" fontId="46" fillId="17" borderId="0" xfId="0" applyNumberFormat="1" applyFont="1" applyFill="1" applyAlignment="1">
      <alignment horizontal="left" vertical="center"/>
    </xf>
    <xf numFmtId="2" fontId="39" fillId="17" borderId="0" xfId="0" applyNumberFormat="1" applyFont="1" applyFill="1" applyAlignment="1">
      <alignment horizontal="left" vertical="center"/>
    </xf>
    <xf numFmtId="0" fontId="53" fillId="17" borderId="0" xfId="0" applyFont="1" applyFill="1" applyAlignment="1">
      <alignment horizontal="center" vertical="center"/>
    </xf>
    <xf numFmtId="0" fontId="32" fillId="17" borderId="0" xfId="0" applyFont="1" applyFill="1" applyAlignment="1">
      <alignment horizontal="center"/>
    </xf>
    <xf numFmtId="1" fontId="39" fillId="17" borderId="0" xfId="0" applyNumberFormat="1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44" fillId="17" borderId="0" xfId="0" applyFont="1" applyFill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8" fillId="4" borderId="0" xfId="0" applyFont="1" applyFill="1" applyAlignment="1">
      <alignment horizontal="right" vertical="center"/>
    </xf>
    <xf numFmtId="0" fontId="57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58" fillId="1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9" fillId="15" borderId="0" xfId="0" applyFont="1" applyFill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167" fontId="46" fillId="17" borderId="0" xfId="0" applyNumberFormat="1" applyFont="1" applyFill="1" applyAlignment="1">
      <alignment horizontal="left" vertical="center"/>
    </xf>
    <xf numFmtId="1" fontId="60" fillId="17" borderId="0" xfId="0" applyNumberFormat="1" applyFont="1" applyFill="1" applyAlignment="1">
      <alignment horizontal="center" vertical="center"/>
    </xf>
    <xf numFmtId="0" fontId="45" fillId="17" borderId="0" xfId="0" applyFont="1" applyFill="1" applyAlignment="1">
      <alignment horizontal="center" vertical="center"/>
    </xf>
    <xf numFmtId="0" fontId="61" fillId="19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right" vertical="center"/>
    </xf>
    <xf numFmtId="0" fontId="33" fillId="0" borderId="0" xfId="0" applyFont="1" applyAlignment="1">
      <alignment horizontal="center" vertical="center"/>
    </xf>
    <xf numFmtId="0" fontId="62" fillId="19" borderId="0" xfId="0" applyFont="1" applyFill="1" applyAlignment="1">
      <alignment horizontal="center" vertical="center"/>
    </xf>
    <xf numFmtId="0" fontId="65" fillId="19" borderId="0" xfId="0" applyFont="1" applyFill="1" applyAlignment="1">
      <alignment horizontal="center" vertical="center"/>
    </xf>
    <xf numFmtId="0" fontId="63" fillId="19" borderId="0" xfId="0" applyFont="1" applyFill="1" applyAlignment="1">
      <alignment horizontal="right" vertical="center"/>
    </xf>
    <xf numFmtId="0" fontId="64" fillId="4" borderId="0" xfId="0" applyFont="1" applyFill="1" applyAlignment="1">
      <alignment horizontal="left" vertical="center"/>
    </xf>
    <xf numFmtId="0" fontId="61" fillId="19" borderId="0" xfId="0" applyFont="1" applyFill="1" applyAlignment="1">
      <alignment horizontal="left" vertical="center"/>
    </xf>
    <xf numFmtId="0" fontId="45" fillId="4" borderId="0" xfId="0" applyFont="1" applyFill="1" applyAlignment="1">
      <alignment horizontal="left" vertical="center"/>
    </xf>
    <xf numFmtId="0" fontId="30" fillId="19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left" vertical="center"/>
    </xf>
    <xf numFmtId="1" fontId="67" fillId="17" borderId="0" xfId="0" applyNumberFormat="1" applyFont="1" applyFill="1" applyAlignment="1">
      <alignment horizontal="right" vertical="center"/>
    </xf>
    <xf numFmtId="1" fontId="67" fillId="17" borderId="0" xfId="0" applyNumberFormat="1" applyFont="1" applyFill="1" applyAlignment="1">
      <alignment horizontal="center" vertical="center"/>
    </xf>
    <xf numFmtId="0" fontId="15" fillId="0" borderId="0" xfId="0" applyFont="1"/>
    <xf numFmtId="1" fontId="15" fillId="0" borderId="0" xfId="0" applyNumberFormat="1" applyFont="1"/>
    <xf numFmtId="1" fontId="15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" fontId="67" fillId="17" borderId="0" xfId="0" applyNumberFormat="1" applyFont="1" applyFill="1" applyAlignment="1">
      <alignment horizontal="center" vertical="center" wrapText="1"/>
    </xf>
    <xf numFmtId="0" fontId="68" fillId="17" borderId="0" xfId="0" applyFont="1" applyFill="1" applyAlignment="1">
      <alignment horizontal="center" vertical="center"/>
    </xf>
    <xf numFmtId="0" fontId="69" fillId="12" borderId="0" xfId="0" applyFont="1" applyFill="1" applyAlignment="1">
      <alignment horizontal="center" vertical="center"/>
    </xf>
    <xf numFmtId="0" fontId="70" fillId="17" borderId="0" xfId="0" applyFont="1" applyFill="1" applyAlignment="1">
      <alignment horizontal="center" vertical="center"/>
    </xf>
    <xf numFmtId="0" fontId="64" fillId="4" borderId="0" xfId="0" applyFont="1" applyFill="1" applyAlignment="1">
      <alignment horizontal="center" vertical="center"/>
    </xf>
    <xf numFmtId="1" fontId="71" fillId="17" borderId="0" xfId="0" applyNumberFormat="1" applyFont="1" applyFill="1" applyAlignment="1">
      <alignment horizontal="center" vertical="center" wrapText="1"/>
    </xf>
    <xf numFmtId="0" fontId="72" fillId="17" borderId="0" xfId="0" applyFont="1" applyFill="1" applyAlignment="1">
      <alignment horizontal="center" vertical="center"/>
    </xf>
    <xf numFmtId="0" fontId="73" fillId="15" borderId="0" xfId="0" applyFont="1" applyFill="1" applyAlignment="1">
      <alignment horizontal="center" vertical="center"/>
    </xf>
    <xf numFmtId="1" fontId="72" fillId="17" borderId="0" xfId="0" applyNumberFormat="1" applyFont="1" applyFill="1" applyAlignment="1">
      <alignment horizontal="center" vertical="center"/>
    </xf>
    <xf numFmtId="2" fontId="72" fillId="17" borderId="0" xfId="0" applyNumberFormat="1" applyFont="1" applyFill="1" applyAlignment="1">
      <alignment horizontal="center" vertical="center"/>
    </xf>
    <xf numFmtId="167" fontId="72" fillId="17" borderId="0" xfId="0" applyNumberFormat="1" applyFont="1" applyFill="1" applyAlignment="1">
      <alignment horizontal="center" vertical="center"/>
    </xf>
    <xf numFmtId="1" fontId="72" fillId="17" borderId="0" xfId="0" applyNumberFormat="1" applyFont="1" applyFill="1" applyAlignment="1">
      <alignment horizontal="center" vertical="center" wrapText="1"/>
    </xf>
    <xf numFmtId="0" fontId="74" fillId="17" borderId="0" xfId="0" applyFont="1" applyFill="1" applyAlignment="1">
      <alignment horizontal="center" vertical="center"/>
    </xf>
    <xf numFmtId="0" fontId="75" fillId="7" borderId="0" xfId="0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D0A172"/>
      <color rgb="FFD1DBEF"/>
      <color rgb="FFE3E9F5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'Ref_04.05_Madson'!$C$16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'Ref_04.05_Madson'!$C$46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'Ref_04.05_Madson'!$D$28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'Ref_04.05_Madson'!$B$64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'Ref_04.05_Madson'!$F$3:$Z$3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'Ref_04.05_Madson'!$G$64:$Z$64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'Ref_04.05_Madson'!$J$4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'Ref_04.05_Madson'!$B$6:$B$105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'Ref_04.05_Madson'!$J$7:$J$106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'Ref_04.05_Madson'!$Q$4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'Ref_04.05_Madson'!$AE$4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ex_02!$BC$5:$BC$1504</c:f>
              <c:numCache>
                <c:formatCode>0.00E+00</c:formatCode>
                <c:ptCount val="1500"/>
                <c:pt idx="0">
                  <c:v>7.5045104539999997E-23</c:v>
                </c:pt>
                <c:pt idx="1">
                  <c:v>1.8071921991999899E-21</c:v>
                </c:pt>
                <c:pt idx="2">
                  <c:v>2.240159614E-20</c:v>
                </c:pt>
                <c:pt idx="3">
                  <c:v>1.90447568279999E-19</c:v>
                </c:pt>
                <c:pt idx="4">
                  <c:v>1.2484025529999901E-18</c:v>
                </c:pt>
                <c:pt idx="5">
                  <c:v>6.7262027339999998E-18</c:v>
                </c:pt>
                <c:pt idx="6">
                  <c:v>3.1009124319999898E-17</c:v>
                </c:pt>
                <c:pt idx="7">
                  <c:v>1.25747863859999E-16</c:v>
                </c:pt>
                <c:pt idx="8">
                  <c:v>4.5763932060000001E-16</c:v>
                </c:pt>
                <c:pt idx="9">
                  <c:v>1.5176568319999999E-15</c:v>
                </c:pt>
                <c:pt idx="10">
                  <c:v>4.6412322879999996E-15</c:v>
                </c:pt>
                <c:pt idx="11">
                  <c:v>1.3214897815999901E-14</c:v>
                </c:pt>
                <c:pt idx="12">
                  <c:v>3.5308119059999998E-14</c:v>
                </c:pt>
                <c:pt idx="13">
                  <c:v>8.9105733559999902E-14</c:v>
                </c:pt>
                <c:pt idx="14">
                  <c:v>2.135775606E-13</c:v>
                </c:pt>
                <c:pt idx="15">
                  <c:v>4.8851086480000003E-13</c:v>
                </c:pt>
                <c:pt idx="16">
                  <c:v>1.0706088592000001E-12</c:v>
                </c:pt>
                <c:pt idx="17">
                  <c:v>2.25614105799999E-12</c:v>
                </c:pt>
                <c:pt idx="18">
                  <c:v>4.5859848299999903E-12</c:v>
                </c:pt>
                <c:pt idx="19">
                  <c:v>9.0162219019999999E-12</c:v>
                </c:pt>
                <c:pt idx="20">
                  <c:v>1.7187160041999901E-11</c:v>
                </c:pt>
                <c:pt idx="21">
                  <c:v>3.1836131459999998E-11</c:v>
                </c:pt>
                <c:pt idx="22">
                  <c:v>5.7415014339999903E-11</c:v>
                </c:pt>
                <c:pt idx="23">
                  <c:v>1.0099237939999899E-10</c:v>
                </c:pt>
                <c:pt idx="24">
                  <c:v>1.7354259593999999E-10</c:v>
                </c:pt>
                <c:pt idx="25">
                  <c:v>2.9175009679999998E-10</c:v>
                </c:pt>
                <c:pt idx="26">
                  <c:v>4.8048605959999902E-10</c:v>
                </c:pt>
                <c:pt idx="27">
                  <c:v>7.7614657459999996E-10</c:v>
                </c:pt>
                <c:pt idx="28">
                  <c:v>1.2310752768E-9</c:v>
                </c:pt>
                <c:pt idx="29">
                  <c:v>1.9193285749999899E-9</c:v>
                </c:pt>
                <c:pt idx="30">
                  <c:v>2.9440769699999901E-9</c:v>
                </c:pt>
                <c:pt idx="31">
                  <c:v>4.4469703479999903E-9</c:v>
                </c:pt>
                <c:pt idx="32">
                  <c:v>6.6198272799999998E-9</c:v>
                </c:pt>
                <c:pt idx="33">
                  <c:v>9.7190369399999905E-9</c:v>
                </c:pt>
                <c:pt idx="34">
                  <c:v>1.4083085906E-8</c:v>
                </c:pt>
                <c:pt idx="35">
                  <c:v>2.0153639739999899E-8</c:v>
                </c:pt>
                <c:pt idx="36">
                  <c:v>2.8500619459999998E-8</c:v>
                </c:pt>
                <c:pt idx="37">
                  <c:v>3.9851715159999902E-8</c:v>
                </c:pt>
                <c:pt idx="38">
                  <c:v>5.5126772259999901E-8</c:v>
                </c:pt>
                <c:pt idx="39">
                  <c:v>7.5477469459999998E-8</c:v>
                </c:pt>
                <c:pt idx="40">
                  <c:v>1.02332681679999E-7</c:v>
                </c:pt>
                <c:pt idx="41">
                  <c:v>1.3744988573999999E-7</c:v>
                </c:pt>
                <c:pt idx="42">
                  <c:v>1.82972921759999E-7</c:v>
                </c:pt>
                <c:pt idx="43">
                  <c:v>2.4149636980000001E-7</c:v>
                </c:pt>
                <c:pt idx="44">
                  <c:v>3.1613674E-7</c:v>
                </c:pt>
                <c:pt idx="45">
                  <c:v>4.106106064E-7</c:v>
                </c:pt>
                <c:pt idx="46">
                  <c:v>5.2931973960000001E-7</c:v>
                </c:pt>
                <c:pt idx="47">
                  <c:v>6.7744322000000004E-7</c:v>
                </c:pt>
                <c:pt idx="48">
                  <c:v>8.6103642299999998E-7</c:v>
                </c:pt>
                <c:pt idx="49">
                  <c:v>1.0871366976E-6</c:v>
                </c:pt>
                <c:pt idx="50">
                  <c:v>1.3638754665999999E-6</c:v>
                </c:pt>
                <c:pt idx="51">
                  <c:v>1.7005964009999901E-6</c:v>
                </c:pt>
                <c:pt idx="52">
                  <c:v>2.1079792440000001E-6</c:v>
                </c:pt>
                <c:pt idx="53">
                  <c:v>2.59816877999999E-6</c:v>
                </c:pt>
                <c:pt idx="54">
                  <c:v>3.18490839199999E-6</c:v>
                </c:pt>
                <c:pt idx="55">
                  <c:v>3.8836775540000003E-6</c:v>
                </c:pt>
                <c:pt idx="56">
                  <c:v>4.7118325879999902E-6</c:v>
                </c:pt>
                <c:pt idx="57">
                  <c:v>5.688749962E-6</c:v>
                </c:pt>
                <c:pt idx="58">
                  <c:v>6.8359713179999998E-6</c:v>
                </c:pt>
                <c:pt idx="59">
                  <c:v>8.1773494699999997E-6</c:v>
                </c:pt>
                <c:pt idx="60">
                  <c:v>9.7391945039999994E-6</c:v>
                </c:pt>
                <c:pt idx="61">
                  <c:v>1.1550419176E-5</c:v>
                </c:pt>
                <c:pt idx="62">
                  <c:v>1.3642682744E-5</c:v>
                </c:pt>
                <c:pt idx="63">
                  <c:v>1.6050532383999899E-5</c:v>
                </c:pt>
                <c:pt idx="64">
                  <c:v>1.8811541401999899E-5</c:v>
                </c:pt>
                <c:pt idx="65">
                  <c:v>2.1966443359999998E-5</c:v>
                </c:pt>
                <c:pt idx="66">
                  <c:v>2.555926146E-5</c:v>
                </c:pt>
                <c:pt idx="67">
                  <c:v>2.9637432239999999E-5</c:v>
                </c:pt>
                <c:pt idx="68">
                  <c:v>3.4251923079999998E-5</c:v>
                </c:pt>
                <c:pt idx="69">
                  <c:v>3.94573427199999E-5</c:v>
                </c:pt>
                <c:pt idx="70">
                  <c:v>4.5312044239999999E-5</c:v>
                </c:pt>
                <c:pt idx="71">
                  <c:v>5.1878219839999998E-5</c:v>
                </c:pt>
                <c:pt idx="72">
                  <c:v>5.922198704E-5</c:v>
                </c:pt>
                <c:pt idx="73">
                  <c:v>6.7413465739999897E-5</c:v>
                </c:pt>
                <c:pt idx="74">
                  <c:v>7.6526845799999895E-5</c:v>
                </c:pt>
                <c:pt idx="75">
                  <c:v>8.6640444759999904E-5</c:v>
                </c:pt>
                <c:pt idx="76">
                  <c:v>9.7836755519999999E-5</c:v>
                </c:pt>
                <c:pt idx="77">
                  <c:v>1.1020248356E-4</c:v>
                </c:pt>
                <c:pt idx="78">
                  <c:v>1.2382857380000001E-4</c:v>
                </c:pt>
                <c:pt idx="79">
                  <c:v>1.3881022689999999E-4</c:v>
                </c:pt>
                <c:pt idx="80">
                  <c:v>1.55246904699999E-4</c:v>
                </c:pt>
                <c:pt idx="81">
                  <c:v>1.7324232537999901E-4</c:v>
                </c:pt>
                <c:pt idx="82">
                  <c:v>1.92904447739999E-4</c:v>
                </c:pt>
                <c:pt idx="83">
                  <c:v>2.143454452E-4</c:v>
                </c:pt>
                <c:pt idx="84">
                  <c:v>2.376816698E-4</c:v>
                </c:pt>
                <c:pt idx="85">
                  <c:v>2.6303360520000001E-4</c:v>
                </c:pt>
                <c:pt idx="86">
                  <c:v>2.9052581099999999E-4</c:v>
                </c:pt>
                <c:pt idx="87">
                  <c:v>3.2028685639999999E-4</c:v>
                </c:pt>
                <c:pt idx="88">
                  <c:v>3.5244924559999999E-4</c:v>
                </c:pt>
                <c:pt idx="89">
                  <c:v>3.8714933359999999E-4</c:v>
                </c:pt>
                <c:pt idx="90">
                  <c:v>4.2452723339999899E-4</c:v>
                </c:pt>
                <c:pt idx="91">
                  <c:v>4.6472671579999902E-4</c:v>
                </c:pt>
                <c:pt idx="92">
                  <c:v>5.0789510039999904E-4</c:v>
                </c:pt>
                <c:pt idx="93">
                  <c:v>5.541831398E-4</c:v>
                </c:pt>
                <c:pt idx="94">
                  <c:v>6.0374489719999997E-4</c:v>
                </c:pt>
                <c:pt idx="95">
                  <c:v>6.5673761739999995E-4</c:v>
                </c:pt>
                <c:pt idx="96">
                  <c:v>7.1332159080000001E-4</c:v>
                </c:pt>
                <c:pt idx="97">
                  <c:v>7.7366001399999898E-4</c:v>
                </c:pt>
                <c:pt idx="98">
                  <c:v>8.3791884319999897E-4</c:v>
                </c:pt>
                <c:pt idx="99">
                  <c:v>9.0626664459999998E-4</c:v>
                </c:pt>
                <c:pt idx="100">
                  <c:v>9.78874439599999E-4</c:v>
                </c:pt>
                <c:pt idx="101">
                  <c:v>1.0559155474E-3</c:v>
                </c:pt>
                <c:pt idx="102">
                  <c:v>1.13756542359999E-3</c:v>
                </c:pt>
                <c:pt idx="103">
                  <c:v>1.2240014959999999E-3</c:v>
                </c:pt>
                <c:pt idx="104">
                  <c:v>1.3154029996E-3</c:v>
                </c:pt>
                <c:pt idx="105">
                  <c:v>1.4119508078E-3</c:v>
                </c:pt>
                <c:pt idx="106">
                  <c:v>1.513827263E-3</c:v>
                </c:pt>
                <c:pt idx="107">
                  <c:v>1.6212160071999999E-3</c:v>
                </c:pt>
                <c:pt idx="108">
                  <c:v>1.7343018103999899E-3</c:v>
                </c:pt>
                <c:pt idx="109">
                  <c:v>1.8532703996E-3</c:v>
                </c:pt>
                <c:pt idx="110">
                  <c:v>1.9783082877999898E-3</c:v>
                </c:pt>
                <c:pt idx="111">
                  <c:v>2.1096026040000001E-3</c:v>
                </c:pt>
                <c:pt idx="112">
                  <c:v>2.2473409219999998E-3</c:v>
                </c:pt>
                <c:pt idx="113">
                  <c:v>2.391711096E-3</c:v>
                </c:pt>
                <c:pt idx="114">
                  <c:v>2.5429010899999998E-3</c:v>
                </c:pt>
                <c:pt idx="115">
                  <c:v>2.7010988099999901E-3</c:v>
                </c:pt>
                <c:pt idx="116">
                  <c:v>2.8664919519999902E-3</c:v>
                </c:pt>
                <c:pt idx="117">
                  <c:v>3.0392678239999902E-3</c:v>
                </c:pt>
                <c:pt idx="118">
                  <c:v>3.2196132059999901E-3</c:v>
                </c:pt>
                <c:pt idx="119">
                  <c:v>3.4077141839999902E-3</c:v>
                </c:pt>
                <c:pt idx="120">
                  <c:v>3.6037559939999901E-3</c:v>
                </c:pt>
                <c:pt idx="121">
                  <c:v>3.80792288599999E-3</c:v>
                </c:pt>
                <c:pt idx="122">
                  <c:v>4.0203979619999998E-3</c:v>
                </c:pt>
                <c:pt idx="123">
                  <c:v>4.24136304999999E-3</c:v>
                </c:pt>
                <c:pt idx="124">
                  <c:v>4.4709985499999999E-3</c:v>
                </c:pt>
                <c:pt idx="125">
                  <c:v>4.7094833060000001E-3</c:v>
                </c:pt>
                <c:pt idx="126">
                  <c:v>4.956994478E-3</c:v>
                </c:pt>
                <c:pt idx="127">
                  <c:v>5.2137074079999903E-3</c:v>
                </c:pt>
                <c:pt idx="128">
                  <c:v>5.4797954999999902E-3</c:v>
                </c:pt>
                <c:pt idx="129">
                  <c:v>5.7554300979999898E-3</c:v>
                </c:pt>
                <c:pt idx="130">
                  <c:v>6.0407803779999898E-3</c:v>
                </c:pt>
                <c:pt idx="131">
                  <c:v>6.3360132319999997E-3</c:v>
                </c:pt>
                <c:pt idx="132">
                  <c:v>6.6412931599999997E-3</c:v>
                </c:pt>
                <c:pt idx="133">
                  <c:v>6.9567821760000001E-3</c:v>
                </c:pt>
                <c:pt idx="134">
                  <c:v>7.2826396999999899E-3</c:v>
                </c:pt>
                <c:pt idx="135">
                  <c:v>7.6190224739999899E-3</c:v>
                </c:pt>
                <c:pt idx="136">
                  <c:v>7.9660844659999903E-3</c:v>
                </c:pt>
                <c:pt idx="137">
                  <c:v>8.3239767919999902E-3</c:v>
                </c:pt>
                <c:pt idx="138">
                  <c:v>8.6928476279999993E-3</c:v>
                </c:pt>
                <c:pt idx="139">
                  <c:v>9.0728421439999901E-3</c:v>
                </c:pt>
                <c:pt idx="140">
                  <c:v>9.4641024239999899E-3</c:v>
                </c:pt>
                <c:pt idx="141">
                  <c:v>9.86676740399999E-3</c:v>
                </c:pt>
                <c:pt idx="142">
                  <c:v>1.0280972802E-2</c:v>
                </c:pt>
                <c:pt idx="143">
                  <c:v>1.070685107E-2</c:v>
                </c:pt>
                <c:pt idx="144">
                  <c:v>1.11445313299999E-2</c:v>
                </c:pt>
                <c:pt idx="145">
                  <c:v>1.1594139324E-2</c:v>
                </c:pt>
                <c:pt idx="146">
                  <c:v>1.20557973759999E-2</c:v>
                </c:pt>
                <c:pt idx="147">
                  <c:v>1.2529624333999999E-2</c:v>
                </c:pt>
                <c:pt idx="148">
                  <c:v>1.3015735545999999E-2</c:v>
                </c:pt>
                <c:pt idx="149">
                  <c:v>1.35142428179999E-2</c:v>
                </c:pt>
                <c:pt idx="150">
                  <c:v>1.40252543779999E-2</c:v>
                </c:pt>
                <c:pt idx="151">
                  <c:v>1.45488748579999E-2</c:v>
                </c:pt>
                <c:pt idx="152">
                  <c:v>1.50852052619999E-2</c:v>
                </c:pt>
                <c:pt idx="153">
                  <c:v>1.5634342948E-2</c:v>
                </c:pt>
                <c:pt idx="154">
                  <c:v>1.6196381605999999E-2</c:v>
                </c:pt>
                <c:pt idx="155">
                  <c:v>1.6771411255999999E-2</c:v>
                </c:pt>
                <c:pt idx="156">
                  <c:v>1.7359518219999901E-2</c:v>
                </c:pt>
                <c:pt idx="157">
                  <c:v>1.7960785123999901E-2</c:v>
                </c:pt>
                <c:pt idx="158">
                  <c:v>1.8575290896000001E-2</c:v>
                </c:pt>
                <c:pt idx="159">
                  <c:v>1.92031107539999E-2</c:v>
                </c:pt>
                <c:pt idx="160">
                  <c:v>1.9844316211999901E-2</c:v>
                </c:pt>
                <c:pt idx="161">
                  <c:v>2.0498975079999999E-2</c:v>
                </c:pt>
                <c:pt idx="162">
                  <c:v>2.1167151499999998E-2</c:v>
                </c:pt>
                <c:pt idx="163">
                  <c:v>2.1848905859999899E-2</c:v>
                </c:pt>
                <c:pt idx="164">
                  <c:v>2.25442949799999E-2</c:v>
                </c:pt>
                <c:pt idx="165">
                  <c:v>2.3253371899999899E-2</c:v>
                </c:pt>
                <c:pt idx="166">
                  <c:v>2.397618608E-2</c:v>
                </c:pt>
                <c:pt idx="167">
                  <c:v>2.4712783379999999E-2</c:v>
                </c:pt>
                <c:pt idx="168">
                  <c:v>2.5463205959999999E-2</c:v>
                </c:pt>
                <c:pt idx="169">
                  <c:v>2.6227492499999901E-2</c:v>
                </c:pt>
                <c:pt idx="170">
                  <c:v>2.7005678019999899E-2</c:v>
                </c:pt>
                <c:pt idx="171">
                  <c:v>2.7797794059999999E-2</c:v>
                </c:pt>
                <c:pt idx="172">
                  <c:v>2.8603868639999998E-2</c:v>
                </c:pt>
                <c:pt idx="173">
                  <c:v>2.9423926319999998E-2</c:v>
                </c:pt>
                <c:pt idx="174">
                  <c:v>3.0257988159999999E-2</c:v>
                </c:pt>
                <c:pt idx="175">
                  <c:v>3.1106071839999999E-2</c:v>
                </c:pt>
                <c:pt idx="176">
                  <c:v>3.1968191639999997E-2</c:v>
                </c:pt>
                <c:pt idx="177">
                  <c:v>3.2844358519999999E-2</c:v>
                </c:pt>
                <c:pt idx="178">
                  <c:v>3.373458008E-2</c:v>
                </c:pt>
                <c:pt idx="179">
                  <c:v>3.4638860699999899E-2</c:v>
                </c:pt>
                <c:pt idx="180">
                  <c:v>3.5557201499999899E-2</c:v>
                </c:pt>
                <c:pt idx="181">
                  <c:v>3.6489600359999999E-2</c:v>
                </c:pt>
                <c:pt idx="182">
                  <c:v>3.7436052079999997E-2</c:v>
                </c:pt>
                <c:pt idx="183">
                  <c:v>3.8396548299999902E-2</c:v>
                </c:pt>
                <c:pt idx="184">
                  <c:v>3.9371077599999998E-2</c:v>
                </c:pt>
                <c:pt idx="185">
                  <c:v>4.0359625480000001E-2</c:v>
                </c:pt>
                <c:pt idx="186">
                  <c:v>4.1362174539999998E-2</c:v>
                </c:pt>
                <c:pt idx="187">
                  <c:v>4.2378704339999997E-2</c:v>
                </c:pt>
                <c:pt idx="188">
                  <c:v>4.3409191579999902E-2</c:v>
                </c:pt>
                <c:pt idx="189">
                  <c:v>4.4453610099999999E-2</c:v>
                </c:pt>
                <c:pt idx="190">
                  <c:v>4.5511930879999898E-2</c:v>
                </c:pt>
                <c:pt idx="191">
                  <c:v>4.6584122099999903E-2</c:v>
                </c:pt>
                <c:pt idx="192">
                  <c:v>4.7670149239999897E-2</c:v>
                </c:pt>
                <c:pt idx="193">
                  <c:v>4.8769974979999998E-2</c:v>
                </c:pt>
                <c:pt idx="194">
                  <c:v>4.9883559399999902E-2</c:v>
                </c:pt>
                <c:pt idx="195">
                  <c:v>5.1010859819999997E-2</c:v>
                </c:pt>
                <c:pt idx="196">
                  <c:v>5.2151830999999899E-2</c:v>
                </c:pt>
                <c:pt idx="197">
                  <c:v>5.3306425039999897E-2</c:v>
                </c:pt>
                <c:pt idx="198">
                  <c:v>5.4474591400000001E-2</c:v>
                </c:pt>
                <c:pt idx="199">
                  <c:v>5.5656277019999999E-2</c:v>
                </c:pt>
                <c:pt idx="200">
                  <c:v>5.6851426199999999E-2</c:v>
                </c:pt>
                <c:pt idx="201">
                  <c:v>5.8059980640000002E-2</c:v>
                </c:pt>
                <c:pt idx="202">
                  <c:v>5.9281879459999999E-2</c:v>
                </c:pt>
                <c:pt idx="203">
                  <c:v>6.0517059139999899E-2</c:v>
                </c:pt>
                <c:pt idx="204">
                  <c:v>6.1765453499999998E-2</c:v>
                </c:pt>
                <c:pt idx="205">
                  <c:v>6.3026993759999997E-2</c:v>
                </c:pt>
                <c:pt idx="206">
                  <c:v>6.4301608359999998E-2</c:v>
                </c:pt>
                <c:pt idx="207">
                  <c:v>6.5589223019999907E-2</c:v>
                </c:pt>
                <c:pt idx="208">
                  <c:v>6.6889760659999895E-2</c:v>
                </c:pt>
                <c:pt idx="209">
                  <c:v>6.8203141359999997E-2</c:v>
                </c:pt>
                <c:pt idx="210">
                  <c:v>6.9529282219999905E-2</c:v>
                </c:pt>
                <c:pt idx="211">
                  <c:v>7.0868097399999996E-2</c:v>
                </c:pt>
                <c:pt idx="212">
                  <c:v>7.2219497980000005E-2</c:v>
                </c:pt>
                <c:pt idx="213">
                  <c:v>7.3583391880000001E-2</c:v>
                </c:pt>
                <c:pt idx="214">
                  <c:v>7.4959683799999996E-2</c:v>
                </c:pt>
                <c:pt idx="215">
                  <c:v>7.6348275100000002E-2</c:v>
                </c:pt>
                <c:pt idx="216">
                  <c:v>7.7749063699999996E-2</c:v>
                </c:pt>
                <c:pt idx="217">
                  <c:v>7.9161944039999904E-2</c:v>
                </c:pt>
                <c:pt idx="218">
                  <c:v>8.0586806900000002E-2</c:v>
                </c:pt>
                <c:pt idx="219">
                  <c:v>8.2023539359999995E-2</c:v>
                </c:pt>
                <c:pt idx="220">
                  <c:v>8.3472024699999994E-2</c:v>
                </c:pt>
                <c:pt idx="221">
                  <c:v>8.4932142239999994E-2</c:v>
                </c:pt>
                <c:pt idx="222">
                  <c:v>8.6403767299999906E-2</c:v>
                </c:pt>
                <c:pt idx="223">
                  <c:v>8.7886771059999994E-2</c:v>
                </c:pt>
                <c:pt idx="224">
                  <c:v>8.9381020479999906E-2</c:v>
                </c:pt>
                <c:pt idx="225">
                  <c:v>9.08863782599999E-2</c:v>
                </c:pt>
                <c:pt idx="226">
                  <c:v>9.2402702640000001E-2</c:v>
                </c:pt>
                <c:pt idx="227">
                  <c:v>9.3929847440000006E-2</c:v>
                </c:pt>
                <c:pt idx="228">
                  <c:v>9.5467661879999902E-2</c:v>
                </c:pt>
                <c:pt idx="229">
                  <c:v>9.7015990559999904E-2</c:v>
                </c:pt>
                <c:pt idx="230">
                  <c:v>9.8574673419999995E-2</c:v>
                </c:pt>
                <c:pt idx="231">
                  <c:v>0.10014354566</c:v>
                </c:pt>
                <c:pt idx="232">
                  <c:v>0.10172243761999999</c:v>
                </c:pt>
                <c:pt idx="233">
                  <c:v>0.10331117492</c:v>
                </c:pt>
                <c:pt idx="234">
                  <c:v>0.10490957820000001</c:v>
                </c:pt>
                <c:pt idx="235">
                  <c:v>0.10651746333999999</c:v>
                </c:pt>
                <c:pt idx="236">
                  <c:v>0.10813464121999999</c:v>
                </c:pt>
                <c:pt idx="237">
                  <c:v>0.10976091789999901</c:v>
                </c:pt>
                <c:pt idx="238">
                  <c:v>0.111396094519999</c:v>
                </c:pt>
                <c:pt idx="239">
                  <c:v>0.11303996737999999</c:v>
                </c:pt>
                <c:pt idx="240">
                  <c:v>0.114692327919999</c:v>
                </c:pt>
                <c:pt idx="241">
                  <c:v>0.116352962819999</c:v>
                </c:pt>
                <c:pt idx="242">
                  <c:v>0.11802165396</c:v>
                </c:pt>
                <c:pt idx="243">
                  <c:v>0.11969817855999999</c:v>
                </c:pt>
                <c:pt idx="244">
                  <c:v>0.12138230922</c:v>
                </c:pt>
                <c:pt idx="245">
                  <c:v>0.123073813999999</c:v>
                </c:pt>
                <c:pt idx="246">
                  <c:v>0.12477245648</c:v>
                </c:pt>
                <c:pt idx="247">
                  <c:v>0.1264779959</c:v>
                </c:pt>
                <c:pt idx="248">
                  <c:v>0.12819018724</c:v>
                </c:pt>
                <c:pt idx="249">
                  <c:v>0.12990878136</c:v>
                </c:pt>
                <c:pt idx="250">
                  <c:v>0.13163352506000001</c:v>
                </c:pt>
                <c:pt idx="251">
                  <c:v>0.13336416127999901</c:v>
                </c:pt>
                <c:pt idx="252">
                  <c:v>0.13510042919999901</c:v>
                </c:pt>
                <c:pt idx="253">
                  <c:v>0.13684206435999999</c:v>
                </c:pt>
                <c:pt idx="254">
                  <c:v>0.1385887989</c:v>
                </c:pt>
                <c:pt idx="255">
                  <c:v>0.14034036161999999</c:v>
                </c:pt>
                <c:pt idx="256">
                  <c:v>0.14209647813999901</c:v>
                </c:pt>
                <c:pt idx="257">
                  <c:v>0.14385687116000001</c:v>
                </c:pt>
                <c:pt idx="258">
                  <c:v>0.14562126051999999</c:v>
                </c:pt>
                <c:pt idx="259">
                  <c:v>0.14738936347999901</c:v>
                </c:pt>
                <c:pt idx="260">
                  <c:v>0.14916089478</c:v>
                </c:pt>
                <c:pt idx="261">
                  <c:v>0.15093556693999999</c:v>
                </c:pt>
                <c:pt idx="262">
                  <c:v>0.15271309034</c:v>
                </c:pt>
                <c:pt idx="263">
                  <c:v>0.1544931735</c:v>
                </c:pt>
                <c:pt idx="264">
                  <c:v>0.15627552317999999</c:v>
                </c:pt>
                <c:pt idx="265">
                  <c:v>0.158059844619999</c:v>
                </c:pt>
                <c:pt idx="266">
                  <c:v>0.159845841759999</c:v>
                </c:pt>
                <c:pt idx="267">
                  <c:v>0.16163321731999999</c:v>
                </c:pt>
                <c:pt idx="268">
                  <c:v>0.16342167312</c:v>
                </c:pt>
                <c:pt idx="269">
                  <c:v>0.16521091019999901</c:v>
                </c:pt>
                <c:pt idx="270">
                  <c:v>0.16700062897999901</c:v>
                </c:pt>
                <c:pt idx="271">
                  <c:v>0.16879052953999901</c:v>
                </c:pt>
                <c:pt idx="272">
                  <c:v>0.17058031173999999</c:v>
                </c:pt>
                <c:pt idx="273">
                  <c:v>0.17236967541999901</c:v>
                </c:pt>
                <c:pt idx="274">
                  <c:v>0.17415832058</c:v>
                </c:pt>
                <c:pt idx="275">
                  <c:v>0.17594594758000001</c:v>
                </c:pt>
                <c:pt idx="276">
                  <c:v>0.177732257319999</c:v>
                </c:pt>
                <c:pt idx="277">
                  <c:v>0.17951695135999901</c:v>
                </c:pt>
                <c:pt idx="278">
                  <c:v>0.18129973218000001</c:v>
                </c:pt>
                <c:pt idx="279">
                  <c:v>0.183080303299999</c:v>
                </c:pt>
                <c:pt idx="280">
                  <c:v>0.18485836945999901</c:v>
                </c:pt>
                <c:pt idx="281">
                  <c:v>0.18663363674</c:v>
                </c:pt>
                <c:pt idx="282">
                  <c:v>0.18840581279999999</c:v>
                </c:pt>
                <c:pt idx="283">
                  <c:v>0.190174606999999</c:v>
                </c:pt>
                <c:pt idx="284">
                  <c:v>0.19193973047999999</c:v>
                </c:pt>
                <c:pt idx="285">
                  <c:v>0.19370089645999999</c:v>
                </c:pt>
                <c:pt idx="286">
                  <c:v>0.19545782024</c:v>
                </c:pt>
                <c:pt idx="287">
                  <c:v>0.19721021942</c:v>
                </c:pt>
                <c:pt idx="288">
                  <c:v>0.19895781399999901</c:v>
                </c:pt>
                <c:pt idx="289">
                  <c:v>0.20070032660000001</c:v>
                </c:pt>
                <c:pt idx="290">
                  <c:v>0.20243748219999999</c:v>
                </c:pt>
                <c:pt idx="291">
                  <c:v>0.20416900899999901</c:v>
                </c:pt>
                <c:pt idx="292">
                  <c:v>0.2058946378</c:v>
                </c:pt>
                <c:pt idx="293">
                  <c:v>0.20761410259999999</c:v>
                </c:pt>
                <c:pt idx="294">
                  <c:v>0.2093271404</c:v>
                </c:pt>
                <c:pt idx="295">
                  <c:v>0.2110334914</c:v>
                </c:pt>
                <c:pt idx="296">
                  <c:v>0.21273289939999901</c:v>
                </c:pt>
                <c:pt idx="297">
                  <c:v>0.214425110999999</c:v>
                </c:pt>
                <c:pt idx="298">
                  <c:v>0.21610987700000001</c:v>
                </c:pt>
                <c:pt idx="299">
                  <c:v>0.2177869516</c:v>
                </c:pt>
                <c:pt idx="300">
                  <c:v>0.21945609219999901</c:v>
                </c:pt>
                <c:pt idx="301">
                  <c:v>0.22111706040000001</c:v>
                </c:pt>
                <c:pt idx="302">
                  <c:v>0.2227696216</c:v>
                </c:pt>
                <c:pt idx="303">
                  <c:v>0.22441354499999999</c:v>
                </c:pt>
                <c:pt idx="304">
                  <c:v>0.22604860359999901</c:v>
                </c:pt>
                <c:pt idx="305">
                  <c:v>0.2276745744</c:v>
                </c:pt>
                <c:pt idx="306">
                  <c:v>0.22929123879999999</c:v>
                </c:pt>
                <c:pt idx="307">
                  <c:v>0.23089838199999899</c:v>
                </c:pt>
                <c:pt idx="308">
                  <c:v>0.23249579339999901</c:v>
                </c:pt>
                <c:pt idx="309">
                  <c:v>0.23408326639999999</c:v>
                </c:pt>
                <c:pt idx="310">
                  <c:v>0.23566059879999901</c:v>
                </c:pt>
                <c:pt idx="311">
                  <c:v>0.237227592799999</c:v>
                </c:pt>
                <c:pt idx="312">
                  <c:v>0.2387840544</c:v>
                </c:pt>
                <c:pt idx="313">
                  <c:v>0.24032979459999901</c:v>
                </c:pt>
                <c:pt idx="314">
                  <c:v>0.24186462819999999</c:v>
                </c:pt>
                <c:pt idx="315">
                  <c:v>0.24338837419999901</c:v>
                </c:pt>
                <c:pt idx="316">
                  <c:v>0.24490085659999999</c:v>
                </c:pt>
                <c:pt idx="317">
                  <c:v>0.24640190319999999</c:v>
                </c:pt>
                <c:pt idx="318">
                  <c:v>0.24789134639999899</c:v>
                </c:pt>
                <c:pt idx="319">
                  <c:v>0.249369023</c:v>
                </c:pt>
                <c:pt idx="320">
                  <c:v>0.2508347742</c:v>
                </c:pt>
                <c:pt idx="321">
                  <c:v>0.25228844519999999</c:v>
                </c:pt>
                <c:pt idx="322">
                  <c:v>0.25372988639999999</c:v>
                </c:pt>
                <c:pt idx="323">
                  <c:v>0.25515895159999902</c:v>
                </c:pt>
                <c:pt idx="324">
                  <c:v>0.25657549959999998</c:v>
                </c:pt>
                <c:pt idx="325">
                  <c:v>0.25797939339999998</c:v>
                </c:pt>
                <c:pt idx="326">
                  <c:v>0.25937050039999998</c:v>
                </c:pt>
                <c:pt idx="327">
                  <c:v>0.260748692</c:v>
                </c:pt>
                <c:pt idx="328">
                  <c:v>0.26211384439999902</c:v>
                </c:pt>
                <c:pt idx="329">
                  <c:v>0.26346583759999997</c:v>
                </c:pt>
                <c:pt idx="330">
                  <c:v>0.26480455619999999</c:v>
                </c:pt>
                <c:pt idx="331">
                  <c:v>0.26612988899999901</c:v>
                </c:pt>
                <c:pt idx="332">
                  <c:v>0.2674417288</c:v>
                </c:pt>
                <c:pt idx="333">
                  <c:v>0.26873997259999999</c:v>
                </c:pt>
                <c:pt idx="334">
                  <c:v>0.27002452159999901</c:v>
                </c:pt>
                <c:pt idx="335">
                  <c:v>0.27129528139999998</c:v>
                </c:pt>
                <c:pt idx="336">
                  <c:v>0.27255216139999999</c:v>
                </c:pt>
                <c:pt idx="337">
                  <c:v>0.273795075</c:v>
                </c:pt>
                <c:pt idx="338">
                  <c:v>0.27502393959999999</c:v>
                </c:pt>
                <c:pt idx="339">
                  <c:v>0.27623867659999901</c:v>
                </c:pt>
                <c:pt idx="340">
                  <c:v>0.27743921160000001</c:v>
                </c:pt>
                <c:pt idx="341">
                  <c:v>0.27862547380000002</c:v>
                </c:pt>
                <c:pt idx="342">
                  <c:v>0.27979739640000001</c:v>
                </c:pt>
                <c:pt idx="343">
                  <c:v>0.28095491619999902</c:v>
                </c:pt>
                <c:pt idx="344">
                  <c:v>0.28209797379999901</c:v>
                </c:pt>
                <c:pt idx="345">
                  <c:v>0.28322651399999998</c:v>
                </c:pt>
                <c:pt idx="346">
                  <c:v>0.2843404846</c:v>
                </c:pt>
                <c:pt idx="347">
                  <c:v>0.28543983740000001</c:v>
                </c:pt>
                <c:pt idx="348">
                  <c:v>0.28652452759999902</c:v>
                </c:pt>
                <c:pt idx="349">
                  <c:v>0.28759451419999998</c:v>
                </c:pt>
                <c:pt idx="350">
                  <c:v>0.28864975939999998</c:v>
                </c:pt>
                <c:pt idx="351">
                  <c:v>0.2896902288</c:v>
                </c:pt>
                <c:pt idx="352">
                  <c:v>0.29071589199999998</c:v>
                </c:pt>
                <c:pt idx="353">
                  <c:v>0.29172672119999998</c:v>
                </c:pt>
                <c:pt idx="354">
                  <c:v>0.29272269199999901</c:v>
                </c:pt>
                <c:pt idx="355">
                  <c:v>0.29370378359999999</c:v>
                </c:pt>
                <c:pt idx="356">
                  <c:v>0.29466997819999902</c:v>
                </c:pt>
                <c:pt idx="357">
                  <c:v>0.29562126119999999</c:v>
                </c:pt>
                <c:pt idx="358">
                  <c:v>0.29655762079999998</c:v>
                </c:pt>
                <c:pt idx="359">
                  <c:v>0.29747904859999902</c:v>
                </c:pt>
                <c:pt idx="360">
                  <c:v>0.29838553899999998</c:v>
                </c:pt>
                <c:pt idx="361">
                  <c:v>0.29927708920000001</c:v>
                </c:pt>
                <c:pt idx="362">
                  <c:v>0.30015369959999999</c:v>
                </c:pt>
                <c:pt idx="363">
                  <c:v>0.30101537299999997</c:v>
                </c:pt>
                <c:pt idx="364">
                  <c:v>0.30186211559999998</c:v>
                </c:pt>
                <c:pt idx="365">
                  <c:v>0.30269393579999998</c:v>
                </c:pt>
                <c:pt idx="366">
                  <c:v>0.30351084479999901</c:v>
                </c:pt>
                <c:pt idx="367">
                  <c:v>0.3043128564</c:v>
                </c:pt>
                <c:pt idx="368">
                  <c:v>0.30509998699999902</c:v>
                </c:pt>
                <c:pt idx="369">
                  <c:v>0.30587225559999998</c:v>
                </c:pt>
                <c:pt idx="370">
                  <c:v>0.30662968359999998</c:v>
                </c:pt>
                <c:pt idx="371">
                  <c:v>0.3073722948</c:v>
                </c:pt>
                <c:pt idx="372">
                  <c:v>0.30810011519999903</c:v>
                </c:pt>
                <c:pt idx="373">
                  <c:v>0.30881317339999997</c:v>
                </c:pt>
                <c:pt idx="374">
                  <c:v>0.30951150039999997</c:v>
                </c:pt>
                <c:pt idx="375">
                  <c:v>0.31019512859999998</c:v>
                </c:pt>
                <c:pt idx="376">
                  <c:v>0.3108640936</c:v>
                </c:pt>
                <c:pt idx="377">
                  <c:v>0.31151843259999901</c:v>
                </c:pt>
                <c:pt idx="378">
                  <c:v>0.3121581846</c:v>
                </c:pt>
                <c:pt idx="379">
                  <c:v>0.31278339119999998</c:v>
                </c:pt>
                <c:pt idx="380">
                  <c:v>0.31339409559999998</c:v>
                </c:pt>
                <c:pt idx="381">
                  <c:v>0.31399034300000001</c:v>
                </c:pt>
                <c:pt idx="382">
                  <c:v>0.31457218059999997</c:v>
                </c:pt>
                <c:pt idx="383">
                  <c:v>0.31513965719999998</c:v>
                </c:pt>
                <c:pt idx="384">
                  <c:v>0.31569282339999899</c:v>
                </c:pt>
                <c:pt idx="385">
                  <c:v>0.31623173179999903</c:v>
                </c:pt>
                <c:pt idx="386">
                  <c:v>0.31675643660000002</c:v>
                </c:pt>
                <c:pt idx="387">
                  <c:v>0.31726699359999999</c:v>
                </c:pt>
                <c:pt idx="388">
                  <c:v>0.31776345979999998</c:v>
                </c:pt>
                <c:pt idx="389">
                  <c:v>0.31824589459999902</c:v>
                </c:pt>
                <c:pt idx="390">
                  <c:v>0.31871435819999999</c:v>
                </c:pt>
                <c:pt idx="391">
                  <c:v>0.31916891259999902</c:v>
                </c:pt>
                <c:pt idx="392">
                  <c:v>0.31960962099999901</c:v>
                </c:pt>
                <c:pt idx="393">
                  <c:v>0.32003654819999899</c:v>
                </c:pt>
                <c:pt idx="394">
                  <c:v>0.32044976039999901</c:v>
                </c:pt>
                <c:pt idx="395">
                  <c:v>0.32084932500000002</c:v>
                </c:pt>
                <c:pt idx="396">
                  <c:v>0.32123531059999999</c:v>
                </c:pt>
                <c:pt idx="397">
                  <c:v>0.32160778680000002</c:v>
                </c:pt>
                <c:pt idx="398">
                  <c:v>0.32196682519999997</c:v>
                </c:pt>
                <c:pt idx="399">
                  <c:v>0.32231249740000001</c:v>
                </c:pt>
                <c:pt idx="400">
                  <c:v>0.32264487719999901</c:v>
                </c:pt>
                <c:pt idx="401">
                  <c:v>0.32296403879999902</c:v>
                </c:pt>
                <c:pt idx="402">
                  <c:v>0.32327005780000001</c:v>
                </c:pt>
                <c:pt idx="403">
                  <c:v>0.323563010199999</c:v>
                </c:pt>
                <c:pt idx="404">
                  <c:v>0.32384297359999997</c:v>
                </c:pt>
                <c:pt idx="405">
                  <c:v>0.32411002659999999</c:v>
                </c:pt>
                <c:pt idx="406">
                  <c:v>0.32436424780000001</c:v>
                </c:pt>
                <c:pt idx="407">
                  <c:v>0.32460571780000003</c:v>
                </c:pt>
                <c:pt idx="408">
                  <c:v>0.32483451720000001</c:v>
                </c:pt>
                <c:pt idx="409">
                  <c:v>0.325050727799999</c:v>
                </c:pt>
                <c:pt idx="410">
                  <c:v>0.32525443180000002</c:v>
                </c:pt>
                <c:pt idx="411">
                  <c:v>0.32544571259999999</c:v>
                </c:pt>
                <c:pt idx="412">
                  <c:v>0.3256246538</c:v>
                </c:pt>
                <c:pt idx="413">
                  <c:v>0.32579133999999998</c:v>
                </c:pt>
                <c:pt idx="414">
                  <c:v>0.32594585659999997</c:v>
                </c:pt>
                <c:pt idx="415">
                  <c:v>0.32608828880000001</c:v>
                </c:pt>
                <c:pt idx="416">
                  <c:v>0.32621872339999902</c:v>
                </c:pt>
                <c:pt idx="417">
                  <c:v>0.326337246999999</c:v>
                </c:pt>
                <c:pt idx="418">
                  <c:v>0.32644394700000001</c:v>
                </c:pt>
                <c:pt idx="419">
                  <c:v>0.3265389112</c:v>
                </c:pt>
                <c:pt idx="420">
                  <c:v>0.32662222819999998</c:v>
                </c:pt>
                <c:pt idx="421">
                  <c:v>0.32669398619999901</c:v>
                </c:pt>
                <c:pt idx="422">
                  <c:v>0.32675427479999902</c:v>
                </c:pt>
                <c:pt idx="423">
                  <c:v>0.32680318359999999</c:v>
                </c:pt>
                <c:pt idx="424">
                  <c:v>0.32684080199999999</c:v>
                </c:pt>
                <c:pt idx="425">
                  <c:v>0.32686722059999901</c:v>
                </c:pt>
                <c:pt idx="426">
                  <c:v>0.32688252979999999</c:v>
                </c:pt>
                <c:pt idx="427">
                  <c:v>0.32688682060000002</c:v>
                </c:pt>
                <c:pt idx="428">
                  <c:v>0.32688018359999998</c:v>
                </c:pt>
                <c:pt idx="429">
                  <c:v>0.32686271059999999</c:v>
                </c:pt>
                <c:pt idx="430">
                  <c:v>0.32683449279999999</c:v>
                </c:pt>
                <c:pt idx="431">
                  <c:v>0.32679562199999901</c:v>
                </c:pt>
                <c:pt idx="432">
                  <c:v>0.32674619019999901</c:v>
                </c:pt>
                <c:pt idx="433">
                  <c:v>0.32668628919999998</c:v>
                </c:pt>
                <c:pt idx="434">
                  <c:v>0.3266160112</c:v>
                </c:pt>
                <c:pt idx="435">
                  <c:v>0.3265354486</c:v>
                </c:pt>
                <c:pt idx="436">
                  <c:v>0.326444693599999</c:v>
                </c:pt>
                <c:pt idx="437">
                  <c:v>0.32634383859999899</c:v>
                </c:pt>
                <c:pt idx="438">
                  <c:v>0.32623297599999901</c:v>
                </c:pt>
                <c:pt idx="439">
                  <c:v>0.32611219859999901</c:v>
                </c:pt>
                <c:pt idx="440">
                  <c:v>0.325981598799999</c:v>
                </c:pt>
                <c:pt idx="441">
                  <c:v>0.32584126879999997</c:v>
                </c:pt>
                <c:pt idx="442">
                  <c:v>0.32569130159999998</c:v>
                </c:pt>
                <c:pt idx="443">
                  <c:v>0.32553178919999998</c:v>
                </c:pt>
                <c:pt idx="444">
                  <c:v>0.32536282419999901</c:v>
                </c:pt>
                <c:pt idx="445">
                  <c:v>0.3251844988</c:v>
                </c:pt>
                <c:pt idx="446">
                  <c:v>0.32499690539999998</c:v>
                </c:pt>
                <c:pt idx="447">
                  <c:v>0.32480013600000002</c:v>
                </c:pt>
                <c:pt idx="448">
                  <c:v>0.32459428279999902</c:v>
                </c:pt>
                <c:pt idx="449">
                  <c:v>0.32437943740000003</c:v>
                </c:pt>
                <c:pt idx="450">
                  <c:v>0.32415569179999998</c:v>
                </c:pt>
                <c:pt idx="451">
                  <c:v>0.32392313739999901</c:v>
                </c:pt>
                <c:pt idx="452">
                  <c:v>0.32368186599999998</c:v>
                </c:pt>
                <c:pt idx="453">
                  <c:v>0.32343196819999998</c:v>
                </c:pt>
                <c:pt idx="454">
                  <c:v>0.32317353559999901</c:v>
                </c:pt>
                <c:pt idx="455">
                  <c:v>0.32290665879999902</c:v>
                </c:pt>
                <c:pt idx="456">
                  <c:v>0.32263142839999998</c:v>
                </c:pt>
                <c:pt idx="457">
                  <c:v>0.32234793480000001</c:v>
                </c:pt>
                <c:pt idx="458">
                  <c:v>0.32205626799999998</c:v>
                </c:pt>
                <c:pt idx="459">
                  <c:v>0.32175651799999999</c:v>
                </c:pt>
                <c:pt idx="460">
                  <c:v>0.32144877459999999</c:v>
                </c:pt>
                <c:pt idx="461">
                  <c:v>0.32113312659999899</c:v>
                </c:pt>
                <c:pt idx="462">
                  <c:v>0.32080966359999902</c:v>
                </c:pt>
                <c:pt idx="463">
                  <c:v>0.32047847400000001</c:v>
                </c:pt>
                <c:pt idx="464">
                  <c:v>0.32013964639999998</c:v>
                </c:pt>
                <c:pt idx="465">
                  <c:v>0.31979326879999997</c:v>
                </c:pt>
                <c:pt idx="466">
                  <c:v>0.31943942920000001</c:v>
                </c:pt>
                <c:pt idx="467">
                  <c:v>0.31907821479999998</c:v>
                </c:pt>
                <c:pt idx="468">
                  <c:v>0.31870971279999999</c:v>
                </c:pt>
                <c:pt idx="469">
                  <c:v>0.318334009999999</c:v>
                </c:pt>
                <c:pt idx="470">
                  <c:v>0.31795119299999902</c:v>
                </c:pt>
                <c:pt idx="471">
                  <c:v>0.31756134759999999</c:v>
                </c:pt>
                <c:pt idx="472">
                  <c:v>0.31716455960000001</c:v>
                </c:pt>
                <c:pt idx="473">
                  <c:v>0.31676091419999902</c:v>
                </c:pt>
                <c:pt idx="474">
                  <c:v>0.31635049659999998</c:v>
                </c:pt>
                <c:pt idx="475">
                  <c:v>0.31593339079999899</c:v>
                </c:pt>
                <c:pt idx="476">
                  <c:v>0.31550968140000002</c:v>
                </c:pt>
                <c:pt idx="477">
                  <c:v>0.31507945199999998</c:v>
                </c:pt>
                <c:pt idx="478">
                  <c:v>0.31464278559999997</c:v>
                </c:pt>
                <c:pt idx="479">
                  <c:v>0.31419976559999901</c:v>
                </c:pt>
                <c:pt idx="480">
                  <c:v>0.313750474</c:v>
                </c:pt>
                <c:pt idx="481">
                  <c:v>0.31329499299999902</c:v>
                </c:pt>
                <c:pt idx="482">
                  <c:v>0.31283340440000001</c:v>
                </c:pt>
                <c:pt idx="483">
                  <c:v>0.31236578899999901</c:v>
                </c:pt>
                <c:pt idx="484">
                  <c:v>0.31189222779999998</c:v>
                </c:pt>
                <c:pt idx="485">
                  <c:v>0.3114128008</c:v>
                </c:pt>
                <c:pt idx="486">
                  <c:v>0.31092758819999999</c:v>
                </c:pt>
                <c:pt idx="487">
                  <c:v>0.310436669</c:v>
                </c:pt>
                <c:pt idx="488">
                  <c:v>0.30994012239999902</c:v>
                </c:pt>
                <c:pt idx="489">
                  <c:v>0.30943802659999903</c:v>
                </c:pt>
                <c:pt idx="490">
                  <c:v>0.30893045959999998</c:v>
                </c:pt>
                <c:pt idx="491">
                  <c:v>0.3084174992</c:v>
                </c:pt>
                <c:pt idx="492">
                  <c:v>0.30789922199999997</c:v>
                </c:pt>
                <c:pt idx="493">
                  <c:v>0.30737570479999998</c:v>
                </c:pt>
                <c:pt idx="494">
                  <c:v>0.30684702380000001</c:v>
                </c:pt>
                <c:pt idx="495">
                  <c:v>0.3063132542</c:v>
                </c:pt>
                <c:pt idx="496">
                  <c:v>0.30577447139999903</c:v>
                </c:pt>
                <c:pt idx="497">
                  <c:v>0.30523075</c:v>
                </c:pt>
                <c:pt idx="498">
                  <c:v>0.30468216419999999</c:v>
                </c:pt>
                <c:pt idx="499">
                  <c:v>0.30412878739999999</c:v>
                </c:pt>
                <c:pt idx="500">
                  <c:v>0.30357069279999999</c:v>
                </c:pt>
                <c:pt idx="501">
                  <c:v>0.30300795320000001</c:v>
                </c:pt>
                <c:pt idx="502">
                  <c:v>0.30244064059999998</c:v>
                </c:pt>
                <c:pt idx="503">
                  <c:v>0.30186882679999999</c:v>
                </c:pt>
                <c:pt idx="504">
                  <c:v>0.30129258279999999</c:v>
                </c:pt>
                <c:pt idx="505">
                  <c:v>0.3007119794</c:v>
                </c:pt>
                <c:pt idx="506">
                  <c:v>0.30012708659999998</c:v>
                </c:pt>
                <c:pt idx="507">
                  <c:v>0.2995379742</c:v>
                </c:pt>
                <c:pt idx="508">
                  <c:v>0.29894471119999999</c:v>
                </c:pt>
                <c:pt idx="509">
                  <c:v>0.29834736619999902</c:v>
                </c:pt>
                <c:pt idx="510">
                  <c:v>0.29774600759999997</c:v>
                </c:pt>
                <c:pt idx="511">
                  <c:v>0.29714070279999999</c:v>
                </c:pt>
                <c:pt idx="512">
                  <c:v>0.29653151899999902</c:v>
                </c:pt>
                <c:pt idx="513">
                  <c:v>0.29591852259999901</c:v>
                </c:pt>
                <c:pt idx="514">
                  <c:v>0.29530178000000001</c:v>
                </c:pt>
                <c:pt idx="515">
                  <c:v>0.294681356599999</c:v>
                </c:pt>
                <c:pt idx="516">
                  <c:v>0.29405731759999998</c:v>
                </c:pt>
                <c:pt idx="517">
                  <c:v>0.29342972759999902</c:v>
                </c:pt>
                <c:pt idx="518">
                  <c:v>0.29279865039999903</c:v>
                </c:pt>
                <c:pt idx="519">
                  <c:v>0.29216414979999999</c:v>
                </c:pt>
                <c:pt idx="520">
                  <c:v>0.29152628879999998</c:v>
                </c:pt>
                <c:pt idx="521">
                  <c:v>0.29088512999999999</c:v>
                </c:pt>
                <c:pt idx="522">
                  <c:v>0.29024073540000001</c:v>
                </c:pt>
                <c:pt idx="523">
                  <c:v>0.28959316639999999</c:v>
                </c:pt>
                <c:pt idx="524">
                  <c:v>0.288942484</c:v>
                </c:pt>
                <c:pt idx="525">
                  <c:v>0.28828874899999901</c:v>
                </c:pt>
                <c:pt idx="526">
                  <c:v>0.28763202139999999</c:v>
                </c:pt>
                <c:pt idx="527">
                  <c:v>0.28697236040000002</c:v>
                </c:pt>
                <c:pt idx="528">
                  <c:v>0.28630982499999902</c:v>
                </c:pt>
                <c:pt idx="529">
                  <c:v>0.2856444742</c:v>
                </c:pt>
                <c:pt idx="530">
                  <c:v>0.2849763656</c:v>
                </c:pt>
                <c:pt idx="531">
                  <c:v>0.28430555659999901</c:v>
                </c:pt>
                <c:pt idx="532">
                  <c:v>0.28363210459999999</c:v>
                </c:pt>
                <c:pt idx="533">
                  <c:v>0.28295606579999999</c:v>
                </c:pt>
                <c:pt idx="534">
                  <c:v>0.28227749639999999</c:v>
                </c:pt>
                <c:pt idx="535">
                  <c:v>0.28159645179999998</c:v>
                </c:pt>
                <c:pt idx="536">
                  <c:v>0.28091298720000002</c:v>
                </c:pt>
                <c:pt idx="537">
                  <c:v>0.28022715679999999</c:v>
                </c:pt>
                <c:pt idx="538">
                  <c:v>0.279539015</c:v>
                </c:pt>
                <c:pt idx="539">
                  <c:v>0.27884861519999998</c:v>
                </c:pt>
                <c:pt idx="540">
                  <c:v>0.27815601039999999</c:v>
                </c:pt>
                <c:pt idx="541">
                  <c:v>0.27746125319999998</c:v>
                </c:pt>
                <c:pt idx="542">
                  <c:v>0.27676439600000002</c:v>
                </c:pt>
                <c:pt idx="543">
                  <c:v>0.27606548999999903</c:v>
                </c:pt>
                <c:pt idx="544">
                  <c:v>0.27536458659999902</c:v>
                </c:pt>
                <c:pt idx="545">
                  <c:v>0.27466173619999901</c:v>
                </c:pt>
                <c:pt idx="546">
                  <c:v>0.27395698940000002</c:v>
                </c:pt>
                <c:pt idx="547">
                  <c:v>0.27325039559999997</c:v>
                </c:pt>
                <c:pt idx="548">
                  <c:v>0.272542004</c:v>
                </c:pt>
                <c:pt idx="549">
                  <c:v>0.27183186339999998</c:v>
                </c:pt>
                <c:pt idx="550">
                  <c:v>0.27112002239999999</c:v>
                </c:pt>
                <c:pt idx="551">
                  <c:v>0.27040652839999901</c:v>
                </c:pt>
                <c:pt idx="552">
                  <c:v>0.26969142899999998</c:v>
                </c:pt>
                <c:pt idx="553">
                  <c:v>0.26897477119999902</c:v>
                </c:pt>
                <c:pt idx="554">
                  <c:v>0.2682566012</c:v>
                </c:pt>
                <c:pt idx="555">
                  <c:v>0.26753696499999902</c:v>
                </c:pt>
                <c:pt idx="556">
                  <c:v>0.26681590820000001</c:v>
                </c:pt>
                <c:pt idx="557">
                  <c:v>0.266093476</c:v>
                </c:pt>
                <c:pt idx="558">
                  <c:v>0.26536971300000001</c:v>
                </c:pt>
                <c:pt idx="559">
                  <c:v>0.26464466320000002</c:v>
                </c:pt>
                <c:pt idx="560">
                  <c:v>0.26391837039999999</c:v>
                </c:pt>
                <c:pt idx="561">
                  <c:v>0.2631908778</c:v>
                </c:pt>
                <c:pt idx="562">
                  <c:v>0.2624622284</c:v>
                </c:pt>
                <c:pt idx="563">
                  <c:v>0.26173246459999999</c:v>
                </c:pt>
                <c:pt idx="564">
                  <c:v>0.2610016282</c:v>
                </c:pt>
                <c:pt idx="565">
                  <c:v>0.26026976079999897</c:v>
                </c:pt>
                <c:pt idx="566">
                  <c:v>0.25953690359999998</c:v>
                </c:pt>
                <c:pt idx="567">
                  <c:v>0.2588030972</c:v>
                </c:pt>
                <c:pt idx="568">
                  <c:v>0.25806838179999902</c:v>
                </c:pt>
                <c:pt idx="569">
                  <c:v>0.25733279739999998</c:v>
                </c:pt>
                <c:pt idx="570">
                  <c:v>0.25659638299999998</c:v>
                </c:pt>
                <c:pt idx="571">
                  <c:v>0.25585917799999902</c:v>
                </c:pt>
                <c:pt idx="572">
                  <c:v>0.25512122059999998</c:v>
                </c:pt>
                <c:pt idx="573">
                  <c:v>0.25438254899999901</c:v>
                </c:pt>
                <c:pt idx="574">
                  <c:v>0.253643201199999</c:v>
                </c:pt>
                <c:pt idx="575">
                  <c:v>0.2529032142</c:v>
                </c:pt>
                <c:pt idx="576">
                  <c:v>0.25216262519999999</c:v>
                </c:pt>
                <c:pt idx="577">
                  <c:v>0.25142147039999901</c:v>
                </c:pt>
                <c:pt idx="578">
                  <c:v>0.25067978599999902</c:v>
                </c:pt>
                <c:pt idx="579">
                  <c:v>0.24993760779999999</c:v>
                </c:pt>
                <c:pt idx="580">
                  <c:v>0.24919497099999999</c:v>
                </c:pt>
                <c:pt idx="581">
                  <c:v>0.248451910399999</c:v>
                </c:pt>
                <c:pt idx="582">
                  <c:v>0.247708460799999</c:v>
                </c:pt>
                <c:pt idx="583">
                  <c:v>0.24696465619999999</c:v>
                </c:pt>
                <c:pt idx="584">
                  <c:v>0.24622053019999901</c:v>
                </c:pt>
                <c:pt idx="585">
                  <c:v>0.2454761164</c:v>
                </c:pt>
                <c:pt idx="586">
                  <c:v>0.24473144759999901</c:v>
                </c:pt>
                <c:pt idx="587">
                  <c:v>0.243986556399999</c:v>
                </c:pt>
                <c:pt idx="588">
                  <c:v>0.243241475199999</c:v>
                </c:pt>
                <c:pt idx="589">
                  <c:v>0.24249623540000001</c:v>
                </c:pt>
                <c:pt idx="590">
                  <c:v>0.24175086899999901</c:v>
                </c:pt>
                <c:pt idx="591">
                  <c:v>0.24100540679999999</c:v>
                </c:pt>
                <c:pt idx="592">
                  <c:v>0.240259879599999</c:v>
                </c:pt>
                <c:pt idx="593">
                  <c:v>0.23951431779999999</c:v>
                </c:pt>
                <c:pt idx="594">
                  <c:v>0.23876875139999901</c:v>
                </c:pt>
                <c:pt idx="595">
                  <c:v>0.23802321000000001</c:v>
                </c:pt>
                <c:pt idx="596">
                  <c:v>0.237277723</c:v>
                </c:pt>
                <c:pt idx="597">
                  <c:v>0.2365323194</c:v>
                </c:pt>
                <c:pt idx="598">
                  <c:v>0.2357870276</c:v>
                </c:pt>
                <c:pt idx="599">
                  <c:v>0.23504187579999899</c:v>
                </c:pt>
                <c:pt idx="600">
                  <c:v>0.2342968922</c:v>
                </c:pt>
                <c:pt idx="601">
                  <c:v>0.2335521042</c:v>
                </c:pt>
                <c:pt idx="602">
                  <c:v>0.23280753899999901</c:v>
                </c:pt>
                <c:pt idx="603">
                  <c:v>0.23206322359999901</c:v>
                </c:pt>
                <c:pt idx="604">
                  <c:v>0.23131918439999999</c:v>
                </c:pt>
                <c:pt idx="605">
                  <c:v>0.23057544759999901</c:v>
                </c:pt>
                <c:pt idx="606">
                  <c:v>0.22983203939999899</c:v>
                </c:pt>
                <c:pt idx="607">
                  <c:v>0.22908898479999901</c:v>
                </c:pt>
                <c:pt idx="608">
                  <c:v>0.22834630959999999</c:v>
                </c:pt>
                <c:pt idx="609">
                  <c:v>0.2276040386</c:v>
                </c:pt>
                <c:pt idx="610">
                  <c:v>0.22686219599999999</c:v>
                </c:pt>
                <c:pt idx="611">
                  <c:v>0.226120806599999</c:v>
                </c:pt>
                <c:pt idx="612">
                  <c:v>0.225379894</c:v>
                </c:pt>
                <c:pt idx="613">
                  <c:v>0.224639482</c:v>
                </c:pt>
                <c:pt idx="614">
                  <c:v>0.22389959399999901</c:v>
                </c:pt>
                <c:pt idx="615">
                  <c:v>0.223160253</c:v>
                </c:pt>
                <c:pt idx="616">
                  <c:v>0.222421481599999</c:v>
                </c:pt>
                <c:pt idx="617">
                  <c:v>0.221683302399999</c:v>
                </c:pt>
                <c:pt idx="618">
                  <c:v>0.22094573740000001</c:v>
                </c:pt>
                <c:pt idx="619">
                  <c:v>0.2202088086</c:v>
                </c:pt>
                <c:pt idx="620">
                  <c:v>0.219472537399999</c:v>
                </c:pt>
                <c:pt idx="621">
                  <c:v>0.2187369452</c:v>
                </c:pt>
                <c:pt idx="622">
                  <c:v>0.21800205279999901</c:v>
                </c:pt>
                <c:pt idx="623">
                  <c:v>0.21726788079999901</c:v>
                </c:pt>
                <c:pt idx="624">
                  <c:v>0.21653444999999999</c:v>
                </c:pt>
                <c:pt idx="625">
                  <c:v>0.215801779999999</c:v>
                </c:pt>
                <c:pt idx="626">
                  <c:v>0.2150698912</c:v>
                </c:pt>
                <c:pt idx="627">
                  <c:v>0.21433880259999999</c:v>
                </c:pt>
                <c:pt idx="628">
                  <c:v>0.213608533799999</c:v>
                </c:pt>
                <c:pt idx="629">
                  <c:v>0.21287910359999901</c:v>
                </c:pt>
                <c:pt idx="630">
                  <c:v>0.212150530999999</c:v>
                </c:pt>
                <c:pt idx="631">
                  <c:v>0.21142283439999901</c:v>
                </c:pt>
                <c:pt idx="632">
                  <c:v>0.21069603179999999</c:v>
                </c:pt>
                <c:pt idx="633">
                  <c:v>0.20997014119999999</c:v>
                </c:pt>
                <c:pt idx="634">
                  <c:v>0.2092451806</c:v>
                </c:pt>
                <c:pt idx="635">
                  <c:v>0.20852116699999901</c:v>
                </c:pt>
                <c:pt idx="636">
                  <c:v>0.20779811779999999</c:v>
                </c:pt>
                <c:pt idx="637">
                  <c:v>0.207076049799999</c:v>
                </c:pt>
                <c:pt idx="638">
                  <c:v>0.20635497999999899</c:v>
                </c:pt>
                <c:pt idx="639">
                  <c:v>0.20563492419999899</c:v>
                </c:pt>
                <c:pt idx="640">
                  <c:v>0.2049158992</c:v>
                </c:pt>
                <c:pt idx="641">
                  <c:v>0.20419792039999901</c:v>
                </c:pt>
                <c:pt idx="642">
                  <c:v>0.20348100399999999</c:v>
                </c:pt>
                <c:pt idx="643">
                  <c:v>0.202765165</c:v>
                </c:pt>
                <c:pt idx="644">
                  <c:v>0.202050418599999</c:v>
                </c:pt>
                <c:pt idx="645">
                  <c:v>0.20133678019999901</c:v>
                </c:pt>
                <c:pt idx="646">
                  <c:v>0.20062426420000001</c:v>
                </c:pt>
                <c:pt idx="647">
                  <c:v>0.19991288505999999</c:v>
                </c:pt>
                <c:pt idx="648">
                  <c:v>0.199202657239999</c:v>
                </c:pt>
                <c:pt idx="649">
                  <c:v>0.198493594719999</c:v>
                </c:pt>
                <c:pt idx="650">
                  <c:v>0.197785711299999</c:v>
                </c:pt>
                <c:pt idx="651">
                  <c:v>0.19707902059999999</c:v>
                </c:pt>
                <c:pt idx="652">
                  <c:v>0.19637353599999999</c:v>
                </c:pt>
                <c:pt idx="653">
                  <c:v>0.19566927065999901</c:v>
                </c:pt>
                <c:pt idx="654">
                  <c:v>0.19496623752</c:v>
                </c:pt>
                <c:pt idx="655">
                  <c:v>0.19426444931999901</c:v>
                </c:pt>
                <c:pt idx="656">
                  <c:v>0.19356391855999999</c:v>
                </c:pt>
                <c:pt idx="657">
                  <c:v>0.19286465756000001</c:v>
                </c:pt>
                <c:pt idx="658">
                  <c:v>0.19216667843999999</c:v>
                </c:pt>
                <c:pt idx="659">
                  <c:v>0.19146999306000001</c:v>
                </c:pt>
                <c:pt idx="660">
                  <c:v>0.19077461311999999</c:v>
                </c:pt>
                <c:pt idx="661">
                  <c:v>0.19008055012</c:v>
                </c:pt>
                <c:pt idx="662">
                  <c:v>0.18938781533999999</c:v>
                </c:pt>
                <c:pt idx="663">
                  <c:v>0.18869641987999999</c:v>
                </c:pt>
                <c:pt idx="664">
                  <c:v>0.188006374619999</c:v>
                </c:pt>
                <c:pt idx="665">
                  <c:v>0.187317690259999</c:v>
                </c:pt>
                <c:pt idx="666">
                  <c:v>0.18663037731999901</c:v>
                </c:pt>
                <c:pt idx="667">
                  <c:v>0.18594444609999999</c:v>
                </c:pt>
                <c:pt idx="668">
                  <c:v>0.18525990674000001</c:v>
                </c:pt>
                <c:pt idx="669">
                  <c:v>0.18457676919999999</c:v>
                </c:pt>
                <c:pt idx="670">
                  <c:v>0.1838950432</c:v>
                </c:pt>
                <c:pt idx="671">
                  <c:v>0.18321473833999999</c:v>
                </c:pt>
                <c:pt idx="672">
                  <c:v>0.18253586399999999</c:v>
                </c:pt>
                <c:pt idx="673">
                  <c:v>0.18185842939999899</c:v>
                </c:pt>
                <c:pt idx="674">
                  <c:v>0.18118244357999999</c:v>
                </c:pt>
                <c:pt idx="675">
                  <c:v>0.1805079154</c:v>
                </c:pt>
                <c:pt idx="676">
                  <c:v>0.17983485356000001</c:v>
                </c:pt>
                <c:pt idx="677">
                  <c:v>0.17916326653999901</c:v>
                </c:pt>
                <c:pt idx="678">
                  <c:v>0.17849316271999999</c:v>
                </c:pt>
                <c:pt idx="679">
                  <c:v>0.17782455025999999</c:v>
                </c:pt>
                <c:pt idx="680">
                  <c:v>0.17715743717999999</c:v>
                </c:pt>
                <c:pt idx="681">
                  <c:v>0.17649183133999999</c:v>
                </c:pt>
                <c:pt idx="682">
                  <c:v>0.17582774038000001</c:v>
                </c:pt>
                <c:pt idx="683">
                  <c:v>0.175165171859999</c:v>
                </c:pt>
                <c:pt idx="684">
                  <c:v>0.17450413313999999</c:v>
                </c:pt>
                <c:pt idx="685">
                  <c:v>0.1738446314</c:v>
                </c:pt>
                <c:pt idx="686">
                  <c:v>0.17318667369999999</c:v>
                </c:pt>
                <c:pt idx="687">
                  <c:v>0.17253026694000001</c:v>
                </c:pt>
                <c:pt idx="688">
                  <c:v>0.17187541783999999</c:v>
                </c:pt>
                <c:pt idx="689">
                  <c:v>0.171222133019999</c:v>
                </c:pt>
                <c:pt idx="690">
                  <c:v>0.17057041887999899</c:v>
                </c:pt>
                <c:pt idx="691">
                  <c:v>0.16992028174000001</c:v>
                </c:pt>
                <c:pt idx="692">
                  <c:v>0.16927172771999999</c:v>
                </c:pt>
                <c:pt idx="693">
                  <c:v>0.168624762839999</c:v>
                </c:pt>
                <c:pt idx="694">
                  <c:v>0.167979392939999</c:v>
                </c:pt>
                <c:pt idx="695">
                  <c:v>0.16733562373999999</c:v>
                </c:pt>
                <c:pt idx="696">
                  <c:v>0.166693460819999</c:v>
                </c:pt>
                <c:pt idx="697">
                  <c:v>0.16605290959999999</c:v>
                </c:pt>
                <c:pt idx="698">
                  <c:v>0.16541397535999999</c:v>
                </c:pt>
                <c:pt idx="699">
                  <c:v>0.16477666329999999</c:v>
                </c:pt>
                <c:pt idx="700">
                  <c:v>0.16414097844</c:v>
                </c:pt>
                <c:pt idx="701">
                  <c:v>0.16350692563999999</c:v>
                </c:pt>
                <c:pt idx="702">
                  <c:v>0.162874509699999</c:v>
                </c:pt>
                <c:pt idx="703">
                  <c:v>0.16224373521999999</c:v>
                </c:pt>
                <c:pt idx="704">
                  <c:v>0.16161460674</c:v>
                </c:pt>
                <c:pt idx="705">
                  <c:v>0.160987128599999</c:v>
                </c:pt>
                <c:pt idx="706">
                  <c:v>0.16036130507999999</c:v>
                </c:pt>
                <c:pt idx="707">
                  <c:v>0.159737140299999</c:v>
                </c:pt>
                <c:pt idx="708">
                  <c:v>0.15911463826</c:v>
                </c:pt>
                <c:pt idx="709">
                  <c:v>0.15849380284</c:v>
                </c:pt>
                <c:pt idx="710">
                  <c:v>0.15787463782</c:v>
                </c:pt>
                <c:pt idx="711">
                  <c:v>0.15725714682</c:v>
                </c:pt>
                <c:pt idx="712">
                  <c:v>0.15664133338</c:v>
                </c:pt>
                <c:pt idx="713">
                  <c:v>0.15602720092</c:v>
                </c:pt>
                <c:pt idx="714">
                  <c:v>0.15541475274</c:v>
                </c:pt>
                <c:pt idx="715">
                  <c:v>0.154803992</c:v>
                </c:pt>
                <c:pt idx="716">
                  <c:v>0.1541949218</c:v>
                </c:pt>
                <c:pt idx="717">
                  <c:v>0.15358754508</c:v>
                </c:pt>
                <c:pt idx="718">
                  <c:v>0.1529818647</c:v>
                </c:pt>
                <c:pt idx="719">
                  <c:v>0.15237788342</c:v>
                </c:pt>
                <c:pt idx="720">
                  <c:v>0.15177560384</c:v>
                </c:pt>
                <c:pt idx="721">
                  <c:v>0.15117502854000001</c:v>
                </c:pt>
                <c:pt idx="722">
                  <c:v>0.15057615990000001</c:v>
                </c:pt>
                <c:pt idx="723">
                  <c:v>0.14997900028</c:v>
                </c:pt>
                <c:pt idx="724">
                  <c:v>0.14938355189999999</c:v>
                </c:pt>
                <c:pt idx="725">
                  <c:v>0.14878981685999901</c:v>
                </c:pt>
                <c:pt idx="726">
                  <c:v>0.14819779717999901</c:v>
                </c:pt>
                <c:pt idx="727">
                  <c:v>0.14760749481999999</c:v>
                </c:pt>
                <c:pt idx="728">
                  <c:v>0.1470189116</c:v>
                </c:pt>
                <c:pt idx="729">
                  <c:v>0.14643204922</c:v>
                </c:pt>
                <c:pt idx="730">
                  <c:v>0.14584690936</c:v>
                </c:pt>
                <c:pt idx="731">
                  <c:v>0.14526349351999901</c:v>
                </c:pt>
                <c:pt idx="732">
                  <c:v>0.14468180317999901</c:v>
                </c:pt>
                <c:pt idx="733">
                  <c:v>0.14410183969999901</c:v>
                </c:pt>
                <c:pt idx="734">
                  <c:v>0.14352360434</c:v>
                </c:pt>
                <c:pt idx="735">
                  <c:v>0.14294709829999999</c:v>
                </c:pt>
                <c:pt idx="736">
                  <c:v>0.14237232263999999</c:v>
                </c:pt>
                <c:pt idx="737">
                  <c:v>0.14179927840000001</c:v>
                </c:pt>
                <c:pt idx="738">
                  <c:v>0.14122796647999999</c:v>
                </c:pt>
                <c:pt idx="739">
                  <c:v>0.140658387719999</c:v>
                </c:pt>
                <c:pt idx="740">
                  <c:v>0.14009054288</c:v>
                </c:pt>
                <c:pt idx="741">
                  <c:v>0.13952443262</c:v>
                </c:pt>
                <c:pt idx="742">
                  <c:v>0.13896005753999999</c:v>
                </c:pt>
                <c:pt idx="743">
                  <c:v>0.13839741814000001</c:v>
                </c:pt>
                <c:pt idx="744">
                  <c:v>0.13783651484000001</c:v>
                </c:pt>
                <c:pt idx="745">
                  <c:v>0.13727734802</c:v>
                </c:pt>
                <c:pt idx="746">
                  <c:v>0.13671991791999999</c:v>
                </c:pt>
                <c:pt idx="747">
                  <c:v>0.13616422474000001</c:v>
                </c:pt>
                <c:pt idx="748">
                  <c:v>0.135610268619999</c:v>
                </c:pt>
                <c:pt idx="749">
                  <c:v>0.13505804959999901</c:v>
                </c:pt>
                <c:pt idx="750">
                  <c:v>0.13450756765999999</c:v>
                </c:pt>
                <c:pt idx="751">
                  <c:v>0.13395882268000001</c:v>
                </c:pt>
                <c:pt idx="752">
                  <c:v>0.13341181448</c:v>
                </c:pt>
                <c:pt idx="753">
                  <c:v>0.13286654285999999</c:v>
                </c:pt>
                <c:pt idx="754">
                  <c:v>0.13232300747999901</c:v>
                </c:pt>
                <c:pt idx="755">
                  <c:v>0.13178120795999901</c:v>
                </c:pt>
                <c:pt idx="756">
                  <c:v>0.13124114385999999</c:v>
                </c:pt>
                <c:pt idx="757">
                  <c:v>0.13070281466</c:v>
                </c:pt>
                <c:pt idx="758">
                  <c:v>0.13016621979999901</c:v>
                </c:pt>
                <c:pt idx="759">
                  <c:v>0.12963135857999999</c:v>
                </c:pt>
                <c:pt idx="760">
                  <c:v>0.12909823033999901</c:v>
                </c:pt>
                <c:pt idx="761">
                  <c:v>0.12856683429999999</c:v>
                </c:pt>
                <c:pt idx="762">
                  <c:v>0.12803716958</c:v>
                </c:pt>
                <c:pt idx="763">
                  <c:v>0.12750923534</c:v>
                </c:pt>
                <c:pt idx="764">
                  <c:v>0.12698303057999999</c:v>
                </c:pt>
                <c:pt idx="765">
                  <c:v>0.1264585543</c:v>
                </c:pt>
                <c:pt idx="766">
                  <c:v>0.12593580541999999</c:v>
                </c:pt>
                <c:pt idx="767">
                  <c:v>0.12541478279999899</c:v>
                </c:pt>
                <c:pt idx="768">
                  <c:v>0.12489548523999899</c:v>
                </c:pt>
                <c:pt idx="769">
                  <c:v>0.12437791147999901</c:v>
                </c:pt>
                <c:pt idx="770">
                  <c:v>0.12386206024</c:v>
                </c:pt>
                <c:pt idx="771">
                  <c:v>0.12334793013999901</c:v>
                </c:pt>
                <c:pt idx="772">
                  <c:v>0.12283551976</c:v>
                </c:pt>
                <c:pt idx="773">
                  <c:v>0.12232482763999999</c:v>
                </c:pt>
                <c:pt idx="774">
                  <c:v>0.12181585223999999</c:v>
                </c:pt>
                <c:pt idx="775">
                  <c:v>0.12130859201999999</c:v>
                </c:pt>
                <c:pt idx="776">
                  <c:v>0.12080304532</c:v>
                </c:pt>
                <c:pt idx="777">
                  <c:v>0.120299210459999</c:v>
                </c:pt>
                <c:pt idx="778">
                  <c:v>0.11979708574</c:v>
                </c:pt>
                <c:pt idx="779">
                  <c:v>0.11929666936</c:v>
                </c:pt>
                <c:pt idx="780">
                  <c:v>0.11879795952</c:v>
                </c:pt>
                <c:pt idx="781">
                  <c:v>0.11830095432</c:v>
                </c:pt>
                <c:pt idx="782">
                  <c:v>0.11780565184</c:v>
                </c:pt>
                <c:pt idx="783">
                  <c:v>0.11731205014</c:v>
                </c:pt>
                <c:pt idx="784">
                  <c:v>0.116820147199999</c:v>
                </c:pt>
                <c:pt idx="785">
                  <c:v>0.11632994096</c:v>
                </c:pt>
                <c:pt idx="786">
                  <c:v>0.11584142929999899</c:v>
                </c:pt>
                <c:pt idx="787">
                  <c:v>0.11535461011999899</c:v>
                </c:pt>
                <c:pt idx="788">
                  <c:v>0.1148694812</c:v>
                </c:pt>
                <c:pt idx="789">
                  <c:v>0.11438604031999999</c:v>
                </c:pt>
                <c:pt idx="790">
                  <c:v>0.1139042852</c:v>
                </c:pt>
                <c:pt idx="791">
                  <c:v>0.113424213539999</c:v>
                </c:pt>
                <c:pt idx="792">
                  <c:v>0.112945822999999</c:v>
                </c:pt>
                <c:pt idx="793">
                  <c:v>0.11246911116</c:v>
                </c:pt>
                <c:pt idx="794">
                  <c:v>0.11199407559999899</c:v>
                </c:pt>
                <c:pt idx="795">
                  <c:v>0.11152071388</c:v>
                </c:pt>
                <c:pt idx="796">
                  <c:v>0.11104902343999901</c:v>
                </c:pt>
                <c:pt idx="797">
                  <c:v>0.11057900177999901</c:v>
                </c:pt>
                <c:pt idx="798">
                  <c:v>0.110110646299999</c:v>
                </c:pt>
                <c:pt idx="799">
                  <c:v>0.10964395439999999</c:v>
                </c:pt>
                <c:pt idx="800">
                  <c:v>0.109178923419999</c:v>
                </c:pt>
                <c:pt idx="801">
                  <c:v>0.10871555065999999</c:v>
                </c:pt>
                <c:pt idx="802">
                  <c:v>0.108253833399999</c:v>
                </c:pt>
                <c:pt idx="803">
                  <c:v>0.10779376891999901</c:v>
                </c:pt>
                <c:pt idx="804">
                  <c:v>0.1073353544</c:v>
                </c:pt>
                <c:pt idx="805">
                  <c:v>0.106878587019999</c:v>
                </c:pt>
                <c:pt idx="806">
                  <c:v>0.10642346393999901</c:v>
                </c:pt>
                <c:pt idx="807">
                  <c:v>0.10596998228</c:v>
                </c:pt>
                <c:pt idx="808">
                  <c:v>0.10551813910000001</c:v>
                </c:pt>
                <c:pt idx="809">
                  <c:v>0.1050679315</c:v>
                </c:pt>
                <c:pt idx="810">
                  <c:v>0.10461935645999999</c:v>
                </c:pt>
                <c:pt idx="811">
                  <c:v>0.10417241099999899</c:v>
                </c:pt>
                <c:pt idx="812">
                  <c:v>0.1037270921</c:v>
                </c:pt>
                <c:pt idx="813">
                  <c:v>0.10328339666</c:v>
                </c:pt>
                <c:pt idx="814">
                  <c:v>0.10284132164</c:v>
                </c:pt>
                <c:pt idx="815">
                  <c:v>0.10240086388</c:v>
                </c:pt>
                <c:pt idx="816">
                  <c:v>0.10196202025999999</c:v>
                </c:pt>
                <c:pt idx="817">
                  <c:v>0.1015247876</c:v>
                </c:pt>
                <c:pt idx="818">
                  <c:v>0.101089162719999</c:v>
                </c:pt>
                <c:pt idx="819">
                  <c:v>0.10065514239999999</c:v>
                </c:pt>
                <c:pt idx="820">
                  <c:v>0.100222723379999</c:v>
                </c:pt>
                <c:pt idx="821">
                  <c:v>9.9791902380000005E-2</c:v>
                </c:pt>
                <c:pt idx="822">
                  <c:v>9.9362676139999995E-2</c:v>
                </c:pt>
                <c:pt idx="823">
                  <c:v>9.8935041339999905E-2</c:v>
                </c:pt>
                <c:pt idx="824">
                  <c:v>9.8508994619999998E-2</c:v>
                </c:pt>
                <c:pt idx="825">
                  <c:v>9.8084532619999998E-2</c:v>
                </c:pt>
                <c:pt idx="826">
                  <c:v>9.7661651959999901E-2</c:v>
                </c:pt>
                <c:pt idx="827">
                  <c:v>9.7240349259999997E-2</c:v>
                </c:pt>
                <c:pt idx="828">
                  <c:v>9.6820621039999902E-2</c:v>
                </c:pt>
                <c:pt idx="829">
                  <c:v>9.6402463899999902E-2</c:v>
                </c:pt>
                <c:pt idx="830">
                  <c:v>9.5985874339999902E-2</c:v>
                </c:pt>
                <c:pt idx="831">
                  <c:v>9.5570848899999894E-2</c:v>
                </c:pt>
                <c:pt idx="832">
                  <c:v>9.5157384060000003E-2</c:v>
                </c:pt>
                <c:pt idx="833">
                  <c:v>9.4745476259999906E-2</c:v>
                </c:pt>
                <c:pt idx="834">
                  <c:v>9.4335122019999995E-2</c:v>
                </c:pt>
                <c:pt idx="835">
                  <c:v>9.3926317719999999E-2</c:v>
                </c:pt>
                <c:pt idx="836">
                  <c:v>9.3519059799999998E-2</c:v>
                </c:pt>
                <c:pt idx="837">
                  <c:v>9.311334466E-2</c:v>
                </c:pt>
                <c:pt idx="838">
                  <c:v>9.2709168699999997E-2</c:v>
                </c:pt>
                <c:pt idx="839">
                  <c:v>9.2306528259999895E-2</c:v>
                </c:pt>
                <c:pt idx="840">
                  <c:v>9.1905419679999906E-2</c:v>
                </c:pt>
                <c:pt idx="841">
                  <c:v>9.1505839339999895E-2</c:v>
                </c:pt>
                <c:pt idx="842">
                  <c:v>9.1107783519999999E-2</c:v>
                </c:pt>
                <c:pt idx="843">
                  <c:v>9.0711248539999997E-2</c:v>
                </c:pt>
                <c:pt idx="844">
                  <c:v>9.0316230699999903E-2</c:v>
                </c:pt>
                <c:pt idx="845">
                  <c:v>8.992272624E-2</c:v>
                </c:pt>
                <c:pt idx="846">
                  <c:v>8.9530731439999997E-2</c:v>
                </c:pt>
                <c:pt idx="847">
                  <c:v>8.9140242559999999E-2</c:v>
                </c:pt>
                <c:pt idx="848">
                  <c:v>8.8751255799999998E-2</c:v>
                </c:pt>
                <c:pt idx="849">
                  <c:v>8.8363767419999906E-2</c:v>
                </c:pt>
                <c:pt idx="850">
                  <c:v>8.7977773580000002E-2</c:v>
                </c:pt>
                <c:pt idx="851">
                  <c:v>8.7593270520000002E-2</c:v>
                </c:pt>
                <c:pt idx="852">
                  <c:v>8.7210254379999894E-2</c:v>
                </c:pt>
                <c:pt idx="853">
                  <c:v>8.682872136E-2</c:v>
                </c:pt>
                <c:pt idx="854">
                  <c:v>8.6448667620000003E-2</c:v>
                </c:pt>
                <c:pt idx="855">
                  <c:v>8.6070089279999998E-2</c:v>
                </c:pt>
                <c:pt idx="856">
                  <c:v>8.5692982499999903E-2</c:v>
                </c:pt>
                <c:pt idx="857">
                  <c:v>8.5317343399999995E-2</c:v>
                </c:pt>
                <c:pt idx="858">
                  <c:v>8.4943168099999994E-2</c:v>
                </c:pt>
                <c:pt idx="859">
                  <c:v>8.4570452680000005E-2</c:v>
                </c:pt>
                <c:pt idx="860">
                  <c:v>8.4199193280000001E-2</c:v>
                </c:pt>
                <c:pt idx="861">
                  <c:v>8.3829385960000002E-2</c:v>
                </c:pt>
                <c:pt idx="862">
                  <c:v>8.3461026799999893E-2</c:v>
                </c:pt>
                <c:pt idx="863">
                  <c:v>8.3094111859999903E-2</c:v>
                </c:pt>
                <c:pt idx="864">
                  <c:v>8.272863724E-2</c:v>
                </c:pt>
                <c:pt idx="865">
                  <c:v>8.2364598940000006E-2</c:v>
                </c:pt>
                <c:pt idx="866">
                  <c:v>8.2001993039999999E-2</c:v>
                </c:pt>
                <c:pt idx="867">
                  <c:v>8.1640815559999996E-2</c:v>
                </c:pt>
                <c:pt idx="868">
                  <c:v>8.1281062539999893E-2</c:v>
                </c:pt>
                <c:pt idx="869">
                  <c:v>8.0922729999999998E-2</c:v>
                </c:pt>
                <c:pt idx="870">
                  <c:v>8.0565813959999996E-2</c:v>
                </c:pt>
                <c:pt idx="871">
                  <c:v>8.0210310399999901E-2</c:v>
                </c:pt>
                <c:pt idx="872">
                  <c:v>7.9856215359999996E-2</c:v>
                </c:pt>
                <c:pt idx="873">
                  <c:v>7.9503524840000006E-2</c:v>
                </c:pt>
                <c:pt idx="874">
                  <c:v>7.9152234779999997E-2</c:v>
                </c:pt>
                <c:pt idx="875">
                  <c:v>7.8802341220000002E-2</c:v>
                </c:pt>
                <c:pt idx="876">
                  <c:v>7.8453840119999896E-2</c:v>
                </c:pt>
                <c:pt idx="877">
                  <c:v>7.8106727439999996E-2</c:v>
                </c:pt>
                <c:pt idx="878">
                  <c:v>7.7760999179999998E-2</c:v>
                </c:pt>
                <c:pt idx="879">
                  <c:v>7.7416651279999998E-2</c:v>
                </c:pt>
                <c:pt idx="880">
                  <c:v>7.7073679719999996E-2</c:v>
                </c:pt>
                <c:pt idx="881">
                  <c:v>7.6732080459999893E-2</c:v>
                </c:pt>
                <c:pt idx="882">
                  <c:v>7.6391849419999894E-2</c:v>
                </c:pt>
                <c:pt idx="883">
                  <c:v>7.6052982579999998E-2</c:v>
                </c:pt>
                <c:pt idx="884">
                  <c:v>7.5715475879999994E-2</c:v>
                </c:pt>
                <c:pt idx="885">
                  <c:v>7.5379325260000005E-2</c:v>
                </c:pt>
                <c:pt idx="886">
                  <c:v>7.5044526659999999E-2</c:v>
                </c:pt>
                <c:pt idx="887">
                  <c:v>7.4711076019999906E-2</c:v>
                </c:pt>
                <c:pt idx="888">
                  <c:v>7.4378969259999997E-2</c:v>
                </c:pt>
                <c:pt idx="889">
                  <c:v>7.4048202339999994E-2</c:v>
                </c:pt>
                <c:pt idx="890">
                  <c:v>7.3718771180000003E-2</c:v>
                </c:pt>
                <c:pt idx="891">
                  <c:v>7.3390671699999993E-2</c:v>
                </c:pt>
                <c:pt idx="892">
                  <c:v>7.306389982E-2</c:v>
                </c:pt>
                <c:pt idx="893">
                  <c:v>7.2738451479999994E-2</c:v>
                </c:pt>
                <c:pt idx="894">
                  <c:v>7.2414322599999997E-2</c:v>
                </c:pt>
                <c:pt idx="895">
                  <c:v>7.2091509099999895E-2</c:v>
                </c:pt>
                <c:pt idx="896">
                  <c:v>7.1770006919999907E-2</c:v>
                </c:pt>
                <c:pt idx="897">
                  <c:v>7.1449811939999996E-2</c:v>
                </c:pt>
                <c:pt idx="898">
                  <c:v>7.1130920119999996E-2</c:v>
                </c:pt>
                <c:pt idx="899">
                  <c:v>7.0813327359999997E-2</c:v>
                </c:pt>
                <c:pt idx="900">
                  <c:v>7.0497029579999995E-2</c:v>
                </c:pt>
                <c:pt idx="901">
                  <c:v>7.0182022699999999E-2</c:v>
                </c:pt>
                <c:pt idx="902">
                  <c:v>6.9868302659999895E-2</c:v>
                </c:pt>
                <c:pt idx="903">
                  <c:v>6.9555865339999995E-2</c:v>
                </c:pt>
                <c:pt idx="904">
                  <c:v>6.9244706699999894E-2</c:v>
                </c:pt>
                <c:pt idx="905">
                  <c:v>6.8934822620000002E-2</c:v>
                </c:pt>
                <c:pt idx="906">
                  <c:v>6.8626209059999999E-2</c:v>
                </c:pt>
                <c:pt idx="907">
                  <c:v>6.8318861939999906E-2</c:v>
                </c:pt>
                <c:pt idx="908">
                  <c:v>6.8012777159999996E-2</c:v>
                </c:pt>
                <c:pt idx="909">
                  <c:v>6.770795064E-2</c:v>
                </c:pt>
                <c:pt idx="910">
                  <c:v>6.7404378340000001E-2</c:v>
                </c:pt>
                <c:pt idx="911">
                  <c:v>6.7102056179999994E-2</c:v>
                </c:pt>
                <c:pt idx="912">
                  <c:v>6.6800980059999904E-2</c:v>
                </c:pt>
                <c:pt idx="913">
                  <c:v>6.6501145939999895E-2</c:v>
                </c:pt>
                <c:pt idx="914">
                  <c:v>6.6202549759999896E-2</c:v>
                </c:pt>
                <c:pt idx="915">
                  <c:v>6.5905187439999999E-2</c:v>
                </c:pt>
                <c:pt idx="916">
                  <c:v>6.5609054900000005E-2</c:v>
                </c:pt>
                <c:pt idx="917">
                  <c:v>6.5314148119999998E-2</c:v>
                </c:pt>
                <c:pt idx="918">
                  <c:v>6.5020463019999905E-2</c:v>
                </c:pt>
                <c:pt idx="919">
                  <c:v>6.4727995560000001E-2</c:v>
                </c:pt>
                <c:pt idx="920">
                  <c:v>6.4436741679999895E-2</c:v>
                </c:pt>
                <c:pt idx="921">
                  <c:v>6.4146697340000003E-2</c:v>
                </c:pt>
                <c:pt idx="922">
                  <c:v>6.3857858479999904E-2</c:v>
                </c:pt>
                <c:pt idx="923">
                  <c:v>6.3570221060000001E-2</c:v>
                </c:pt>
                <c:pt idx="924">
                  <c:v>6.3283781060000002E-2</c:v>
                </c:pt>
                <c:pt idx="925">
                  <c:v>6.2998534440000004E-2</c:v>
                </c:pt>
                <c:pt idx="926">
                  <c:v>6.2714477159999907E-2</c:v>
                </c:pt>
                <c:pt idx="927">
                  <c:v>6.2431605199999997E-2</c:v>
                </c:pt>
                <c:pt idx="928">
                  <c:v>6.2149914520000002E-2</c:v>
                </c:pt>
                <c:pt idx="929">
                  <c:v>6.1869401139999898E-2</c:v>
                </c:pt>
                <c:pt idx="930">
                  <c:v>6.1590061020000003E-2</c:v>
                </c:pt>
                <c:pt idx="931">
                  <c:v>6.1311890139999999E-2</c:v>
                </c:pt>
                <c:pt idx="932">
                  <c:v>6.1034884519999902E-2</c:v>
                </c:pt>
                <c:pt idx="933">
                  <c:v>6.0759040139999998E-2</c:v>
                </c:pt>
                <c:pt idx="934">
                  <c:v>6.0484352999999998E-2</c:v>
                </c:pt>
                <c:pt idx="935">
                  <c:v>6.0210819119999898E-2</c:v>
                </c:pt>
                <c:pt idx="936">
                  <c:v>5.993843452E-2</c:v>
                </c:pt>
                <c:pt idx="937">
                  <c:v>5.9667195200000002E-2</c:v>
                </c:pt>
                <c:pt idx="938">
                  <c:v>5.9397097179999997E-2</c:v>
                </c:pt>
                <c:pt idx="939">
                  <c:v>5.9128136519999999E-2</c:v>
                </c:pt>
                <c:pt idx="940">
                  <c:v>5.8860309200000002E-2</c:v>
                </c:pt>
                <c:pt idx="941">
                  <c:v>5.8593611319999898E-2</c:v>
                </c:pt>
                <c:pt idx="942">
                  <c:v>5.8328038879999898E-2</c:v>
                </c:pt>
                <c:pt idx="943">
                  <c:v>5.8063587939999897E-2</c:v>
                </c:pt>
                <c:pt idx="944">
                  <c:v>5.780025456E-2</c:v>
                </c:pt>
                <c:pt idx="945">
                  <c:v>5.7538034779999997E-2</c:v>
                </c:pt>
                <c:pt idx="946">
                  <c:v>5.7276924719999997E-2</c:v>
                </c:pt>
                <c:pt idx="947">
                  <c:v>5.7016920399999997E-2</c:v>
                </c:pt>
                <c:pt idx="948">
                  <c:v>5.6758017919999897E-2</c:v>
                </c:pt>
                <c:pt idx="949">
                  <c:v>5.6500213340000001E-2</c:v>
                </c:pt>
                <c:pt idx="950">
                  <c:v>5.6243502799999998E-2</c:v>
                </c:pt>
                <c:pt idx="951">
                  <c:v>5.5987882359999998E-2</c:v>
                </c:pt>
                <c:pt idx="952">
                  <c:v>5.573334814E-2</c:v>
                </c:pt>
                <c:pt idx="953">
                  <c:v>5.5479896239999903E-2</c:v>
                </c:pt>
                <c:pt idx="954">
                  <c:v>5.5227522780000003E-2</c:v>
                </c:pt>
                <c:pt idx="955">
                  <c:v>5.4976223879999897E-2</c:v>
                </c:pt>
                <c:pt idx="956">
                  <c:v>5.4725995659999999E-2</c:v>
                </c:pt>
                <c:pt idx="957">
                  <c:v>5.4476834279999997E-2</c:v>
                </c:pt>
                <c:pt idx="958">
                  <c:v>5.4228735879999997E-2</c:v>
                </c:pt>
                <c:pt idx="959">
                  <c:v>5.3981696580000002E-2</c:v>
                </c:pt>
                <c:pt idx="960">
                  <c:v>5.3735712579999997E-2</c:v>
                </c:pt>
                <c:pt idx="961">
                  <c:v>5.3490780019999899E-2</c:v>
                </c:pt>
                <c:pt idx="962">
                  <c:v>5.3246895080000002E-2</c:v>
                </c:pt>
                <c:pt idx="963">
                  <c:v>5.3004053920000002E-2</c:v>
                </c:pt>
                <c:pt idx="964">
                  <c:v>5.2762252739999897E-2</c:v>
                </c:pt>
                <c:pt idx="965">
                  <c:v>5.2521487739999997E-2</c:v>
                </c:pt>
                <c:pt idx="966">
                  <c:v>5.2281755100000001E-2</c:v>
                </c:pt>
                <c:pt idx="967">
                  <c:v>5.2043051039999899E-2</c:v>
                </c:pt>
                <c:pt idx="968">
                  <c:v>5.18053718E-2</c:v>
                </c:pt>
                <c:pt idx="969">
                  <c:v>5.1568713559999903E-2</c:v>
                </c:pt>
                <c:pt idx="970">
                  <c:v>5.1333072559999998E-2</c:v>
                </c:pt>
                <c:pt idx="971">
                  <c:v>5.1098445040000003E-2</c:v>
                </c:pt>
                <c:pt idx="972">
                  <c:v>5.0864827279999997E-2</c:v>
                </c:pt>
                <c:pt idx="973">
                  <c:v>5.0632215479999999E-2</c:v>
                </c:pt>
                <c:pt idx="974">
                  <c:v>5.0400605939999898E-2</c:v>
                </c:pt>
                <c:pt idx="975">
                  <c:v>5.0169994919999898E-2</c:v>
                </c:pt>
                <c:pt idx="976">
                  <c:v>4.9940378679999897E-2</c:v>
                </c:pt>
                <c:pt idx="977">
                  <c:v>4.9711753519999999E-2</c:v>
                </c:pt>
                <c:pt idx="978">
                  <c:v>4.9484115740000001E-2</c:v>
                </c:pt>
                <c:pt idx="979">
                  <c:v>4.925746164E-2</c:v>
                </c:pt>
                <c:pt idx="980">
                  <c:v>4.9031787499999903E-2</c:v>
                </c:pt>
                <c:pt idx="981">
                  <c:v>4.8807089679999902E-2</c:v>
                </c:pt>
                <c:pt idx="982">
                  <c:v>4.8583364480000002E-2</c:v>
                </c:pt>
                <c:pt idx="983">
                  <c:v>4.8360608239999998E-2</c:v>
                </c:pt>
                <c:pt idx="984">
                  <c:v>4.81388172999999E-2</c:v>
                </c:pt>
                <c:pt idx="985">
                  <c:v>4.7917988019999899E-2</c:v>
                </c:pt>
                <c:pt idx="986">
                  <c:v>4.76981167399999E-2</c:v>
                </c:pt>
                <c:pt idx="987">
                  <c:v>4.7479199860000001E-2</c:v>
                </c:pt>
                <c:pt idx="988">
                  <c:v>4.7261233739999998E-2</c:v>
                </c:pt>
                <c:pt idx="989">
                  <c:v>4.704421474E-2</c:v>
                </c:pt>
                <c:pt idx="990">
                  <c:v>4.6828139299999898E-2</c:v>
                </c:pt>
                <c:pt idx="991">
                  <c:v>4.6613003799999997E-2</c:v>
                </c:pt>
                <c:pt idx="992">
                  <c:v>4.6398804639999902E-2</c:v>
                </c:pt>
                <c:pt idx="993">
                  <c:v>4.6185538239999997E-2</c:v>
                </c:pt>
                <c:pt idx="994">
                  <c:v>4.5973201039999897E-2</c:v>
                </c:pt>
                <c:pt idx="995">
                  <c:v>4.5761789479999898E-2</c:v>
                </c:pt>
                <c:pt idx="996">
                  <c:v>4.5551299999999899E-2</c:v>
                </c:pt>
                <c:pt idx="997">
                  <c:v>4.5341729060000002E-2</c:v>
                </c:pt>
                <c:pt idx="998">
                  <c:v>4.5133073119999999E-2</c:v>
                </c:pt>
                <c:pt idx="999">
                  <c:v>4.4925328639999901E-2</c:v>
                </c:pt>
                <c:pt idx="1000">
                  <c:v>4.4718492119999897E-2</c:v>
                </c:pt>
                <c:pt idx="1001">
                  <c:v>4.4512560039999899E-2</c:v>
                </c:pt>
                <c:pt idx="1002">
                  <c:v>4.4307528899999997E-2</c:v>
                </c:pt>
                <c:pt idx="1003">
                  <c:v>4.4103395219999897E-2</c:v>
                </c:pt>
                <c:pt idx="1004">
                  <c:v>4.3900155499999899E-2</c:v>
                </c:pt>
                <c:pt idx="1005">
                  <c:v>4.3697806259999999E-2</c:v>
                </c:pt>
                <c:pt idx="1006">
                  <c:v>4.3496344059999997E-2</c:v>
                </c:pt>
                <c:pt idx="1007">
                  <c:v>4.3295765440000002E-2</c:v>
                </c:pt>
                <c:pt idx="1008">
                  <c:v>4.3096066959999998E-2</c:v>
                </c:pt>
                <c:pt idx="1009">
                  <c:v>4.2897245139999901E-2</c:v>
                </c:pt>
                <c:pt idx="1010">
                  <c:v>4.2699296599999999E-2</c:v>
                </c:pt>
                <c:pt idx="1011">
                  <c:v>4.2502217919999898E-2</c:v>
                </c:pt>
                <c:pt idx="1012">
                  <c:v>4.2306005659999903E-2</c:v>
                </c:pt>
                <c:pt idx="1013">
                  <c:v>4.2110656419999899E-2</c:v>
                </c:pt>
                <c:pt idx="1014">
                  <c:v>4.1916166839999998E-2</c:v>
                </c:pt>
                <c:pt idx="1015">
                  <c:v>4.1722533540000002E-2</c:v>
                </c:pt>
                <c:pt idx="1016">
                  <c:v>4.1529753099999997E-2</c:v>
                </c:pt>
                <c:pt idx="1017">
                  <c:v>4.1337822199999999E-2</c:v>
                </c:pt>
                <c:pt idx="1018">
                  <c:v>4.1146737479999897E-2</c:v>
                </c:pt>
                <c:pt idx="1019">
                  <c:v>4.0956495599999997E-2</c:v>
                </c:pt>
                <c:pt idx="1020">
                  <c:v>4.07670932E-2</c:v>
                </c:pt>
                <c:pt idx="1021">
                  <c:v>4.0578526979999897E-2</c:v>
                </c:pt>
                <c:pt idx="1022">
                  <c:v>4.0390793600000002E-2</c:v>
                </c:pt>
                <c:pt idx="1023">
                  <c:v>4.0203889780000002E-2</c:v>
                </c:pt>
                <c:pt idx="1024">
                  <c:v>4.0017812219999997E-2</c:v>
                </c:pt>
                <c:pt idx="1025">
                  <c:v>3.9832557599999999E-2</c:v>
                </c:pt>
                <c:pt idx="1026">
                  <c:v>3.9648122679999898E-2</c:v>
                </c:pt>
                <c:pt idx="1027">
                  <c:v>3.9464504179999998E-2</c:v>
                </c:pt>
                <c:pt idx="1028">
                  <c:v>3.9281698839999997E-2</c:v>
                </c:pt>
                <c:pt idx="1029">
                  <c:v>3.9099703399999998E-2</c:v>
                </c:pt>
                <c:pt idx="1030">
                  <c:v>3.8918514619999997E-2</c:v>
                </c:pt>
                <c:pt idx="1031">
                  <c:v>3.87381293E-2</c:v>
                </c:pt>
                <c:pt idx="1032">
                  <c:v>3.8558544180000001E-2</c:v>
                </c:pt>
                <c:pt idx="1033">
                  <c:v>3.8379756080000001E-2</c:v>
                </c:pt>
                <c:pt idx="1034">
                  <c:v>3.8201761759999897E-2</c:v>
                </c:pt>
                <c:pt idx="1035">
                  <c:v>3.802455808E-2</c:v>
                </c:pt>
                <c:pt idx="1036">
                  <c:v>3.7848141799999999E-2</c:v>
                </c:pt>
                <c:pt idx="1037">
                  <c:v>3.7672509799999997E-2</c:v>
                </c:pt>
                <c:pt idx="1038">
                  <c:v>3.749765888E-2</c:v>
                </c:pt>
                <c:pt idx="1039">
                  <c:v>3.7323585899999998E-2</c:v>
                </c:pt>
                <c:pt idx="1040">
                  <c:v>3.7150287719999897E-2</c:v>
                </c:pt>
                <c:pt idx="1041">
                  <c:v>3.6977761199999903E-2</c:v>
                </c:pt>
                <c:pt idx="1042">
                  <c:v>3.68060032E-2</c:v>
                </c:pt>
                <c:pt idx="1043">
                  <c:v>3.6635010619999998E-2</c:v>
                </c:pt>
                <c:pt idx="1044">
                  <c:v>3.6464780359999997E-2</c:v>
                </c:pt>
                <c:pt idx="1045">
                  <c:v>3.6295309319999997E-2</c:v>
                </c:pt>
                <c:pt idx="1046">
                  <c:v>3.6126594399999899E-2</c:v>
                </c:pt>
                <c:pt idx="1047">
                  <c:v>3.595863254E-2</c:v>
                </c:pt>
                <c:pt idx="1048">
                  <c:v>3.5791420659999899E-2</c:v>
                </c:pt>
                <c:pt idx="1049">
                  <c:v>3.5624955699999898E-2</c:v>
                </c:pt>
                <c:pt idx="1050">
                  <c:v>3.5459234620000002E-2</c:v>
                </c:pt>
                <c:pt idx="1051">
                  <c:v>3.5294254399999898E-2</c:v>
                </c:pt>
                <c:pt idx="1052">
                  <c:v>3.5130011959999999E-2</c:v>
                </c:pt>
                <c:pt idx="1053">
                  <c:v>3.4966504339999899E-2</c:v>
                </c:pt>
                <c:pt idx="1054">
                  <c:v>3.4803728479999997E-2</c:v>
                </c:pt>
                <c:pt idx="1055">
                  <c:v>3.4641681420000001E-2</c:v>
                </c:pt>
                <c:pt idx="1056">
                  <c:v>3.4480360139999999E-2</c:v>
                </c:pt>
                <c:pt idx="1057">
                  <c:v>3.4319761659999899E-2</c:v>
                </c:pt>
                <c:pt idx="1058">
                  <c:v>3.4159883039999998E-2</c:v>
                </c:pt>
                <c:pt idx="1059">
                  <c:v>3.400072128E-2</c:v>
                </c:pt>
                <c:pt idx="1060">
                  <c:v>3.3842273459999898E-2</c:v>
                </c:pt>
                <c:pt idx="1061">
                  <c:v>3.3684536599999898E-2</c:v>
                </c:pt>
                <c:pt idx="1062">
                  <c:v>3.3527507819999899E-2</c:v>
                </c:pt>
                <c:pt idx="1063">
                  <c:v>3.3371184139999899E-2</c:v>
                </c:pt>
                <c:pt idx="1064">
                  <c:v>3.3215562679999998E-2</c:v>
                </c:pt>
                <c:pt idx="1065">
                  <c:v>3.3060640539999998E-2</c:v>
                </c:pt>
                <c:pt idx="1066">
                  <c:v>3.2906414799999999E-2</c:v>
                </c:pt>
                <c:pt idx="1067">
                  <c:v>3.2752882599999998E-2</c:v>
                </c:pt>
                <c:pt idx="1068">
                  <c:v>3.260004104E-2</c:v>
                </c:pt>
                <c:pt idx="1069">
                  <c:v>3.2447887279999997E-2</c:v>
                </c:pt>
                <c:pt idx="1070">
                  <c:v>3.2296418440000002E-2</c:v>
                </c:pt>
                <c:pt idx="1071">
                  <c:v>3.2145631699999899E-2</c:v>
                </c:pt>
                <c:pt idx="1072">
                  <c:v>3.19955242E-2</c:v>
                </c:pt>
                <c:pt idx="1073">
                  <c:v>3.18460931E-2</c:v>
                </c:pt>
                <c:pt idx="1074">
                  <c:v>3.1697335619999899E-2</c:v>
                </c:pt>
                <c:pt idx="1075">
                  <c:v>3.1549248939999899E-2</c:v>
                </c:pt>
                <c:pt idx="1076">
                  <c:v>3.1401830239999998E-2</c:v>
                </c:pt>
                <c:pt idx="1077">
                  <c:v>3.1255076739999998E-2</c:v>
                </c:pt>
                <c:pt idx="1078">
                  <c:v>3.1108985679999899E-2</c:v>
                </c:pt>
                <c:pt idx="1079">
                  <c:v>3.0963554259999901E-2</c:v>
                </c:pt>
                <c:pt idx="1080">
                  <c:v>3.0818779739999899E-2</c:v>
                </c:pt>
                <c:pt idx="1081">
                  <c:v>3.0674659359999999E-2</c:v>
                </c:pt>
                <c:pt idx="1082">
                  <c:v>3.0531190359999998E-2</c:v>
                </c:pt>
                <c:pt idx="1083">
                  <c:v>3.0388370039999901E-2</c:v>
                </c:pt>
                <c:pt idx="1084">
                  <c:v>3.0246195659999999E-2</c:v>
                </c:pt>
                <c:pt idx="1085">
                  <c:v>3.0104664499999999E-2</c:v>
                </c:pt>
                <c:pt idx="1086">
                  <c:v>2.9963773879999999E-2</c:v>
                </c:pt>
                <c:pt idx="1087">
                  <c:v>2.982352106E-2</c:v>
                </c:pt>
                <c:pt idx="1088">
                  <c:v>2.9683903399999999E-2</c:v>
                </c:pt>
                <c:pt idx="1089">
                  <c:v>2.9544918199999898E-2</c:v>
                </c:pt>
                <c:pt idx="1090">
                  <c:v>2.94065627999999E-2</c:v>
                </c:pt>
                <c:pt idx="1091">
                  <c:v>2.9268834519999998E-2</c:v>
                </c:pt>
                <c:pt idx="1092">
                  <c:v>2.9131730759999998E-2</c:v>
                </c:pt>
                <c:pt idx="1093">
                  <c:v>2.899524882E-2</c:v>
                </c:pt>
                <c:pt idx="1094">
                  <c:v>2.88593861199999E-2</c:v>
                </c:pt>
                <c:pt idx="1095">
                  <c:v>2.872414002E-2</c:v>
                </c:pt>
                <c:pt idx="1096">
                  <c:v>2.8589507900000002E-2</c:v>
                </c:pt>
                <c:pt idx="1097">
                  <c:v>2.8455487179999999E-2</c:v>
                </c:pt>
                <c:pt idx="1098">
                  <c:v>2.8322075259999899E-2</c:v>
                </c:pt>
                <c:pt idx="1099">
                  <c:v>2.81892695199999E-2</c:v>
                </c:pt>
                <c:pt idx="1100">
                  <c:v>2.8057067439999899E-2</c:v>
                </c:pt>
                <c:pt idx="1101">
                  <c:v>2.7925466439999901E-2</c:v>
                </c:pt>
                <c:pt idx="1102">
                  <c:v>2.7794463939999899E-2</c:v>
                </c:pt>
                <c:pt idx="1103">
                  <c:v>2.7664057400000001E-2</c:v>
                </c:pt>
                <c:pt idx="1104">
                  <c:v>2.75342443E-2</c:v>
                </c:pt>
                <c:pt idx="1105">
                  <c:v>2.7405022099999999E-2</c:v>
                </c:pt>
                <c:pt idx="1106">
                  <c:v>2.72763882799999E-2</c:v>
                </c:pt>
                <c:pt idx="1107">
                  <c:v>2.714834034E-2</c:v>
                </c:pt>
                <c:pt idx="1108">
                  <c:v>2.702087576E-2</c:v>
                </c:pt>
                <c:pt idx="1109">
                  <c:v>2.6893992059999899E-2</c:v>
                </c:pt>
                <c:pt idx="1110">
                  <c:v>2.6767686759999899E-2</c:v>
                </c:pt>
                <c:pt idx="1111">
                  <c:v>2.66419573799999E-2</c:v>
                </c:pt>
                <c:pt idx="1112">
                  <c:v>2.6516801459999899E-2</c:v>
                </c:pt>
                <c:pt idx="1113">
                  <c:v>2.6392216520000001E-2</c:v>
                </c:pt>
                <c:pt idx="1114">
                  <c:v>2.6268200160000001E-2</c:v>
                </c:pt>
                <c:pt idx="1115">
                  <c:v>2.6144749899999899E-2</c:v>
                </c:pt>
                <c:pt idx="1116">
                  <c:v>2.6021863319999901E-2</c:v>
                </c:pt>
                <c:pt idx="1117">
                  <c:v>2.5899538020000001E-2</c:v>
                </c:pt>
                <c:pt idx="1118">
                  <c:v>2.5777771559999999E-2</c:v>
                </c:pt>
                <c:pt idx="1119">
                  <c:v>2.5656561559999999E-2</c:v>
                </c:pt>
                <c:pt idx="1120">
                  <c:v>2.5535905599999999E-2</c:v>
                </c:pt>
                <c:pt idx="1121">
                  <c:v>2.5415801339999999E-2</c:v>
                </c:pt>
                <c:pt idx="1122">
                  <c:v>2.5296246359999899E-2</c:v>
                </c:pt>
                <c:pt idx="1123">
                  <c:v>2.517723832E-2</c:v>
                </c:pt>
                <c:pt idx="1124">
                  <c:v>2.5058774839999999E-2</c:v>
                </c:pt>
                <c:pt idx="1125">
                  <c:v>2.4940853599999899E-2</c:v>
                </c:pt>
                <c:pt idx="1126">
                  <c:v>2.482347222E-2</c:v>
                </c:pt>
                <c:pt idx="1127">
                  <c:v>2.4706628399999899E-2</c:v>
                </c:pt>
                <c:pt idx="1128">
                  <c:v>2.4590319819999901E-2</c:v>
                </c:pt>
                <c:pt idx="1129">
                  <c:v>2.4474544139999999E-2</c:v>
                </c:pt>
                <c:pt idx="1130">
                  <c:v>2.4359299080000001E-2</c:v>
                </c:pt>
                <c:pt idx="1131">
                  <c:v>2.4244582319999999E-2</c:v>
                </c:pt>
                <c:pt idx="1132">
                  <c:v>2.41303915799999E-2</c:v>
                </c:pt>
                <c:pt idx="1133">
                  <c:v>2.4016724579999999E-2</c:v>
                </c:pt>
                <c:pt idx="1134">
                  <c:v>2.39035790399999E-2</c:v>
                </c:pt>
                <c:pt idx="1135">
                  <c:v>2.3790952739999999E-2</c:v>
                </c:pt>
                <c:pt idx="1136">
                  <c:v>2.367884336E-2</c:v>
                </c:pt>
                <c:pt idx="1137">
                  <c:v>2.356724872E-2</c:v>
                </c:pt>
                <c:pt idx="1138">
                  <c:v>2.345616654E-2</c:v>
                </c:pt>
                <c:pt idx="1139">
                  <c:v>2.3345594599999998E-2</c:v>
                </c:pt>
                <c:pt idx="1140">
                  <c:v>2.3235530679999901E-2</c:v>
                </c:pt>
                <c:pt idx="1141">
                  <c:v>2.31259725799999E-2</c:v>
                </c:pt>
                <c:pt idx="1142">
                  <c:v>2.301691808E-2</c:v>
                </c:pt>
                <c:pt idx="1143">
                  <c:v>2.2908364999999899E-2</c:v>
                </c:pt>
                <c:pt idx="1144">
                  <c:v>2.280031116E-2</c:v>
                </c:pt>
                <c:pt idx="1145">
                  <c:v>2.26927543599999E-2</c:v>
                </c:pt>
                <c:pt idx="1146">
                  <c:v>2.2585692439999999E-2</c:v>
                </c:pt>
                <c:pt idx="1147">
                  <c:v>2.24791232599999E-2</c:v>
                </c:pt>
                <c:pt idx="1148">
                  <c:v>2.2373044639999999E-2</c:v>
                </c:pt>
                <c:pt idx="1149">
                  <c:v>2.22674544399999E-2</c:v>
                </c:pt>
                <c:pt idx="1150">
                  <c:v>2.2162350519999902E-2</c:v>
                </c:pt>
                <c:pt idx="1151">
                  <c:v>2.2057730759999901E-2</c:v>
                </c:pt>
                <c:pt idx="1152">
                  <c:v>2.1953593059999998E-2</c:v>
                </c:pt>
                <c:pt idx="1153">
                  <c:v>2.184993528E-2</c:v>
                </c:pt>
                <c:pt idx="1154">
                  <c:v>2.1746755319999998E-2</c:v>
                </c:pt>
                <c:pt idx="1155">
                  <c:v>2.1644051099999999E-2</c:v>
                </c:pt>
                <c:pt idx="1156">
                  <c:v>2.15418205199999E-2</c:v>
                </c:pt>
                <c:pt idx="1157">
                  <c:v>2.1440061520000001E-2</c:v>
                </c:pt>
                <c:pt idx="1158">
                  <c:v>2.1338771999999898E-2</c:v>
                </c:pt>
                <c:pt idx="1159">
                  <c:v>2.1237949919999999E-2</c:v>
                </c:pt>
                <c:pt idx="1160">
                  <c:v>2.11375932199999E-2</c:v>
                </c:pt>
                <c:pt idx="1161">
                  <c:v>2.1037699859999998E-2</c:v>
                </c:pt>
                <c:pt idx="1162">
                  <c:v>2.0938267779999999E-2</c:v>
                </c:pt>
                <c:pt idx="1163">
                  <c:v>2.0839294979999999E-2</c:v>
                </c:pt>
                <c:pt idx="1164">
                  <c:v>2.0740779399999899E-2</c:v>
                </c:pt>
                <c:pt idx="1165">
                  <c:v>2.0642719059999998E-2</c:v>
                </c:pt>
                <c:pt idx="1166">
                  <c:v>2.05451119599999E-2</c:v>
                </c:pt>
                <c:pt idx="1167">
                  <c:v>2.0447956059999901E-2</c:v>
                </c:pt>
                <c:pt idx="1168">
                  <c:v>2.03512493999999E-2</c:v>
                </c:pt>
                <c:pt idx="1169">
                  <c:v>2.025499E-2</c:v>
                </c:pt>
                <c:pt idx="1170">
                  <c:v>2.015917586E-2</c:v>
                </c:pt>
                <c:pt idx="1171">
                  <c:v>2.006380504E-2</c:v>
                </c:pt>
                <c:pt idx="1172">
                  <c:v>1.9968875571999899E-2</c:v>
                </c:pt>
                <c:pt idx="1173">
                  <c:v>1.9874385498E-2</c:v>
                </c:pt>
                <c:pt idx="1174">
                  <c:v>1.9780332879999901E-2</c:v>
                </c:pt>
                <c:pt idx="1175">
                  <c:v>1.9686715779999898E-2</c:v>
                </c:pt>
                <c:pt idx="1176">
                  <c:v>1.9593532269999998E-2</c:v>
                </c:pt>
                <c:pt idx="1177">
                  <c:v>1.9500780432000001E-2</c:v>
                </c:pt>
                <c:pt idx="1178">
                  <c:v>1.9408458351999999E-2</c:v>
                </c:pt>
                <c:pt idx="1179">
                  <c:v>1.9316564123999999E-2</c:v>
                </c:pt>
                <c:pt idx="1180">
                  <c:v>1.9225095851999999E-2</c:v>
                </c:pt>
                <c:pt idx="1181">
                  <c:v>1.9134051645999999E-2</c:v>
                </c:pt>
                <c:pt idx="1182">
                  <c:v>1.9043429622000001E-2</c:v>
                </c:pt>
                <c:pt idx="1183">
                  <c:v>1.8953227907999901E-2</c:v>
                </c:pt>
                <c:pt idx="1184">
                  <c:v>1.8863444633999998E-2</c:v>
                </c:pt>
                <c:pt idx="1185">
                  <c:v>1.8774077944E-2</c:v>
                </c:pt>
                <c:pt idx="1186">
                  <c:v>1.8685125981999999E-2</c:v>
                </c:pt>
                <c:pt idx="1187">
                  <c:v>1.8596586905999999E-2</c:v>
                </c:pt>
                <c:pt idx="1188">
                  <c:v>1.8508458876E-2</c:v>
                </c:pt>
                <c:pt idx="1189">
                  <c:v>1.8420740065999999E-2</c:v>
                </c:pt>
                <c:pt idx="1190">
                  <c:v>1.8333428651999901E-2</c:v>
                </c:pt>
                <c:pt idx="1191">
                  <c:v>1.8246522817999999E-2</c:v>
                </c:pt>
                <c:pt idx="1192">
                  <c:v>1.8160020755999901E-2</c:v>
                </c:pt>
                <c:pt idx="1193">
                  <c:v>1.8073920667999999E-2</c:v>
                </c:pt>
                <c:pt idx="1194">
                  <c:v>1.798822076E-2</c:v>
                </c:pt>
                <c:pt idx="1195">
                  <c:v>1.7902919245999901E-2</c:v>
                </c:pt>
                <c:pt idx="1196">
                  <c:v>1.7818014348E-2</c:v>
                </c:pt>
                <c:pt idx="1197">
                  <c:v>1.7733504293999999E-2</c:v>
                </c:pt>
                <c:pt idx="1198">
                  <c:v>1.7649387320000001E-2</c:v>
                </c:pt>
                <c:pt idx="1199">
                  <c:v>1.756566167E-2</c:v>
                </c:pt>
                <c:pt idx="1200">
                  <c:v>1.7482325595999999E-2</c:v>
                </c:pt>
                <c:pt idx="1201">
                  <c:v>1.7399377351999999E-2</c:v>
                </c:pt>
                <c:pt idx="1202">
                  <c:v>1.7316815204E-2</c:v>
                </c:pt>
                <c:pt idx="1203">
                  <c:v>1.7234637426E-2</c:v>
                </c:pt>
                <c:pt idx="1204">
                  <c:v>1.7152842293999999E-2</c:v>
                </c:pt>
                <c:pt idx="1205">
                  <c:v>1.7071428095999999E-2</c:v>
                </c:pt>
                <c:pt idx="1206">
                  <c:v>1.6990393124000001E-2</c:v>
                </c:pt>
                <c:pt idx="1207">
                  <c:v>1.6909735677999999E-2</c:v>
                </c:pt>
                <c:pt idx="1208">
                  <c:v>1.68294540639999E-2</c:v>
                </c:pt>
                <c:pt idx="1209">
                  <c:v>1.67495465979999E-2</c:v>
                </c:pt>
                <c:pt idx="1210">
                  <c:v>1.66700116019999E-2</c:v>
                </c:pt>
                <c:pt idx="1211">
                  <c:v>1.65908473999999E-2</c:v>
                </c:pt>
                <c:pt idx="1212">
                  <c:v>1.6512052329999999E-2</c:v>
                </c:pt>
                <c:pt idx="1213">
                  <c:v>1.6433624732E-2</c:v>
                </c:pt>
                <c:pt idx="1214">
                  <c:v>1.6355562954000001E-2</c:v>
                </c:pt>
                <c:pt idx="1215">
                  <c:v>1.6277865353999998E-2</c:v>
                </c:pt>
                <c:pt idx="1216">
                  <c:v>1.6200530290000001E-2</c:v>
                </c:pt>
                <c:pt idx="1217">
                  <c:v>1.6123556136E-2</c:v>
                </c:pt>
                <c:pt idx="1218">
                  <c:v>1.6046941264000001E-2</c:v>
                </c:pt>
                <c:pt idx="1219">
                  <c:v>1.5970684058E-2</c:v>
                </c:pt>
                <c:pt idx="1220">
                  <c:v>1.5894782907999901E-2</c:v>
                </c:pt>
                <c:pt idx="1221">
                  <c:v>1.5819236205999999E-2</c:v>
                </c:pt>
                <c:pt idx="1222">
                  <c:v>1.5744042359999998E-2</c:v>
                </c:pt>
                <c:pt idx="1223">
                  <c:v>1.5669199775999999E-2</c:v>
                </c:pt>
                <c:pt idx="1224">
                  <c:v>1.55947068699999E-2</c:v>
                </c:pt>
                <c:pt idx="1225">
                  <c:v>1.5520562064E-2</c:v>
                </c:pt>
                <c:pt idx="1226">
                  <c:v>1.544676379E-2</c:v>
                </c:pt>
                <c:pt idx="1227">
                  <c:v>1.5373310479999999E-2</c:v>
                </c:pt>
                <c:pt idx="1228">
                  <c:v>1.5300200579999999E-2</c:v>
                </c:pt>
                <c:pt idx="1229">
                  <c:v>1.5227432534E-2</c:v>
                </c:pt>
                <c:pt idx="1230">
                  <c:v>1.51550048019999E-2</c:v>
                </c:pt>
                <c:pt idx="1231">
                  <c:v>1.5082915841999899E-2</c:v>
                </c:pt>
                <c:pt idx="1232">
                  <c:v>1.5011164124E-2</c:v>
                </c:pt>
                <c:pt idx="1233">
                  <c:v>1.4939748122E-2</c:v>
                </c:pt>
                <c:pt idx="1234">
                  <c:v>1.48686663179999E-2</c:v>
                </c:pt>
                <c:pt idx="1235">
                  <c:v>1.47979171979999E-2</c:v>
                </c:pt>
                <c:pt idx="1236">
                  <c:v>1.4727499256000001E-2</c:v>
                </c:pt>
                <c:pt idx="1237">
                  <c:v>1.46574109919999E-2</c:v>
                </c:pt>
                <c:pt idx="1238">
                  <c:v>1.4587650914E-2</c:v>
                </c:pt>
                <c:pt idx="1239">
                  <c:v>1.4518217532E-2</c:v>
                </c:pt>
                <c:pt idx="1240">
                  <c:v>1.44491093679999E-2</c:v>
                </c:pt>
                <c:pt idx="1241">
                  <c:v>1.4380324944E-2</c:v>
                </c:pt>
                <c:pt idx="1242">
                  <c:v>1.4311862793999999E-2</c:v>
                </c:pt>
                <c:pt idx="1243">
                  <c:v>1.4243721453999899E-2</c:v>
                </c:pt>
                <c:pt idx="1244">
                  <c:v>1.4175899469999999E-2</c:v>
                </c:pt>
                <c:pt idx="1245">
                  <c:v>1.41083953899999E-2</c:v>
                </c:pt>
                <c:pt idx="1246">
                  <c:v>1.40412077719999E-2</c:v>
                </c:pt>
                <c:pt idx="1247">
                  <c:v>1.39743351759999E-2</c:v>
                </c:pt>
                <c:pt idx="1248">
                  <c:v>1.3907776171999999E-2</c:v>
                </c:pt>
                <c:pt idx="1249">
                  <c:v>1.3841529333999901E-2</c:v>
                </c:pt>
                <c:pt idx="1250">
                  <c:v>1.3775593243999899E-2</c:v>
                </c:pt>
                <c:pt idx="1251">
                  <c:v>1.3709966485999999E-2</c:v>
                </c:pt>
                <c:pt idx="1252">
                  <c:v>1.3644647653999999E-2</c:v>
                </c:pt>
                <c:pt idx="1253">
                  <c:v>1.3579635348E-2</c:v>
                </c:pt>
                <c:pt idx="1254">
                  <c:v>1.3514928169999999E-2</c:v>
                </c:pt>
                <c:pt idx="1255">
                  <c:v>1.345052473E-2</c:v>
                </c:pt>
                <c:pt idx="1256">
                  <c:v>1.33864236479999E-2</c:v>
                </c:pt>
                <c:pt idx="1257">
                  <c:v>1.3322623544E-2</c:v>
                </c:pt>
                <c:pt idx="1258">
                  <c:v>1.3259123046E-2</c:v>
                </c:pt>
                <c:pt idx="1259">
                  <c:v>1.3195920789999999E-2</c:v>
                </c:pt>
                <c:pt idx="1260">
                  <c:v>1.31330154139999E-2</c:v>
                </c:pt>
                <c:pt idx="1261">
                  <c:v>1.30704055659999E-2</c:v>
                </c:pt>
                <c:pt idx="1262">
                  <c:v>1.3008089893999999E-2</c:v>
                </c:pt>
                <c:pt idx="1263">
                  <c:v>1.2946067057999999E-2</c:v>
                </c:pt>
                <c:pt idx="1264">
                  <c:v>1.2884335721999899E-2</c:v>
                </c:pt>
                <c:pt idx="1265">
                  <c:v>1.2822894551999999E-2</c:v>
                </c:pt>
                <c:pt idx="1266">
                  <c:v>1.2761742224E-2</c:v>
                </c:pt>
                <c:pt idx="1267">
                  <c:v>1.27008774199999E-2</c:v>
                </c:pt>
                <c:pt idx="1268">
                  <c:v>1.26402988219999E-2</c:v>
                </c:pt>
                <c:pt idx="1269">
                  <c:v>1.25800051259999E-2</c:v>
                </c:pt>
                <c:pt idx="1270">
                  <c:v>1.2519995026E-2</c:v>
                </c:pt>
                <c:pt idx="1271">
                  <c:v>1.24602672259999E-2</c:v>
                </c:pt>
                <c:pt idx="1272">
                  <c:v>1.24008204339999E-2</c:v>
                </c:pt>
                <c:pt idx="1273">
                  <c:v>1.2341653364E-2</c:v>
                </c:pt>
                <c:pt idx="1274">
                  <c:v>1.2282764737999999E-2</c:v>
                </c:pt>
                <c:pt idx="1275">
                  <c:v>1.22241532759999E-2</c:v>
                </c:pt>
                <c:pt idx="1276">
                  <c:v>1.2165817714E-2</c:v>
                </c:pt>
                <c:pt idx="1277">
                  <c:v>1.21077567839999E-2</c:v>
                </c:pt>
                <c:pt idx="1278">
                  <c:v>1.2049969230000001E-2</c:v>
                </c:pt>
                <c:pt idx="1279">
                  <c:v>1.1992453798E-2</c:v>
                </c:pt>
                <c:pt idx="1280">
                  <c:v>1.19352092419999E-2</c:v>
                </c:pt>
                <c:pt idx="1281">
                  <c:v>1.1878234316E-2</c:v>
                </c:pt>
                <c:pt idx="1282">
                  <c:v>1.1821527785999901E-2</c:v>
                </c:pt>
                <c:pt idx="1283">
                  <c:v>1.17650884219999E-2</c:v>
                </c:pt>
                <c:pt idx="1284">
                  <c:v>1.1708914993999999E-2</c:v>
                </c:pt>
                <c:pt idx="1285">
                  <c:v>1.1653006283999999E-2</c:v>
                </c:pt>
                <c:pt idx="1286">
                  <c:v>1.1597361076E-2</c:v>
                </c:pt>
                <c:pt idx="1287">
                  <c:v>1.15419781599999E-2</c:v>
                </c:pt>
                <c:pt idx="1288">
                  <c:v>1.14868563319999E-2</c:v>
                </c:pt>
                <c:pt idx="1289">
                  <c:v>1.1431994387999999E-2</c:v>
                </c:pt>
                <c:pt idx="1290">
                  <c:v>1.1377391137999999E-2</c:v>
                </c:pt>
                <c:pt idx="1291">
                  <c:v>1.13230453919999E-2</c:v>
                </c:pt>
                <c:pt idx="1292">
                  <c:v>1.1268955964E-2</c:v>
                </c:pt>
                <c:pt idx="1293">
                  <c:v>1.1215121678E-2</c:v>
                </c:pt>
                <c:pt idx="1294">
                  <c:v>1.1161541358E-2</c:v>
                </c:pt>
                <c:pt idx="1295">
                  <c:v>1.11082138359999E-2</c:v>
                </c:pt>
                <c:pt idx="1296">
                  <c:v>1.1055137947999999E-2</c:v>
                </c:pt>
                <c:pt idx="1297">
                  <c:v>1.1002312536E-2</c:v>
                </c:pt>
                <c:pt idx="1298">
                  <c:v>1.0949736446000001E-2</c:v>
                </c:pt>
                <c:pt idx="1299">
                  <c:v>1.0897408532E-2</c:v>
                </c:pt>
                <c:pt idx="1300">
                  <c:v>1.0845327647999999E-2</c:v>
                </c:pt>
                <c:pt idx="1301">
                  <c:v>1.07934926559999E-2</c:v>
                </c:pt>
                <c:pt idx="1302">
                  <c:v>1.0741902423999999E-2</c:v>
                </c:pt>
                <c:pt idx="1303">
                  <c:v>1.0690555823999999E-2</c:v>
                </c:pt>
                <c:pt idx="1304">
                  <c:v>1.06394517299999E-2</c:v>
                </c:pt>
                <c:pt idx="1305">
                  <c:v>1.0588589025999901E-2</c:v>
                </c:pt>
                <c:pt idx="1306">
                  <c:v>1.0537966598E-2</c:v>
                </c:pt>
                <c:pt idx="1307">
                  <c:v>1.04875833359999E-2</c:v>
                </c:pt>
                <c:pt idx="1308">
                  <c:v>1.04374381379999E-2</c:v>
                </c:pt>
                <c:pt idx="1309">
                  <c:v>1.03875299019999E-2</c:v>
                </c:pt>
                <c:pt idx="1310">
                  <c:v>1.0337857537999999E-2</c:v>
                </c:pt>
                <c:pt idx="1311">
                  <c:v>1.02884199539999E-2</c:v>
                </c:pt>
                <c:pt idx="1312">
                  <c:v>1.0239216066E-2</c:v>
                </c:pt>
                <c:pt idx="1313">
                  <c:v>1.0190244794000001E-2</c:v>
                </c:pt>
                <c:pt idx="1314">
                  <c:v>1.0141505063999899E-2</c:v>
                </c:pt>
                <c:pt idx="1315">
                  <c:v>1.00929958039999E-2</c:v>
                </c:pt>
                <c:pt idx="1316">
                  <c:v>1.00447159519999E-2</c:v>
                </c:pt>
                <c:pt idx="1317">
                  <c:v>9.9966644440000006E-3</c:v>
                </c:pt>
                <c:pt idx="1318">
                  <c:v>9.9488402239999996E-3</c:v>
                </c:pt>
                <c:pt idx="1319">
                  <c:v>9.9012422399999897E-3</c:v>
                </c:pt>
                <c:pt idx="1320">
                  <c:v>9.8538694479999994E-3</c:v>
                </c:pt>
                <c:pt idx="1321">
                  <c:v>9.8067208039999895E-3</c:v>
                </c:pt>
                <c:pt idx="1322">
                  <c:v>9.7597952719999902E-3</c:v>
                </c:pt>
                <c:pt idx="1323">
                  <c:v>9.7130918159999899E-3</c:v>
                </c:pt>
                <c:pt idx="1324">
                  <c:v>9.6666094079999997E-3</c:v>
                </c:pt>
                <c:pt idx="1325">
                  <c:v>9.6203470279999995E-3</c:v>
                </c:pt>
                <c:pt idx="1326">
                  <c:v>9.5743036520000002E-3</c:v>
                </c:pt>
                <c:pt idx="1327">
                  <c:v>9.5284782680000006E-3</c:v>
                </c:pt>
                <c:pt idx="1328">
                  <c:v>9.4828698639999997E-3</c:v>
                </c:pt>
                <c:pt idx="1329">
                  <c:v>9.4374774359999997E-3</c:v>
                </c:pt>
                <c:pt idx="1330">
                  <c:v>9.3922999799999993E-3</c:v>
                </c:pt>
                <c:pt idx="1331">
                  <c:v>9.3473365020000001E-3</c:v>
                </c:pt>
                <c:pt idx="1332">
                  <c:v>9.3025860079999998E-3</c:v>
                </c:pt>
                <c:pt idx="1333">
                  <c:v>9.2580475079999999E-3</c:v>
                </c:pt>
                <c:pt idx="1334">
                  <c:v>9.2137200219999903E-3</c:v>
                </c:pt>
                <c:pt idx="1335">
                  <c:v>9.1696025699999992E-3</c:v>
                </c:pt>
                <c:pt idx="1336">
                  <c:v>9.1256941739999899E-3</c:v>
                </c:pt>
                <c:pt idx="1337">
                  <c:v>9.0819938659999992E-3</c:v>
                </c:pt>
                <c:pt idx="1338">
                  <c:v>9.0385006800000004E-3</c:v>
                </c:pt>
                <c:pt idx="1339">
                  <c:v>8.9952136519999993E-3</c:v>
                </c:pt>
                <c:pt idx="1340">
                  <c:v>8.9521318259999996E-3</c:v>
                </c:pt>
                <c:pt idx="1341">
                  <c:v>8.909254246E-3</c:v>
                </c:pt>
                <c:pt idx="1342">
                  <c:v>8.8665799659999999E-3</c:v>
                </c:pt>
                <c:pt idx="1343">
                  <c:v>8.8241080399999901E-3</c:v>
                </c:pt>
                <c:pt idx="1344">
                  <c:v>8.7818375259999994E-3</c:v>
                </c:pt>
                <c:pt idx="1345">
                  <c:v>8.7397674899999996E-3</c:v>
                </c:pt>
                <c:pt idx="1346">
                  <c:v>8.6978969959999996E-3</c:v>
                </c:pt>
                <c:pt idx="1347">
                  <c:v>8.6562251199999996E-3</c:v>
                </c:pt>
                <c:pt idx="1348">
                  <c:v>8.6147509339999997E-3</c:v>
                </c:pt>
                <c:pt idx="1349">
                  <c:v>8.5734735199999995E-3</c:v>
                </c:pt>
                <c:pt idx="1350">
                  <c:v>8.5323919619999904E-3</c:v>
                </c:pt>
                <c:pt idx="1351">
                  <c:v>8.4915053479999898E-3</c:v>
                </c:pt>
                <c:pt idx="1352">
                  <c:v>8.4508127699999998E-3</c:v>
                </c:pt>
                <c:pt idx="1353">
                  <c:v>8.4103133279999995E-3</c:v>
                </c:pt>
                <c:pt idx="1354">
                  <c:v>8.3700061159999901E-3</c:v>
                </c:pt>
                <c:pt idx="1355">
                  <c:v>8.3298902440000003E-3</c:v>
                </c:pt>
                <c:pt idx="1356">
                  <c:v>8.2899648179999997E-3</c:v>
                </c:pt>
                <c:pt idx="1357">
                  <c:v>8.2502289519999997E-3</c:v>
                </c:pt>
                <c:pt idx="1358">
                  <c:v>8.2106817619999901E-3</c:v>
                </c:pt>
                <c:pt idx="1359">
                  <c:v>8.1713223659999994E-3</c:v>
                </c:pt>
                <c:pt idx="1360">
                  <c:v>8.1321498919999999E-3</c:v>
                </c:pt>
                <c:pt idx="1361">
                  <c:v>8.0931634679999899E-3</c:v>
                </c:pt>
                <c:pt idx="1362">
                  <c:v>8.0543622239999998E-3</c:v>
                </c:pt>
                <c:pt idx="1363">
                  <c:v>8.015745296E-3</c:v>
                </c:pt>
                <c:pt idx="1364">
                  <c:v>7.9773118279999992E-3</c:v>
                </c:pt>
                <c:pt idx="1365">
                  <c:v>7.9390609599999992E-3</c:v>
                </c:pt>
                <c:pt idx="1366">
                  <c:v>7.9009918399999997E-3</c:v>
                </c:pt>
                <c:pt idx="1367">
                  <c:v>7.8631036219999999E-3</c:v>
                </c:pt>
                <c:pt idx="1368">
                  <c:v>7.8253954600000005E-3</c:v>
                </c:pt>
                <c:pt idx="1369">
                  <c:v>7.7878665139999997E-3</c:v>
                </c:pt>
                <c:pt idx="1370">
                  <c:v>7.750515946E-3</c:v>
                </c:pt>
                <c:pt idx="1371">
                  <c:v>7.71334292199999E-3</c:v>
                </c:pt>
                <c:pt idx="1372">
                  <c:v>7.6763466159999998E-3</c:v>
                </c:pt>
                <c:pt idx="1373">
                  <c:v>7.6395261979999999E-3</c:v>
                </c:pt>
                <c:pt idx="1374">
                  <c:v>7.6028808499999899E-3</c:v>
                </c:pt>
                <c:pt idx="1375">
                  <c:v>7.5664097500000001E-3</c:v>
                </c:pt>
                <c:pt idx="1376">
                  <c:v>7.5301120859999904E-3</c:v>
                </c:pt>
                <c:pt idx="1377">
                  <c:v>7.49398704799999E-3</c:v>
                </c:pt>
                <c:pt idx="1378">
                  <c:v>7.4580338260000004E-3</c:v>
                </c:pt>
                <c:pt idx="1379">
                  <c:v>7.4222516159999996E-3</c:v>
                </c:pt>
                <c:pt idx="1380">
                  <c:v>7.3866396219999996E-3</c:v>
                </c:pt>
                <c:pt idx="1381">
                  <c:v>7.3511970440000001E-3</c:v>
                </c:pt>
                <c:pt idx="1382">
                  <c:v>7.3159230899999999E-3</c:v>
                </c:pt>
                <c:pt idx="1383">
                  <c:v>7.2808169719999899E-3</c:v>
                </c:pt>
                <c:pt idx="1384">
                  <c:v>7.2458779039999898E-3</c:v>
                </c:pt>
                <c:pt idx="1385">
                  <c:v>7.2111051039999898E-3</c:v>
                </c:pt>
                <c:pt idx="1386">
                  <c:v>7.1764977919999999E-3</c:v>
                </c:pt>
                <c:pt idx="1387">
                  <c:v>7.1420551959999997E-3</c:v>
                </c:pt>
                <c:pt idx="1388">
                  <c:v>7.1077765419999897E-3</c:v>
                </c:pt>
                <c:pt idx="1389">
                  <c:v>7.0736610639999999E-3</c:v>
                </c:pt>
                <c:pt idx="1390">
                  <c:v>7.0397079959999996E-3</c:v>
                </c:pt>
                <c:pt idx="1391">
                  <c:v>7.0059165779999899E-3</c:v>
                </c:pt>
                <c:pt idx="1392">
                  <c:v>6.9722860519999897E-3</c:v>
                </c:pt>
                <c:pt idx="1393">
                  <c:v>6.938815662E-3</c:v>
                </c:pt>
                <c:pt idx="1394">
                  <c:v>6.9055046619999998E-3</c:v>
                </c:pt>
                <c:pt idx="1395">
                  <c:v>6.8723522999999996E-3</c:v>
                </c:pt>
                <c:pt idx="1396">
                  <c:v>6.8393578359999896E-3</c:v>
                </c:pt>
                <c:pt idx="1397">
                  <c:v>6.80652052599999E-3</c:v>
                </c:pt>
                <c:pt idx="1398">
                  <c:v>6.7738396359999899E-3</c:v>
                </c:pt>
                <c:pt idx="1399">
                  <c:v>6.7413144299999896E-3</c:v>
                </c:pt>
                <c:pt idx="1400">
                  <c:v>6.7089441799999903E-3</c:v>
                </c:pt>
                <c:pt idx="1401">
                  <c:v>6.6767281559999897E-3</c:v>
                </c:pt>
                <c:pt idx="1402">
                  <c:v>6.6446656359999898E-3</c:v>
                </c:pt>
                <c:pt idx="1403">
                  <c:v>6.61275589799999E-3</c:v>
                </c:pt>
                <c:pt idx="1404">
                  <c:v>6.5809982260000002E-3</c:v>
                </c:pt>
                <c:pt idx="1405">
                  <c:v>6.5493919079999997E-3</c:v>
                </c:pt>
                <c:pt idx="1406">
                  <c:v>6.5179362279999898E-3</c:v>
                </c:pt>
                <c:pt idx="1407">
                  <c:v>6.486630484E-3</c:v>
                </c:pt>
                <c:pt idx="1408">
                  <c:v>6.4554739679999898E-3</c:v>
                </c:pt>
                <c:pt idx="1409">
                  <c:v>6.4244659820000003E-3</c:v>
                </c:pt>
                <c:pt idx="1410">
                  <c:v>6.3936058259999899E-3</c:v>
                </c:pt>
                <c:pt idx="1411">
                  <c:v>6.3628928059999996E-3</c:v>
                </c:pt>
                <c:pt idx="1412">
                  <c:v>6.3323262299999896E-3</c:v>
                </c:pt>
                <c:pt idx="1413">
                  <c:v>6.3019054099999897E-3</c:v>
                </c:pt>
                <c:pt idx="1414">
                  <c:v>6.2716296619999999E-3</c:v>
                </c:pt>
                <c:pt idx="1415">
                  <c:v>6.2414983039999899E-3</c:v>
                </c:pt>
                <c:pt idx="1416">
                  <c:v>6.2115106539999999E-3</c:v>
                </c:pt>
                <c:pt idx="1417">
                  <c:v>6.1816660400000004E-3</c:v>
                </c:pt>
                <c:pt idx="1418">
                  <c:v>6.1519637860000002E-3</c:v>
                </c:pt>
                <c:pt idx="1419">
                  <c:v>6.1224032240000002E-3</c:v>
                </c:pt>
                <c:pt idx="1420">
                  <c:v>6.0929836899999996E-3</c:v>
                </c:pt>
                <c:pt idx="1421">
                  <c:v>6.0637045140000002E-3</c:v>
                </c:pt>
                <c:pt idx="1422">
                  <c:v>6.0345650420000002E-3</c:v>
                </c:pt>
                <c:pt idx="1423">
                  <c:v>6.0055646139999998E-3</c:v>
                </c:pt>
                <c:pt idx="1424">
                  <c:v>5.9767025739999998E-3</c:v>
                </c:pt>
                <c:pt idx="1425">
                  <c:v>5.9479782719999898E-3</c:v>
                </c:pt>
                <c:pt idx="1426">
                  <c:v>5.9193910599999898E-3</c:v>
                </c:pt>
                <c:pt idx="1427">
                  <c:v>5.8909402919999996E-3</c:v>
                </c:pt>
                <c:pt idx="1428">
                  <c:v>5.8626253259999898E-3</c:v>
                </c:pt>
                <c:pt idx="1429">
                  <c:v>5.8344455199999899E-3</c:v>
                </c:pt>
                <c:pt idx="1430">
                  <c:v>5.8064002399999997E-3</c:v>
                </c:pt>
                <c:pt idx="1431">
                  <c:v>5.7784888520000001E-3</c:v>
                </c:pt>
                <c:pt idx="1432">
                  <c:v>5.7507107239999997E-3</c:v>
                </c:pt>
                <c:pt idx="1433">
                  <c:v>5.7230652279999898E-3</c:v>
                </c:pt>
                <c:pt idx="1434">
                  <c:v>5.6955517419999997E-3</c:v>
                </c:pt>
                <c:pt idx="1435">
                  <c:v>5.6681696379999999E-3</c:v>
                </c:pt>
                <c:pt idx="1436">
                  <c:v>5.6409183019999996E-3</c:v>
                </c:pt>
                <c:pt idx="1437">
                  <c:v>5.6137971159999998E-3</c:v>
                </c:pt>
                <c:pt idx="1438">
                  <c:v>5.5868054639999897E-3</c:v>
                </c:pt>
                <c:pt idx="1439">
                  <c:v>5.5599427379999997E-3</c:v>
                </c:pt>
                <c:pt idx="1440">
                  <c:v>5.533208328E-3</c:v>
                </c:pt>
                <c:pt idx="1441">
                  <c:v>5.5066016319999904E-3</c:v>
                </c:pt>
                <c:pt idx="1442">
                  <c:v>5.4801220440000003E-3</c:v>
                </c:pt>
                <c:pt idx="1443">
                  <c:v>5.4537689639999999E-3</c:v>
                </c:pt>
                <c:pt idx="1444">
                  <c:v>5.42754179799999E-3</c:v>
                </c:pt>
                <c:pt idx="1445">
                  <c:v>5.4014399519999997E-3</c:v>
                </c:pt>
                <c:pt idx="1446">
                  <c:v>5.3754628319999899E-3</c:v>
                </c:pt>
                <c:pt idx="1447">
                  <c:v>5.3496098499999896E-3</c:v>
                </c:pt>
                <c:pt idx="1448">
                  <c:v>5.3238804199999996E-3</c:v>
                </c:pt>
                <c:pt idx="1449">
                  <c:v>5.2982739599999997E-3</c:v>
                </c:pt>
                <c:pt idx="1450">
                  <c:v>5.2727898879999999E-3</c:v>
                </c:pt>
                <c:pt idx="1451">
                  <c:v>5.2474276279999904E-3</c:v>
                </c:pt>
                <c:pt idx="1452">
                  <c:v>5.22218660199999E-3</c:v>
                </c:pt>
                <c:pt idx="1453">
                  <c:v>5.1970662380000001E-3</c:v>
                </c:pt>
                <c:pt idx="1454">
                  <c:v>5.1720659679999996E-3</c:v>
                </c:pt>
                <c:pt idx="1455">
                  <c:v>5.1471852219999899E-3</c:v>
                </c:pt>
                <c:pt idx="1456">
                  <c:v>5.1224234379999897E-3</c:v>
                </c:pt>
                <c:pt idx="1457">
                  <c:v>5.0977800519999899E-3</c:v>
                </c:pt>
                <c:pt idx="1458">
                  <c:v>5.0732545059999998E-3</c:v>
                </c:pt>
                <c:pt idx="1459">
                  <c:v>5.04884624E-3</c:v>
                </c:pt>
                <c:pt idx="1460">
                  <c:v>5.0245547040000003E-3</c:v>
                </c:pt>
                <c:pt idx="1461">
                  <c:v>5.0003793419999996E-3</c:v>
                </c:pt>
                <c:pt idx="1462">
                  <c:v>4.9763196080000001E-3</c:v>
                </c:pt>
                <c:pt idx="1463">
                  <c:v>4.95237495199999E-3</c:v>
                </c:pt>
                <c:pt idx="1464">
                  <c:v>4.9285448339999897E-3</c:v>
                </c:pt>
                <c:pt idx="1465">
                  <c:v>4.9048287079999997E-3</c:v>
                </c:pt>
                <c:pt idx="1466">
                  <c:v>4.8812260379999996E-3</c:v>
                </c:pt>
                <c:pt idx="1467">
                  <c:v>4.8577362860000002E-3</c:v>
                </c:pt>
                <c:pt idx="1468">
                  <c:v>4.8343589179999898E-3</c:v>
                </c:pt>
                <c:pt idx="1469">
                  <c:v>4.8110934019999999E-3</c:v>
                </c:pt>
                <c:pt idx="1470">
                  <c:v>4.7879392099999998E-3</c:v>
                </c:pt>
                <c:pt idx="1471">
                  <c:v>4.7648958140000001E-3</c:v>
                </c:pt>
                <c:pt idx="1472">
                  <c:v>4.7419626879999996E-3</c:v>
                </c:pt>
                <c:pt idx="1473">
                  <c:v>4.7191393139999899E-3</c:v>
                </c:pt>
                <c:pt idx="1474">
                  <c:v>4.6964251699999999E-3</c:v>
                </c:pt>
                <c:pt idx="1475">
                  <c:v>4.6738197379999997E-3</c:v>
                </c:pt>
                <c:pt idx="1476">
                  <c:v>4.651322506E-3</c:v>
                </c:pt>
                <c:pt idx="1477">
                  <c:v>4.6289329599999898E-3</c:v>
                </c:pt>
                <c:pt idx="1478">
                  <c:v>4.6066505879999997E-3</c:v>
                </c:pt>
                <c:pt idx="1479">
                  <c:v>4.5844748879999998E-3</c:v>
                </c:pt>
                <c:pt idx="1480">
                  <c:v>4.5624053479999998E-3</c:v>
                </c:pt>
                <c:pt idx="1481">
                  <c:v>4.5404414719999999E-3</c:v>
                </c:pt>
                <c:pt idx="1482">
                  <c:v>4.5185827539999997E-3</c:v>
                </c:pt>
                <c:pt idx="1483">
                  <c:v>4.4968286959999899E-3</c:v>
                </c:pt>
                <c:pt idx="1484">
                  <c:v>4.475178806E-3</c:v>
                </c:pt>
                <c:pt idx="1485">
                  <c:v>4.4536325879999897E-3</c:v>
                </c:pt>
                <c:pt idx="1486">
                  <c:v>4.4321895499999896E-3</c:v>
                </c:pt>
                <c:pt idx="1487">
                  <c:v>4.4108492039999997E-3</c:v>
                </c:pt>
                <c:pt idx="1488">
                  <c:v>4.3896110639999996E-3</c:v>
                </c:pt>
                <c:pt idx="1489">
                  <c:v>4.3684746439999998E-3</c:v>
                </c:pt>
                <c:pt idx="1490">
                  <c:v>4.3474394599999997E-3</c:v>
                </c:pt>
                <c:pt idx="1491">
                  <c:v>4.3265050359999899E-3</c:v>
                </c:pt>
                <c:pt idx="1492">
                  <c:v>4.3056708920000001E-3</c:v>
                </c:pt>
                <c:pt idx="1493">
                  <c:v>4.284936554E-3</c:v>
                </c:pt>
                <c:pt idx="1494">
                  <c:v>4.2643015459999899E-3</c:v>
                </c:pt>
                <c:pt idx="1495">
                  <c:v>4.2437653980000002E-3</c:v>
                </c:pt>
                <c:pt idx="1496">
                  <c:v>4.2233276419999998E-3</c:v>
                </c:pt>
                <c:pt idx="1497">
                  <c:v>4.2029878100000003E-3</c:v>
                </c:pt>
                <c:pt idx="1498">
                  <c:v>4.1827454399999998E-3</c:v>
                </c:pt>
                <c:pt idx="1499">
                  <c:v>4.16260006399999E-3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A-4219-B4F8-BE34538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024"/>
        <c:axId val="260506416"/>
      </c:scatterChart>
      <c:valAx>
        <c:axId val="1340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60506416"/>
        <c:crosses val="autoZero"/>
        <c:crossBetween val="midCat"/>
      </c:valAx>
      <c:valAx>
        <c:axId val="2605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0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0</xdr:row>
      <xdr:rowOff>121227</xdr:rowOff>
    </xdr:from>
    <xdr:to>
      <xdr:col>26</xdr:col>
      <xdr:colOff>8661</xdr:colOff>
      <xdr:row>106</xdr:row>
      <xdr:rowOff>25977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797888" y="121227"/>
          <a:ext cx="476250" cy="2001115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233797</xdr:colOff>
      <xdr:row>27</xdr:row>
      <xdr:rowOff>19675</xdr:rowOff>
    </xdr:from>
    <xdr:to>
      <xdr:col>25</xdr:col>
      <xdr:colOff>277092</xdr:colOff>
      <xdr:row>28</xdr:row>
      <xdr:rowOff>8658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512691" y="-972969"/>
          <a:ext cx="274733" cy="108325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65171</xdr:colOff>
      <xdr:row>99</xdr:row>
      <xdr:rowOff>50131</xdr:rowOff>
    </xdr:from>
    <xdr:to>
      <xdr:col>25</xdr:col>
      <xdr:colOff>85224</xdr:colOff>
      <xdr:row>104</xdr:row>
      <xdr:rowOff>55853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A8DD9E0-4314-431F-9D1C-ABC6AD9BFC05}"/>
            </a:ext>
          </a:extLst>
        </xdr:cNvPr>
        <xdr:cNvGrpSpPr>
          <a:grpSpLocks noChangeAspect="1"/>
        </xdr:cNvGrpSpPr>
      </xdr:nvGrpSpPr>
      <xdr:grpSpPr>
        <a:xfrm>
          <a:off x="255671" y="11986460"/>
          <a:ext cx="2356184" cy="632367"/>
          <a:chOff x="5805237" y="350213"/>
          <a:chExt cx="2115553" cy="632366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DEFB949B-D775-7465-B5C5-077245B749BB}"/>
              </a:ext>
            </a:extLst>
          </xdr:cNvPr>
          <xdr:cNvGrpSpPr>
            <a:grpSpLocks noChangeAspect="1"/>
          </xdr:cNvGrpSpPr>
        </xdr:nvGrpSpPr>
        <xdr:grpSpPr>
          <a:xfrm>
            <a:off x="5805237" y="350213"/>
            <a:ext cx="2115553" cy="632366"/>
            <a:chOff x="4612105" y="1218198"/>
            <a:chExt cx="2767263" cy="82717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F78BD922-9A97-C97C-79DB-63BFADCE2928}"/>
                </a:ext>
              </a:extLst>
            </xdr:cNvPr>
            <xdr:cNvSpPr/>
          </xdr:nvSpPr>
          <xdr:spPr>
            <a:xfrm>
              <a:off x="4612105" y="1218198"/>
              <a:ext cx="2767263" cy="827171"/>
            </a:xfrm>
            <a:prstGeom prst="rect">
              <a:avLst/>
            </a:prstGeom>
            <a:solidFill>
              <a:schemeClr val="bg1"/>
            </a:solidFill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595314C-4246-6C41-DCA3-2186F56958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27145" y="1285362"/>
              <a:ext cx="2712877" cy="708045"/>
            </a:xfrm>
            <a:prstGeom prst="rect">
              <a:avLst/>
            </a:prstGeom>
          </xdr:spPr>
        </xdr:pic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D26E82F-7C6B-F6ED-DC7A-714C48EF0234}"/>
                </a:ext>
              </a:extLst>
            </xdr:cNvPr>
            <xdr:cNvSpPr txBox="1"/>
          </xdr:nvSpPr>
          <xdr:spPr>
            <a:xfrm>
              <a:off x="6918157" y="1292391"/>
              <a:ext cx="446172" cy="20553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r"/>
              <a:endParaRPr lang="LID4096" sz="1100"/>
            </a:p>
          </xdr:txBody>
        </xdr:sp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84CA1A0-42C1-F04C-2DC8-7AFFBBE76358}"/>
              </a:ext>
            </a:extLst>
          </xdr:cNvPr>
          <xdr:cNvSpPr txBox="1"/>
        </xdr:nvSpPr>
        <xdr:spPr>
          <a:xfrm>
            <a:off x="5840329" y="590845"/>
            <a:ext cx="2070434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endParaRPr lang="LID4096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21AD995-B2FC-8C2D-539C-7A08BAB08E3B}"/>
              </a:ext>
            </a:extLst>
          </xdr:cNvPr>
          <xdr:cNvSpPr txBox="1"/>
        </xdr:nvSpPr>
        <xdr:spPr>
          <a:xfrm>
            <a:off x="5875421" y="578813"/>
            <a:ext cx="1933608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l"/>
            <a:r>
              <a:rPr lang="en-US" sz="11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Freundlich sorption</a:t>
            </a:r>
            <a:endParaRPr lang="LID4096" sz="1100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55CC8BF-B8EE-CC30-EDE7-848AA6BA78A8}"/>
              </a:ext>
            </a:extLst>
          </xdr:cNvPr>
          <xdr:cNvSpPr txBox="1"/>
        </xdr:nvSpPr>
        <xdr:spPr>
          <a:xfrm>
            <a:off x="5965658" y="576513"/>
            <a:ext cx="1741427" cy="157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r>
              <a:rPr lang="en-US" sz="1100" b="0" i="0" u="none" strike="noStrike" baseline="0">
                <a:solidFill>
                  <a:srgbClr val="0000FF"/>
                </a:solidFill>
                <a:latin typeface="+mn-lt"/>
                <a:ea typeface="+mn-ea"/>
                <a:cs typeface="+mn-cs"/>
              </a:rPr>
              <a:t>langmuir</a:t>
            </a:r>
            <a:endParaRPr lang="LID4096" sz="11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228600</xdr:colOff>
      <xdr:row>5</xdr:row>
      <xdr:rowOff>0</xdr:rowOff>
    </xdr:from>
    <xdr:to>
      <xdr:col>108</xdr:col>
      <xdr:colOff>533400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CEE92-1C07-4098-B898-461F99814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etami.com.b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/>
      <selection activeCell="AD12" sqref="AD12"/>
      <selection pane="bottomLeft" activeCell="AG108" sqref="AG108"/>
    </sheetView>
  </sheetViews>
  <sheetFormatPr defaultRowHeight="15.75" x14ac:dyDescent="0.25"/>
  <cols>
    <col min="1" max="1" width="2.28515625" style="81" hidden="1" customWidth="1"/>
    <col min="2" max="2" width="7" style="49" customWidth="1"/>
    <col min="3" max="3" width="7" style="82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54"/>
      <c r="B1" s="55"/>
      <c r="C1" s="55"/>
      <c r="D1" s="56" t="s">
        <v>106</v>
      </c>
      <c r="E1" s="57"/>
      <c r="F1" s="58">
        <v>1</v>
      </c>
      <c r="G1" s="58">
        <f>F1+1</f>
        <v>2</v>
      </c>
      <c r="H1" s="58">
        <f t="shared" ref="H1:Z1" si="0">G1+1</f>
        <v>3</v>
      </c>
      <c r="I1" s="58">
        <f t="shared" si="0"/>
        <v>4</v>
      </c>
      <c r="J1" s="58">
        <f t="shared" si="0"/>
        <v>5</v>
      </c>
      <c r="K1" s="58">
        <f t="shared" si="0"/>
        <v>6</v>
      </c>
      <c r="L1" s="58">
        <f t="shared" si="0"/>
        <v>7</v>
      </c>
      <c r="M1" s="58">
        <f t="shared" si="0"/>
        <v>8</v>
      </c>
      <c r="N1" s="58">
        <f t="shared" si="0"/>
        <v>9</v>
      </c>
      <c r="O1" s="58">
        <f t="shared" si="0"/>
        <v>10</v>
      </c>
      <c r="P1" s="58">
        <f t="shared" si="0"/>
        <v>11</v>
      </c>
      <c r="Q1" s="58">
        <f t="shared" si="0"/>
        <v>12</v>
      </c>
      <c r="R1" s="58">
        <f t="shared" si="0"/>
        <v>13</v>
      </c>
      <c r="S1" s="58">
        <f t="shared" si="0"/>
        <v>14</v>
      </c>
      <c r="T1" s="58">
        <f t="shared" si="0"/>
        <v>15</v>
      </c>
      <c r="U1" s="58">
        <f t="shared" si="0"/>
        <v>16</v>
      </c>
      <c r="V1" s="58">
        <f t="shared" si="0"/>
        <v>17</v>
      </c>
      <c r="W1" s="58">
        <f t="shared" si="0"/>
        <v>18</v>
      </c>
      <c r="X1" s="58">
        <f t="shared" si="0"/>
        <v>19</v>
      </c>
      <c r="Y1" s="58">
        <f t="shared" si="0"/>
        <v>20</v>
      </c>
      <c r="Z1" s="58">
        <f t="shared" si="0"/>
        <v>21</v>
      </c>
      <c r="AA1" s="59"/>
      <c r="AB1" s="59"/>
      <c r="AC1" s="59"/>
      <c r="AD1" s="59"/>
      <c r="AE1" s="59"/>
      <c r="AF1" s="59"/>
      <c r="AG1" s="60"/>
      <c r="AH1" s="60"/>
      <c r="AI1" s="59"/>
      <c r="AJ1" s="59"/>
    </row>
    <row r="2" spans="1:36" x14ac:dyDescent="0.25">
      <c r="A2" s="54"/>
      <c r="B2" s="61" t="s">
        <v>107</v>
      </c>
      <c r="C2" s="55"/>
      <c r="D2" s="57"/>
      <c r="E2" s="57"/>
      <c r="F2" s="57">
        <v>4.2000000000000003E-2</v>
      </c>
      <c r="G2" s="57">
        <v>3.9899999999999998E-2</v>
      </c>
      <c r="H2" s="57">
        <v>3.78E-2</v>
      </c>
      <c r="I2" s="57">
        <v>3.5700000000000003E-2</v>
      </c>
      <c r="J2" s="57">
        <v>3.3599999999999998E-2</v>
      </c>
      <c r="K2" s="57">
        <v>3.15E-2</v>
      </c>
      <c r="L2" s="57">
        <v>2.9399999999999999E-2</v>
      </c>
      <c r="M2" s="57">
        <v>2.7300000000000001E-2</v>
      </c>
      <c r="N2" s="57">
        <v>2.52E-2</v>
      </c>
      <c r="O2" s="57">
        <v>2.3099999999999999E-2</v>
      </c>
      <c r="P2" s="57">
        <v>2.1000000000000001E-2</v>
      </c>
      <c r="Q2" s="57">
        <v>1.89E-2</v>
      </c>
      <c r="R2" s="57">
        <v>1.6799999999999999E-2</v>
      </c>
      <c r="S2" s="57">
        <v>1.47E-2</v>
      </c>
      <c r="T2" s="57">
        <v>1.26E-2</v>
      </c>
      <c r="U2" s="57">
        <v>1.0500000000000001E-2</v>
      </c>
      <c r="V2" s="57">
        <v>8.3999999999999995E-3</v>
      </c>
      <c r="W2" s="57">
        <v>6.3E-3</v>
      </c>
      <c r="X2" s="57">
        <v>4.1999999999999997E-3</v>
      </c>
      <c r="Y2" s="57">
        <v>2.0999999999999999E-3</v>
      </c>
      <c r="Z2" s="57">
        <v>0</v>
      </c>
      <c r="AA2" s="59"/>
      <c r="AB2" s="59"/>
      <c r="AC2" s="59"/>
      <c r="AD2" s="59"/>
      <c r="AE2" s="59"/>
      <c r="AF2" s="59"/>
      <c r="AG2" s="60"/>
      <c r="AH2" s="60"/>
      <c r="AI2" s="59"/>
      <c r="AJ2" s="59"/>
    </row>
    <row r="3" spans="1:36" ht="23.25" customHeight="1" x14ac:dyDescent="0.25">
      <c r="A3" s="54">
        <v>714</v>
      </c>
      <c r="B3" s="62" t="s">
        <v>108</v>
      </c>
      <c r="C3" s="55"/>
      <c r="D3" s="63" t="s">
        <v>109</v>
      </c>
      <c r="E3" s="64"/>
      <c r="F3" s="65">
        <f t="array" ref="F3:Z3">TRANSPOSE(AH6:AH26)</f>
        <v>0.25</v>
      </c>
      <c r="G3" s="65">
        <v>0.75</v>
      </c>
      <c r="H3" s="65">
        <v>1.25</v>
      </c>
      <c r="I3" s="65">
        <v>1.75</v>
      </c>
      <c r="J3" s="65">
        <v>2.25</v>
      </c>
      <c r="K3" s="65">
        <v>2.75</v>
      </c>
      <c r="L3" s="65">
        <v>3.25</v>
      </c>
      <c r="M3" s="65">
        <v>3.75</v>
      </c>
      <c r="N3" s="65">
        <v>4.25</v>
      </c>
      <c r="O3" s="65">
        <v>4.75</v>
      </c>
      <c r="P3" s="65">
        <v>5.25</v>
      </c>
      <c r="Q3" s="65">
        <v>5.75</v>
      </c>
      <c r="R3" s="65">
        <v>6.25</v>
      </c>
      <c r="S3" s="65">
        <v>6.75</v>
      </c>
      <c r="T3" s="65">
        <v>7.25</v>
      </c>
      <c r="U3" s="65">
        <v>7.75</v>
      </c>
      <c r="V3" s="65">
        <v>8.25</v>
      </c>
      <c r="W3" s="65">
        <v>8.75</v>
      </c>
      <c r="X3" s="65">
        <v>9.25</v>
      </c>
      <c r="Y3" s="65">
        <v>9.75</v>
      </c>
      <c r="Z3" s="65">
        <v>10.25</v>
      </c>
      <c r="AA3" s="59"/>
      <c r="AB3" s="66" t="s">
        <v>110</v>
      </c>
      <c r="AC3" s="59"/>
      <c r="AD3" s="59"/>
      <c r="AE3" s="59"/>
      <c r="AF3" s="59"/>
      <c r="AG3" s="60"/>
      <c r="AH3" s="64" t="s">
        <v>111</v>
      </c>
      <c r="AI3" s="59"/>
      <c r="AJ3" s="59"/>
    </row>
    <row r="4" spans="1:36" ht="13.5" customHeight="1" x14ac:dyDescent="0.25">
      <c r="A4" s="55">
        <f>MAX(B6:B106)</f>
        <v>1800</v>
      </c>
      <c r="B4" s="67" t="s">
        <v>112</v>
      </c>
      <c r="C4" s="68">
        <v>60</v>
      </c>
      <c r="D4" s="59"/>
      <c r="E4" s="59"/>
      <c r="F4" s="69" t="str">
        <f t="shared" ref="F4:X4" si="1">_xlfn.CONCAT(ROUND(F3,0)," x (m)")</f>
        <v>0 x (m)</v>
      </c>
      <c r="G4" s="69" t="str">
        <f t="shared" si="1"/>
        <v>1 x (m)</v>
      </c>
      <c r="H4" s="69" t="str">
        <f t="shared" si="1"/>
        <v>1 x (m)</v>
      </c>
      <c r="I4" s="69" t="str">
        <f t="shared" si="1"/>
        <v>2 x (m)</v>
      </c>
      <c r="J4" s="69" t="str">
        <f t="shared" si="1"/>
        <v>2 x (m)</v>
      </c>
      <c r="K4" s="69" t="str">
        <f t="shared" si="1"/>
        <v>3 x (m)</v>
      </c>
      <c r="L4" s="69" t="str">
        <f t="shared" si="1"/>
        <v>3 x (m)</v>
      </c>
      <c r="M4" s="69" t="str">
        <f t="shared" si="1"/>
        <v>4 x (m)</v>
      </c>
      <c r="N4" s="69" t="str">
        <f t="shared" si="1"/>
        <v>4 x (m)</v>
      </c>
      <c r="O4" s="69" t="str">
        <f t="shared" si="1"/>
        <v>5 x (m)</v>
      </c>
      <c r="P4" s="69" t="str">
        <f t="shared" si="1"/>
        <v>5 x (m)</v>
      </c>
      <c r="Q4" s="69" t="str">
        <f t="shared" si="1"/>
        <v>6 x (m)</v>
      </c>
      <c r="R4" s="69" t="str">
        <f t="shared" si="1"/>
        <v>6 x (m)</v>
      </c>
      <c r="S4" s="69" t="str">
        <f t="shared" si="1"/>
        <v>7 x (m)</v>
      </c>
      <c r="T4" s="69" t="str">
        <f t="shared" si="1"/>
        <v>7 x (m)</v>
      </c>
      <c r="U4" s="69" t="str">
        <f t="shared" si="1"/>
        <v>8 x (m)</v>
      </c>
      <c r="V4" s="69" t="str">
        <f t="shared" si="1"/>
        <v>8 x (m)</v>
      </c>
      <c r="W4" s="69" t="str">
        <f t="shared" si="1"/>
        <v>9 x (m)</v>
      </c>
      <c r="X4" s="69" t="str">
        <f t="shared" si="1"/>
        <v>9 x (m)</v>
      </c>
      <c r="Y4" s="69" t="str">
        <f>_xlfn.CONCAT(ROUND(Y3,0)," x (m)")</f>
        <v>10 x (m)</v>
      </c>
      <c r="Z4" s="70" t="s">
        <v>113</v>
      </c>
      <c r="AA4" s="70"/>
      <c r="AB4" s="70"/>
      <c r="AC4" s="70"/>
      <c r="AD4" s="70"/>
      <c r="AE4" s="71" t="str">
        <f>_xlfn.CONCAT(ROUND(Z3,0),"x (m)"," B_through(C)")</f>
        <v>10x (m) B_through(C)</v>
      </c>
      <c r="AF4" s="70"/>
      <c r="AG4" s="60"/>
      <c r="AH4" s="60"/>
      <c r="AI4" s="59"/>
      <c r="AJ4" s="59"/>
    </row>
    <row r="5" spans="1:36" ht="16.5" customHeight="1" x14ac:dyDescent="0.25">
      <c r="A5" s="72"/>
      <c r="B5" s="73"/>
      <c r="C5" s="74"/>
      <c r="D5" s="75" t="s">
        <v>114</v>
      </c>
      <c r="E5" s="76"/>
      <c r="F5" s="76">
        <v>0</v>
      </c>
      <c r="G5" s="76">
        <v>1</v>
      </c>
      <c r="H5" s="76">
        <v>2</v>
      </c>
      <c r="I5" s="76">
        <v>3</v>
      </c>
      <c r="J5" s="76">
        <v>4</v>
      </c>
      <c r="K5" s="76">
        <v>5</v>
      </c>
      <c r="L5" s="76">
        <v>6</v>
      </c>
      <c r="M5" s="76">
        <v>7</v>
      </c>
      <c r="N5" s="76">
        <v>8</v>
      </c>
      <c r="O5" s="76">
        <v>9</v>
      </c>
      <c r="P5" s="76">
        <v>10</v>
      </c>
      <c r="Q5" s="76">
        <v>11</v>
      </c>
      <c r="R5" s="76">
        <v>12</v>
      </c>
      <c r="S5" s="76">
        <v>13</v>
      </c>
      <c r="T5" s="76">
        <v>14</v>
      </c>
      <c r="U5" s="76">
        <v>15</v>
      </c>
      <c r="V5" s="76">
        <v>16</v>
      </c>
      <c r="W5" s="76">
        <v>17</v>
      </c>
      <c r="X5" s="76">
        <v>18</v>
      </c>
      <c r="Y5" s="76">
        <v>19</v>
      </c>
      <c r="Z5" s="76">
        <v>20</v>
      </c>
      <c r="AA5" s="77"/>
      <c r="AB5" s="77"/>
      <c r="AC5" s="77"/>
      <c r="AD5" s="77"/>
      <c r="AE5" s="77"/>
      <c r="AF5" s="59"/>
      <c r="AG5" s="60"/>
      <c r="AH5" s="60"/>
      <c r="AI5" s="59"/>
      <c r="AJ5" s="59"/>
    </row>
    <row r="6" spans="1:36" ht="10.5" customHeight="1" x14ac:dyDescent="0.25">
      <c r="A6" s="72">
        <v>0</v>
      </c>
      <c r="B6" s="73">
        <v>0</v>
      </c>
      <c r="C6" s="74" t="str">
        <f t="shared" ref="C6" si="2">_xlfn.CONCAT(B6/$C$4," min")</f>
        <v>0 min</v>
      </c>
      <c r="D6" s="76"/>
      <c r="E6" s="76">
        <v>0</v>
      </c>
      <c r="F6" s="76">
        <v>1</v>
      </c>
      <c r="G6" s="76">
        <v>0</v>
      </c>
      <c r="H6" s="76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7"/>
      <c r="AB6" s="77">
        <v>0</v>
      </c>
      <c r="AC6" s="77"/>
      <c r="AD6" s="77"/>
      <c r="AE6" s="77"/>
      <c r="AF6" s="59"/>
      <c r="AG6" s="60">
        <v>0</v>
      </c>
      <c r="AH6" s="65">
        <v>0.25</v>
      </c>
      <c r="AI6" s="59"/>
      <c r="AJ6" s="59"/>
    </row>
    <row r="7" spans="1:36" ht="14.25" customHeight="1" x14ac:dyDescent="0.25">
      <c r="A7" s="72">
        <v>1</v>
      </c>
      <c r="B7" s="73">
        <v>18</v>
      </c>
      <c r="C7" s="74" t="str">
        <f>_xlfn.CONCAT(B7/$C$4," min")</f>
        <v>0.3 min</v>
      </c>
      <c r="D7" s="76"/>
      <c r="E7" s="76">
        <v>1</v>
      </c>
      <c r="F7" s="76">
        <v>1</v>
      </c>
      <c r="G7" s="78">
        <v>0.5218756</v>
      </c>
      <c r="H7" s="78">
        <v>0.1029137</v>
      </c>
      <c r="I7" s="78">
        <v>1.9875919999999998E-2</v>
      </c>
      <c r="J7" s="78">
        <v>3.8675044E-3</v>
      </c>
      <c r="K7" s="78">
        <v>7.5261760000000001E-4</v>
      </c>
      <c r="L7" s="78">
        <v>1.4645977E-4</v>
      </c>
      <c r="M7" s="78">
        <v>2.8501160000000001E-5</v>
      </c>
      <c r="N7" s="78">
        <v>5.5463419999999996E-6</v>
      </c>
      <c r="O7" s="78">
        <v>1.0793213999999999E-6</v>
      </c>
      <c r="P7" s="78">
        <v>2.1003653000000001E-7</v>
      </c>
      <c r="Q7" s="78">
        <v>4.0873229999999999E-8</v>
      </c>
      <c r="R7" s="78">
        <v>7.9539539999999998E-9</v>
      </c>
      <c r="S7" s="78">
        <v>1.5478441E-9</v>
      </c>
      <c r="T7" s="78">
        <v>3.0121133000000002E-10</v>
      </c>
      <c r="U7" s="78">
        <v>5.8615899999999999E-11</v>
      </c>
      <c r="V7" s="78">
        <v>1.1406683000000001E-11</v>
      </c>
      <c r="W7" s="78">
        <v>2.2197303E-12</v>
      </c>
      <c r="X7" s="78">
        <v>4.3187405000000002E-13</v>
      </c>
      <c r="Y7" s="78">
        <v>8.359743E-14</v>
      </c>
      <c r="Z7" s="78">
        <v>1.3942047000000001E-14</v>
      </c>
      <c r="AA7" s="77"/>
      <c r="AB7" s="77">
        <v>1.3942047000000001E-14</v>
      </c>
      <c r="AC7" s="79"/>
      <c r="AD7" s="77">
        <f>AVERAGE(G7:Z7)</f>
        <v>3.2473359468947069E-2</v>
      </c>
      <c r="AE7" s="77">
        <f>G7/MAX($G$7:$G$106)</f>
        <v>0.5218753912498435</v>
      </c>
      <c r="AF7" s="59"/>
      <c r="AG7" s="60">
        <v>1</v>
      </c>
      <c r="AH7" s="65">
        <v>0.75</v>
      </c>
      <c r="AI7" s="59"/>
      <c r="AJ7" s="59"/>
    </row>
    <row r="8" spans="1:36" ht="14.25" customHeight="1" x14ac:dyDescent="0.25">
      <c r="A8" s="72">
        <v>2</v>
      </c>
      <c r="B8" s="73">
        <v>36</v>
      </c>
      <c r="C8" s="74" t="str">
        <f t="shared" ref="C8:C71" si="3">_xlfn.CONCAT(B8/$C$4," min")</f>
        <v>0.6 min</v>
      </c>
      <c r="D8" s="76"/>
      <c r="E8" s="76">
        <v>2</v>
      </c>
      <c r="F8" s="76">
        <v>1</v>
      </c>
      <c r="G8" s="78">
        <v>0.76303529999999997</v>
      </c>
      <c r="H8" s="78">
        <v>0.34161085000000002</v>
      </c>
      <c r="I8" s="78">
        <v>9.1556299999999993E-2</v>
      </c>
      <c r="J8" s="78">
        <v>2.245403E-2</v>
      </c>
      <c r="K8" s="78">
        <v>5.2848966000000001E-3</v>
      </c>
      <c r="L8" s="78">
        <v>1.2072315E-3</v>
      </c>
      <c r="M8" s="78">
        <v>2.6972166999999998E-4</v>
      </c>
      <c r="N8" s="78">
        <v>5.9258870000000001E-5</v>
      </c>
      <c r="O8" s="78">
        <v>1.2849433E-5</v>
      </c>
      <c r="P8" s="78">
        <v>2.7569159999999998E-6</v>
      </c>
      <c r="Q8" s="78">
        <v>5.8639479999999999E-7</v>
      </c>
      <c r="R8" s="78">
        <v>1.2382284000000001E-7</v>
      </c>
      <c r="S8" s="78">
        <v>2.5985583000000001E-8</v>
      </c>
      <c r="T8" s="78">
        <v>5.4245235000000001E-9</v>
      </c>
      <c r="U8" s="78">
        <v>1.1271729E-9</v>
      </c>
      <c r="V8" s="78">
        <v>2.3327349999999999E-10</v>
      </c>
      <c r="W8" s="78">
        <v>4.8104545000000001E-11</v>
      </c>
      <c r="X8" s="78">
        <v>9.8862529999999995E-12</v>
      </c>
      <c r="Y8" s="78">
        <v>2.0150067E-12</v>
      </c>
      <c r="Z8" s="78">
        <v>3.5268369999999998E-13</v>
      </c>
      <c r="AA8" s="77"/>
      <c r="AB8" s="77">
        <v>3.5268369999999998E-13</v>
      </c>
      <c r="AC8" s="79"/>
      <c r="AD8" s="77">
        <f t="shared" ref="AD8:AD71" si="4">AVERAGE(G8:Z8)</f>
        <v>6.1274696901877569E-2</v>
      </c>
      <c r="AE8" s="77">
        <f t="shared" ref="AE8:AE71" si="5">G8/MAX($G$7:$G$106)</f>
        <v>0.76303499478600201</v>
      </c>
      <c r="AF8" s="59"/>
      <c r="AG8" s="60">
        <v>2</v>
      </c>
      <c r="AH8" s="65">
        <v>1.25</v>
      </c>
      <c r="AI8" s="59"/>
      <c r="AJ8" s="59"/>
    </row>
    <row r="9" spans="1:36" ht="14.25" customHeight="1" x14ac:dyDescent="0.25">
      <c r="A9" s="72">
        <v>3</v>
      </c>
      <c r="B9" s="73">
        <v>54</v>
      </c>
      <c r="C9" s="74" t="str">
        <f t="shared" si="3"/>
        <v>0.9 min</v>
      </c>
      <c r="D9" s="76"/>
      <c r="E9" s="76">
        <v>3</v>
      </c>
      <c r="F9" s="76">
        <v>1</v>
      </c>
      <c r="G9" s="78">
        <v>0.86851674000000001</v>
      </c>
      <c r="H9" s="78">
        <v>0.5547337</v>
      </c>
      <c r="I9" s="78">
        <v>0.24091482</v>
      </c>
      <c r="J9" s="78">
        <v>7.6113040000000007E-2</v>
      </c>
      <c r="K9" s="78">
        <v>2.1520419999999998E-2</v>
      </c>
      <c r="L9" s="78">
        <v>5.7144889999999997E-3</v>
      </c>
      <c r="M9" s="78">
        <v>1.451686E-3</v>
      </c>
      <c r="N9" s="78">
        <v>3.5683452999999999E-4</v>
      </c>
      <c r="O9" s="78">
        <v>8.5510369999999998E-5</v>
      </c>
      <c r="P9" s="78">
        <v>2.0083864000000001E-5</v>
      </c>
      <c r="Q9" s="78">
        <v>4.6393597999999999E-6</v>
      </c>
      <c r="R9" s="78">
        <v>1.0569344000000001E-6</v>
      </c>
      <c r="S9" s="78">
        <v>2.3797724999999999E-7</v>
      </c>
      <c r="T9" s="78">
        <v>5.304445E-8</v>
      </c>
      <c r="U9" s="78">
        <v>1.1720265E-8</v>
      </c>
      <c r="V9" s="78">
        <v>2.5697787999999998E-9</v>
      </c>
      <c r="W9" s="78">
        <v>5.5962380000000005E-10</v>
      </c>
      <c r="X9" s="78">
        <v>1.2110422000000001E-10</v>
      </c>
      <c r="Y9" s="78">
        <v>2.5915825E-11</v>
      </c>
      <c r="Z9" s="78">
        <v>4.7509526999999996E-12</v>
      </c>
      <c r="AA9" s="77"/>
      <c r="AB9" s="77">
        <v>4.7509526999999996E-12</v>
      </c>
      <c r="AC9" s="79"/>
      <c r="AD9" s="77">
        <f t="shared" si="4"/>
        <v>8.8471666304066929E-2</v>
      </c>
      <c r="AE9" s="77">
        <f t="shared" si="5"/>
        <v>0.86851639259344293</v>
      </c>
      <c r="AF9" s="59"/>
      <c r="AG9" s="60">
        <v>3</v>
      </c>
      <c r="AH9" s="65">
        <v>1.75</v>
      </c>
      <c r="AI9" s="59"/>
      <c r="AJ9" s="59"/>
    </row>
    <row r="10" spans="1:36" ht="14.25" customHeight="1" x14ac:dyDescent="0.25">
      <c r="A10" s="72">
        <v>4</v>
      </c>
      <c r="B10" s="73">
        <v>72</v>
      </c>
      <c r="C10" s="74" t="str">
        <f t="shared" si="3"/>
        <v>1.2 min</v>
      </c>
      <c r="D10" s="76"/>
      <c r="E10" s="76">
        <v>4</v>
      </c>
      <c r="F10" s="76">
        <v>1</v>
      </c>
      <c r="G10" s="78">
        <v>0.92053545000000003</v>
      </c>
      <c r="H10" s="78">
        <v>0.70170175999999995</v>
      </c>
      <c r="I10" s="78">
        <v>0.40867057000000001</v>
      </c>
      <c r="J10" s="78">
        <v>0.17785074000000001</v>
      </c>
      <c r="K10" s="78">
        <v>6.1894513999999998E-2</v>
      </c>
      <c r="L10" s="78">
        <v>1.9252268999999999E-2</v>
      </c>
      <c r="M10" s="78">
        <v>5.5769877999999997E-3</v>
      </c>
      <c r="N10" s="78">
        <v>1.5347353000000001E-3</v>
      </c>
      <c r="O10" s="78">
        <v>4.062084E-4</v>
      </c>
      <c r="P10" s="78">
        <v>1.04267776E-4</v>
      </c>
      <c r="Q10" s="78">
        <v>2.6108728E-5</v>
      </c>
      <c r="R10" s="78">
        <v>6.4043456000000001E-6</v>
      </c>
      <c r="S10" s="78">
        <v>1.5440245000000001E-6</v>
      </c>
      <c r="T10" s="78">
        <v>3.6678687999999998E-7</v>
      </c>
      <c r="U10" s="78">
        <v>8.6015620000000005E-8</v>
      </c>
      <c r="V10" s="78">
        <v>1.9945355999999999E-8</v>
      </c>
      <c r="W10" s="78">
        <v>4.5790433999999998E-9</v>
      </c>
      <c r="X10" s="78">
        <v>1.0416927E-9</v>
      </c>
      <c r="Y10" s="78">
        <v>2.3368393E-10</v>
      </c>
      <c r="Z10" s="78">
        <v>4.4824629999999997E-11</v>
      </c>
      <c r="AA10" s="77"/>
      <c r="AB10" s="77">
        <v>4.4824629999999997E-11</v>
      </c>
      <c r="AC10" s="79"/>
      <c r="AD10" s="77">
        <f t="shared" si="4"/>
        <v>0.11487810190105999</v>
      </c>
      <c r="AE10" s="77">
        <f t="shared" si="5"/>
        <v>0.92053508178596732</v>
      </c>
      <c r="AF10" s="59"/>
      <c r="AG10" s="60">
        <v>4</v>
      </c>
      <c r="AH10" s="65">
        <v>2.25</v>
      </c>
      <c r="AI10" s="59"/>
      <c r="AJ10" s="59"/>
    </row>
    <row r="11" spans="1:36" ht="14.25" customHeight="1" x14ac:dyDescent="0.25">
      <c r="A11" s="72">
        <v>5</v>
      </c>
      <c r="B11" s="73">
        <v>90</v>
      </c>
      <c r="C11" s="74" t="str">
        <f t="shared" si="3"/>
        <v>1.5 min</v>
      </c>
      <c r="D11" s="76"/>
      <c r="E11" s="76">
        <v>5</v>
      </c>
      <c r="F11" s="76">
        <v>1</v>
      </c>
      <c r="G11" s="78">
        <v>0.94897467000000002</v>
      </c>
      <c r="H11" s="78">
        <v>0.79767239999999995</v>
      </c>
      <c r="I11" s="78">
        <v>0.55520879999999995</v>
      </c>
      <c r="J11" s="78">
        <v>0.30651270000000003</v>
      </c>
      <c r="K11" s="78">
        <v>0.13486667999999999</v>
      </c>
      <c r="L11" s="78">
        <v>4.9946089999999999E-2</v>
      </c>
      <c r="M11" s="78">
        <v>1.6632885E-2</v>
      </c>
      <c r="N11" s="78">
        <v>5.1485230000000003E-3</v>
      </c>
      <c r="O11" s="78">
        <v>1.5092472000000001E-3</v>
      </c>
      <c r="P11" s="78">
        <v>4.2410335000000001E-4</v>
      </c>
      <c r="Q11" s="78">
        <v>1.1520263E-4</v>
      </c>
      <c r="R11" s="78">
        <v>3.0434300000000001E-5</v>
      </c>
      <c r="S11" s="78">
        <v>7.854702E-6</v>
      </c>
      <c r="T11" s="78">
        <v>1.9873696000000001E-6</v>
      </c>
      <c r="U11" s="78">
        <v>4.9430559999999996E-7</v>
      </c>
      <c r="V11" s="78">
        <v>1.2111805000000001E-7</v>
      </c>
      <c r="W11" s="78">
        <v>2.9291520000000001E-8</v>
      </c>
      <c r="X11" s="78">
        <v>6.9995710000000004E-9</v>
      </c>
      <c r="Y11" s="78">
        <v>1.6447633E-9</v>
      </c>
      <c r="Z11" s="78">
        <v>3.2998676000000001E-10</v>
      </c>
      <c r="AA11" s="77"/>
      <c r="AB11" s="77">
        <v>3.2998676000000001E-10</v>
      </c>
      <c r="AC11" s="79"/>
      <c r="AD11" s="77">
        <f t="shared" si="4"/>
        <v>0.14085261156205453</v>
      </c>
      <c r="AE11" s="77">
        <f t="shared" si="5"/>
        <v>0.94897429041028381</v>
      </c>
      <c r="AF11" s="59"/>
      <c r="AG11" s="60">
        <v>5</v>
      </c>
      <c r="AH11" s="65">
        <v>2.75</v>
      </c>
      <c r="AI11" s="59"/>
      <c r="AJ11" s="59"/>
    </row>
    <row r="12" spans="1:36" ht="14.25" customHeight="1" x14ac:dyDescent="0.25">
      <c r="A12" s="72">
        <v>6</v>
      </c>
      <c r="B12" s="73">
        <v>108</v>
      </c>
      <c r="C12" s="74" t="str">
        <f t="shared" si="3"/>
        <v>1.8 min</v>
      </c>
      <c r="D12" s="76"/>
      <c r="E12" s="76">
        <v>6</v>
      </c>
      <c r="F12" s="76">
        <v>1</v>
      </c>
      <c r="G12" s="78">
        <v>0.96581899999999998</v>
      </c>
      <c r="H12" s="78">
        <v>0.86028355000000001</v>
      </c>
      <c r="I12" s="78">
        <v>0.6702707</v>
      </c>
      <c r="J12" s="78">
        <v>0.43666561999999998</v>
      </c>
      <c r="K12" s="78">
        <v>0.2334907</v>
      </c>
      <c r="L12" s="78">
        <v>0.1039972</v>
      </c>
      <c r="M12" s="78">
        <v>4.0210962000000003E-2</v>
      </c>
      <c r="N12" s="78">
        <v>1.4092335500000001E-2</v>
      </c>
      <c r="O12" s="78">
        <v>4.5959455999999999E-3</v>
      </c>
      <c r="P12" s="78">
        <v>1.4182381999999999E-3</v>
      </c>
      <c r="Q12" s="78">
        <v>4.1883235000000002E-4</v>
      </c>
      <c r="R12" s="78">
        <v>1.1933681E-4</v>
      </c>
      <c r="S12" s="78">
        <v>3.3003543999999997E-5</v>
      </c>
      <c r="T12" s="78">
        <v>8.8998629999999997E-6</v>
      </c>
      <c r="U12" s="78">
        <v>2.3485253999999999E-6</v>
      </c>
      <c r="V12" s="78">
        <v>6.0817547000000002E-7</v>
      </c>
      <c r="W12" s="78">
        <v>1.5490841999999999E-7</v>
      </c>
      <c r="X12" s="78">
        <v>3.8871466000000001E-8</v>
      </c>
      <c r="Y12" s="78">
        <v>9.5636129999999995E-9</v>
      </c>
      <c r="Z12" s="78">
        <v>2.00753E-9</v>
      </c>
      <c r="AA12" s="77"/>
      <c r="AB12" s="77">
        <v>2.00753E-9</v>
      </c>
      <c r="AC12" s="79"/>
      <c r="AD12" s="77">
        <f t="shared" si="4"/>
        <v>0.16657137429594493</v>
      </c>
      <c r="AE12" s="77">
        <f t="shared" si="5"/>
        <v>0.9658186136725545</v>
      </c>
      <c r="AF12" s="59"/>
      <c r="AG12" s="60">
        <v>6</v>
      </c>
      <c r="AH12" s="65">
        <v>3.25</v>
      </c>
      <c r="AI12" s="59"/>
      <c r="AJ12" s="59"/>
    </row>
    <row r="13" spans="1:36" ht="14.25" customHeight="1" x14ac:dyDescent="0.25">
      <c r="A13" s="72">
        <v>7</v>
      </c>
      <c r="B13" s="73">
        <v>126</v>
      </c>
      <c r="C13" s="74" t="str">
        <f t="shared" si="3"/>
        <v>2.1 min</v>
      </c>
      <c r="D13" s="76"/>
      <c r="E13" s="76">
        <v>7</v>
      </c>
      <c r="F13" s="76">
        <v>1</v>
      </c>
      <c r="G13" s="78">
        <v>0.97640157000000005</v>
      </c>
      <c r="H13" s="78">
        <v>0.9017944</v>
      </c>
      <c r="I13" s="78">
        <v>0.75648093000000005</v>
      </c>
      <c r="J13" s="78">
        <v>0.55324180000000001</v>
      </c>
      <c r="K13" s="78">
        <v>0.3434584</v>
      </c>
      <c r="L13" s="78">
        <v>0.18007203999999999</v>
      </c>
      <c r="M13" s="78">
        <v>8.1100099999999994E-2</v>
      </c>
      <c r="N13" s="78">
        <v>3.2368670000000002E-2</v>
      </c>
      <c r="O13" s="78">
        <v>1.1801664E-2</v>
      </c>
      <c r="P13" s="78">
        <v>4.01447E-3</v>
      </c>
      <c r="Q13" s="78">
        <v>1.2926420999999999E-3</v>
      </c>
      <c r="R13" s="78">
        <v>3.9810597000000002E-4</v>
      </c>
      <c r="S13" s="78">
        <v>1.1817196E-4</v>
      </c>
      <c r="T13" s="78">
        <v>3.4005275999999999E-5</v>
      </c>
      <c r="U13" s="78">
        <v>9.5290619999999993E-6</v>
      </c>
      <c r="V13" s="78">
        <v>2.6096104E-6</v>
      </c>
      <c r="W13" s="78">
        <v>7.0042835999999996E-7</v>
      </c>
      <c r="X13" s="78">
        <v>1.8462323000000001E-7</v>
      </c>
      <c r="Y13" s="78">
        <v>4.7570275E-8</v>
      </c>
      <c r="Z13" s="78">
        <v>1.044984E-8</v>
      </c>
      <c r="AA13" s="77"/>
      <c r="AB13" s="77">
        <v>1.044984E-8</v>
      </c>
      <c r="AC13" s="79"/>
      <c r="AD13" s="77">
        <f t="shared" si="4"/>
        <v>0.19212950255250527</v>
      </c>
      <c r="AE13" s="77">
        <f t="shared" si="5"/>
        <v>0.97640117943952831</v>
      </c>
      <c r="AF13" s="59"/>
      <c r="AG13" s="60">
        <v>7</v>
      </c>
      <c r="AH13" s="65">
        <v>3.75</v>
      </c>
      <c r="AI13" s="59"/>
      <c r="AJ13" s="59"/>
    </row>
    <row r="14" spans="1:36" ht="14.25" customHeight="1" x14ac:dyDescent="0.25">
      <c r="A14" s="72">
        <v>8</v>
      </c>
      <c r="B14" s="73">
        <v>144</v>
      </c>
      <c r="C14" s="74" t="str">
        <f t="shared" si="3"/>
        <v>2.4 min</v>
      </c>
      <c r="D14" s="76"/>
      <c r="E14" s="76">
        <v>8</v>
      </c>
      <c r="F14" s="76">
        <v>1</v>
      </c>
      <c r="G14" s="78">
        <v>0.98334109999999997</v>
      </c>
      <c r="H14" s="78">
        <v>0.92987883000000005</v>
      </c>
      <c r="I14" s="78">
        <v>0.81985399999999997</v>
      </c>
      <c r="J14" s="78">
        <v>0.65073323000000005</v>
      </c>
      <c r="K14" s="78">
        <v>0.45201587999999998</v>
      </c>
      <c r="L14" s="78">
        <v>0.27082627999999997</v>
      </c>
      <c r="M14" s="78">
        <v>0.14021575</v>
      </c>
      <c r="N14" s="78">
        <v>6.3756495999999996E-2</v>
      </c>
      <c r="O14" s="78">
        <v>2.6075569999999999E-2</v>
      </c>
      <c r="P14" s="78">
        <v>9.8117210000000007E-3</v>
      </c>
      <c r="Q14" s="78">
        <v>3.4552321E-3</v>
      </c>
      <c r="R14" s="78">
        <v>1.1531239999999999E-3</v>
      </c>
      <c r="S14" s="78">
        <v>3.6813090000000002E-4</v>
      </c>
      <c r="T14" s="78">
        <v>1.1322546000000001E-4</v>
      </c>
      <c r="U14" s="78">
        <v>3.3736272999999997E-5</v>
      </c>
      <c r="V14" s="78">
        <v>9.7803250000000002E-6</v>
      </c>
      <c r="W14" s="78">
        <v>2.7683744999999999E-6</v>
      </c>
      <c r="X14" s="78">
        <v>7.6698683E-7</v>
      </c>
      <c r="Y14" s="78">
        <v>2.0706365999999999E-7</v>
      </c>
      <c r="Z14" s="78">
        <v>4.7632167000000003E-8</v>
      </c>
      <c r="AA14" s="77"/>
      <c r="AB14" s="77">
        <v>4.7632167000000003E-8</v>
      </c>
      <c r="AC14" s="79"/>
      <c r="AD14" s="77">
        <f t="shared" si="4"/>
        <v>0.21758229380575783</v>
      </c>
      <c r="AE14" s="77">
        <f t="shared" si="5"/>
        <v>0.98334070666371731</v>
      </c>
      <c r="AF14" s="59"/>
      <c r="AG14" s="60">
        <v>8</v>
      </c>
      <c r="AH14" s="65">
        <v>4.25</v>
      </c>
      <c r="AI14" s="59"/>
      <c r="AJ14" s="59"/>
    </row>
    <row r="15" spans="1:36" ht="14.25" customHeight="1" x14ac:dyDescent="0.25">
      <c r="A15" s="72">
        <v>9</v>
      </c>
      <c r="B15" s="73">
        <v>162</v>
      </c>
      <c r="C15" s="74" t="str">
        <f t="shared" si="3"/>
        <v>2.7 min</v>
      </c>
      <c r="D15" s="76"/>
      <c r="E15" s="76">
        <v>9</v>
      </c>
      <c r="F15" s="76">
        <v>1</v>
      </c>
      <c r="G15" s="78">
        <v>0.98803823999999996</v>
      </c>
      <c r="H15" s="78">
        <v>0.94925576</v>
      </c>
      <c r="I15" s="78">
        <v>0.86618406000000003</v>
      </c>
      <c r="J15" s="78">
        <v>0.72911744999999994</v>
      </c>
      <c r="K15" s="78">
        <v>0.55113745000000003</v>
      </c>
      <c r="L15" s="78">
        <v>0.36725485000000002</v>
      </c>
      <c r="M15" s="78">
        <v>0.21426340999999999</v>
      </c>
      <c r="N15" s="78">
        <v>0.11000701</v>
      </c>
      <c r="O15" s="78">
        <v>5.0428300000000002E-2</v>
      </c>
      <c r="P15" s="78">
        <v>2.1029424000000001E-2</v>
      </c>
      <c r="Q15" s="78">
        <v>8.1191140000000002E-3</v>
      </c>
      <c r="R15" s="78">
        <v>2.9432146999999998E-3</v>
      </c>
      <c r="S15" s="78">
        <v>1.0126879000000001E-3</v>
      </c>
      <c r="T15" s="78">
        <v>3.3350938000000001E-4</v>
      </c>
      <c r="U15" s="78">
        <v>1.0581852E-4</v>
      </c>
      <c r="V15" s="78">
        <v>3.2515323E-5</v>
      </c>
      <c r="W15" s="78">
        <v>9.7159740000000004E-6</v>
      </c>
      <c r="X15" s="78">
        <v>2.8317271999999999E-6</v>
      </c>
      <c r="Y15" s="78">
        <v>8.0155270000000003E-7</v>
      </c>
      <c r="Z15" s="78">
        <v>1.9325425E-7</v>
      </c>
      <c r="AA15" s="77"/>
      <c r="AB15" s="77">
        <v>1.9325425E-7</v>
      </c>
      <c r="AC15" s="79"/>
      <c r="AD15" s="77">
        <f t="shared" si="4"/>
        <v>0.24296381781655754</v>
      </c>
      <c r="AE15" s="77">
        <f t="shared" si="5"/>
        <v>0.98803784478486201</v>
      </c>
      <c r="AF15" s="59"/>
      <c r="AG15" s="60">
        <v>9</v>
      </c>
      <c r="AH15" s="65">
        <v>4.75</v>
      </c>
      <c r="AI15" s="59"/>
      <c r="AJ15" s="59"/>
    </row>
    <row r="16" spans="1:36" ht="14.25" customHeight="1" x14ac:dyDescent="0.25">
      <c r="A16" s="72">
        <v>10</v>
      </c>
      <c r="B16" s="73">
        <v>180</v>
      </c>
      <c r="C16" s="74" t="str">
        <f t="shared" si="3"/>
        <v>3 min</v>
      </c>
      <c r="D16" s="76"/>
      <c r="E16" s="76">
        <v>10</v>
      </c>
      <c r="F16" s="76">
        <v>1</v>
      </c>
      <c r="G16" s="78">
        <v>0.99129469999999997</v>
      </c>
      <c r="H16" s="78">
        <v>0.96285944999999995</v>
      </c>
      <c r="I16" s="78">
        <v>0.900092</v>
      </c>
      <c r="J16" s="78">
        <v>0.79073649999999995</v>
      </c>
      <c r="K16" s="78">
        <v>0.63715670000000002</v>
      </c>
      <c r="L16" s="78">
        <v>0.4617597</v>
      </c>
      <c r="M16" s="78">
        <v>0.29753864000000002</v>
      </c>
      <c r="N16" s="78">
        <v>0.17009270000000001</v>
      </c>
      <c r="O16" s="78">
        <v>8.6826109999999998E-2</v>
      </c>
      <c r="P16" s="78">
        <v>4.0077846E-2</v>
      </c>
      <c r="Q16" s="78">
        <v>1.6980752000000002E-2</v>
      </c>
      <c r="R16" s="78">
        <v>6.6977080000000001E-3</v>
      </c>
      <c r="S16" s="78">
        <v>2.4883302E-3</v>
      </c>
      <c r="T16" s="78">
        <v>8.7899650000000001E-4</v>
      </c>
      <c r="U16" s="78">
        <v>2.9745203000000001E-4</v>
      </c>
      <c r="V16" s="78">
        <v>9.70064E-5</v>
      </c>
      <c r="W16" s="78">
        <v>3.0635724999999997E-5</v>
      </c>
      <c r="X16" s="78">
        <v>9.4020099999999998E-6</v>
      </c>
      <c r="Y16" s="78">
        <v>2.7927119999999999E-6</v>
      </c>
      <c r="Z16" s="78">
        <v>7.0642557000000003E-7</v>
      </c>
      <c r="AA16" s="77"/>
      <c r="AB16" s="77">
        <v>7.0642557000000003E-7</v>
      </c>
      <c r="AC16" s="79"/>
      <c r="AD16" s="77">
        <f t="shared" si="4"/>
        <v>0.26829590640012846</v>
      </c>
      <c r="AE16" s="77">
        <f t="shared" si="5"/>
        <v>0.99129430348227854</v>
      </c>
      <c r="AF16" s="59"/>
      <c r="AG16" s="60">
        <v>10</v>
      </c>
      <c r="AH16" s="65">
        <v>5.25</v>
      </c>
      <c r="AI16" s="59"/>
      <c r="AJ16" s="59"/>
    </row>
    <row r="17" spans="1:36" ht="14.25" customHeight="1" x14ac:dyDescent="0.25">
      <c r="A17" s="72">
        <v>11</v>
      </c>
      <c r="B17" s="73">
        <v>198</v>
      </c>
      <c r="C17" s="74" t="str">
        <f t="shared" si="3"/>
        <v>3.3 min</v>
      </c>
      <c r="D17" s="76"/>
      <c r="E17" s="76">
        <v>11</v>
      </c>
      <c r="F17" s="76">
        <v>1</v>
      </c>
      <c r="G17" s="78">
        <v>0.99359494000000004</v>
      </c>
      <c r="H17" s="78">
        <v>0.97255415000000001</v>
      </c>
      <c r="I17" s="78">
        <v>0.92501235000000004</v>
      </c>
      <c r="J17" s="78">
        <v>0.83857197000000006</v>
      </c>
      <c r="K17" s="78">
        <v>0.70934324999999998</v>
      </c>
      <c r="L17" s="78">
        <v>0.5492572</v>
      </c>
      <c r="M17" s="78">
        <v>0.38398826000000003</v>
      </c>
      <c r="N17" s="78">
        <v>0.24075708000000001</v>
      </c>
      <c r="O17" s="78">
        <v>0.13546242999999999</v>
      </c>
      <c r="P17" s="78">
        <v>6.8864140000000004E-2</v>
      </c>
      <c r="Q17" s="78">
        <v>3.1975582000000002E-2</v>
      </c>
      <c r="R17" s="78">
        <v>1.3728588999999999E-2</v>
      </c>
      <c r="S17" s="78">
        <v>5.5137019999999997E-3</v>
      </c>
      <c r="T17" s="78">
        <v>2.0920996999999998E-3</v>
      </c>
      <c r="U17" s="78">
        <v>7.5614599999999997E-4</v>
      </c>
      <c r="V17" s="78">
        <v>2.6207333000000002E-4</v>
      </c>
      <c r="W17" s="78">
        <v>8.7578779999999994E-5</v>
      </c>
      <c r="X17" s="78">
        <v>2.8331879000000001E-5</v>
      </c>
      <c r="Y17" s="78">
        <v>8.8390425000000008E-6</v>
      </c>
      <c r="Z17" s="78">
        <v>2.3484229999999998E-6</v>
      </c>
      <c r="AA17" s="77"/>
      <c r="AB17" s="77">
        <v>2.3484229999999998E-6</v>
      </c>
      <c r="AC17" s="79"/>
      <c r="AD17" s="77">
        <f t="shared" si="4"/>
        <v>0.29359305300772498</v>
      </c>
      <c r="AE17" s="77">
        <f t="shared" si="5"/>
        <v>0.99359454256218305</v>
      </c>
      <c r="AF17" s="59"/>
      <c r="AG17" s="60">
        <v>11</v>
      </c>
      <c r="AH17" s="65">
        <v>5.75</v>
      </c>
      <c r="AI17" s="59"/>
      <c r="AJ17" s="59"/>
    </row>
    <row r="18" spans="1:36" ht="14.25" customHeight="1" x14ac:dyDescent="0.25">
      <c r="A18" s="72">
        <v>12</v>
      </c>
      <c r="B18" s="73">
        <v>216</v>
      </c>
      <c r="C18" s="74" t="str">
        <f t="shared" si="3"/>
        <v>3.6 min</v>
      </c>
      <c r="D18" s="76"/>
      <c r="E18" s="76">
        <v>12</v>
      </c>
      <c r="F18" s="76">
        <v>1</v>
      </c>
      <c r="G18" s="78">
        <v>0.99524440000000003</v>
      </c>
      <c r="H18" s="78">
        <v>0.97955130000000001</v>
      </c>
      <c r="I18" s="78">
        <v>0.94342744000000001</v>
      </c>
      <c r="J18" s="78">
        <v>0.87546365999999998</v>
      </c>
      <c r="K18" s="78">
        <v>0.76858470000000001</v>
      </c>
      <c r="L18" s="78">
        <v>0.62705310000000003</v>
      </c>
      <c r="M18" s="78">
        <v>0.46854477999999999</v>
      </c>
      <c r="N18" s="78">
        <v>0.31766808000000002</v>
      </c>
      <c r="O18" s="78">
        <v>0.19475190000000001</v>
      </c>
      <c r="P18" s="78">
        <v>0.10819843</v>
      </c>
      <c r="Q18" s="78">
        <v>5.4837617999999998E-2</v>
      </c>
      <c r="R18" s="78">
        <v>2.5593386999999999E-2</v>
      </c>
      <c r="S18" s="78">
        <v>1.1112604E-2</v>
      </c>
      <c r="T18" s="78">
        <v>4.5326799999999999E-3</v>
      </c>
      <c r="U18" s="78">
        <v>1.7516138E-3</v>
      </c>
      <c r="V18" s="78">
        <v>6.4593606000000003E-4</v>
      </c>
      <c r="W18" s="78">
        <v>2.2866606000000001E-4</v>
      </c>
      <c r="X18" s="78">
        <v>7.8057430000000005E-5</v>
      </c>
      <c r="Y18" s="78">
        <v>2.5602383000000001E-5</v>
      </c>
      <c r="Z18" s="78">
        <v>7.1531159999999998E-6</v>
      </c>
      <c r="AA18" s="77"/>
      <c r="AB18" s="77">
        <v>7.1531159999999998E-6</v>
      </c>
      <c r="AC18" s="79"/>
      <c r="AD18" s="77">
        <f t="shared" si="4"/>
        <v>0.31886505539244997</v>
      </c>
      <c r="AE18" s="77">
        <f t="shared" si="5"/>
        <v>0.99524400190239926</v>
      </c>
      <c r="AF18" s="59"/>
      <c r="AG18" s="60">
        <v>12</v>
      </c>
      <c r="AH18" s="65">
        <v>6.25</v>
      </c>
      <c r="AI18" s="59"/>
      <c r="AJ18" s="59"/>
    </row>
    <row r="19" spans="1:36" ht="14.25" customHeight="1" x14ac:dyDescent="0.25">
      <c r="A19" s="72">
        <v>13</v>
      </c>
      <c r="B19" s="73">
        <v>234</v>
      </c>
      <c r="C19" s="74" t="str">
        <f t="shared" si="3"/>
        <v>3.9 min</v>
      </c>
      <c r="D19" s="76"/>
      <c r="E19" s="76">
        <v>13</v>
      </c>
      <c r="F19" s="76">
        <v>1</v>
      </c>
      <c r="G19" s="78">
        <v>0.99644169999999999</v>
      </c>
      <c r="H19" s="78">
        <v>0.98465674999999997</v>
      </c>
      <c r="I19" s="78">
        <v>0.95711446</v>
      </c>
      <c r="J19" s="78">
        <v>0.90383106000000002</v>
      </c>
      <c r="K19" s="78">
        <v>0.81648445000000003</v>
      </c>
      <c r="L19" s="78">
        <v>0.69423880000000004</v>
      </c>
      <c r="M19" s="78">
        <v>0.54764089999999999</v>
      </c>
      <c r="N19" s="78">
        <v>0.39649233</v>
      </c>
      <c r="O19" s="78">
        <v>0.26186755</v>
      </c>
      <c r="P19" s="78">
        <v>0.1575744</v>
      </c>
      <c r="Q19" s="78">
        <v>8.6648256000000007E-2</v>
      </c>
      <c r="R19" s="78">
        <v>4.3815170000000001E-2</v>
      </c>
      <c r="S19" s="78">
        <v>2.0540659999999999E-2</v>
      </c>
      <c r="T19" s="78">
        <v>9.0053110000000002E-3</v>
      </c>
      <c r="U19" s="78">
        <v>3.722735E-3</v>
      </c>
      <c r="V19" s="78">
        <v>1.4618408999999999E-3</v>
      </c>
      <c r="W19" s="78">
        <v>5.4872099999999995E-4</v>
      </c>
      <c r="X19" s="78">
        <v>1.9783754999999999E-4</v>
      </c>
      <c r="Y19" s="78">
        <v>6.8282059999999999E-5</v>
      </c>
      <c r="Z19" s="78">
        <v>2.0085368000000002E-5</v>
      </c>
      <c r="AA19" s="77"/>
      <c r="AB19" s="77">
        <v>2.0085368000000002E-5</v>
      </c>
      <c r="AC19" s="79"/>
      <c r="AD19" s="77">
        <f t="shared" si="4"/>
        <v>0.34411856494390003</v>
      </c>
      <c r="AE19" s="77">
        <f t="shared" si="5"/>
        <v>0.99644130142347942</v>
      </c>
      <c r="AF19" s="59"/>
      <c r="AG19" s="60">
        <v>13</v>
      </c>
      <c r="AH19" s="65">
        <v>6.75</v>
      </c>
      <c r="AI19" s="59"/>
      <c r="AJ19" s="59"/>
    </row>
    <row r="20" spans="1:36" ht="14.25" customHeight="1" x14ac:dyDescent="0.25">
      <c r="A20" s="72">
        <v>14</v>
      </c>
      <c r="B20" s="73">
        <v>252</v>
      </c>
      <c r="C20" s="74" t="str">
        <f t="shared" si="3"/>
        <v>4.2 min</v>
      </c>
      <c r="D20" s="73"/>
      <c r="E20" s="76">
        <v>14</v>
      </c>
      <c r="F20" s="76">
        <v>1</v>
      </c>
      <c r="G20" s="78">
        <v>0.99731999999999998</v>
      </c>
      <c r="H20" s="78">
        <v>0.98841679999999998</v>
      </c>
      <c r="I20" s="78">
        <v>0.96734476000000003</v>
      </c>
      <c r="J20" s="78">
        <v>0.92562619999999995</v>
      </c>
      <c r="K20" s="78">
        <v>0.85483253000000003</v>
      </c>
      <c r="L20" s="78">
        <v>0.7510502</v>
      </c>
      <c r="M20" s="78">
        <v>0.61917840000000002</v>
      </c>
      <c r="N20" s="78">
        <v>0.47358202999999999</v>
      </c>
      <c r="O20" s="78">
        <v>0.33345675000000002</v>
      </c>
      <c r="P20" s="78">
        <v>0.21534169</v>
      </c>
      <c r="Q20" s="78">
        <v>0.12756245999999999</v>
      </c>
      <c r="R20" s="78">
        <v>6.9552329999999996E-2</v>
      </c>
      <c r="S20" s="78">
        <v>3.5108424999999999E-2</v>
      </c>
      <c r="T20" s="78">
        <v>1.6523779999999998E-2</v>
      </c>
      <c r="U20" s="78">
        <v>7.3053850000000002E-3</v>
      </c>
      <c r="V20" s="78">
        <v>3.0556365000000002E-3</v>
      </c>
      <c r="W20" s="78">
        <v>1.2169039E-3</v>
      </c>
      <c r="X20" s="78">
        <v>4.6374609999999999E-4</v>
      </c>
      <c r="Y20" s="78">
        <v>1.6856090000000001E-4</v>
      </c>
      <c r="Z20" s="78">
        <v>5.2261169999999998E-5</v>
      </c>
      <c r="AA20" s="77"/>
      <c r="AB20" s="77">
        <v>5.2261169999999998E-5</v>
      </c>
      <c r="AC20" s="79"/>
      <c r="AD20" s="77">
        <f t="shared" si="4"/>
        <v>0.36935794242849995</v>
      </c>
      <c r="AE20" s="77">
        <f t="shared" si="5"/>
        <v>0.99731960107215956</v>
      </c>
      <c r="AF20" s="59"/>
      <c r="AG20" s="60">
        <v>14</v>
      </c>
      <c r="AH20" s="65">
        <v>7.25</v>
      </c>
      <c r="AI20" s="59"/>
      <c r="AJ20" s="59"/>
    </row>
    <row r="21" spans="1:36" ht="14.25" customHeight="1" x14ac:dyDescent="0.25">
      <c r="A21" s="72">
        <v>15</v>
      </c>
      <c r="B21" s="73">
        <v>270</v>
      </c>
      <c r="C21" s="74" t="str">
        <f t="shared" si="3"/>
        <v>4.5 min</v>
      </c>
      <c r="D21" s="73"/>
      <c r="E21" s="76">
        <v>15</v>
      </c>
      <c r="F21" s="76">
        <v>1</v>
      </c>
      <c r="G21" s="78">
        <v>0.99796989999999997</v>
      </c>
      <c r="H21" s="78">
        <v>0.99120814000000002</v>
      </c>
      <c r="I21" s="78">
        <v>0.97503309999999999</v>
      </c>
      <c r="J21" s="78">
        <v>0.94238029999999995</v>
      </c>
      <c r="K21" s="78">
        <v>0.8853335</v>
      </c>
      <c r="L21" s="78">
        <v>0.79835486</v>
      </c>
      <c r="M21" s="78">
        <v>0.68224156000000002</v>
      </c>
      <c r="N21" s="78">
        <v>0.54626189999999997</v>
      </c>
      <c r="O21" s="78">
        <v>0.40625830000000002</v>
      </c>
      <c r="P21" s="78">
        <v>0.27911475000000002</v>
      </c>
      <c r="Q21" s="78">
        <v>0.17678779999999999</v>
      </c>
      <c r="R21" s="78">
        <v>0.10333898</v>
      </c>
      <c r="S21" s="78">
        <v>5.5945594000000001E-2</v>
      </c>
      <c r="T21" s="78">
        <v>2.8201070000000002E-2</v>
      </c>
      <c r="U21" s="78">
        <v>1.331921E-2</v>
      </c>
      <c r="V21" s="78">
        <v>5.9321894999999998E-3</v>
      </c>
      <c r="W21" s="78">
        <v>2.5069413E-3</v>
      </c>
      <c r="X21" s="78">
        <v>1.0102481999999999E-3</v>
      </c>
      <c r="Y21" s="78">
        <v>3.8694386999999999E-4</v>
      </c>
      <c r="Z21" s="78">
        <v>1.2657788000000001E-4</v>
      </c>
      <c r="AA21" s="77"/>
      <c r="AB21" s="77">
        <v>1.2657788000000001E-4</v>
      </c>
      <c r="AC21" s="79"/>
      <c r="AD21" s="77">
        <f t="shared" si="4"/>
        <v>0.39458559323749998</v>
      </c>
      <c r="AE21" s="77">
        <f t="shared" si="5"/>
        <v>0.99796950081219959</v>
      </c>
      <c r="AF21" s="59"/>
      <c r="AG21" s="60">
        <v>15</v>
      </c>
      <c r="AH21" s="65">
        <v>7.75</v>
      </c>
      <c r="AI21" s="59"/>
      <c r="AJ21" s="59"/>
    </row>
    <row r="22" spans="1:36" ht="14.25" customHeight="1" x14ac:dyDescent="0.25">
      <c r="A22" s="72">
        <v>16</v>
      </c>
      <c r="B22" s="73">
        <v>288</v>
      </c>
      <c r="C22" s="74" t="str">
        <f t="shared" si="3"/>
        <v>4.8 min</v>
      </c>
      <c r="D22" s="73"/>
      <c r="E22" s="76">
        <v>16</v>
      </c>
      <c r="F22" s="76">
        <v>1</v>
      </c>
      <c r="G22" s="78">
        <v>0.99845450000000002</v>
      </c>
      <c r="H22" s="78">
        <v>0.99329500000000004</v>
      </c>
      <c r="I22" s="78">
        <v>0.98083984999999996</v>
      </c>
      <c r="J22" s="78">
        <v>0.95527554000000003</v>
      </c>
      <c r="K22" s="78">
        <v>0.90949080000000004</v>
      </c>
      <c r="L22" s="78">
        <v>0.83730084000000005</v>
      </c>
      <c r="M22" s="78">
        <v>0.73675184999999999</v>
      </c>
      <c r="N22" s="78">
        <v>0.61283416000000002</v>
      </c>
      <c r="O22" s="78">
        <v>0.4775008</v>
      </c>
      <c r="P22" s="78">
        <v>0.34623334</v>
      </c>
      <c r="Q22" s="78">
        <v>0.23277340999999999</v>
      </c>
      <c r="R22" s="78">
        <v>0.14497487000000001</v>
      </c>
      <c r="S22" s="78">
        <v>8.3780653999999996E-2</v>
      </c>
      <c r="T22" s="78">
        <v>4.5084340000000001E-2</v>
      </c>
      <c r="U22" s="78">
        <v>2.2701124E-2</v>
      </c>
      <c r="V22" s="78">
        <v>1.0754992999999999E-2</v>
      </c>
      <c r="W22" s="78">
        <v>4.8211670000000003E-3</v>
      </c>
      <c r="X22" s="78">
        <v>2.0545697999999999E-3</v>
      </c>
      <c r="Y22" s="78">
        <v>8.2953200000000001E-4</v>
      </c>
      <c r="Z22" s="78">
        <v>2.8654072E-4</v>
      </c>
      <c r="AA22" s="77"/>
      <c r="AB22" s="77">
        <v>2.8654072E-4</v>
      </c>
      <c r="AC22" s="79"/>
      <c r="AD22" s="77">
        <f t="shared" si="4"/>
        <v>0.41980189402599999</v>
      </c>
      <c r="AE22" s="77">
        <f t="shared" si="5"/>
        <v>0.99845410061835982</v>
      </c>
      <c r="AF22" s="59"/>
      <c r="AG22" s="60">
        <v>16</v>
      </c>
      <c r="AH22" s="65">
        <v>8.25</v>
      </c>
      <c r="AI22" s="59"/>
      <c r="AJ22" s="59"/>
    </row>
    <row r="23" spans="1:36" ht="2.25" customHeight="1" x14ac:dyDescent="0.25">
      <c r="A23" s="72">
        <v>17</v>
      </c>
      <c r="B23" s="73">
        <v>306</v>
      </c>
      <c r="C23" s="74" t="str">
        <f t="shared" si="3"/>
        <v>5.1 min</v>
      </c>
      <c r="D23" s="73"/>
      <c r="E23" s="76">
        <v>17</v>
      </c>
      <c r="F23" s="76">
        <v>1</v>
      </c>
      <c r="G23" s="78">
        <v>0.99881830000000005</v>
      </c>
      <c r="H23" s="78">
        <v>0.99486494000000003</v>
      </c>
      <c r="I23" s="78">
        <v>0.9852457</v>
      </c>
      <c r="J23" s="78">
        <v>0.96521752999999999</v>
      </c>
      <c r="K23" s="78">
        <v>0.92857336999999995</v>
      </c>
      <c r="L23" s="78">
        <v>0.86909879999999995</v>
      </c>
      <c r="M23" s="78">
        <v>0.78315939999999995</v>
      </c>
      <c r="N23" s="78">
        <v>0.67243209999999998</v>
      </c>
      <c r="O23" s="78">
        <v>0.54508334000000003</v>
      </c>
      <c r="P23" s="78">
        <v>0.4141455</v>
      </c>
      <c r="Q23" s="78">
        <v>0.29350864999999998</v>
      </c>
      <c r="R23" s="78">
        <v>0.19357431</v>
      </c>
      <c r="S23" s="78">
        <v>0.11880062</v>
      </c>
      <c r="T23" s="78">
        <v>6.7978860000000002E-2</v>
      </c>
      <c r="U23" s="78">
        <v>3.6392090000000002E-2</v>
      </c>
      <c r="V23" s="78">
        <v>1.8307924E-2</v>
      </c>
      <c r="W23" s="78">
        <v>8.6971819999999995E-3</v>
      </c>
      <c r="X23" s="78">
        <v>3.9179595000000001E-3</v>
      </c>
      <c r="Y23" s="78">
        <v>1.6675139999999999E-3</v>
      </c>
      <c r="Z23" s="78">
        <v>6.0856780000000002E-4</v>
      </c>
      <c r="AA23" s="77"/>
      <c r="AB23" s="77">
        <v>6.0856780000000002E-4</v>
      </c>
      <c r="AC23" s="79"/>
      <c r="AD23" s="77">
        <f t="shared" si="4"/>
        <v>0.44500463286500003</v>
      </c>
      <c r="AE23" s="77">
        <f t="shared" si="5"/>
        <v>0.9988179004728398</v>
      </c>
      <c r="AF23" s="59"/>
      <c r="AG23" s="60">
        <v>17</v>
      </c>
      <c r="AH23" s="65">
        <v>8.75</v>
      </c>
      <c r="AI23" s="59"/>
      <c r="AJ23" s="59"/>
    </row>
    <row r="24" spans="1:36" ht="2.25" customHeight="1" x14ac:dyDescent="0.25">
      <c r="A24" s="72">
        <v>18</v>
      </c>
      <c r="B24" s="73">
        <v>324</v>
      </c>
      <c r="C24" s="74" t="str">
        <f t="shared" si="3"/>
        <v>5.4 min</v>
      </c>
      <c r="D24" s="73"/>
      <c r="E24" s="76">
        <v>18</v>
      </c>
      <c r="F24" s="76">
        <v>1</v>
      </c>
      <c r="G24" s="78">
        <v>0.99909289999999995</v>
      </c>
      <c r="H24" s="78">
        <v>0.99605255999999998</v>
      </c>
      <c r="I24" s="78">
        <v>0.98860289999999995</v>
      </c>
      <c r="J24" s="78">
        <v>0.97289764999999995</v>
      </c>
      <c r="K24" s="78">
        <v>0.94362420000000002</v>
      </c>
      <c r="L24" s="78">
        <v>0.89490115999999997</v>
      </c>
      <c r="M24" s="78">
        <v>0.82220495000000005</v>
      </c>
      <c r="N24" s="78">
        <v>0.7248211</v>
      </c>
      <c r="O24" s="78">
        <v>0.60759350000000001</v>
      </c>
      <c r="P24" s="78">
        <v>0.48066031999999997</v>
      </c>
      <c r="Q24" s="78">
        <v>0.35683176</v>
      </c>
      <c r="R24" s="78">
        <v>0.24773120000000001</v>
      </c>
      <c r="S24" s="78">
        <v>0.16061954000000001</v>
      </c>
      <c r="T24" s="78">
        <v>9.7308430000000001E-2</v>
      </c>
      <c r="U24" s="78">
        <v>5.5201859999999998E-2</v>
      </c>
      <c r="V24" s="78">
        <v>2.9419287999999998E-2</v>
      </c>
      <c r="W24" s="78">
        <v>1.478783E-2</v>
      </c>
      <c r="X24" s="78">
        <v>7.035838E-3</v>
      </c>
      <c r="Y24" s="78">
        <v>3.1554587000000001E-3</v>
      </c>
      <c r="Z24" s="78">
        <v>1.2170054999999999E-3</v>
      </c>
      <c r="AA24" s="77"/>
      <c r="AB24" s="77">
        <v>1.2170054999999999E-3</v>
      </c>
      <c r="AC24" s="79"/>
      <c r="AD24" s="77">
        <f t="shared" si="4"/>
        <v>0.47018797251000005</v>
      </c>
      <c r="AE24" s="77">
        <f t="shared" si="5"/>
        <v>0.99909250036299979</v>
      </c>
      <c r="AF24" s="59"/>
      <c r="AG24" s="60">
        <v>18</v>
      </c>
      <c r="AH24" s="65">
        <v>9.25</v>
      </c>
      <c r="AI24" s="59"/>
      <c r="AJ24" s="59"/>
    </row>
    <row r="25" spans="1:36" ht="2.25" customHeight="1" x14ac:dyDescent="0.25">
      <c r="A25" s="72">
        <v>19</v>
      </c>
      <c r="B25" s="73">
        <v>342</v>
      </c>
      <c r="C25" s="74" t="str">
        <f t="shared" si="3"/>
        <v>5.7 min</v>
      </c>
      <c r="D25" s="73"/>
      <c r="E25" s="76">
        <v>19</v>
      </c>
      <c r="F25" s="76">
        <v>1</v>
      </c>
      <c r="G25" s="78">
        <v>0.99930096000000002</v>
      </c>
      <c r="H25" s="78">
        <v>0.99695500000000004</v>
      </c>
      <c r="I25" s="78">
        <v>0.99117080000000002</v>
      </c>
      <c r="J25" s="78">
        <v>0.97884243999999998</v>
      </c>
      <c r="K25" s="78">
        <v>0.95548569999999999</v>
      </c>
      <c r="L25" s="78">
        <v>0.91574359999999999</v>
      </c>
      <c r="M25" s="78">
        <v>0.85475489999999998</v>
      </c>
      <c r="N25" s="78">
        <v>0.77020299999999997</v>
      </c>
      <c r="O25" s="78">
        <v>0.66423016999999995</v>
      </c>
      <c r="P25" s="78">
        <v>0.54407139999999998</v>
      </c>
      <c r="Q25" s="78">
        <v>0.42068377000000001</v>
      </c>
      <c r="R25" s="78">
        <v>0.30573788000000002</v>
      </c>
      <c r="S25" s="78">
        <v>0.20834707999999999</v>
      </c>
      <c r="T25" s="78">
        <v>0.13304393</v>
      </c>
      <c r="U25" s="78">
        <v>7.9684469999999993E-2</v>
      </c>
      <c r="V25" s="78">
        <v>4.4861034000000001E-2</v>
      </c>
      <c r="W25" s="78">
        <v>2.3811674000000001E-2</v>
      </c>
      <c r="X25" s="78">
        <v>1.1949322E-2</v>
      </c>
      <c r="Y25" s="78">
        <v>5.6427834000000003E-3</v>
      </c>
      <c r="Z25" s="78">
        <v>2.2996378E-3</v>
      </c>
      <c r="AA25" s="77"/>
      <c r="AB25" s="77">
        <v>2.2996378E-3</v>
      </c>
      <c r="AC25" s="79"/>
      <c r="AD25" s="77">
        <f t="shared" si="4"/>
        <v>0.4953409775599999</v>
      </c>
      <c r="AE25" s="77">
        <f t="shared" si="5"/>
        <v>0.99930056027977587</v>
      </c>
      <c r="AF25" s="59"/>
      <c r="AG25" s="60">
        <v>19</v>
      </c>
      <c r="AH25" s="65">
        <v>9.75</v>
      </c>
      <c r="AI25" s="59"/>
      <c r="AJ25" s="59"/>
    </row>
    <row r="26" spans="1:36" ht="2.25" customHeight="1" x14ac:dyDescent="0.25">
      <c r="A26" s="72">
        <v>20</v>
      </c>
      <c r="B26" s="73">
        <v>360</v>
      </c>
      <c r="C26" s="74" t="str">
        <f t="shared" si="3"/>
        <v>6 min</v>
      </c>
      <c r="D26" s="73"/>
      <c r="E26" s="76">
        <v>20</v>
      </c>
      <c r="F26" s="76">
        <v>1</v>
      </c>
      <c r="G26" s="78">
        <v>0.99945974000000004</v>
      </c>
      <c r="H26" s="78">
        <v>0.99764370000000002</v>
      </c>
      <c r="I26" s="78">
        <v>0.99314210000000003</v>
      </c>
      <c r="J26" s="78">
        <v>0.98345315</v>
      </c>
      <c r="K26" s="78">
        <v>0.96483152999999999</v>
      </c>
      <c r="L26" s="78">
        <v>0.93252310000000005</v>
      </c>
      <c r="M26" s="78">
        <v>0.88169419999999998</v>
      </c>
      <c r="N26" s="78">
        <v>0.80905300000000002</v>
      </c>
      <c r="O26" s="78">
        <v>0.71468180000000003</v>
      </c>
      <c r="P26" s="78">
        <v>0.60317940000000003</v>
      </c>
      <c r="Q26" s="78">
        <v>0.48327967999999999</v>
      </c>
      <c r="R26" s="78">
        <v>0.36580104000000002</v>
      </c>
      <c r="S26" s="78">
        <v>0.26072420000000002</v>
      </c>
      <c r="T26" s="78">
        <v>0.17470847</v>
      </c>
      <c r="U26" s="78">
        <v>0.110052265</v>
      </c>
      <c r="V26" s="78">
        <v>6.5244460000000004E-2</v>
      </c>
      <c r="W26" s="78">
        <v>3.6479875000000002E-2</v>
      </c>
      <c r="X26" s="78">
        <v>1.927425E-2</v>
      </c>
      <c r="Y26" s="78">
        <v>9.5725729999999992E-3</v>
      </c>
      <c r="Z26" s="78">
        <v>4.120098E-3</v>
      </c>
      <c r="AA26" s="77"/>
      <c r="AB26" s="77">
        <v>4.120098E-3</v>
      </c>
      <c r="AC26" s="79"/>
      <c r="AD26" s="77">
        <f t="shared" si="4"/>
        <v>0.52044593155000007</v>
      </c>
      <c r="AE26" s="77">
        <f t="shared" si="5"/>
        <v>0.99945934021626393</v>
      </c>
      <c r="AF26" s="59"/>
      <c r="AG26" s="60">
        <v>20</v>
      </c>
      <c r="AH26" s="65">
        <v>10.25</v>
      </c>
      <c r="AI26" s="59"/>
      <c r="AJ26" s="59"/>
    </row>
    <row r="27" spans="1:36" ht="2.25" customHeight="1" x14ac:dyDescent="0.25">
      <c r="A27" s="72">
        <v>21</v>
      </c>
      <c r="B27" s="73">
        <v>378</v>
      </c>
      <c r="C27" s="74" t="str">
        <f t="shared" si="3"/>
        <v>6.3 min</v>
      </c>
      <c r="D27" s="73"/>
      <c r="E27" s="76">
        <v>21</v>
      </c>
      <c r="F27" s="76">
        <v>1</v>
      </c>
      <c r="G27" s="78">
        <v>0.99958130000000001</v>
      </c>
      <c r="H27" s="78">
        <v>0.99817157000000001</v>
      </c>
      <c r="I27" s="78">
        <v>0.9946604</v>
      </c>
      <c r="J27" s="78">
        <v>0.98703700000000005</v>
      </c>
      <c r="K27" s="78">
        <v>0.97219599999999995</v>
      </c>
      <c r="L27" s="78">
        <v>0.94599854999999999</v>
      </c>
      <c r="M27" s="78">
        <v>0.90386253999999999</v>
      </c>
      <c r="N27" s="78">
        <v>0.84199329999999994</v>
      </c>
      <c r="O27" s="78">
        <v>0.75899863000000001</v>
      </c>
      <c r="P27" s="78">
        <v>0.65724950000000004</v>
      </c>
      <c r="Q27" s="78">
        <v>0.54319775000000003</v>
      </c>
      <c r="R27" s="78">
        <v>0.42621818</v>
      </c>
      <c r="S27" s="78">
        <v>0.3162857</v>
      </c>
      <c r="T27" s="78">
        <v>0.22144663000000001</v>
      </c>
      <c r="U27" s="78">
        <v>0.14614344000000001</v>
      </c>
      <c r="V27" s="78">
        <v>9.0934425999999999E-2</v>
      </c>
      <c r="W27" s="78">
        <v>5.3412569999999999E-2</v>
      </c>
      <c r="X27" s="78">
        <v>2.9649592999999998E-2</v>
      </c>
      <c r="Y27" s="78">
        <v>1.5463806E-2</v>
      </c>
      <c r="Z27" s="78">
        <v>7.0229139999999999E-3</v>
      </c>
      <c r="AA27" s="77"/>
      <c r="AB27" s="77">
        <v>7.0229139999999999E-3</v>
      </c>
      <c r="AC27" s="79"/>
      <c r="AD27" s="77">
        <f t="shared" si="4"/>
        <v>0.54547618995000013</v>
      </c>
      <c r="AE27" s="77">
        <f t="shared" si="5"/>
        <v>0.9995809001676399</v>
      </c>
      <c r="AF27" s="59"/>
      <c r="AG27" s="59"/>
      <c r="AH27" s="59"/>
      <c r="AI27" s="59"/>
      <c r="AJ27" s="59"/>
    </row>
    <row r="28" spans="1:36" ht="22.5" x14ac:dyDescent="0.25">
      <c r="A28" s="72">
        <v>22</v>
      </c>
      <c r="B28" s="73">
        <v>396</v>
      </c>
      <c r="C28" s="74" t="str">
        <f t="shared" si="3"/>
        <v>6.6 min</v>
      </c>
      <c r="D28" s="80" t="s">
        <v>115</v>
      </c>
      <c r="E28" s="76">
        <v>22</v>
      </c>
      <c r="F28" s="76">
        <v>1</v>
      </c>
      <c r="G28" s="78">
        <v>0.99967455999999999</v>
      </c>
      <c r="H28" s="78">
        <v>0.99857759999999995</v>
      </c>
      <c r="I28" s="78">
        <v>0.99583303999999995</v>
      </c>
      <c r="J28" s="78">
        <v>0.98982775000000001</v>
      </c>
      <c r="K28" s="78">
        <v>0.97800200000000004</v>
      </c>
      <c r="L28" s="78">
        <v>0.95680134999999999</v>
      </c>
      <c r="M28" s="78">
        <v>0.92202264</v>
      </c>
      <c r="N28" s="78">
        <v>0.8697047</v>
      </c>
      <c r="O28" s="78">
        <v>0.79747659999999998</v>
      </c>
      <c r="P28" s="78">
        <v>0.70593565999999996</v>
      </c>
      <c r="Q28" s="78">
        <v>0.59940254999999998</v>
      </c>
      <c r="R28" s="78">
        <v>0.48550053999999998</v>
      </c>
      <c r="S28" s="78">
        <v>0.37351725000000002</v>
      </c>
      <c r="T28" s="78">
        <v>0.27213377</v>
      </c>
      <c r="U28" s="78">
        <v>0.18744314000000001</v>
      </c>
      <c r="V28" s="78">
        <v>0.12199782000000001</v>
      </c>
      <c r="W28" s="78">
        <v>7.50609E-2</v>
      </c>
      <c r="X28" s="78">
        <v>4.3672767000000001E-2</v>
      </c>
      <c r="Y28" s="78">
        <v>2.3876689999999999E-2</v>
      </c>
      <c r="Z28" s="78">
        <v>1.1427451999999999E-2</v>
      </c>
      <c r="AA28" s="77"/>
      <c r="AB28" s="77">
        <v>1.1427451999999999E-2</v>
      </c>
      <c r="AC28" s="79"/>
      <c r="AD28" s="77">
        <f t="shared" si="4"/>
        <v>0.57039443894999997</v>
      </c>
      <c r="AE28" s="77">
        <f t="shared" si="5"/>
        <v>0.99967416013033594</v>
      </c>
      <c r="AF28" s="59"/>
      <c r="AG28" s="59"/>
      <c r="AH28" s="59"/>
      <c r="AI28" s="59"/>
      <c r="AJ28" s="59"/>
    </row>
    <row r="29" spans="1:36" x14ac:dyDescent="0.25">
      <c r="A29" s="72">
        <v>23</v>
      </c>
      <c r="B29" s="73">
        <v>414</v>
      </c>
      <c r="C29" s="74" t="str">
        <f t="shared" si="3"/>
        <v>6.9 min</v>
      </c>
      <c r="D29" s="73"/>
      <c r="E29" s="76">
        <v>23</v>
      </c>
      <c r="F29" s="76">
        <v>1</v>
      </c>
      <c r="G29" s="78">
        <v>0.99974626</v>
      </c>
      <c r="H29" s="78">
        <v>0.99889064000000005</v>
      </c>
      <c r="I29" s="78">
        <v>0.99674123999999997</v>
      </c>
      <c r="J29" s="78">
        <v>0.99200500000000003</v>
      </c>
      <c r="K29" s="78">
        <v>0.98258155999999996</v>
      </c>
      <c r="L29" s="78">
        <v>0.96545075999999996</v>
      </c>
      <c r="M29" s="78">
        <v>0.93684595999999998</v>
      </c>
      <c r="N29" s="78">
        <v>0.89286849999999995</v>
      </c>
      <c r="O29" s="78">
        <v>0.83056264999999996</v>
      </c>
      <c r="P29" s="78">
        <v>0.749193</v>
      </c>
      <c r="Q29" s="78">
        <v>0.65122192999999995</v>
      </c>
      <c r="R29" s="78">
        <v>0.54243969999999997</v>
      </c>
      <c r="S29" s="78">
        <v>0.43098340000000002</v>
      </c>
      <c r="T29" s="78">
        <v>0.32549994999999998</v>
      </c>
      <c r="U29" s="78">
        <v>0.23314678999999999</v>
      </c>
      <c r="V29" s="78">
        <v>0.15819289</v>
      </c>
      <c r="W29" s="78">
        <v>0.10164883</v>
      </c>
      <c r="X29" s="78">
        <v>6.1832986999999999E-2</v>
      </c>
      <c r="Y29" s="78">
        <v>3.5364877000000003E-2</v>
      </c>
      <c r="Z29" s="78">
        <v>1.7808892E-2</v>
      </c>
      <c r="AA29" s="77"/>
      <c r="AB29" s="77">
        <v>1.7808892E-2</v>
      </c>
      <c r="AC29" s="79"/>
      <c r="AD29" s="77">
        <f t="shared" si="4"/>
        <v>0.59515129079999984</v>
      </c>
      <c r="AE29" s="77">
        <f t="shared" si="5"/>
        <v>0.99974586010165589</v>
      </c>
      <c r="AF29" s="59"/>
      <c r="AG29" s="59"/>
      <c r="AH29" s="59"/>
      <c r="AI29" s="59"/>
      <c r="AJ29" s="59"/>
    </row>
    <row r="30" spans="1:36" x14ac:dyDescent="0.25">
      <c r="A30" s="72">
        <v>24</v>
      </c>
      <c r="B30" s="73">
        <v>432</v>
      </c>
      <c r="C30" s="74" t="str">
        <f t="shared" si="3"/>
        <v>7.2 min</v>
      </c>
      <c r="D30" s="73"/>
      <c r="E30" s="76">
        <v>24</v>
      </c>
      <c r="F30" s="76">
        <v>1</v>
      </c>
      <c r="G30" s="78">
        <v>0.99980175000000004</v>
      </c>
      <c r="H30" s="78">
        <v>0.99913293000000003</v>
      </c>
      <c r="I30" s="78">
        <v>0.99744659999999996</v>
      </c>
      <c r="J30" s="78">
        <v>0.9937068</v>
      </c>
      <c r="K30" s="78">
        <v>0.98619630000000003</v>
      </c>
      <c r="L30" s="78">
        <v>0.97237030000000002</v>
      </c>
      <c r="M30" s="78">
        <v>0.9489109</v>
      </c>
      <c r="N30" s="78">
        <v>0.91212870000000001</v>
      </c>
      <c r="O30" s="78">
        <v>0.85878264999999998</v>
      </c>
      <c r="P30" s="78">
        <v>0.78719497000000005</v>
      </c>
      <c r="Q30" s="78">
        <v>0.69829739999999996</v>
      </c>
      <c r="R30" s="78">
        <v>0.59612960000000004</v>
      </c>
      <c r="S30" s="78">
        <v>0.48741823000000001</v>
      </c>
      <c r="T30" s="78">
        <v>0.38024676000000002</v>
      </c>
      <c r="U30" s="78">
        <v>0.2822481</v>
      </c>
      <c r="V30" s="78">
        <v>0.19899648</v>
      </c>
      <c r="W30" s="78">
        <v>0.13314361999999999</v>
      </c>
      <c r="X30" s="78">
        <v>8.4454169999999995E-2</v>
      </c>
      <c r="Y30" s="78">
        <v>5.0421674E-2</v>
      </c>
      <c r="Z30" s="78">
        <v>2.6666942999999999E-2</v>
      </c>
      <c r="AA30" s="77"/>
      <c r="AB30" s="77">
        <v>2.6666942999999999E-2</v>
      </c>
      <c r="AC30" s="79"/>
      <c r="AD30" s="77">
        <f t="shared" si="4"/>
        <v>0.61968474385000005</v>
      </c>
      <c r="AE30" s="77">
        <f t="shared" si="5"/>
        <v>0.99980135007946003</v>
      </c>
      <c r="AF30" s="59"/>
      <c r="AG30" s="59"/>
      <c r="AH30" s="59"/>
      <c r="AI30" s="59"/>
      <c r="AJ30" s="59"/>
    </row>
    <row r="31" spans="1:36" x14ac:dyDescent="0.25">
      <c r="A31" s="72">
        <v>25</v>
      </c>
      <c r="B31" s="73">
        <v>450</v>
      </c>
      <c r="C31" s="74" t="str">
        <f t="shared" si="3"/>
        <v>7.5 min</v>
      </c>
      <c r="D31" s="73"/>
      <c r="E31" s="76">
        <v>25</v>
      </c>
      <c r="F31" s="76">
        <v>1</v>
      </c>
      <c r="G31" s="78">
        <v>0.99984485000000001</v>
      </c>
      <c r="H31" s="78">
        <v>0.99932103999999999</v>
      </c>
      <c r="I31" s="78">
        <v>0.99799572999999997</v>
      </c>
      <c r="J31" s="78">
        <v>0.99503960000000002</v>
      </c>
      <c r="K31" s="78">
        <v>0.98905164000000001</v>
      </c>
      <c r="L31" s="78">
        <v>0.97790279999999996</v>
      </c>
      <c r="M31" s="78">
        <v>0.95870893999999995</v>
      </c>
      <c r="N31" s="78">
        <v>0.92807335000000002</v>
      </c>
      <c r="O31" s="78">
        <v>0.88268829999999998</v>
      </c>
      <c r="P31" s="78">
        <v>0.8202604</v>
      </c>
      <c r="Q31" s="78">
        <v>0.74052452999999996</v>
      </c>
      <c r="R31" s="78">
        <v>0.64595442999999997</v>
      </c>
      <c r="S31" s="78">
        <v>0.54177850000000005</v>
      </c>
      <c r="T31" s="78">
        <v>0.43514397999999999</v>
      </c>
      <c r="U31" s="78">
        <v>0.33363530000000002</v>
      </c>
      <c r="V31" s="78">
        <v>0.24365932000000001</v>
      </c>
      <c r="W31" s="78">
        <v>0.16925709</v>
      </c>
      <c r="X31" s="78">
        <v>0.11165621000000001</v>
      </c>
      <c r="Y31" s="78">
        <v>6.9428669999999998E-2</v>
      </c>
      <c r="Z31" s="78">
        <v>3.8485795000000003E-2</v>
      </c>
      <c r="AA31" s="77"/>
      <c r="AB31" s="77">
        <v>3.8485795000000003E-2</v>
      </c>
      <c r="AC31" s="79"/>
      <c r="AD31" s="77">
        <f t="shared" si="4"/>
        <v>0.64392052374999997</v>
      </c>
      <c r="AE31" s="77">
        <f t="shared" si="5"/>
        <v>0.99984445006222</v>
      </c>
      <c r="AF31" s="59"/>
      <c r="AG31" s="59"/>
      <c r="AH31" s="59"/>
      <c r="AI31" s="59"/>
      <c r="AJ31" s="59"/>
    </row>
    <row r="32" spans="1:36" x14ac:dyDescent="0.25">
      <c r="A32" s="72">
        <v>26</v>
      </c>
      <c r="B32" s="73">
        <v>468</v>
      </c>
      <c r="C32" s="74" t="str">
        <f t="shared" si="3"/>
        <v>7.8 min</v>
      </c>
      <c r="D32" s="73"/>
      <c r="E32" s="76">
        <v>26</v>
      </c>
      <c r="F32" s="76">
        <v>1</v>
      </c>
      <c r="G32" s="78">
        <v>0.99987846999999996</v>
      </c>
      <c r="H32" s="78">
        <v>0.99946725000000003</v>
      </c>
      <c r="I32" s="78">
        <v>0.99842430000000004</v>
      </c>
      <c r="J32" s="78">
        <v>0.99608474999999996</v>
      </c>
      <c r="K32" s="78">
        <v>0.99130929999999995</v>
      </c>
      <c r="L32" s="78">
        <v>0.98232470000000005</v>
      </c>
      <c r="M32" s="78">
        <v>0.96665113999999996</v>
      </c>
      <c r="N32" s="78">
        <v>0.94122550000000005</v>
      </c>
      <c r="O32" s="78">
        <v>0.90282260000000003</v>
      </c>
      <c r="P32" s="78">
        <v>0.84879530000000003</v>
      </c>
      <c r="Q32" s="78">
        <v>0.77799119999999999</v>
      </c>
      <c r="R32" s="78">
        <v>0.69155692999999996</v>
      </c>
      <c r="S32" s="78">
        <v>0.59326219999999996</v>
      </c>
      <c r="T32" s="78">
        <v>0.4890989</v>
      </c>
      <c r="U32" s="78">
        <v>0.38618089999999999</v>
      </c>
      <c r="V32" s="78">
        <v>0.29127774000000001</v>
      </c>
      <c r="W32" s="78">
        <v>0.20947404</v>
      </c>
      <c r="X32" s="78">
        <v>0.14333935</v>
      </c>
      <c r="Y32" s="78">
        <v>9.2614639999999998E-2</v>
      </c>
      <c r="Z32" s="78">
        <v>5.3690679999999998E-2</v>
      </c>
      <c r="AA32" s="77"/>
      <c r="AB32" s="77">
        <v>5.3690679999999998E-2</v>
      </c>
      <c r="AC32" s="79"/>
      <c r="AD32" s="77">
        <f t="shared" si="4"/>
        <v>0.66777349450000001</v>
      </c>
      <c r="AE32" s="77">
        <f t="shared" si="5"/>
        <v>0.99987807004877194</v>
      </c>
      <c r="AF32" s="59"/>
      <c r="AG32" s="59"/>
      <c r="AH32" s="59"/>
      <c r="AI32" s="59"/>
      <c r="AJ32" s="59"/>
    </row>
    <row r="33" spans="1:36" x14ac:dyDescent="0.25">
      <c r="A33" s="72">
        <v>27</v>
      </c>
      <c r="B33" s="73">
        <v>486</v>
      </c>
      <c r="C33" s="74" t="str">
        <f t="shared" si="3"/>
        <v>8.1 min</v>
      </c>
      <c r="D33" s="73"/>
      <c r="E33" s="76">
        <v>27</v>
      </c>
      <c r="F33" s="76">
        <v>1</v>
      </c>
      <c r="G33" s="78">
        <v>0.99990460000000003</v>
      </c>
      <c r="H33" s="78">
        <v>0.99958139999999995</v>
      </c>
      <c r="I33" s="78">
        <v>0.99875915000000004</v>
      </c>
      <c r="J33" s="78">
        <v>0.99690579999999995</v>
      </c>
      <c r="K33" s="78">
        <v>0.99309559999999997</v>
      </c>
      <c r="L33" s="78">
        <v>0.98585856000000005</v>
      </c>
      <c r="M33" s="78">
        <v>0.97308019999999995</v>
      </c>
      <c r="N33" s="78">
        <v>0.95204144999999996</v>
      </c>
      <c r="O33" s="78">
        <v>0.91969805999999998</v>
      </c>
      <c r="P33" s="78">
        <v>0.87324740000000001</v>
      </c>
      <c r="Q33" s="78">
        <v>0.81092143000000005</v>
      </c>
      <c r="R33" s="78">
        <v>0.73279470000000002</v>
      </c>
      <c r="S33" s="78">
        <v>0.6413044</v>
      </c>
      <c r="T33" s="78">
        <v>0.54119830000000002</v>
      </c>
      <c r="U33" s="78">
        <v>0.43881613000000003</v>
      </c>
      <c r="V33" s="78">
        <v>0.34086971999999999</v>
      </c>
      <c r="W33" s="78">
        <v>0.25310016000000002</v>
      </c>
      <c r="X33" s="78">
        <v>0.17919192</v>
      </c>
      <c r="Y33" s="78">
        <v>0.120030046</v>
      </c>
      <c r="Z33" s="78">
        <v>7.2607119999999997E-2</v>
      </c>
      <c r="AA33" s="77"/>
      <c r="AB33" s="77">
        <v>7.2607119999999997E-2</v>
      </c>
      <c r="AC33" s="79"/>
      <c r="AD33" s="77">
        <f t="shared" si="4"/>
        <v>0.69115030729999993</v>
      </c>
      <c r="AE33" s="77">
        <f t="shared" si="5"/>
        <v>0.99990420003832003</v>
      </c>
      <c r="AF33" s="59"/>
      <c r="AG33" s="59"/>
      <c r="AH33" s="59"/>
      <c r="AI33" s="59"/>
      <c r="AJ33" s="59"/>
    </row>
    <row r="34" spans="1:36" x14ac:dyDescent="0.25">
      <c r="A34" s="72">
        <v>28</v>
      </c>
      <c r="B34" s="73">
        <v>504</v>
      </c>
      <c r="C34" s="74" t="str">
        <f t="shared" si="3"/>
        <v>8.4 min</v>
      </c>
      <c r="D34" s="73"/>
      <c r="E34" s="76">
        <v>28</v>
      </c>
      <c r="F34" s="76">
        <v>1</v>
      </c>
      <c r="G34" s="78">
        <v>0.99992495999999997</v>
      </c>
      <c r="H34" s="78">
        <v>0.99967070000000002</v>
      </c>
      <c r="I34" s="78">
        <v>0.99902122999999998</v>
      </c>
      <c r="J34" s="78">
        <v>0.99755174000000002</v>
      </c>
      <c r="K34" s="78">
        <v>0.99451029999999996</v>
      </c>
      <c r="L34" s="78">
        <v>0.98868275000000005</v>
      </c>
      <c r="M34" s="78">
        <v>0.97827839999999999</v>
      </c>
      <c r="N34" s="78">
        <v>0.96091395999999996</v>
      </c>
      <c r="O34" s="78">
        <v>0.93378293999999995</v>
      </c>
      <c r="P34" s="78">
        <v>0.89407413999999996</v>
      </c>
      <c r="Q34" s="78">
        <v>0.83962804000000002</v>
      </c>
      <c r="R34" s="78">
        <v>0.76969509999999997</v>
      </c>
      <c r="S34" s="78">
        <v>0.68555520000000003</v>
      </c>
      <c r="T34" s="78">
        <v>0.59072610000000003</v>
      </c>
      <c r="U34" s="78">
        <v>0.49058544999999998</v>
      </c>
      <c r="V34" s="78">
        <v>0.39144537000000001</v>
      </c>
      <c r="W34" s="78">
        <v>0.29932093999999998</v>
      </c>
      <c r="X34" s="78">
        <v>0.21871769999999999</v>
      </c>
      <c r="Y34" s="78">
        <v>0.15153966999999999</v>
      </c>
      <c r="Z34" s="78">
        <v>9.542842E-2</v>
      </c>
      <c r="AA34" s="77"/>
      <c r="AB34" s="77">
        <v>9.542842E-2</v>
      </c>
      <c r="AC34" s="79"/>
      <c r="AD34" s="77">
        <f t="shared" si="4"/>
        <v>0.71395265549999976</v>
      </c>
      <c r="AE34" s="77">
        <f t="shared" si="5"/>
        <v>0.99992456003017594</v>
      </c>
      <c r="AF34" s="59"/>
      <c r="AG34" s="59"/>
      <c r="AH34" s="59"/>
      <c r="AI34" s="59"/>
      <c r="AJ34" s="59"/>
    </row>
    <row r="35" spans="1:36" x14ac:dyDescent="0.25">
      <c r="A35" s="72">
        <v>29</v>
      </c>
      <c r="B35" s="73">
        <v>522</v>
      </c>
      <c r="C35" s="74" t="str">
        <f t="shared" si="3"/>
        <v>8.7 min</v>
      </c>
      <c r="D35" s="73"/>
      <c r="E35" s="76">
        <v>29</v>
      </c>
      <c r="F35" s="76">
        <v>1</v>
      </c>
      <c r="G35" s="78">
        <v>0.99994110000000003</v>
      </c>
      <c r="H35" s="78">
        <v>0.99974050000000003</v>
      </c>
      <c r="I35" s="78">
        <v>0.99922717000000005</v>
      </c>
      <c r="J35" s="78">
        <v>0.99806050000000002</v>
      </c>
      <c r="K35" s="78">
        <v>0.99563159999999995</v>
      </c>
      <c r="L35" s="78">
        <v>0.99094020000000005</v>
      </c>
      <c r="M35" s="78">
        <v>0.98247790000000002</v>
      </c>
      <c r="N35" s="78">
        <v>0.96817710000000001</v>
      </c>
      <c r="O35" s="78">
        <v>0.94549715999999995</v>
      </c>
      <c r="P35" s="78">
        <v>0.91172039999999999</v>
      </c>
      <c r="Q35" s="78">
        <v>0.86447483000000003</v>
      </c>
      <c r="R35" s="78">
        <v>0.80241114000000002</v>
      </c>
      <c r="S35" s="78">
        <v>0.72584945000000001</v>
      </c>
      <c r="T35" s="78">
        <v>0.63716245000000005</v>
      </c>
      <c r="U35" s="78">
        <v>0.54068099999999997</v>
      </c>
      <c r="V35" s="78">
        <v>0.44206566000000003</v>
      </c>
      <c r="W35" s="78">
        <v>0.34726262000000002</v>
      </c>
      <c r="X35" s="78">
        <v>0.26127707999999999</v>
      </c>
      <c r="Y35" s="78">
        <v>0.18683259999999999</v>
      </c>
      <c r="Z35" s="78">
        <v>0.12219525000000001</v>
      </c>
      <c r="AA35" s="77"/>
      <c r="AB35" s="77">
        <v>0.12219525000000001</v>
      </c>
      <c r="AC35" s="79"/>
      <c r="AD35" s="77">
        <f t="shared" si="4"/>
        <v>0.73608128550000018</v>
      </c>
      <c r="AE35" s="77">
        <f t="shared" si="5"/>
        <v>0.99994070002372004</v>
      </c>
      <c r="AF35" s="59"/>
      <c r="AG35" s="59"/>
      <c r="AH35" s="59"/>
      <c r="AI35" s="59"/>
      <c r="AJ35" s="59"/>
    </row>
    <row r="36" spans="1:36" x14ac:dyDescent="0.25">
      <c r="A36" s="72">
        <v>30</v>
      </c>
      <c r="B36" s="73">
        <v>540</v>
      </c>
      <c r="C36" s="74" t="str">
        <f t="shared" si="3"/>
        <v>9 min</v>
      </c>
      <c r="D36" s="73"/>
      <c r="E36" s="76">
        <v>30</v>
      </c>
      <c r="F36" s="76">
        <v>1</v>
      </c>
      <c r="G36" s="78">
        <v>0.99995356999999996</v>
      </c>
      <c r="H36" s="78">
        <v>0.99979510000000005</v>
      </c>
      <c r="I36" s="78">
        <v>0.99938890000000002</v>
      </c>
      <c r="J36" s="78">
        <v>0.99846214</v>
      </c>
      <c r="K36" s="78">
        <v>0.99652123000000004</v>
      </c>
      <c r="L36" s="78">
        <v>0.99274474000000001</v>
      </c>
      <c r="M36" s="78">
        <v>0.98586815999999999</v>
      </c>
      <c r="N36" s="78">
        <v>0.97411219999999998</v>
      </c>
      <c r="O36" s="78">
        <v>0.95521020000000001</v>
      </c>
      <c r="P36" s="78">
        <v>0.92660390000000004</v>
      </c>
      <c r="Q36" s="78">
        <v>0.8858473</v>
      </c>
      <c r="R36" s="78">
        <v>0.83118283999999998</v>
      </c>
      <c r="S36" s="78">
        <v>0.76217069999999998</v>
      </c>
      <c r="T36" s="78">
        <v>0.68016880000000002</v>
      </c>
      <c r="U36" s="78">
        <v>0.58845809999999998</v>
      </c>
      <c r="V36" s="78">
        <v>0.49188609999999999</v>
      </c>
      <c r="W36" s="78">
        <v>0.39604824999999999</v>
      </c>
      <c r="X36" s="78">
        <v>0.3061353</v>
      </c>
      <c r="Y36" s="78">
        <v>0.22544648</v>
      </c>
      <c r="Z36" s="78">
        <v>0.15278891999999999</v>
      </c>
      <c r="AA36" s="77"/>
      <c r="AB36" s="77">
        <v>0.15278891999999999</v>
      </c>
      <c r="AC36" s="79"/>
      <c r="AD36" s="77">
        <f t="shared" si="4"/>
        <v>0.75743964650000017</v>
      </c>
      <c r="AE36" s="77">
        <f t="shared" si="5"/>
        <v>0.99995317001873196</v>
      </c>
      <c r="AF36" s="59"/>
      <c r="AG36" s="59"/>
      <c r="AH36" s="59"/>
      <c r="AI36" s="59"/>
      <c r="AJ36" s="59"/>
    </row>
    <row r="37" spans="1:36" x14ac:dyDescent="0.25">
      <c r="A37" s="72">
        <v>31</v>
      </c>
      <c r="B37" s="73">
        <v>558</v>
      </c>
      <c r="C37" s="74" t="str">
        <f t="shared" si="3"/>
        <v>9.3 min</v>
      </c>
      <c r="D37" s="73"/>
      <c r="E37" s="76">
        <v>31</v>
      </c>
      <c r="F37" s="76">
        <v>1</v>
      </c>
      <c r="G37" s="78">
        <v>0.99996346000000003</v>
      </c>
      <c r="H37" s="78">
        <v>0.99983829999999996</v>
      </c>
      <c r="I37" s="78">
        <v>0.99951624999999999</v>
      </c>
      <c r="J37" s="78">
        <v>0.99877906000000005</v>
      </c>
      <c r="K37" s="78">
        <v>0.99722767000000001</v>
      </c>
      <c r="L37" s="78">
        <v>0.99418764999999998</v>
      </c>
      <c r="M37" s="78">
        <v>0.98860382999999996</v>
      </c>
      <c r="N37" s="78">
        <v>0.97895529999999997</v>
      </c>
      <c r="O37" s="78">
        <v>0.96324279999999995</v>
      </c>
      <c r="P37" s="78">
        <v>0.93910800000000005</v>
      </c>
      <c r="Q37" s="78">
        <v>0.90413100000000002</v>
      </c>
      <c r="R37" s="78">
        <v>0.85630609999999996</v>
      </c>
      <c r="S37" s="78">
        <v>0.79461824999999997</v>
      </c>
      <c r="T37" s="78">
        <v>0.71956562999999996</v>
      </c>
      <c r="U37" s="78">
        <v>0.63343669999999996</v>
      </c>
      <c r="V37" s="78">
        <v>0.54018544999999996</v>
      </c>
      <c r="W37" s="78">
        <v>0.44484560000000001</v>
      </c>
      <c r="X37" s="78">
        <v>0.35251188</v>
      </c>
      <c r="Y37" s="78">
        <v>0.26680169999999997</v>
      </c>
      <c r="Z37" s="78">
        <v>0.18693857</v>
      </c>
      <c r="AA37" s="77"/>
      <c r="AB37" s="77">
        <v>0.18693857</v>
      </c>
      <c r="AC37" s="79"/>
      <c r="AD37" s="77">
        <f t="shared" si="4"/>
        <v>0.77793815999999993</v>
      </c>
      <c r="AE37" s="77">
        <f t="shared" si="5"/>
        <v>0.99996306001477597</v>
      </c>
      <c r="AF37" s="59"/>
      <c r="AG37" s="59"/>
      <c r="AH37" s="59"/>
      <c r="AI37" s="59"/>
      <c r="AJ37" s="59"/>
    </row>
    <row r="38" spans="1:36" x14ac:dyDescent="0.25">
      <c r="A38" s="72">
        <v>32</v>
      </c>
      <c r="B38" s="73">
        <v>576</v>
      </c>
      <c r="C38" s="74" t="str">
        <f t="shared" si="3"/>
        <v>9.6 min</v>
      </c>
      <c r="D38" s="73"/>
      <c r="E38" s="76">
        <v>32</v>
      </c>
      <c r="F38" s="76">
        <v>1</v>
      </c>
      <c r="G38" s="78">
        <v>0.9999711</v>
      </c>
      <c r="H38" s="78">
        <v>0.99987219999999999</v>
      </c>
      <c r="I38" s="78">
        <v>0.99961674</v>
      </c>
      <c r="J38" s="78">
        <v>0.99903005</v>
      </c>
      <c r="K38" s="78">
        <v>0.99778909999999998</v>
      </c>
      <c r="L38" s="78">
        <v>0.9953419</v>
      </c>
      <c r="M38" s="78">
        <v>0.99081039999999998</v>
      </c>
      <c r="N38" s="78">
        <v>0.98290219999999995</v>
      </c>
      <c r="O38" s="78">
        <v>0.96987100000000004</v>
      </c>
      <c r="P38" s="78">
        <v>0.94957685000000003</v>
      </c>
      <c r="Q38" s="78">
        <v>0.91969710000000005</v>
      </c>
      <c r="R38" s="78">
        <v>0.87810516000000005</v>
      </c>
      <c r="S38" s="78">
        <v>0.82337519999999997</v>
      </c>
      <c r="T38" s="78">
        <v>0.75530607000000005</v>
      </c>
      <c r="U38" s="78">
        <v>0.67529159999999999</v>
      </c>
      <c r="V38" s="78">
        <v>0.5863794</v>
      </c>
      <c r="W38" s="78">
        <v>0.49290215999999998</v>
      </c>
      <c r="X38" s="78">
        <v>0.39962658000000001</v>
      </c>
      <c r="Y38" s="78">
        <v>0.31024079999999998</v>
      </c>
      <c r="Z38" s="78">
        <v>0.22423977</v>
      </c>
      <c r="AA38" s="77"/>
      <c r="AB38" s="77">
        <v>0.22423977</v>
      </c>
      <c r="AC38" s="79"/>
      <c r="AD38" s="77">
        <f t="shared" si="4"/>
        <v>0.79749726899999995</v>
      </c>
      <c r="AE38" s="77">
        <f t="shared" si="5"/>
        <v>0.99997070001171995</v>
      </c>
      <c r="AF38" s="59"/>
      <c r="AG38" s="59"/>
      <c r="AH38" s="59"/>
      <c r="AI38" s="59"/>
      <c r="AJ38" s="59"/>
    </row>
    <row r="39" spans="1:36" x14ac:dyDescent="0.25">
      <c r="A39" s="72">
        <v>33</v>
      </c>
      <c r="B39" s="73">
        <v>594</v>
      </c>
      <c r="C39" s="74" t="str">
        <f t="shared" si="3"/>
        <v>9.9 min</v>
      </c>
      <c r="D39" s="73"/>
      <c r="E39" s="76">
        <v>33</v>
      </c>
      <c r="F39" s="76">
        <v>1</v>
      </c>
      <c r="G39" s="78">
        <v>0.99997705000000003</v>
      </c>
      <c r="H39" s="78">
        <v>0.99989885000000001</v>
      </c>
      <c r="I39" s="78">
        <v>0.99969609999999998</v>
      </c>
      <c r="J39" s="78">
        <v>0.99922860000000002</v>
      </c>
      <c r="K39" s="78">
        <v>0.99823550000000005</v>
      </c>
      <c r="L39" s="78">
        <v>0.99626530000000002</v>
      </c>
      <c r="M39" s="78">
        <v>0.99258964999999999</v>
      </c>
      <c r="N39" s="78">
        <v>0.98611546000000005</v>
      </c>
      <c r="O39" s="78">
        <v>0.97532960000000002</v>
      </c>
      <c r="P39" s="78">
        <v>0.95831555000000002</v>
      </c>
      <c r="Q39" s="78">
        <v>0.93289420000000001</v>
      </c>
      <c r="R39" s="78">
        <v>0.89691419999999999</v>
      </c>
      <c r="S39" s="78">
        <v>0.84868115</v>
      </c>
      <c r="T39" s="78">
        <v>0.78744840000000005</v>
      </c>
      <c r="U39" s="78">
        <v>0.71383609999999997</v>
      </c>
      <c r="V39" s="78">
        <v>0.63002389999999997</v>
      </c>
      <c r="W39" s="78">
        <v>0.53956956</v>
      </c>
      <c r="X39" s="78">
        <v>0.44673738000000002</v>
      </c>
      <c r="Y39" s="78">
        <v>0.35506860000000001</v>
      </c>
      <c r="Z39" s="78">
        <v>0.26418143999999999</v>
      </c>
      <c r="AA39" s="77"/>
      <c r="AB39" s="77">
        <v>0.26418143999999999</v>
      </c>
      <c r="AC39" s="79"/>
      <c r="AD39" s="77">
        <f t="shared" si="4"/>
        <v>0.8160503295</v>
      </c>
      <c r="AE39" s="77">
        <f t="shared" si="5"/>
        <v>0.99997665000934</v>
      </c>
      <c r="AF39" s="59"/>
      <c r="AG39" s="59"/>
      <c r="AH39" s="59"/>
      <c r="AI39" s="59"/>
      <c r="AJ39" s="59"/>
    </row>
    <row r="40" spans="1:36" x14ac:dyDescent="0.25">
      <c r="A40" s="72">
        <v>34</v>
      </c>
      <c r="B40" s="73">
        <v>612</v>
      </c>
      <c r="C40" s="74" t="str">
        <f t="shared" si="3"/>
        <v>10.2 min</v>
      </c>
      <c r="D40" s="73"/>
      <c r="E40" s="76">
        <v>34</v>
      </c>
      <c r="F40" s="76">
        <v>1</v>
      </c>
      <c r="G40" s="78">
        <v>0.99998200000000004</v>
      </c>
      <c r="H40" s="78">
        <v>0.99991969999999997</v>
      </c>
      <c r="I40" s="78">
        <v>0.9997587</v>
      </c>
      <c r="J40" s="78">
        <v>0.999386</v>
      </c>
      <c r="K40" s="78">
        <v>0.99859094999999998</v>
      </c>
      <c r="L40" s="78">
        <v>0.99700475</v>
      </c>
      <c r="M40" s="78">
        <v>0.99402404</v>
      </c>
      <c r="N40" s="78">
        <v>0.98872936</v>
      </c>
      <c r="O40" s="78">
        <v>0.9798173</v>
      </c>
      <c r="P40" s="78">
        <v>0.96559070000000002</v>
      </c>
      <c r="Q40" s="78">
        <v>0.94404065999999998</v>
      </c>
      <c r="R40" s="78">
        <v>0.91306319999999996</v>
      </c>
      <c r="S40" s="78">
        <v>0.87080979999999997</v>
      </c>
      <c r="T40" s="78">
        <v>0.81613000000000002</v>
      </c>
      <c r="U40" s="78">
        <v>0.74900096999999999</v>
      </c>
      <c r="V40" s="78">
        <v>0.67080784000000004</v>
      </c>
      <c r="W40" s="78">
        <v>0.5843159</v>
      </c>
      <c r="X40" s="78">
        <v>0.49317</v>
      </c>
      <c r="Y40" s="78">
        <v>0.40058893000000001</v>
      </c>
      <c r="Z40" s="78">
        <v>0.30617805999999997</v>
      </c>
      <c r="AA40" s="77"/>
      <c r="AB40" s="77">
        <v>0.30617805999999997</v>
      </c>
      <c r="AC40" s="79"/>
      <c r="AD40" s="77">
        <f t="shared" si="4"/>
        <v>0.833545443</v>
      </c>
      <c r="AE40" s="77">
        <f t="shared" si="5"/>
        <v>0.99998160000736003</v>
      </c>
      <c r="AF40" s="59"/>
      <c r="AG40" s="59"/>
      <c r="AH40" s="59"/>
      <c r="AI40" s="59"/>
      <c r="AJ40" s="59"/>
    </row>
    <row r="41" spans="1:36" x14ac:dyDescent="0.25">
      <c r="A41" s="72">
        <v>35</v>
      </c>
      <c r="B41" s="73">
        <v>630</v>
      </c>
      <c r="C41" s="74" t="str">
        <f t="shared" si="3"/>
        <v>10.5 min</v>
      </c>
      <c r="D41" s="73"/>
      <c r="E41" s="76">
        <v>35</v>
      </c>
      <c r="F41" s="76">
        <v>1</v>
      </c>
      <c r="G41" s="78">
        <v>0.99998575000000001</v>
      </c>
      <c r="H41" s="78">
        <v>0.99993639999999995</v>
      </c>
      <c r="I41" s="78">
        <v>0.99980824999999995</v>
      </c>
      <c r="J41" s="78">
        <v>0.99951120000000004</v>
      </c>
      <c r="K41" s="78">
        <v>0.99887420000000005</v>
      </c>
      <c r="L41" s="78">
        <v>0.9975967</v>
      </c>
      <c r="M41" s="78">
        <v>0.99518066999999999</v>
      </c>
      <c r="N41" s="78">
        <v>0.99085396999999997</v>
      </c>
      <c r="O41" s="78">
        <v>0.98350172999999996</v>
      </c>
      <c r="P41" s="78">
        <v>0.97163330000000003</v>
      </c>
      <c r="Q41" s="78">
        <v>0.95342400000000005</v>
      </c>
      <c r="R41" s="78">
        <v>0.926867</v>
      </c>
      <c r="S41" s="78">
        <v>0.89005089999999998</v>
      </c>
      <c r="T41" s="78">
        <v>0.84154505000000002</v>
      </c>
      <c r="U41" s="78">
        <v>0.78081290000000003</v>
      </c>
      <c r="V41" s="78">
        <v>0.70854139999999999</v>
      </c>
      <c r="W41" s="78">
        <v>0.62672870000000003</v>
      </c>
      <c r="X41" s="78">
        <v>0.53833850000000005</v>
      </c>
      <c r="Y41" s="78">
        <v>0.44613659999999999</v>
      </c>
      <c r="Z41" s="78">
        <v>0.34960272999999997</v>
      </c>
      <c r="AA41" s="77"/>
      <c r="AB41" s="77">
        <v>0.34960272999999997</v>
      </c>
      <c r="AC41" s="79"/>
      <c r="AD41" s="77">
        <f t="shared" si="4"/>
        <v>0.84994649750000006</v>
      </c>
      <c r="AE41" s="77">
        <f t="shared" si="5"/>
        <v>0.99998535000585997</v>
      </c>
      <c r="AF41" s="59"/>
      <c r="AG41" s="59"/>
      <c r="AH41" s="59"/>
      <c r="AI41" s="59"/>
      <c r="AJ41" s="59"/>
    </row>
    <row r="42" spans="1:36" x14ac:dyDescent="0.25">
      <c r="A42" s="72">
        <v>36</v>
      </c>
      <c r="B42" s="73">
        <v>648</v>
      </c>
      <c r="C42" s="74" t="str">
        <f t="shared" si="3"/>
        <v>10.8 min</v>
      </c>
      <c r="D42" s="73"/>
      <c r="E42" s="76">
        <v>36</v>
      </c>
      <c r="F42" s="76">
        <v>1</v>
      </c>
      <c r="G42" s="78">
        <v>0.99998880000000001</v>
      </c>
      <c r="H42" s="78">
        <v>0.99994945999999996</v>
      </c>
      <c r="I42" s="78">
        <v>0.99984770000000001</v>
      </c>
      <c r="J42" s="78">
        <v>0.99961049999999996</v>
      </c>
      <c r="K42" s="78">
        <v>0.99909990000000004</v>
      </c>
      <c r="L42" s="78">
        <v>0.99807109999999999</v>
      </c>
      <c r="M42" s="78">
        <v>0.99611293999999995</v>
      </c>
      <c r="N42" s="78">
        <v>0.99257980000000001</v>
      </c>
      <c r="O42" s="78">
        <v>0.98652260000000003</v>
      </c>
      <c r="P42" s="78">
        <v>0.97664209999999996</v>
      </c>
      <c r="Q42" s="78">
        <v>0.96129995999999995</v>
      </c>
      <c r="R42" s="78">
        <v>0.93861925999999996</v>
      </c>
      <c r="S42" s="78">
        <v>0.90669630000000001</v>
      </c>
      <c r="T42" s="78">
        <v>0.86392385000000005</v>
      </c>
      <c r="U42" s="78">
        <v>0.80937329999999996</v>
      </c>
      <c r="V42" s="78">
        <v>0.74313980000000002</v>
      </c>
      <c r="W42" s="78">
        <v>0.66651183000000003</v>
      </c>
      <c r="X42" s="78">
        <v>0.58175575999999996</v>
      </c>
      <c r="Y42" s="78">
        <v>0.49110219999999999</v>
      </c>
      <c r="Z42" s="78">
        <v>0.39381945000000002</v>
      </c>
      <c r="AA42" s="77"/>
      <c r="AB42" s="77">
        <v>0.39381945000000002</v>
      </c>
      <c r="AC42" s="79"/>
      <c r="AD42" s="77">
        <f t="shared" si="4"/>
        <v>0.86523333049999995</v>
      </c>
      <c r="AE42" s="77">
        <f t="shared" si="5"/>
        <v>0.99998840000463995</v>
      </c>
      <c r="AF42" s="59"/>
      <c r="AG42" s="59"/>
      <c r="AH42" s="59"/>
      <c r="AI42" s="59"/>
      <c r="AJ42" s="59"/>
    </row>
    <row r="43" spans="1:36" x14ac:dyDescent="0.25">
      <c r="A43" s="72">
        <v>37</v>
      </c>
      <c r="B43" s="73">
        <v>666</v>
      </c>
      <c r="C43" s="74" t="str">
        <f t="shared" si="3"/>
        <v>11.1 min</v>
      </c>
      <c r="D43" s="73"/>
      <c r="E43" s="76">
        <v>37</v>
      </c>
      <c r="F43" s="76">
        <v>1</v>
      </c>
      <c r="G43" s="78">
        <v>0.99999099999999996</v>
      </c>
      <c r="H43" s="78">
        <v>0.99995979999999995</v>
      </c>
      <c r="I43" s="78">
        <v>0.99987879999999996</v>
      </c>
      <c r="J43" s="78">
        <v>0.9996893</v>
      </c>
      <c r="K43" s="78">
        <v>0.9992801</v>
      </c>
      <c r="L43" s="78">
        <v>0.99845110000000004</v>
      </c>
      <c r="M43" s="78">
        <v>0.99686474000000003</v>
      </c>
      <c r="N43" s="78">
        <v>0.99398140000000001</v>
      </c>
      <c r="O43" s="78">
        <v>0.98899685999999998</v>
      </c>
      <c r="P43" s="78">
        <v>0.9807863</v>
      </c>
      <c r="Q43" s="78">
        <v>0.96789349999999996</v>
      </c>
      <c r="R43" s="78">
        <v>0.94858986000000001</v>
      </c>
      <c r="S43" s="78">
        <v>0.92103060000000003</v>
      </c>
      <c r="T43" s="78">
        <v>0.88351769999999996</v>
      </c>
      <c r="U43" s="78">
        <v>0.83483832999999996</v>
      </c>
      <c r="V43" s="78">
        <v>0.7746054</v>
      </c>
      <c r="W43" s="78">
        <v>0.70347535999999999</v>
      </c>
      <c r="X43" s="78">
        <v>0.62303790000000003</v>
      </c>
      <c r="Y43" s="78">
        <v>0.53494929999999996</v>
      </c>
      <c r="Z43" s="78">
        <v>0.43821125999999999</v>
      </c>
      <c r="AA43" s="77"/>
      <c r="AB43" s="77">
        <v>0.43821125999999999</v>
      </c>
      <c r="AC43" s="79"/>
      <c r="AD43" s="77">
        <f t="shared" si="4"/>
        <v>0.8794014305000003</v>
      </c>
      <c r="AE43" s="77">
        <f t="shared" si="5"/>
        <v>0.99999060000375994</v>
      </c>
      <c r="AF43" s="59"/>
      <c r="AG43" s="59"/>
      <c r="AH43" s="59"/>
      <c r="AI43" s="59"/>
      <c r="AJ43" s="59"/>
    </row>
    <row r="44" spans="1:36" x14ac:dyDescent="0.25">
      <c r="A44" s="72">
        <v>38</v>
      </c>
      <c r="B44" s="73">
        <v>684</v>
      </c>
      <c r="C44" s="74" t="str">
        <f t="shared" si="3"/>
        <v>11.4 min</v>
      </c>
      <c r="D44" s="73"/>
      <c r="E44" s="76">
        <v>38</v>
      </c>
      <c r="F44" s="76">
        <v>1</v>
      </c>
      <c r="G44" s="78">
        <v>0.99999300000000002</v>
      </c>
      <c r="H44" s="78">
        <v>0.99996805</v>
      </c>
      <c r="I44" s="78">
        <v>0.99990343999999998</v>
      </c>
      <c r="J44" s="78">
        <v>0.99975203999999995</v>
      </c>
      <c r="K44" s="78">
        <v>0.99942379999999997</v>
      </c>
      <c r="L44" s="78">
        <v>0.99875592999999996</v>
      </c>
      <c r="M44" s="78">
        <v>0.99747059999999999</v>
      </c>
      <c r="N44" s="78">
        <v>0.99511930000000004</v>
      </c>
      <c r="O44" s="78">
        <v>0.99102159999999995</v>
      </c>
      <c r="P44" s="78">
        <v>0.98421013000000002</v>
      </c>
      <c r="Q44" s="78">
        <v>0.97340059999999995</v>
      </c>
      <c r="R44" s="78">
        <v>0.95702220000000005</v>
      </c>
      <c r="S44" s="78">
        <v>0.93332409999999999</v>
      </c>
      <c r="T44" s="78">
        <v>0.90058530000000003</v>
      </c>
      <c r="U44" s="78">
        <v>0.85740227000000002</v>
      </c>
      <c r="V44" s="78">
        <v>0.80301016999999997</v>
      </c>
      <c r="W44" s="78">
        <v>0.73752300000000004</v>
      </c>
      <c r="X44" s="78">
        <v>0.66190179999999998</v>
      </c>
      <c r="Y44" s="78">
        <v>0.57722560000000001</v>
      </c>
      <c r="Z44" s="78">
        <v>0.48220312999999998</v>
      </c>
      <c r="AA44" s="77"/>
      <c r="AB44" s="77">
        <v>0.48220312999999998</v>
      </c>
      <c r="AC44" s="79"/>
      <c r="AD44" s="77">
        <f t="shared" si="4"/>
        <v>0.89246080299999986</v>
      </c>
      <c r="AE44" s="77">
        <f t="shared" si="5"/>
        <v>0.99999260000295997</v>
      </c>
      <c r="AF44" s="59"/>
      <c r="AG44" s="59"/>
      <c r="AH44" s="59"/>
      <c r="AI44" s="59"/>
      <c r="AJ44" s="59"/>
    </row>
    <row r="45" spans="1:36" x14ac:dyDescent="0.25">
      <c r="A45" s="72">
        <v>39</v>
      </c>
      <c r="B45" s="73">
        <v>702</v>
      </c>
      <c r="C45" s="74" t="str">
        <f t="shared" si="3"/>
        <v>11.7 min</v>
      </c>
      <c r="D45" s="73"/>
      <c r="E45" s="76">
        <v>39</v>
      </c>
      <c r="F45" s="76">
        <v>1</v>
      </c>
      <c r="G45" s="78">
        <v>0.99999439999999995</v>
      </c>
      <c r="H45" s="78">
        <v>0.99997466999999995</v>
      </c>
      <c r="I45" s="78">
        <v>0.99992292999999999</v>
      </c>
      <c r="J45" s="78">
        <v>0.99980210000000003</v>
      </c>
      <c r="K45" s="78">
        <v>0.99953853999999998</v>
      </c>
      <c r="L45" s="78">
        <v>0.99900029999999995</v>
      </c>
      <c r="M45" s="78">
        <v>0.99795913999999997</v>
      </c>
      <c r="N45" s="78">
        <v>0.99604239999999999</v>
      </c>
      <c r="O45" s="78">
        <v>0.99267715000000001</v>
      </c>
      <c r="P45" s="78">
        <v>0.98703450000000004</v>
      </c>
      <c r="Q45" s="78">
        <v>0.97799086999999996</v>
      </c>
      <c r="R45" s="78">
        <v>0.96413300000000002</v>
      </c>
      <c r="S45" s="78">
        <v>0.94382845999999998</v>
      </c>
      <c r="T45" s="78">
        <v>0.91538304000000004</v>
      </c>
      <c r="U45" s="78">
        <v>0.87728249999999997</v>
      </c>
      <c r="V45" s="78">
        <v>0.82847904999999999</v>
      </c>
      <c r="W45" s="78">
        <v>0.76863800000000004</v>
      </c>
      <c r="X45" s="78">
        <v>0.69815799999999995</v>
      </c>
      <c r="Y45" s="78">
        <v>0.61756694000000001</v>
      </c>
      <c r="Z45" s="78">
        <v>0.52527990000000002</v>
      </c>
      <c r="AA45" s="77"/>
      <c r="AB45" s="77">
        <v>0.52527990000000002</v>
      </c>
      <c r="AC45" s="79"/>
      <c r="AD45" s="77">
        <f t="shared" si="4"/>
        <v>0.90443429450000001</v>
      </c>
      <c r="AE45" s="77">
        <f t="shared" si="5"/>
        <v>0.99999400000239991</v>
      </c>
      <c r="AF45" s="59"/>
      <c r="AG45" s="59"/>
      <c r="AH45" s="59"/>
      <c r="AI45" s="59"/>
      <c r="AJ45" s="59"/>
    </row>
    <row r="46" spans="1:36" x14ac:dyDescent="0.25">
      <c r="A46" s="72">
        <v>40</v>
      </c>
      <c r="B46" s="73">
        <v>720</v>
      </c>
      <c r="C46" s="74" t="str">
        <f t="shared" si="3"/>
        <v>12 min</v>
      </c>
      <c r="D46" s="73"/>
      <c r="E46" s="76">
        <v>40</v>
      </c>
      <c r="F46" s="76">
        <v>1</v>
      </c>
      <c r="G46" s="78">
        <v>0.99999570000000004</v>
      </c>
      <c r="H46" s="78">
        <v>0.99997985</v>
      </c>
      <c r="I46" s="78">
        <v>0.99993867000000003</v>
      </c>
      <c r="J46" s="78">
        <v>0.99984170000000006</v>
      </c>
      <c r="K46" s="78">
        <v>0.99963040000000003</v>
      </c>
      <c r="L46" s="78">
        <v>0.99919639999999998</v>
      </c>
      <c r="M46" s="78">
        <v>0.99835309999999999</v>
      </c>
      <c r="N46" s="78">
        <v>0.99679119999999999</v>
      </c>
      <c r="O46" s="78">
        <v>0.99402979999999996</v>
      </c>
      <c r="P46" s="78">
        <v>0.98936139999999995</v>
      </c>
      <c r="Q46" s="78">
        <v>0.98180944000000003</v>
      </c>
      <c r="R46" s="78">
        <v>0.97011409999999998</v>
      </c>
      <c r="S46" s="78">
        <v>0.95277369999999995</v>
      </c>
      <c r="T46" s="78">
        <v>0.92815910000000001</v>
      </c>
      <c r="U46" s="78">
        <v>0.89470833999999999</v>
      </c>
      <c r="V46" s="78">
        <v>0.85117580000000004</v>
      </c>
      <c r="W46" s="78">
        <v>0.79686840000000003</v>
      </c>
      <c r="X46" s="78">
        <v>0.73170100000000005</v>
      </c>
      <c r="Y46" s="78">
        <v>0.65569705</v>
      </c>
      <c r="Z46" s="78">
        <v>0.56699719999999998</v>
      </c>
      <c r="AA46" s="77"/>
      <c r="AB46" s="77">
        <v>0.56699719999999998</v>
      </c>
      <c r="AC46" s="79"/>
      <c r="AD46" s="77">
        <f t="shared" si="4"/>
        <v>0.91535611750000001</v>
      </c>
      <c r="AE46" s="77">
        <f t="shared" si="5"/>
        <v>0.99999530000188008</v>
      </c>
      <c r="AF46" s="59"/>
      <c r="AG46" s="59"/>
      <c r="AH46" s="59"/>
      <c r="AI46" s="59"/>
      <c r="AJ46" s="59"/>
    </row>
    <row r="47" spans="1:36" x14ac:dyDescent="0.25">
      <c r="A47" s="72">
        <v>41</v>
      </c>
      <c r="B47" s="73">
        <v>738</v>
      </c>
      <c r="C47" s="74" t="str">
        <f t="shared" si="3"/>
        <v>12.3 min</v>
      </c>
      <c r="D47" s="73"/>
      <c r="E47" s="76">
        <v>41</v>
      </c>
      <c r="F47" s="76">
        <v>1</v>
      </c>
      <c r="G47" s="78">
        <v>0.99999660000000001</v>
      </c>
      <c r="H47" s="78">
        <v>0.99998397000000006</v>
      </c>
      <c r="I47" s="78">
        <v>0.99995106</v>
      </c>
      <c r="J47" s="78">
        <v>0.99987349999999997</v>
      </c>
      <c r="K47" s="78">
        <v>0.99970376000000005</v>
      </c>
      <c r="L47" s="78">
        <v>0.99935399999999996</v>
      </c>
      <c r="M47" s="78">
        <v>0.99867090000000003</v>
      </c>
      <c r="N47" s="78">
        <v>0.99739849999999997</v>
      </c>
      <c r="O47" s="78">
        <v>0.99513419999999997</v>
      </c>
      <c r="P47" s="78">
        <v>0.9912765</v>
      </c>
      <c r="Q47" s="78">
        <v>0.98498090000000005</v>
      </c>
      <c r="R47" s="78">
        <v>0.97513335999999995</v>
      </c>
      <c r="S47" s="78">
        <v>0.96036849999999996</v>
      </c>
      <c r="T47" s="78">
        <v>0.93914752999999995</v>
      </c>
      <c r="U47" s="78">
        <v>0.90991109999999997</v>
      </c>
      <c r="V47" s="78">
        <v>0.87128854</v>
      </c>
      <c r="W47" s="78">
        <v>0.82231325</v>
      </c>
      <c r="X47" s="78">
        <v>0.76249754000000003</v>
      </c>
      <c r="Y47" s="78">
        <v>0.69142245999999996</v>
      </c>
      <c r="Z47" s="78">
        <v>0.60698825000000001</v>
      </c>
      <c r="AA47" s="77"/>
      <c r="AB47" s="77">
        <v>0.60698825000000001</v>
      </c>
      <c r="AC47" s="79"/>
      <c r="AD47" s="77">
        <f t="shared" si="4"/>
        <v>0.92526972099999971</v>
      </c>
      <c r="AE47" s="77">
        <f t="shared" si="5"/>
        <v>0.99999620000152001</v>
      </c>
      <c r="AF47" s="59"/>
      <c r="AG47" s="59"/>
      <c r="AH47" s="59"/>
      <c r="AI47" s="59"/>
      <c r="AJ47" s="59"/>
    </row>
    <row r="48" spans="1:36" x14ac:dyDescent="0.25">
      <c r="A48" s="72">
        <v>42</v>
      </c>
      <c r="B48" s="73">
        <v>756</v>
      </c>
      <c r="C48" s="74" t="str">
        <f t="shared" si="3"/>
        <v>12.6 min</v>
      </c>
      <c r="D48" s="73"/>
      <c r="E48" s="76">
        <v>42</v>
      </c>
      <c r="F48" s="76">
        <v>1</v>
      </c>
      <c r="G48" s="78">
        <v>0.99999720000000003</v>
      </c>
      <c r="H48" s="78">
        <v>0.99998730000000002</v>
      </c>
      <c r="I48" s="78">
        <v>0.99996090000000004</v>
      </c>
      <c r="J48" s="78">
        <v>0.99989885000000001</v>
      </c>
      <c r="K48" s="78">
        <v>0.99976240000000005</v>
      </c>
      <c r="L48" s="78">
        <v>0.99948037000000001</v>
      </c>
      <c r="M48" s="78">
        <v>0.99892705999999998</v>
      </c>
      <c r="N48" s="78">
        <v>0.99789090000000003</v>
      </c>
      <c r="O48" s="78">
        <v>0.99603569999999997</v>
      </c>
      <c r="P48" s="78">
        <v>0.99285126000000001</v>
      </c>
      <c r="Q48" s="78">
        <v>0.98761100000000002</v>
      </c>
      <c r="R48" s="78">
        <v>0.9793366</v>
      </c>
      <c r="S48" s="78">
        <v>0.96679853999999998</v>
      </c>
      <c r="T48" s="78">
        <v>0.94856560000000001</v>
      </c>
      <c r="U48" s="78">
        <v>0.92311763999999996</v>
      </c>
      <c r="V48" s="78">
        <v>0.88902000000000003</v>
      </c>
      <c r="W48" s="78">
        <v>0.84510874999999996</v>
      </c>
      <c r="X48" s="78">
        <v>0.79057469999999996</v>
      </c>
      <c r="Y48" s="78">
        <v>0.72462510000000002</v>
      </c>
      <c r="Z48" s="78">
        <v>0.64496500000000001</v>
      </c>
      <c r="AA48" s="77"/>
      <c r="AB48" s="77">
        <v>0.64496500000000001</v>
      </c>
      <c r="AC48" s="79"/>
      <c r="AD48" s="77">
        <f t="shared" si="4"/>
        <v>0.93422574349999987</v>
      </c>
      <c r="AE48" s="77">
        <f t="shared" si="5"/>
        <v>0.99999680000128</v>
      </c>
      <c r="AF48" s="59"/>
      <c r="AG48" s="59"/>
      <c r="AH48" s="59"/>
      <c r="AI48" s="59"/>
      <c r="AJ48" s="59"/>
    </row>
    <row r="49" spans="1:36" x14ac:dyDescent="0.25">
      <c r="A49" s="72">
        <v>43</v>
      </c>
      <c r="B49" s="73">
        <v>774</v>
      </c>
      <c r="C49" s="74" t="str">
        <f t="shared" si="3"/>
        <v>12.9 min</v>
      </c>
      <c r="D49" s="73"/>
      <c r="E49" s="76">
        <v>43</v>
      </c>
      <c r="F49" s="76">
        <v>1</v>
      </c>
      <c r="G49" s="78">
        <v>0.99999773999999997</v>
      </c>
      <c r="H49" s="78">
        <v>0.99998986999999995</v>
      </c>
      <c r="I49" s="78">
        <v>0.99996879999999999</v>
      </c>
      <c r="J49" s="78">
        <v>0.99991905999999997</v>
      </c>
      <c r="K49" s="78">
        <v>0.99980944000000005</v>
      </c>
      <c r="L49" s="78">
        <v>0.99958205</v>
      </c>
      <c r="M49" s="78">
        <v>0.99913379999999996</v>
      </c>
      <c r="N49" s="78">
        <v>0.99829024</v>
      </c>
      <c r="O49" s="78">
        <v>0.99677070000000001</v>
      </c>
      <c r="P49" s="78">
        <v>0.99414486000000002</v>
      </c>
      <c r="Q49" s="78">
        <v>0.98978907000000005</v>
      </c>
      <c r="R49" s="78">
        <v>0.98284996000000002</v>
      </c>
      <c r="S49" s="78">
        <v>0.97222920000000002</v>
      </c>
      <c r="T49" s="78">
        <v>0.95661169999999995</v>
      </c>
      <c r="U49" s="78">
        <v>0.93454539999999997</v>
      </c>
      <c r="V49" s="78">
        <v>0.90457849999999995</v>
      </c>
      <c r="W49" s="78">
        <v>0.86541765999999998</v>
      </c>
      <c r="X49" s="78">
        <v>0.81600779999999995</v>
      </c>
      <c r="Y49" s="78">
        <v>0.75525410000000004</v>
      </c>
      <c r="Z49" s="78">
        <v>0.68071570000000003</v>
      </c>
      <c r="AA49" s="77"/>
      <c r="AB49" s="77">
        <v>0.68071570000000003</v>
      </c>
      <c r="AC49" s="79"/>
      <c r="AD49" s="77">
        <f t="shared" si="4"/>
        <v>0.94228028249999995</v>
      </c>
      <c r="AE49" s="77">
        <f t="shared" si="5"/>
        <v>0.99999734000106399</v>
      </c>
      <c r="AF49" s="59"/>
      <c r="AG49" s="59"/>
      <c r="AH49" s="59"/>
      <c r="AI49" s="59"/>
      <c r="AJ49" s="59"/>
    </row>
    <row r="50" spans="1:36" x14ac:dyDescent="0.25">
      <c r="A50" s="72">
        <v>44</v>
      </c>
      <c r="B50" s="73">
        <v>792</v>
      </c>
      <c r="C50" s="74" t="str">
        <f t="shared" si="3"/>
        <v>13.2 min</v>
      </c>
      <c r="D50" s="73"/>
      <c r="E50" s="76">
        <v>44</v>
      </c>
      <c r="F50" s="76">
        <v>1</v>
      </c>
      <c r="G50" s="78">
        <v>0.99999839999999995</v>
      </c>
      <c r="H50" s="78">
        <v>0.9999922</v>
      </c>
      <c r="I50" s="78">
        <v>0.99997513999999998</v>
      </c>
      <c r="J50" s="78">
        <v>0.99993540000000003</v>
      </c>
      <c r="K50" s="78">
        <v>0.99984709999999999</v>
      </c>
      <c r="L50" s="78">
        <v>0.99966359999999999</v>
      </c>
      <c r="M50" s="78">
        <v>0.99930065999999995</v>
      </c>
      <c r="N50" s="78">
        <v>0.99861383000000004</v>
      </c>
      <c r="O50" s="78">
        <v>0.99737005999999995</v>
      </c>
      <c r="P50" s="78">
        <v>0.99520664999999997</v>
      </c>
      <c r="Q50" s="78">
        <v>0.99159074000000003</v>
      </c>
      <c r="R50" s="78">
        <v>0.98578140000000003</v>
      </c>
      <c r="S50" s="78">
        <v>0.97680509999999998</v>
      </c>
      <c r="T50" s="78">
        <v>0.96346609999999999</v>
      </c>
      <c r="U50" s="78">
        <v>0.94439846000000005</v>
      </c>
      <c r="V50" s="78">
        <v>0.91817159999999998</v>
      </c>
      <c r="W50" s="78">
        <v>0.88341904000000004</v>
      </c>
      <c r="X50" s="78">
        <v>0.8389086</v>
      </c>
      <c r="Y50" s="78">
        <v>0.78331439999999997</v>
      </c>
      <c r="Z50" s="78">
        <v>0.71410019999999996</v>
      </c>
      <c r="AA50" s="77"/>
      <c r="AB50" s="77">
        <v>0.71410019999999996</v>
      </c>
      <c r="AC50" s="79"/>
      <c r="AD50" s="77">
        <f t="shared" si="4"/>
        <v>0.9494929339999999</v>
      </c>
      <c r="AE50" s="77">
        <f t="shared" si="5"/>
        <v>0.99999800000079997</v>
      </c>
      <c r="AF50" s="59"/>
      <c r="AG50" s="59"/>
      <c r="AH50" s="59"/>
      <c r="AI50" s="59"/>
      <c r="AJ50" s="59"/>
    </row>
    <row r="51" spans="1:36" x14ac:dyDescent="0.25">
      <c r="A51" s="72">
        <v>45</v>
      </c>
      <c r="B51" s="73">
        <v>810</v>
      </c>
      <c r="C51" s="74" t="str">
        <f t="shared" si="3"/>
        <v>13.5 min</v>
      </c>
      <c r="D51" s="73"/>
      <c r="E51" s="76">
        <v>45</v>
      </c>
      <c r="F51" s="76">
        <v>1</v>
      </c>
      <c r="G51" s="78">
        <v>0.99999859999999996</v>
      </c>
      <c r="H51" s="78">
        <v>0.99999389999999999</v>
      </c>
      <c r="I51" s="78">
        <v>0.99998039999999999</v>
      </c>
      <c r="J51" s="78">
        <v>0.99994826000000003</v>
      </c>
      <c r="K51" s="78">
        <v>0.99987744999999995</v>
      </c>
      <c r="L51" s="78">
        <v>0.99972934000000002</v>
      </c>
      <c r="M51" s="78">
        <v>0.99943525</v>
      </c>
      <c r="N51" s="78">
        <v>0.9988764</v>
      </c>
      <c r="O51" s="78">
        <v>0.99785869999999999</v>
      </c>
      <c r="P51" s="78">
        <v>0.99607749999999995</v>
      </c>
      <c r="Q51" s="78">
        <v>0.9930793</v>
      </c>
      <c r="R51" s="78">
        <v>0.98822359999999998</v>
      </c>
      <c r="S51" s="78">
        <v>0.98065287000000001</v>
      </c>
      <c r="T51" s="78">
        <v>0.96928939999999997</v>
      </c>
      <c r="U51" s="78">
        <v>0.95286599999999999</v>
      </c>
      <c r="V51" s="78">
        <v>0.93000059999999996</v>
      </c>
      <c r="W51" s="78">
        <v>0.89930019999999999</v>
      </c>
      <c r="X51" s="78">
        <v>0.85941679999999998</v>
      </c>
      <c r="Y51" s="78">
        <v>0.80885810000000002</v>
      </c>
      <c r="Z51" s="78">
        <v>0.74504239999999999</v>
      </c>
      <c r="AA51" s="77"/>
      <c r="AB51" s="77">
        <v>0.74504239999999999</v>
      </c>
      <c r="AC51" s="79"/>
      <c r="AD51" s="77">
        <f t="shared" si="4"/>
        <v>0.95592525349999991</v>
      </c>
      <c r="AE51" s="77">
        <f t="shared" si="5"/>
        <v>0.99999820000071993</v>
      </c>
      <c r="AF51" s="59"/>
      <c r="AG51" s="59"/>
      <c r="AH51" s="59"/>
      <c r="AI51" s="59"/>
      <c r="AJ51" s="59"/>
    </row>
    <row r="52" spans="1:36" x14ac:dyDescent="0.25">
      <c r="A52" s="72">
        <v>46</v>
      </c>
      <c r="B52" s="73">
        <v>828</v>
      </c>
      <c r="C52" s="74" t="str">
        <f t="shared" si="3"/>
        <v>13.8 min</v>
      </c>
      <c r="D52" s="73"/>
      <c r="E52" s="76">
        <v>46</v>
      </c>
      <c r="F52" s="76">
        <v>1</v>
      </c>
      <c r="G52" s="78">
        <v>0.99999910000000003</v>
      </c>
      <c r="H52" s="78">
        <v>0.99999519999999997</v>
      </c>
      <c r="I52" s="78">
        <v>0.99998430000000005</v>
      </c>
      <c r="J52" s="78">
        <v>0.99995860000000003</v>
      </c>
      <c r="K52" s="78">
        <v>0.99990164999999998</v>
      </c>
      <c r="L52" s="78">
        <v>0.99978197000000002</v>
      </c>
      <c r="M52" s="78">
        <v>0.99954385000000001</v>
      </c>
      <c r="N52" s="78">
        <v>0.99908920000000001</v>
      </c>
      <c r="O52" s="78">
        <v>0.99825680000000006</v>
      </c>
      <c r="P52" s="78">
        <v>0.99679130000000005</v>
      </c>
      <c r="Q52" s="78">
        <v>0.99430805</v>
      </c>
      <c r="R52" s="78">
        <v>0.99025510000000005</v>
      </c>
      <c r="S52" s="78">
        <v>0.98388224999999996</v>
      </c>
      <c r="T52" s="78">
        <v>0.97422516000000003</v>
      </c>
      <c r="U52" s="78">
        <v>0.96012059999999999</v>
      </c>
      <c r="V52" s="78">
        <v>0.9402568</v>
      </c>
      <c r="W52" s="78">
        <v>0.91325009999999995</v>
      </c>
      <c r="X52" s="78">
        <v>0.8776891</v>
      </c>
      <c r="Y52" s="78">
        <v>0.83197379999999999</v>
      </c>
      <c r="Z52" s="78">
        <v>0.77352213999999997</v>
      </c>
      <c r="AA52" s="77"/>
      <c r="AB52" s="77">
        <v>0.77352213999999997</v>
      </c>
      <c r="AC52" s="79"/>
      <c r="AD52" s="77">
        <f t="shared" si="4"/>
        <v>0.96163925350000012</v>
      </c>
      <c r="AE52" s="77">
        <f t="shared" si="5"/>
        <v>0.99999870000052005</v>
      </c>
      <c r="AF52" s="59"/>
      <c r="AG52" s="59"/>
      <c r="AH52" s="59"/>
      <c r="AI52" s="59"/>
      <c r="AJ52" s="59"/>
    </row>
    <row r="53" spans="1:36" x14ac:dyDescent="0.25">
      <c r="A53" s="72">
        <v>47</v>
      </c>
      <c r="B53" s="73">
        <v>846</v>
      </c>
      <c r="C53" s="74" t="str">
        <f t="shared" si="3"/>
        <v>14.1 min</v>
      </c>
      <c r="D53" s="73"/>
      <c r="E53" s="76">
        <v>47</v>
      </c>
      <c r="F53" s="76">
        <v>1</v>
      </c>
      <c r="G53" s="78">
        <v>0.99999919999999998</v>
      </c>
      <c r="H53" s="78">
        <v>0.9999962</v>
      </c>
      <c r="I53" s="78">
        <v>0.99998765999999994</v>
      </c>
      <c r="J53" s="78">
        <v>0.99996704000000003</v>
      </c>
      <c r="K53" s="78">
        <v>0.99992095999999997</v>
      </c>
      <c r="L53" s="78">
        <v>0.99982459999999995</v>
      </c>
      <c r="M53" s="78">
        <v>0.99963139999999995</v>
      </c>
      <c r="N53" s="78">
        <v>0.99926170000000003</v>
      </c>
      <c r="O53" s="78">
        <v>0.99858130000000001</v>
      </c>
      <c r="P53" s="78">
        <v>0.99737640000000005</v>
      </c>
      <c r="Q53" s="78">
        <v>0.99532129999999996</v>
      </c>
      <c r="R53" s="78">
        <v>0.99194320000000002</v>
      </c>
      <c r="S53" s="78">
        <v>0.98658776000000004</v>
      </c>
      <c r="T53" s="78">
        <v>0.97839889999999996</v>
      </c>
      <c r="U53" s="78">
        <v>0.96631889999999998</v>
      </c>
      <c r="V53" s="78">
        <v>0.94911926999999996</v>
      </c>
      <c r="W53" s="78">
        <v>0.92545449999999996</v>
      </c>
      <c r="X53" s="78">
        <v>0.89389277</v>
      </c>
      <c r="Y53" s="78">
        <v>0.85277740000000002</v>
      </c>
      <c r="Z53" s="78">
        <v>0.79956674999999999</v>
      </c>
      <c r="AA53" s="77"/>
      <c r="AB53" s="77">
        <v>0.79956674999999999</v>
      </c>
      <c r="AC53" s="79"/>
      <c r="AD53" s="77">
        <f t="shared" si="4"/>
        <v>0.96669636050000007</v>
      </c>
      <c r="AE53" s="77">
        <f t="shared" si="5"/>
        <v>0.99999880000047991</v>
      </c>
      <c r="AF53" s="59"/>
      <c r="AG53" s="59"/>
      <c r="AH53" s="59"/>
      <c r="AI53" s="59"/>
      <c r="AJ53" s="59"/>
    </row>
    <row r="54" spans="1:36" x14ac:dyDescent="0.25">
      <c r="A54" s="72">
        <v>48</v>
      </c>
      <c r="B54" s="73">
        <v>864</v>
      </c>
      <c r="C54" s="74" t="str">
        <f t="shared" si="3"/>
        <v>14.4 min</v>
      </c>
      <c r="D54" s="73"/>
      <c r="E54" s="76">
        <v>48</v>
      </c>
      <c r="F54" s="76">
        <v>1</v>
      </c>
      <c r="G54" s="78">
        <v>0.99999939999999998</v>
      </c>
      <c r="H54" s="78">
        <v>0.99999713999999995</v>
      </c>
      <c r="I54" s="78">
        <v>0.99999033999999998</v>
      </c>
      <c r="J54" s="78">
        <v>0.99997369999999997</v>
      </c>
      <c r="K54" s="78">
        <v>0.99993664000000004</v>
      </c>
      <c r="L54" s="78">
        <v>0.99985869999999999</v>
      </c>
      <c r="M54" s="78">
        <v>0.99970232999999997</v>
      </c>
      <c r="N54" s="78">
        <v>0.99940150000000005</v>
      </c>
      <c r="O54" s="78">
        <v>0.99884534000000003</v>
      </c>
      <c r="P54" s="78">
        <v>0.99785524999999997</v>
      </c>
      <c r="Q54" s="78">
        <v>0.99615644999999997</v>
      </c>
      <c r="R54" s="78">
        <v>0.993344</v>
      </c>
      <c r="S54" s="78">
        <v>0.98885095000000001</v>
      </c>
      <c r="T54" s="78">
        <v>0.98192142999999998</v>
      </c>
      <c r="U54" s="78">
        <v>0.97160137000000002</v>
      </c>
      <c r="V54" s="78">
        <v>0.95675370000000004</v>
      </c>
      <c r="W54" s="78">
        <v>0.93609240000000005</v>
      </c>
      <c r="X54" s="78">
        <v>0.90819925000000001</v>
      </c>
      <c r="Y54" s="78">
        <v>0.87140519999999999</v>
      </c>
      <c r="Z54" s="78">
        <v>0.82324094000000003</v>
      </c>
      <c r="AA54" s="77"/>
      <c r="AB54" s="77">
        <v>0.82324094000000003</v>
      </c>
      <c r="AC54" s="79"/>
      <c r="AD54" s="77">
        <f t="shared" si="4"/>
        <v>0.97115630150000032</v>
      </c>
      <c r="AE54" s="77">
        <f t="shared" si="5"/>
        <v>0.99999900000039998</v>
      </c>
      <c r="AF54" s="59"/>
      <c r="AG54" s="59"/>
      <c r="AH54" s="59"/>
      <c r="AI54" s="59"/>
      <c r="AJ54" s="59"/>
    </row>
    <row r="55" spans="1:36" x14ac:dyDescent="0.25">
      <c r="A55" s="72">
        <v>49</v>
      </c>
      <c r="B55" s="73">
        <v>882</v>
      </c>
      <c r="C55" s="74" t="str">
        <f t="shared" si="3"/>
        <v>14.7 min</v>
      </c>
      <c r="D55" s="73"/>
      <c r="E55" s="76">
        <v>49</v>
      </c>
      <c r="F55" s="76">
        <v>1</v>
      </c>
      <c r="G55" s="78">
        <v>0.99999959999999999</v>
      </c>
      <c r="H55" s="78">
        <v>0.9999979</v>
      </c>
      <c r="I55" s="78">
        <v>0.9999924</v>
      </c>
      <c r="J55" s="78">
        <v>0.99997899999999995</v>
      </c>
      <c r="K55" s="78">
        <v>0.99994930000000004</v>
      </c>
      <c r="L55" s="78">
        <v>0.99988619999999995</v>
      </c>
      <c r="M55" s="78">
        <v>0.99975959999999997</v>
      </c>
      <c r="N55" s="78">
        <v>0.99951480000000004</v>
      </c>
      <c r="O55" s="78">
        <v>0.99906050000000002</v>
      </c>
      <c r="P55" s="78">
        <v>0.99824743999999999</v>
      </c>
      <c r="Q55" s="78">
        <v>0.9968439</v>
      </c>
      <c r="R55" s="78">
        <v>0.99450530000000004</v>
      </c>
      <c r="S55" s="78">
        <v>0.99074130000000005</v>
      </c>
      <c r="T55" s="78">
        <v>0.98488830000000005</v>
      </c>
      <c r="U55" s="78">
        <v>0.97609246000000005</v>
      </c>
      <c r="V55" s="78">
        <v>0.96331155000000002</v>
      </c>
      <c r="W55" s="78">
        <v>0.94533290000000003</v>
      </c>
      <c r="X55" s="78">
        <v>0.92078000000000004</v>
      </c>
      <c r="Y55" s="78">
        <v>0.88800539999999994</v>
      </c>
      <c r="Z55" s="78">
        <v>0.84464085</v>
      </c>
      <c r="AA55" s="77"/>
      <c r="AB55" s="77">
        <v>0.84464085</v>
      </c>
      <c r="AC55" s="79"/>
      <c r="AD55" s="77">
        <f t="shared" si="4"/>
        <v>0.97507643500000007</v>
      </c>
      <c r="AE55" s="77">
        <f t="shared" si="5"/>
        <v>0.99999920000031994</v>
      </c>
      <c r="AF55" s="59"/>
      <c r="AG55" s="59"/>
      <c r="AH55" s="59"/>
      <c r="AI55" s="59"/>
      <c r="AJ55" s="59"/>
    </row>
    <row r="56" spans="1:36" x14ac:dyDescent="0.25">
      <c r="A56" s="72">
        <v>50</v>
      </c>
      <c r="B56" s="73">
        <v>900</v>
      </c>
      <c r="C56" s="74" t="str">
        <f t="shared" si="3"/>
        <v>15 min</v>
      </c>
      <c r="D56" s="73"/>
      <c r="E56" s="76">
        <v>50</v>
      </c>
      <c r="F56" s="76">
        <v>1</v>
      </c>
      <c r="G56" s="78">
        <v>0.99999970000000005</v>
      </c>
      <c r="H56" s="78">
        <v>0.99999844999999998</v>
      </c>
      <c r="I56" s="78">
        <v>0.99999415999999997</v>
      </c>
      <c r="J56" s="78">
        <v>0.99998339999999997</v>
      </c>
      <c r="K56" s="78">
        <v>0.99995940000000005</v>
      </c>
      <c r="L56" s="78">
        <v>0.99990849999999998</v>
      </c>
      <c r="M56" s="78">
        <v>0.99980590000000003</v>
      </c>
      <c r="N56" s="78">
        <v>0.99960689999999996</v>
      </c>
      <c r="O56" s="78">
        <v>0.99923569999999995</v>
      </c>
      <c r="P56" s="78">
        <v>0.99856809999999996</v>
      </c>
      <c r="Q56" s="78">
        <v>0.99740963999999999</v>
      </c>
      <c r="R56" s="78">
        <v>0.99546670000000004</v>
      </c>
      <c r="S56" s="78">
        <v>0.99231809999999998</v>
      </c>
      <c r="T56" s="78">
        <v>0.98738309999999996</v>
      </c>
      <c r="U56" s="78">
        <v>0.97990250000000001</v>
      </c>
      <c r="V56" s="78">
        <v>0.96892929999999999</v>
      </c>
      <c r="W56" s="78">
        <v>0.95333429999999997</v>
      </c>
      <c r="X56" s="78">
        <v>0.93180125999999996</v>
      </c>
      <c r="Y56" s="78">
        <v>0.90273373999999995</v>
      </c>
      <c r="Z56" s="78">
        <v>0.86388359999999997</v>
      </c>
      <c r="AA56" s="77"/>
      <c r="AB56" s="77">
        <v>0.86388359999999997</v>
      </c>
      <c r="AC56" s="79"/>
      <c r="AD56" s="77">
        <f t="shared" si="4"/>
        <v>0.97851112250000016</v>
      </c>
      <c r="AE56" s="77">
        <f t="shared" si="5"/>
        <v>0.99999930000028003</v>
      </c>
      <c r="AF56" s="59"/>
      <c r="AG56" s="59"/>
      <c r="AH56" s="59"/>
      <c r="AI56" s="59"/>
      <c r="AJ56" s="59"/>
    </row>
    <row r="57" spans="1:36" x14ac:dyDescent="0.25">
      <c r="A57" s="72">
        <v>51</v>
      </c>
      <c r="B57" s="73">
        <v>918</v>
      </c>
      <c r="C57" s="74" t="str">
        <f t="shared" si="3"/>
        <v>15.3 min</v>
      </c>
      <c r="D57" s="73"/>
      <c r="E57" s="76">
        <v>51</v>
      </c>
      <c r="F57" s="76">
        <v>0.99999994000000003</v>
      </c>
      <c r="G57" s="78">
        <v>1</v>
      </c>
      <c r="H57" s="78">
        <v>0.99999890000000002</v>
      </c>
      <c r="I57" s="78">
        <v>0.99999550000000004</v>
      </c>
      <c r="J57" s="78">
        <v>0.99998699999999996</v>
      </c>
      <c r="K57" s="78">
        <v>0.99996763</v>
      </c>
      <c r="L57" s="78">
        <v>0.99992669999999995</v>
      </c>
      <c r="M57" s="78">
        <v>0.99984329999999999</v>
      </c>
      <c r="N57" s="78">
        <v>0.9996815</v>
      </c>
      <c r="O57" s="78">
        <v>0.9993784</v>
      </c>
      <c r="P57" s="78">
        <v>0.99883056000000003</v>
      </c>
      <c r="Q57" s="78">
        <v>0.99787486000000003</v>
      </c>
      <c r="R57" s="78">
        <v>0.99626254999999997</v>
      </c>
      <c r="S57" s="78">
        <v>0.99363166000000003</v>
      </c>
      <c r="T57" s="78">
        <v>0.98947746000000003</v>
      </c>
      <c r="U57" s="78">
        <v>0.98312829999999996</v>
      </c>
      <c r="V57" s="78">
        <v>0.97373027000000001</v>
      </c>
      <c r="W57" s="78">
        <v>0.96024209999999999</v>
      </c>
      <c r="X57" s="78">
        <v>0.94142294000000004</v>
      </c>
      <c r="Y57" s="78">
        <v>0.91574699999999998</v>
      </c>
      <c r="Z57" s="78">
        <v>0.88110299999999997</v>
      </c>
      <c r="AA57" s="77"/>
      <c r="AB57" s="77">
        <v>0.88110299999999997</v>
      </c>
      <c r="AC57" s="79"/>
      <c r="AD57" s="77">
        <f t="shared" si="4"/>
        <v>0.98151148149999989</v>
      </c>
      <c r="AE57" s="77">
        <f t="shared" si="5"/>
        <v>0.99999960000015997</v>
      </c>
      <c r="AF57" s="59"/>
      <c r="AG57" s="59"/>
      <c r="AH57" s="59"/>
      <c r="AI57" s="59"/>
      <c r="AJ57" s="59"/>
    </row>
    <row r="58" spans="1:36" x14ac:dyDescent="0.25">
      <c r="A58" s="72">
        <v>52</v>
      </c>
      <c r="B58" s="73">
        <v>936</v>
      </c>
      <c r="C58" s="74" t="str">
        <f t="shared" si="3"/>
        <v>15.6 min</v>
      </c>
      <c r="D58" s="73"/>
      <c r="E58" s="76">
        <v>52</v>
      </c>
      <c r="F58" s="76">
        <v>1</v>
      </c>
      <c r="G58" s="78">
        <v>1.0000001000000001</v>
      </c>
      <c r="H58" s="78">
        <v>0.99999917000000005</v>
      </c>
      <c r="I58" s="78">
        <v>0.99999660000000001</v>
      </c>
      <c r="J58" s="78">
        <v>0.99998956999999999</v>
      </c>
      <c r="K58" s="78">
        <v>0.99997424999999995</v>
      </c>
      <c r="L58" s="78">
        <v>0.99994092999999995</v>
      </c>
      <c r="M58" s="78">
        <v>0.99987349999999997</v>
      </c>
      <c r="N58" s="78">
        <v>0.99974202999999995</v>
      </c>
      <c r="O58" s="78">
        <v>0.99949443000000004</v>
      </c>
      <c r="P58" s="78">
        <v>0.99904530000000002</v>
      </c>
      <c r="Q58" s="78">
        <v>0.99825715999999998</v>
      </c>
      <c r="R58" s="78">
        <v>0.99692040000000004</v>
      </c>
      <c r="S58" s="78">
        <v>0.99472475000000005</v>
      </c>
      <c r="T58" s="78">
        <v>0.99123293000000001</v>
      </c>
      <c r="U58" s="78">
        <v>0.98585429999999996</v>
      </c>
      <c r="V58" s="78">
        <v>0.97782373</v>
      </c>
      <c r="W58" s="78">
        <v>0.96618974000000002</v>
      </c>
      <c r="X58" s="78">
        <v>0.9497951</v>
      </c>
      <c r="Y58" s="78">
        <v>0.9272011</v>
      </c>
      <c r="Z58" s="78">
        <v>0.8964413</v>
      </c>
      <c r="AA58" s="77"/>
      <c r="AB58" s="77">
        <v>0.8964413</v>
      </c>
      <c r="AC58" s="79"/>
      <c r="AD58" s="77">
        <f t="shared" si="4"/>
        <v>0.98412481950000008</v>
      </c>
      <c r="AE58" s="77">
        <f t="shared" si="5"/>
        <v>0.99999970000012006</v>
      </c>
      <c r="AF58" s="59"/>
      <c r="AG58" s="59"/>
      <c r="AH58" s="59"/>
      <c r="AI58" s="59"/>
      <c r="AJ58" s="59"/>
    </row>
    <row r="59" spans="1:36" x14ac:dyDescent="0.25">
      <c r="A59" s="72">
        <v>53</v>
      </c>
      <c r="B59" s="73">
        <v>954</v>
      </c>
      <c r="C59" s="74" t="str">
        <f t="shared" si="3"/>
        <v>15.9 min</v>
      </c>
      <c r="D59" s="73"/>
      <c r="E59" s="76">
        <v>53</v>
      </c>
      <c r="F59" s="76">
        <v>1</v>
      </c>
      <c r="G59" s="78">
        <v>1.0000001000000001</v>
      </c>
      <c r="H59" s="78">
        <v>0.99999959999999999</v>
      </c>
      <c r="I59" s="78">
        <v>0.99999726</v>
      </c>
      <c r="J59" s="78">
        <v>0.99999183000000003</v>
      </c>
      <c r="K59" s="78">
        <v>0.99997939999999996</v>
      </c>
      <c r="L59" s="78">
        <v>0.99995270000000003</v>
      </c>
      <c r="M59" s="78">
        <v>0.99989799999999995</v>
      </c>
      <c r="N59" s="78">
        <v>0.99979110000000004</v>
      </c>
      <c r="O59" s="78">
        <v>0.99958897000000002</v>
      </c>
      <c r="P59" s="78">
        <v>0.99922067000000003</v>
      </c>
      <c r="Q59" s="78">
        <v>0.9985716</v>
      </c>
      <c r="R59" s="78">
        <v>0.99746376000000003</v>
      </c>
      <c r="S59" s="78">
        <v>0.99563354000000004</v>
      </c>
      <c r="T59" s="78">
        <v>0.99270265999999996</v>
      </c>
      <c r="U59" s="78">
        <v>0.98815390000000003</v>
      </c>
      <c r="V59" s="78">
        <v>0.98130629999999996</v>
      </c>
      <c r="W59" s="78">
        <v>0.97129699999999997</v>
      </c>
      <c r="X59" s="78">
        <v>0.95705812999999995</v>
      </c>
      <c r="Y59" s="78">
        <v>0.93724626</v>
      </c>
      <c r="Z59" s="78">
        <v>0.91004600000000002</v>
      </c>
      <c r="AA59" s="77"/>
      <c r="AB59" s="77">
        <v>0.91004600000000002</v>
      </c>
      <c r="AC59" s="79"/>
      <c r="AD59" s="77">
        <f t="shared" si="4"/>
        <v>0.98639493899999997</v>
      </c>
      <c r="AE59" s="77">
        <f t="shared" si="5"/>
        <v>0.99999970000012006</v>
      </c>
      <c r="AF59" s="59"/>
      <c r="AG59" s="59"/>
      <c r="AH59" s="59"/>
      <c r="AI59" s="59"/>
      <c r="AJ59" s="59"/>
    </row>
    <row r="60" spans="1:36" x14ac:dyDescent="0.25">
      <c r="A60" s="72">
        <v>54</v>
      </c>
      <c r="B60" s="73">
        <v>972</v>
      </c>
      <c r="C60" s="74" t="str">
        <f t="shared" si="3"/>
        <v>16.2 min</v>
      </c>
      <c r="D60" s="73"/>
      <c r="E60" s="76">
        <v>54</v>
      </c>
      <c r="F60" s="76">
        <v>0.99999994000000003</v>
      </c>
      <c r="G60" s="78">
        <v>1.0000001999999999</v>
      </c>
      <c r="H60" s="78">
        <v>0.99999963999999997</v>
      </c>
      <c r="I60" s="78">
        <v>0.9999981</v>
      </c>
      <c r="J60" s="78">
        <v>0.99999369999999999</v>
      </c>
      <c r="K60" s="78">
        <v>0.99998370000000003</v>
      </c>
      <c r="L60" s="78">
        <v>0.99996200000000002</v>
      </c>
      <c r="M60" s="78">
        <v>0.99991799999999997</v>
      </c>
      <c r="N60" s="78">
        <v>0.99983089999999997</v>
      </c>
      <c r="O60" s="78">
        <v>0.9996659</v>
      </c>
      <c r="P60" s="78">
        <v>0.99936413999999996</v>
      </c>
      <c r="Q60" s="78">
        <v>0.99882950000000004</v>
      </c>
      <c r="R60" s="78">
        <v>0.99791249999999998</v>
      </c>
      <c r="S60" s="78">
        <v>0.99638819999999995</v>
      </c>
      <c r="T60" s="78">
        <v>0.99393149999999997</v>
      </c>
      <c r="U60" s="78">
        <v>0.99009066999999995</v>
      </c>
      <c r="V60" s="78">
        <v>0.98426336000000003</v>
      </c>
      <c r="W60" s="78">
        <v>0.97567250000000005</v>
      </c>
      <c r="X60" s="78">
        <v>0.96334063999999997</v>
      </c>
      <c r="Y60" s="78">
        <v>0.94602640000000005</v>
      </c>
      <c r="Z60" s="78">
        <v>0.92206465999999998</v>
      </c>
      <c r="AA60" s="77"/>
      <c r="AB60" s="77">
        <v>0.92206465999999998</v>
      </c>
      <c r="AC60" s="79"/>
      <c r="AD60" s="77">
        <f t="shared" si="4"/>
        <v>0.98836181050000005</v>
      </c>
      <c r="AE60" s="77">
        <f t="shared" si="5"/>
        <v>0.99999980000007993</v>
      </c>
      <c r="AF60" s="59"/>
      <c r="AG60" s="59"/>
      <c r="AH60" s="59"/>
      <c r="AI60" s="59"/>
      <c r="AJ60" s="59"/>
    </row>
    <row r="61" spans="1:36" x14ac:dyDescent="0.25">
      <c r="A61" s="72">
        <v>55</v>
      </c>
      <c r="B61" s="73">
        <v>990</v>
      </c>
      <c r="C61" s="74" t="str">
        <f t="shared" si="3"/>
        <v>16.5 min</v>
      </c>
      <c r="D61" s="73"/>
      <c r="E61" s="76">
        <v>55</v>
      </c>
      <c r="F61" s="76">
        <v>0.99999990000000005</v>
      </c>
      <c r="G61" s="78">
        <v>1.0000001999999999</v>
      </c>
      <c r="H61" s="78">
        <v>1</v>
      </c>
      <c r="I61" s="78">
        <v>0.99999870000000002</v>
      </c>
      <c r="J61" s="78">
        <v>0.99999523000000001</v>
      </c>
      <c r="K61" s="78">
        <v>0.99998724000000005</v>
      </c>
      <c r="L61" s="78">
        <v>0.99996969999999996</v>
      </c>
      <c r="M61" s="78">
        <v>0.99993383999999996</v>
      </c>
      <c r="N61" s="78">
        <v>0.99986326999999997</v>
      </c>
      <c r="O61" s="78">
        <v>0.99972855999999999</v>
      </c>
      <c r="P61" s="78">
        <v>0.99948119999999996</v>
      </c>
      <c r="Q61" s="78">
        <v>0.99904126000000004</v>
      </c>
      <c r="R61" s="78">
        <v>0.99828273000000001</v>
      </c>
      <c r="S61" s="78">
        <v>0.99701470000000003</v>
      </c>
      <c r="T61" s="78">
        <v>0.99495756999999996</v>
      </c>
      <c r="U61" s="78">
        <v>0.99171949999999998</v>
      </c>
      <c r="V61" s="78">
        <v>0.98676944</v>
      </c>
      <c r="W61" s="78">
        <v>0.97941270000000002</v>
      </c>
      <c r="X61" s="78">
        <v>0.96876090000000004</v>
      </c>
      <c r="Y61" s="78">
        <v>0.95367645999999995</v>
      </c>
      <c r="Z61" s="78">
        <v>0.93264294000000003</v>
      </c>
      <c r="AA61" s="77"/>
      <c r="AB61" s="77">
        <v>0.93264294000000003</v>
      </c>
      <c r="AC61" s="79"/>
      <c r="AD61" s="77">
        <f t="shared" si="4"/>
        <v>0.99006180700000002</v>
      </c>
      <c r="AE61" s="77">
        <f t="shared" si="5"/>
        <v>0.99999980000007993</v>
      </c>
      <c r="AF61" s="59"/>
      <c r="AG61" s="59"/>
      <c r="AH61" s="59"/>
      <c r="AI61" s="59"/>
      <c r="AJ61" s="59"/>
    </row>
    <row r="62" spans="1:36" x14ac:dyDescent="0.25">
      <c r="A62" s="72">
        <v>56</v>
      </c>
      <c r="B62" s="73">
        <v>1008</v>
      </c>
      <c r="C62" s="74" t="str">
        <f t="shared" si="3"/>
        <v>16.8 min</v>
      </c>
      <c r="D62" s="73"/>
      <c r="E62" s="76">
        <v>56</v>
      </c>
      <c r="F62" s="76">
        <v>0.99999990000000005</v>
      </c>
      <c r="G62" s="78">
        <v>1.0000001999999999</v>
      </c>
      <c r="H62" s="78">
        <v>1.0000001000000001</v>
      </c>
      <c r="I62" s="78">
        <v>0.99999905</v>
      </c>
      <c r="J62" s="78">
        <v>0.99999623999999998</v>
      </c>
      <c r="K62" s="78">
        <v>0.99999000000000005</v>
      </c>
      <c r="L62" s="78">
        <v>0.99997574</v>
      </c>
      <c r="M62" s="78">
        <v>0.99994680000000002</v>
      </c>
      <c r="N62" s="78">
        <v>0.99988940000000004</v>
      </c>
      <c r="O62" s="78">
        <v>0.99977963999999997</v>
      </c>
      <c r="P62" s="78">
        <v>0.99957689999999999</v>
      </c>
      <c r="Q62" s="78">
        <v>0.99921490000000002</v>
      </c>
      <c r="R62" s="78">
        <v>0.99858789999999997</v>
      </c>
      <c r="S62" s="78">
        <v>0.99753380000000003</v>
      </c>
      <c r="T62" s="78">
        <v>0.99581366999999998</v>
      </c>
      <c r="U62" s="78">
        <v>0.99308753000000005</v>
      </c>
      <c r="V62" s="78">
        <v>0.98889020000000005</v>
      </c>
      <c r="W62" s="78">
        <v>0.98260294999999998</v>
      </c>
      <c r="X62" s="78">
        <v>0.97342550000000005</v>
      </c>
      <c r="Y62" s="78">
        <v>0.96032183999999998</v>
      </c>
      <c r="Z62" s="78">
        <v>0.9419208</v>
      </c>
      <c r="AA62" s="77"/>
      <c r="AB62" s="77">
        <v>0.9419208</v>
      </c>
      <c r="AC62" s="79"/>
      <c r="AD62" s="77">
        <f t="shared" si="4"/>
        <v>0.99152765799999987</v>
      </c>
      <c r="AE62" s="77">
        <f t="shared" si="5"/>
        <v>0.99999980000007993</v>
      </c>
      <c r="AF62" s="59"/>
      <c r="AG62" s="59"/>
      <c r="AH62" s="59"/>
      <c r="AI62" s="59"/>
      <c r="AJ62" s="59"/>
    </row>
    <row r="63" spans="1:36" x14ac:dyDescent="0.25">
      <c r="A63" s="72">
        <v>57</v>
      </c>
      <c r="B63" s="73">
        <v>1026</v>
      </c>
      <c r="C63" s="74" t="str">
        <f t="shared" si="3"/>
        <v>17.1 min</v>
      </c>
      <c r="D63" s="73"/>
      <c r="E63" s="76">
        <v>57</v>
      </c>
      <c r="F63" s="76">
        <v>0.99999994000000003</v>
      </c>
      <c r="G63" s="78">
        <v>1.0000004</v>
      </c>
      <c r="H63" s="78">
        <v>1.0000004</v>
      </c>
      <c r="I63" s="78">
        <v>0.99999950000000004</v>
      </c>
      <c r="J63" s="78">
        <v>0.99999720000000003</v>
      </c>
      <c r="K63" s="78">
        <v>0.9999922</v>
      </c>
      <c r="L63" s="78">
        <v>0.99998074999999997</v>
      </c>
      <c r="M63" s="78">
        <v>0.99995714000000002</v>
      </c>
      <c r="N63" s="78">
        <v>0.99991059999999998</v>
      </c>
      <c r="O63" s="78">
        <v>0.99982106999999998</v>
      </c>
      <c r="P63" s="78">
        <v>0.99965519999999997</v>
      </c>
      <c r="Q63" s="78">
        <v>0.99935733999999998</v>
      </c>
      <c r="R63" s="78">
        <v>0.99883913999999996</v>
      </c>
      <c r="S63" s="78">
        <v>0.99796384999999999</v>
      </c>
      <c r="T63" s="78">
        <v>0.99652669999999999</v>
      </c>
      <c r="U63" s="78">
        <v>0.99423499999999998</v>
      </c>
      <c r="V63" s="78">
        <v>0.99068146999999995</v>
      </c>
      <c r="W63" s="78">
        <v>0.98531899999999994</v>
      </c>
      <c r="X63" s="78">
        <v>0.97743009999999997</v>
      </c>
      <c r="Y63" s="78">
        <v>0.96607894000000005</v>
      </c>
      <c r="Z63" s="78">
        <v>0.95003110000000002</v>
      </c>
      <c r="AA63" s="77"/>
      <c r="AB63" s="77">
        <v>0.95003110000000002</v>
      </c>
      <c r="AC63" s="79"/>
      <c r="AD63" s="77">
        <f t="shared" si="4"/>
        <v>0.99278885499999991</v>
      </c>
      <c r="AE63" s="77">
        <f t="shared" si="5"/>
        <v>1</v>
      </c>
      <c r="AF63" s="59"/>
      <c r="AG63" s="59"/>
      <c r="AH63" s="59"/>
      <c r="AI63" s="59"/>
      <c r="AJ63" s="59"/>
    </row>
    <row r="64" spans="1:36" x14ac:dyDescent="0.25">
      <c r="A64" s="72">
        <v>58</v>
      </c>
      <c r="B64" s="73">
        <v>1044</v>
      </c>
      <c r="C64" s="74" t="str">
        <f t="shared" si="3"/>
        <v>17.4 min</v>
      </c>
      <c r="D64" s="73"/>
      <c r="E64" s="76">
        <v>58</v>
      </c>
      <c r="F64" s="76">
        <v>0.99999994000000003</v>
      </c>
      <c r="G64" s="78">
        <v>1.0000001999999999</v>
      </c>
      <c r="H64" s="78">
        <v>1.0000005000000001</v>
      </c>
      <c r="I64" s="78">
        <v>0.99999979999999999</v>
      </c>
      <c r="J64" s="78">
        <v>0.99999802999999998</v>
      </c>
      <c r="K64" s="78">
        <v>0.99999386000000001</v>
      </c>
      <c r="L64" s="78">
        <v>0.99998480000000001</v>
      </c>
      <c r="M64" s="78">
        <v>0.99996569999999996</v>
      </c>
      <c r="N64" s="78">
        <v>0.99992760000000003</v>
      </c>
      <c r="O64" s="78">
        <v>0.99985469999999999</v>
      </c>
      <c r="P64" s="78">
        <v>0.99971909999999997</v>
      </c>
      <c r="Q64" s="78">
        <v>0.99947417000000005</v>
      </c>
      <c r="R64" s="78">
        <v>0.99904630000000005</v>
      </c>
      <c r="S64" s="78">
        <v>0.99831959999999997</v>
      </c>
      <c r="T64" s="78">
        <v>0.99712040000000002</v>
      </c>
      <c r="U64" s="78">
        <v>0.99519599999999997</v>
      </c>
      <c r="V64" s="78">
        <v>0.99219226999999999</v>
      </c>
      <c r="W64" s="78">
        <v>0.98762696999999999</v>
      </c>
      <c r="X64" s="78">
        <v>0.98086079999999998</v>
      </c>
      <c r="Y64" s="78">
        <v>0.97105293999999998</v>
      </c>
      <c r="Z64" s="78">
        <v>0.95709869999999997</v>
      </c>
      <c r="AA64" s="77"/>
      <c r="AB64" s="77">
        <v>0.95709869999999997</v>
      </c>
      <c r="AC64" s="79"/>
      <c r="AD64" s="77">
        <f t="shared" si="4"/>
        <v>0.99387162199999979</v>
      </c>
      <c r="AE64" s="77">
        <f t="shared" si="5"/>
        <v>0.99999980000007993</v>
      </c>
      <c r="AF64" s="59"/>
      <c r="AG64" s="59"/>
      <c r="AH64" s="59"/>
      <c r="AI64" s="59"/>
      <c r="AJ64" s="59"/>
    </row>
    <row r="65" spans="1:36" x14ac:dyDescent="0.25">
      <c r="A65" s="72">
        <v>59</v>
      </c>
      <c r="B65" s="73">
        <v>1062</v>
      </c>
      <c r="C65" s="74" t="str">
        <f t="shared" si="3"/>
        <v>17.7 min</v>
      </c>
      <c r="D65" s="73"/>
      <c r="E65" s="76">
        <v>59</v>
      </c>
      <c r="F65" s="76">
        <v>0.99999994000000003</v>
      </c>
      <c r="G65" s="78">
        <v>1.0000001999999999</v>
      </c>
      <c r="H65" s="78">
        <v>1.0000001999999999</v>
      </c>
      <c r="I65" s="78">
        <v>0.99999994000000003</v>
      </c>
      <c r="J65" s="78">
        <v>0.99999859999999996</v>
      </c>
      <c r="K65" s="78">
        <v>0.99999530000000003</v>
      </c>
      <c r="L65" s="78">
        <v>0.99998796000000001</v>
      </c>
      <c r="M65" s="78">
        <v>0.99997239999999998</v>
      </c>
      <c r="N65" s="78">
        <v>0.99994170000000004</v>
      </c>
      <c r="O65" s="78">
        <v>0.99988204000000003</v>
      </c>
      <c r="P65" s="78">
        <v>0.99977110000000002</v>
      </c>
      <c r="Q65" s="78">
        <v>0.99956995000000004</v>
      </c>
      <c r="R65" s="78">
        <v>0.99921669999999996</v>
      </c>
      <c r="S65" s="78">
        <v>0.99861409999999995</v>
      </c>
      <c r="T65" s="78">
        <v>0.99761414999999998</v>
      </c>
      <c r="U65" s="78">
        <v>0.9960002</v>
      </c>
      <c r="V65" s="78">
        <v>0.99346464999999995</v>
      </c>
      <c r="W65" s="78">
        <v>0.98958500000000005</v>
      </c>
      <c r="X65" s="78">
        <v>0.98379369999999999</v>
      </c>
      <c r="Y65" s="78">
        <v>0.97534007</v>
      </c>
      <c r="Z65" s="78">
        <v>0.96324030000000005</v>
      </c>
      <c r="AA65" s="77"/>
      <c r="AB65" s="77">
        <v>0.96324030000000005</v>
      </c>
      <c r="AC65" s="79"/>
      <c r="AD65" s="77">
        <f t="shared" si="4"/>
        <v>0.99479941299999997</v>
      </c>
      <c r="AE65" s="77">
        <f t="shared" si="5"/>
        <v>0.99999980000007993</v>
      </c>
      <c r="AF65" s="59"/>
      <c r="AG65" s="59"/>
      <c r="AH65" s="59"/>
      <c r="AI65" s="59"/>
      <c r="AJ65" s="59"/>
    </row>
    <row r="66" spans="1:36" x14ac:dyDescent="0.25">
      <c r="A66" s="72">
        <v>60</v>
      </c>
      <c r="B66" s="73">
        <v>1080</v>
      </c>
      <c r="C66" s="74" t="str">
        <f t="shared" si="3"/>
        <v>18 min</v>
      </c>
      <c r="D66" s="73"/>
      <c r="E66" s="76">
        <v>60</v>
      </c>
      <c r="F66" s="76">
        <v>0.99999990000000005</v>
      </c>
      <c r="G66" s="78">
        <v>1.0000001999999999</v>
      </c>
      <c r="H66" s="78">
        <v>1.0000001999999999</v>
      </c>
      <c r="I66" s="78">
        <v>1.0000001000000001</v>
      </c>
      <c r="J66" s="78">
        <v>0.99999905</v>
      </c>
      <c r="K66" s="78">
        <v>0.99999623999999998</v>
      </c>
      <c r="L66" s="78">
        <v>0.99999046000000003</v>
      </c>
      <c r="M66" s="78">
        <v>0.99997789999999998</v>
      </c>
      <c r="N66" s="78">
        <v>0.99995279999999998</v>
      </c>
      <c r="O66" s="78">
        <v>0.99990433000000001</v>
      </c>
      <c r="P66" s="78">
        <v>0.99981359999999997</v>
      </c>
      <c r="Q66" s="78">
        <v>0.99964845000000002</v>
      </c>
      <c r="R66" s="78">
        <v>0.99935689999999999</v>
      </c>
      <c r="S66" s="78">
        <v>0.99885743999999999</v>
      </c>
      <c r="T66" s="78">
        <v>0.99802433999999995</v>
      </c>
      <c r="U66" s="78">
        <v>0.99667240000000001</v>
      </c>
      <c r="V66" s="78">
        <v>0.99453510000000001</v>
      </c>
      <c r="W66" s="78">
        <v>0.9912434</v>
      </c>
      <c r="X66" s="78">
        <v>0.98629624000000005</v>
      </c>
      <c r="Y66" s="78">
        <v>0.97902659999999997</v>
      </c>
      <c r="Z66" s="78">
        <v>0.96856235999999996</v>
      </c>
      <c r="AA66" s="77"/>
      <c r="AB66" s="77">
        <v>0.96856235999999996</v>
      </c>
      <c r="AC66" s="79"/>
      <c r="AD66" s="77">
        <f t="shared" si="4"/>
        <v>0.99559290550000024</v>
      </c>
      <c r="AE66" s="77">
        <f t="shared" si="5"/>
        <v>0.99999980000007993</v>
      </c>
      <c r="AF66" s="59"/>
      <c r="AG66" s="59"/>
      <c r="AH66" s="59"/>
      <c r="AI66" s="59"/>
      <c r="AJ66" s="59"/>
    </row>
    <row r="67" spans="1:36" x14ac:dyDescent="0.25">
      <c r="A67" s="72">
        <v>61</v>
      </c>
      <c r="B67" s="73">
        <v>1098</v>
      </c>
      <c r="C67" s="74" t="str">
        <f t="shared" si="3"/>
        <v>18.3 min</v>
      </c>
      <c r="D67" s="73"/>
      <c r="E67" s="76">
        <v>61</v>
      </c>
      <c r="F67" s="76">
        <v>0.99999990000000005</v>
      </c>
      <c r="G67" s="78">
        <v>1.0000001999999999</v>
      </c>
      <c r="H67" s="78">
        <v>1.0000001999999999</v>
      </c>
      <c r="I67" s="78">
        <v>1.0000001000000001</v>
      </c>
      <c r="J67" s="78">
        <v>0.99999934000000001</v>
      </c>
      <c r="K67" s="78">
        <v>0.99999713999999995</v>
      </c>
      <c r="L67" s="78">
        <v>0.99999225000000003</v>
      </c>
      <c r="M67" s="78">
        <v>0.99998235999999996</v>
      </c>
      <c r="N67" s="78">
        <v>0.99996189999999996</v>
      </c>
      <c r="O67" s="78">
        <v>0.99992259999999999</v>
      </c>
      <c r="P67" s="78">
        <v>0.99984837000000004</v>
      </c>
      <c r="Q67" s="78">
        <v>0.99971264999999998</v>
      </c>
      <c r="R67" s="78">
        <v>0.99947226</v>
      </c>
      <c r="S67" s="78">
        <v>0.99905860000000002</v>
      </c>
      <c r="T67" s="78">
        <v>0.99836510000000001</v>
      </c>
      <c r="U67" s="78">
        <v>0.99723349999999999</v>
      </c>
      <c r="V67" s="78">
        <v>0.99543459999999995</v>
      </c>
      <c r="W67" s="78">
        <v>0.99264585999999999</v>
      </c>
      <c r="X67" s="78">
        <v>0.98842764000000005</v>
      </c>
      <c r="Y67" s="78">
        <v>0.98218989999999995</v>
      </c>
      <c r="Z67" s="78">
        <v>0.97316223000000002</v>
      </c>
      <c r="AA67" s="77"/>
      <c r="AB67" s="77">
        <v>0.97316223000000002</v>
      </c>
      <c r="AC67" s="79"/>
      <c r="AD67" s="77">
        <f t="shared" si="4"/>
        <v>0.99627034000000003</v>
      </c>
      <c r="AE67" s="77">
        <f t="shared" si="5"/>
        <v>0.99999980000007993</v>
      </c>
      <c r="AF67" s="59"/>
      <c r="AG67" s="59"/>
      <c r="AH67" s="59"/>
      <c r="AI67" s="59"/>
      <c r="AJ67" s="59"/>
    </row>
    <row r="68" spans="1:36" x14ac:dyDescent="0.25">
      <c r="A68" s="72">
        <v>62</v>
      </c>
      <c r="B68" s="73">
        <v>1116</v>
      </c>
      <c r="C68" s="74" t="str">
        <f t="shared" si="3"/>
        <v>18.6 min</v>
      </c>
      <c r="D68" s="73"/>
      <c r="E68" s="76">
        <v>62</v>
      </c>
      <c r="F68" s="76">
        <v>0.99999979999999999</v>
      </c>
      <c r="G68" s="78">
        <v>1.0000001999999999</v>
      </c>
      <c r="H68" s="78">
        <v>1.0000001999999999</v>
      </c>
      <c r="I68" s="78">
        <v>1.0000001999999999</v>
      </c>
      <c r="J68" s="78">
        <v>0.99999959999999999</v>
      </c>
      <c r="K68" s="78">
        <v>0.9999979</v>
      </c>
      <c r="L68" s="78">
        <v>0.99999400000000005</v>
      </c>
      <c r="M68" s="78">
        <v>0.99998593000000002</v>
      </c>
      <c r="N68" s="78">
        <v>0.99996936000000003</v>
      </c>
      <c r="O68" s="78">
        <v>0.99993719999999997</v>
      </c>
      <c r="P68" s="78">
        <v>0.99987669999999995</v>
      </c>
      <c r="Q68" s="78">
        <v>0.99976516000000004</v>
      </c>
      <c r="R68" s="78">
        <v>0.99956730000000005</v>
      </c>
      <c r="S68" s="78">
        <v>0.99922460000000002</v>
      </c>
      <c r="T68" s="78">
        <v>0.99864799999999998</v>
      </c>
      <c r="U68" s="78">
        <v>0.99770163999999995</v>
      </c>
      <c r="V68" s="78">
        <v>0.99618894000000002</v>
      </c>
      <c r="W68" s="78">
        <v>0.9938302</v>
      </c>
      <c r="X68" s="78">
        <v>0.9902398</v>
      </c>
      <c r="Y68" s="78">
        <v>0.98489819999999995</v>
      </c>
      <c r="Z68" s="78">
        <v>0.97712829999999995</v>
      </c>
      <c r="AA68" s="77"/>
      <c r="AB68" s="77">
        <v>0.97712829999999995</v>
      </c>
      <c r="AC68" s="79"/>
      <c r="AD68" s="77">
        <f t="shared" si="4"/>
        <v>0.99684767150000009</v>
      </c>
      <c r="AE68" s="77">
        <f t="shared" si="5"/>
        <v>0.99999980000007993</v>
      </c>
      <c r="AF68" s="59"/>
      <c r="AG68" s="59"/>
      <c r="AH68" s="59"/>
      <c r="AI68" s="59"/>
      <c r="AJ68" s="59"/>
    </row>
    <row r="69" spans="1:36" x14ac:dyDescent="0.25">
      <c r="A69" s="72">
        <v>63</v>
      </c>
      <c r="B69" s="73">
        <v>1134</v>
      </c>
      <c r="C69" s="74" t="str">
        <f t="shared" si="3"/>
        <v>18.9 min</v>
      </c>
      <c r="D69" s="73"/>
      <c r="E69" s="76">
        <v>63</v>
      </c>
      <c r="F69" s="76">
        <v>0.99999979999999999</v>
      </c>
      <c r="G69" s="78">
        <v>1.0000001000000001</v>
      </c>
      <c r="H69" s="78">
        <v>1.0000004</v>
      </c>
      <c r="I69" s="78">
        <v>1.0000004</v>
      </c>
      <c r="J69" s="78">
        <v>0.99999979999999999</v>
      </c>
      <c r="K69" s="78">
        <v>0.99999850000000001</v>
      </c>
      <c r="L69" s="78">
        <v>0.99999539999999998</v>
      </c>
      <c r="M69" s="78">
        <v>0.99998889999999996</v>
      </c>
      <c r="N69" s="78">
        <v>0.99997530000000001</v>
      </c>
      <c r="O69" s="78">
        <v>0.99994919999999998</v>
      </c>
      <c r="P69" s="78">
        <v>0.99989969999999995</v>
      </c>
      <c r="Q69" s="78">
        <v>0.99980840000000004</v>
      </c>
      <c r="R69" s="78">
        <v>0.99964529999999996</v>
      </c>
      <c r="S69" s="78">
        <v>0.99936179999999997</v>
      </c>
      <c r="T69" s="78">
        <v>0.99888250000000001</v>
      </c>
      <c r="U69" s="78">
        <v>0.99809205999999995</v>
      </c>
      <c r="V69" s="78">
        <v>0.99682150000000003</v>
      </c>
      <c r="W69" s="78">
        <v>0.99482893999999999</v>
      </c>
      <c r="X69" s="78">
        <v>0.99177800000000005</v>
      </c>
      <c r="Y69" s="78">
        <v>0.9872128</v>
      </c>
      <c r="Z69" s="78">
        <v>0.98054030000000003</v>
      </c>
      <c r="AA69" s="77"/>
      <c r="AB69" s="77">
        <v>0.98054030000000003</v>
      </c>
      <c r="AC69" s="79"/>
      <c r="AD69" s="77">
        <f t="shared" si="4"/>
        <v>0.99733896500000019</v>
      </c>
      <c r="AE69" s="77">
        <f t="shared" si="5"/>
        <v>0.99999970000012006</v>
      </c>
      <c r="AF69" s="59"/>
      <c r="AG69" s="59"/>
      <c r="AH69" s="59"/>
      <c r="AI69" s="59"/>
      <c r="AJ69" s="59"/>
    </row>
    <row r="70" spans="1:36" x14ac:dyDescent="0.25">
      <c r="A70" s="72">
        <v>64</v>
      </c>
      <c r="B70" s="73">
        <v>1152</v>
      </c>
      <c r="C70" s="74" t="str">
        <f t="shared" si="3"/>
        <v>19.2 min</v>
      </c>
      <c r="D70" s="73"/>
      <c r="E70" s="76">
        <v>64</v>
      </c>
      <c r="F70" s="76">
        <v>0.99999979999999999</v>
      </c>
      <c r="G70" s="78">
        <v>0.99999994000000003</v>
      </c>
      <c r="H70" s="78">
        <v>1.0000001999999999</v>
      </c>
      <c r="I70" s="78">
        <v>1.0000001999999999</v>
      </c>
      <c r="J70" s="78">
        <v>1.0000001000000001</v>
      </c>
      <c r="K70" s="78">
        <v>0.99999905</v>
      </c>
      <c r="L70" s="78">
        <v>0.99999660000000001</v>
      </c>
      <c r="M70" s="78">
        <v>0.99999123999999995</v>
      </c>
      <c r="N70" s="78">
        <v>0.99998030000000004</v>
      </c>
      <c r="O70" s="78">
        <v>0.99995875000000001</v>
      </c>
      <c r="P70" s="78">
        <v>0.99991845999999995</v>
      </c>
      <c r="Q70" s="78">
        <v>0.99984360000000005</v>
      </c>
      <c r="R70" s="78">
        <v>0.99970937000000004</v>
      </c>
      <c r="S70" s="78">
        <v>0.99947490000000005</v>
      </c>
      <c r="T70" s="78">
        <v>0.99907665999999995</v>
      </c>
      <c r="U70" s="78">
        <v>0.99841714000000004</v>
      </c>
      <c r="V70" s="78">
        <v>0.99735119999999999</v>
      </c>
      <c r="W70" s="78">
        <v>0.99567030000000001</v>
      </c>
      <c r="X70" s="78">
        <v>0.99308156999999997</v>
      </c>
      <c r="Y70" s="78">
        <v>0.98918709999999999</v>
      </c>
      <c r="Z70" s="78">
        <v>0.98346840000000002</v>
      </c>
      <c r="AA70" s="77"/>
      <c r="AB70" s="77">
        <v>0.98346840000000002</v>
      </c>
      <c r="AC70" s="79"/>
      <c r="AD70" s="77">
        <f t="shared" si="4"/>
        <v>0.99775625400000012</v>
      </c>
      <c r="AE70" s="77">
        <f t="shared" si="5"/>
        <v>0.99999954000018398</v>
      </c>
      <c r="AF70" s="59"/>
      <c r="AG70" s="59"/>
      <c r="AH70" s="59"/>
      <c r="AI70" s="59"/>
      <c r="AJ70" s="59"/>
    </row>
    <row r="71" spans="1:36" x14ac:dyDescent="0.25">
      <c r="A71" s="72">
        <v>65</v>
      </c>
      <c r="B71" s="73">
        <v>1170</v>
      </c>
      <c r="C71" s="74" t="str">
        <f t="shared" si="3"/>
        <v>19.5 min</v>
      </c>
      <c r="D71" s="73"/>
      <c r="E71" s="76">
        <v>65</v>
      </c>
      <c r="F71" s="76">
        <v>0.99999979999999999</v>
      </c>
      <c r="G71" s="78">
        <v>0.99999994000000003</v>
      </c>
      <c r="H71" s="78">
        <v>1.0000001999999999</v>
      </c>
      <c r="I71" s="78">
        <v>1.0000001999999999</v>
      </c>
      <c r="J71" s="78">
        <v>1.0000001999999999</v>
      </c>
      <c r="K71" s="78">
        <v>0.99999939999999998</v>
      </c>
      <c r="L71" s="78">
        <v>0.99999744000000002</v>
      </c>
      <c r="M71" s="78">
        <v>0.99999300000000002</v>
      </c>
      <c r="N71" s="78">
        <v>0.99998419999999999</v>
      </c>
      <c r="O71" s="78">
        <v>0.99996686000000001</v>
      </c>
      <c r="P71" s="78">
        <v>0.99993370000000004</v>
      </c>
      <c r="Q71" s="78">
        <v>0.99987230000000005</v>
      </c>
      <c r="R71" s="78">
        <v>0.99976193999999996</v>
      </c>
      <c r="S71" s="78">
        <v>0.99956809999999996</v>
      </c>
      <c r="T71" s="78">
        <v>0.99923759999999995</v>
      </c>
      <c r="U71" s="78">
        <v>0.99868745000000003</v>
      </c>
      <c r="V71" s="78">
        <v>0.99779430000000002</v>
      </c>
      <c r="W71" s="78">
        <v>0.99637790000000004</v>
      </c>
      <c r="X71" s="78">
        <v>0.99418485000000001</v>
      </c>
      <c r="Y71" s="78">
        <v>0.99086819999999998</v>
      </c>
      <c r="Z71" s="78">
        <v>0.98597690000000004</v>
      </c>
      <c r="AA71" s="77"/>
      <c r="AB71" s="77">
        <v>0.98597690000000004</v>
      </c>
      <c r="AC71" s="79"/>
      <c r="AD71" s="77">
        <f t="shared" si="4"/>
        <v>0.9981102340000001</v>
      </c>
      <c r="AE71" s="77">
        <f t="shared" si="5"/>
        <v>0.99999954000018398</v>
      </c>
      <c r="AF71" s="59"/>
      <c r="AG71" s="59"/>
      <c r="AH71" s="59"/>
      <c r="AI71" s="59"/>
      <c r="AJ71" s="59"/>
    </row>
    <row r="72" spans="1:36" x14ac:dyDescent="0.25">
      <c r="A72" s="72">
        <v>66</v>
      </c>
      <c r="B72" s="73">
        <v>1188</v>
      </c>
      <c r="C72" s="74" t="str">
        <f t="shared" ref="C72:C106" si="6">_xlfn.CONCAT(B72/$C$4," min")</f>
        <v>19.8 min</v>
      </c>
      <c r="D72" s="73"/>
      <c r="E72" s="76">
        <v>66</v>
      </c>
      <c r="F72" s="76">
        <v>0.99999990000000005</v>
      </c>
      <c r="G72" s="78">
        <v>0.99999994000000003</v>
      </c>
      <c r="H72" s="78">
        <v>1.0000001999999999</v>
      </c>
      <c r="I72" s="78">
        <v>1.0000001999999999</v>
      </c>
      <c r="J72" s="78">
        <v>1.0000001999999999</v>
      </c>
      <c r="K72" s="78">
        <v>0.99999976000000002</v>
      </c>
      <c r="L72" s="78">
        <v>0.99999819999999995</v>
      </c>
      <c r="M72" s="78">
        <v>0.99999464000000005</v>
      </c>
      <c r="N72" s="78">
        <v>0.99998750000000003</v>
      </c>
      <c r="O72" s="78">
        <v>0.99997323999999999</v>
      </c>
      <c r="P72" s="78">
        <v>0.99994620000000001</v>
      </c>
      <c r="Q72" s="78">
        <v>0.99989592999999999</v>
      </c>
      <c r="R72" s="78">
        <v>0.9998051</v>
      </c>
      <c r="S72" s="78">
        <v>0.99964509999999995</v>
      </c>
      <c r="T72" s="78">
        <v>0.9993708</v>
      </c>
      <c r="U72" s="78">
        <v>0.99891229999999998</v>
      </c>
      <c r="V72" s="78">
        <v>0.99816439999999995</v>
      </c>
      <c r="W72" s="78">
        <v>0.99697256000000001</v>
      </c>
      <c r="X72" s="78">
        <v>0.99511724999999995</v>
      </c>
      <c r="Y72" s="78">
        <v>0.9922974</v>
      </c>
      <c r="Z72" s="78">
        <v>0.98812144999999996</v>
      </c>
      <c r="AA72" s="77"/>
      <c r="AB72" s="77">
        <v>0.98812144999999996</v>
      </c>
      <c r="AC72" s="79"/>
      <c r="AD72" s="77">
        <f t="shared" ref="AD72:AD106" si="7">AVERAGE(G72:Z72)</f>
        <v>0.99841011850000005</v>
      </c>
      <c r="AE72" s="77">
        <f t="shared" ref="AE72:AE106" si="8">G72/MAX($G$7:$G$106)</f>
        <v>0.99999954000018398</v>
      </c>
      <c r="AF72" s="59"/>
      <c r="AG72" s="59"/>
      <c r="AH72" s="59"/>
      <c r="AI72" s="59"/>
      <c r="AJ72" s="59"/>
    </row>
    <row r="73" spans="1:36" x14ac:dyDescent="0.25">
      <c r="A73" s="72">
        <v>67</v>
      </c>
      <c r="B73" s="73">
        <v>1206</v>
      </c>
      <c r="C73" s="74" t="str">
        <f t="shared" si="6"/>
        <v>20.1 min</v>
      </c>
      <c r="D73" s="73"/>
      <c r="E73" s="76">
        <v>67</v>
      </c>
      <c r="F73" s="76">
        <v>0.99999990000000005</v>
      </c>
      <c r="G73" s="78">
        <v>1</v>
      </c>
      <c r="H73" s="78">
        <v>1.0000001999999999</v>
      </c>
      <c r="I73" s="78">
        <v>1.0000001999999999</v>
      </c>
      <c r="J73" s="78">
        <v>1.0000001999999999</v>
      </c>
      <c r="K73" s="78">
        <v>1</v>
      </c>
      <c r="L73" s="78">
        <v>0.99999870000000002</v>
      </c>
      <c r="M73" s="78">
        <v>0.99999590000000005</v>
      </c>
      <c r="N73" s="78">
        <v>0.99999009999999999</v>
      </c>
      <c r="O73" s="78">
        <v>0.99997849999999999</v>
      </c>
      <c r="P73" s="78">
        <v>0.99995637000000004</v>
      </c>
      <c r="Q73" s="78">
        <v>0.99991509999999995</v>
      </c>
      <c r="R73" s="78">
        <v>0.99984039999999996</v>
      </c>
      <c r="S73" s="78">
        <v>0.99970840000000005</v>
      </c>
      <c r="T73" s="78">
        <v>0.99948110000000001</v>
      </c>
      <c r="U73" s="78">
        <v>0.99909930000000002</v>
      </c>
      <c r="V73" s="78">
        <v>0.99847339999999996</v>
      </c>
      <c r="W73" s="78">
        <v>0.99747163000000005</v>
      </c>
      <c r="X73" s="78">
        <v>0.99590427000000004</v>
      </c>
      <c r="Y73" s="78">
        <v>0.99351054000000005</v>
      </c>
      <c r="Z73" s="78">
        <v>0.98995166999999995</v>
      </c>
      <c r="AA73" s="77"/>
      <c r="AB73" s="77">
        <v>0.98995166999999995</v>
      </c>
      <c r="AC73" s="79"/>
      <c r="AD73" s="77">
        <f t="shared" si="7"/>
        <v>0.9986637989999998</v>
      </c>
      <c r="AE73" s="77">
        <f t="shared" si="8"/>
        <v>0.99999960000015997</v>
      </c>
      <c r="AF73" s="59"/>
      <c r="AG73" s="59"/>
      <c r="AH73" s="59"/>
      <c r="AI73" s="59"/>
      <c r="AJ73" s="59"/>
    </row>
    <row r="74" spans="1:36" x14ac:dyDescent="0.25">
      <c r="A74" s="72">
        <v>68</v>
      </c>
      <c r="B74" s="73">
        <v>1224</v>
      </c>
      <c r="C74" s="74" t="str">
        <f t="shared" si="6"/>
        <v>20.4 min</v>
      </c>
      <c r="D74" s="73"/>
      <c r="E74" s="76">
        <v>68</v>
      </c>
      <c r="F74" s="76">
        <v>0.99999979999999999</v>
      </c>
      <c r="G74" s="78">
        <v>0.99999994000000003</v>
      </c>
      <c r="H74" s="78">
        <v>1.0000001999999999</v>
      </c>
      <c r="I74" s="78">
        <v>1.0000005000000001</v>
      </c>
      <c r="J74" s="78">
        <v>1.0000005000000001</v>
      </c>
      <c r="K74" s="78">
        <v>1.0000001999999999</v>
      </c>
      <c r="L74" s="78">
        <v>0.99999910000000003</v>
      </c>
      <c r="M74" s="78">
        <v>0.99999700000000002</v>
      </c>
      <c r="N74" s="78">
        <v>0.99999212999999998</v>
      </c>
      <c r="O74" s="78">
        <v>0.99998290000000001</v>
      </c>
      <c r="P74" s="78">
        <v>0.99996479999999999</v>
      </c>
      <c r="Q74" s="78">
        <v>0.99993100000000001</v>
      </c>
      <c r="R74" s="78">
        <v>0.99986947000000004</v>
      </c>
      <c r="S74" s="78">
        <v>0.99976045000000002</v>
      </c>
      <c r="T74" s="78">
        <v>0.99957200000000002</v>
      </c>
      <c r="U74" s="78">
        <v>0.99925459999999999</v>
      </c>
      <c r="V74" s="78">
        <v>0.99873149999999999</v>
      </c>
      <c r="W74" s="78">
        <v>0.99789000000000005</v>
      </c>
      <c r="X74" s="78">
        <v>0.9965678</v>
      </c>
      <c r="Y74" s="78">
        <v>0.99453884000000004</v>
      </c>
      <c r="Z74" s="78">
        <v>0.99151080000000003</v>
      </c>
      <c r="AA74" s="77"/>
      <c r="AB74" s="77">
        <v>0.99151080000000003</v>
      </c>
      <c r="AC74" s="79"/>
      <c r="AD74" s="77">
        <f t="shared" si="7"/>
        <v>0.99887818650000015</v>
      </c>
      <c r="AE74" s="77">
        <f t="shared" si="8"/>
        <v>0.99999954000018398</v>
      </c>
      <c r="AF74" s="59"/>
      <c r="AG74" s="59"/>
      <c r="AH74" s="59"/>
      <c r="AI74" s="59"/>
      <c r="AJ74" s="59"/>
    </row>
    <row r="75" spans="1:36" x14ac:dyDescent="0.25">
      <c r="A75" s="72">
        <v>69</v>
      </c>
      <c r="B75" s="73">
        <v>1242</v>
      </c>
      <c r="C75" s="74" t="str">
        <f t="shared" si="6"/>
        <v>20.7 min</v>
      </c>
      <c r="D75" s="73"/>
      <c r="E75" s="76">
        <v>69</v>
      </c>
      <c r="F75" s="76">
        <v>0.99999979999999999</v>
      </c>
      <c r="G75" s="78">
        <v>1.0000001000000001</v>
      </c>
      <c r="H75" s="78">
        <v>1.0000001999999999</v>
      </c>
      <c r="I75" s="78">
        <v>1.0000005000000001</v>
      </c>
      <c r="J75" s="78">
        <v>1.0000005999999999</v>
      </c>
      <c r="K75" s="78">
        <v>1.0000001999999999</v>
      </c>
      <c r="L75" s="78">
        <v>0.99999976000000002</v>
      </c>
      <c r="M75" s="78">
        <v>0.99999780000000005</v>
      </c>
      <c r="N75" s="78">
        <v>0.99999389999999999</v>
      </c>
      <c r="O75" s="78">
        <v>0.99998622999999998</v>
      </c>
      <c r="P75" s="78">
        <v>0.99997157000000003</v>
      </c>
      <c r="Q75" s="78">
        <v>0.9999439</v>
      </c>
      <c r="R75" s="78">
        <v>0.99989349999999999</v>
      </c>
      <c r="S75" s="78">
        <v>0.99980354000000005</v>
      </c>
      <c r="T75" s="78">
        <v>0.99964759999999997</v>
      </c>
      <c r="U75" s="78">
        <v>0.99938344999999995</v>
      </c>
      <c r="V75" s="78">
        <v>0.99894667000000004</v>
      </c>
      <c r="W75" s="78">
        <v>0.99824064999999995</v>
      </c>
      <c r="X75" s="78">
        <v>0.99712619999999996</v>
      </c>
      <c r="Y75" s="78">
        <v>0.99540890000000004</v>
      </c>
      <c r="Z75" s="78">
        <v>0.99283683</v>
      </c>
      <c r="AA75" s="77"/>
      <c r="AB75" s="77">
        <v>0.99283683</v>
      </c>
      <c r="AC75" s="79"/>
      <c r="AD75" s="77">
        <f t="shared" si="7"/>
        <v>0.99905910500000006</v>
      </c>
      <c r="AE75" s="77">
        <f t="shared" si="8"/>
        <v>0.99999970000012006</v>
      </c>
      <c r="AF75" s="59"/>
      <c r="AG75" s="59"/>
      <c r="AH75" s="59"/>
      <c r="AI75" s="59"/>
      <c r="AJ75" s="59"/>
    </row>
    <row r="76" spans="1:36" x14ac:dyDescent="0.25">
      <c r="A76" s="72">
        <v>70</v>
      </c>
      <c r="B76" s="73">
        <v>1260</v>
      </c>
      <c r="C76" s="74" t="str">
        <f t="shared" si="6"/>
        <v>21 min</v>
      </c>
      <c r="D76" s="73"/>
      <c r="E76" s="76">
        <v>70</v>
      </c>
      <c r="F76" s="76">
        <v>0.99999979999999999</v>
      </c>
      <c r="G76" s="78">
        <v>1.0000001999999999</v>
      </c>
      <c r="H76" s="78">
        <v>1.0000005000000001</v>
      </c>
      <c r="I76" s="78">
        <v>1.0000005999999999</v>
      </c>
      <c r="J76" s="78">
        <v>1.0000005999999999</v>
      </c>
      <c r="K76" s="78">
        <v>1.0000005999999999</v>
      </c>
      <c r="L76" s="78">
        <v>1</v>
      </c>
      <c r="M76" s="78">
        <v>0.99999850000000001</v>
      </c>
      <c r="N76" s="78">
        <v>0.99999539999999998</v>
      </c>
      <c r="O76" s="78">
        <v>0.99998914999999999</v>
      </c>
      <c r="P76" s="78">
        <v>0.999977</v>
      </c>
      <c r="Q76" s="78">
        <v>0.99995440000000002</v>
      </c>
      <c r="R76" s="78">
        <v>0.99991304000000003</v>
      </c>
      <c r="S76" s="78">
        <v>0.99983889999999997</v>
      </c>
      <c r="T76" s="78">
        <v>0.99970996000000001</v>
      </c>
      <c r="U76" s="78">
        <v>0.99949025999999996</v>
      </c>
      <c r="V76" s="78">
        <v>0.99912579999999995</v>
      </c>
      <c r="W76" s="78">
        <v>0.99853420000000004</v>
      </c>
      <c r="X76" s="78">
        <v>0.99759597</v>
      </c>
      <c r="Y76" s="78">
        <v>0.99614449999999999</v>
      </c>
      <c r="Z76" s="78">
        <v>0.99396280000000004</v>
      </c>
      <c r="AA76" s="77"/>
      <c r="AB76" s="77">
        <v>0.99396280000000004</v>
      </c>
      <c r="AC76" s="79"/>
      <c r="AD76" s="77">
        <f t="shared" si="7"/>
        <v>0.99921161899999988</v>
      </c>
      <c r="AE76" s="77">
        <f t="shared" si="8"/>
        <v>0.99999980000007993</v>
      </c>
      <c r="AF76" s="59"/>
      <c r="AG76" s="59"/>
      <c r="AH76" s="59"/>
      <c r="AI76" s="59"/>
      <c r="AJ76" s="59"/>
    </row>
    <row r="77" spans="1:36" x14ac:dyDescent="0.25">
      <c r="A77" s="72">
        <v>71</v>
      </c>
      <c r="B77" s="73">
        <v>1278</v>
      </c>
      <c r="C77" s="74" t="str">
        <f t="shared" si="6"/>
        <v>21.3 min</v>
      </c>
      <c r="D77" s="73"/>
      <c r="E77" s="76">
        <v>71</v>
      </c>
      <c r="F77" s="76">
        <v>0.99999990000000005</v>
      </c>
      <c r="G77" s="78">
        <v>1.0000001000000001</v>
      </c>
      <c r="H77" s="78">
        <v>1.0000005000000001</v>
      </c>
      <c r="I77" s="78">
        <v>1.0000008</v>
      </c>
      <c r="J77" s="78">
        <v>1.0000008</v>
      </c>
      <c r="K77" s="78">
        <v>1.0000008</v>
      </c>
      <c r="L77" s="78">
        <v>1.0000001999999999</v>
      </c>
      <c r="M77" s="78">
        <v>0.99999899999999997</v>
      </c>
      <c r="N77" s="78">
        <v>0.99999649999999995</v>
      </c>
      <c r="O77" s="78">
        <v>0.99999130000000003</v>
      </c>
      <c r="P77" s="78">
        <v>0.99998160000000003</v>
      </c>
      <c r="Q77" s="78">
        <v>0.99996320000000005</v>
      </c>
      <c r="R77" s="78">
        <v>0.99992919999999996</v>
      </c>
      <c r="S77" s="78">
        <v>0.99986799999999998</v>
      </c>
      <c r="T77" s="78">
        <v>0.99976120000000002</v>
      </c>
      <c r="U77" s="78">
        <v>0.99957910000000005</v>
      </c>
      <c r="V77" s="78">
        <v>0.99927500000000002</v>
      </c>
      <c r="W77" s="78">
        <v>0.99877954000000002</v>
      </c>
      <c r="X77" s="78">
        <v>0.99799055000000003</v>
      </c>
      <c r="Y77" s="78">
        <v>0.99676520000000002</v>
      </c>
      <c r="Z77" s="78">
        <v>0.99491733000000004</v>
      </c>
      <c r="AA77" s="77"/>
      <c r="AB77" s="77">
        <v>0.99491733000000004</v>
      </c>
      <c r="AC77" s="79"/>
      <c r="AD77" s="77">
        <f t="shared" si="7"/>
        <v>0.99933999600000001</v>
      </c>
      <c r="AE77" s="77">
        <f t="shared" si="8"/>
        <v>0.99999970000012006</v>
      </c>
      <c r="AF77" s="59"/>
      <c r="AG77" s="59"/>
      <c r="AH77" s="59"/>
      <c r="AI77" s="59"/>
      <c r="AJ77" s="59"/>
    </row>
    <row r="78" spans="1:36" x14ac:dyDescent="0.25">
      <c r="A78" s="72">
        <v>72</v>
      </c>
      <c r="B78" s="73">
        <v>1296</v>
      </c>
      <c r="C78" s="74" t="str">
        <f t="shared" si="6"/>
        <v>21.6 min</v>
      </c>
      <c r="D78" s="73"/>
      <c r="E78" s="76">
        <v>72</v>
      </c>
      <c r="F78" s="76">
        <v>0.99999994000000003</v>
      </c>
      <c r="G78" s="78">
        <v>1.0000001999999999</v>
      </c>
      <c r="H78" s="78">
        <v>1.0000005000000001</v>
      </c>
      <c r="I78" s="78">
        <v>1.0000007</v>
      </c>
      <c r="J78" s="78">
        <v>1.0000009999999999</v>
      </c>
      <c r="K78" s="78">
        <v>1.0000009999999999</v>
      </c>
      <c r="L78" s="78">
        <v>1.0000005999999999</v>
      </c>
      <c r="M78" s="78">
        <v>0.99999959999999999</v>
      </c>
      <c r="N78" s="78">
        <v>0.99999744000000002</v>
      </c>
      <c r="O78" s="78">
        <v>0.99999315</v>
      </c>
      <c r="P78" s="78">
        <v>0.99998529999999997</v>
      </c>
      <c r="Q78" s="78">
        <v>0.99997029999999998</v>
      </c>
      <c r="R78" s="78">
        <v>0.99994240000000001</v>
      </c>
      <c r="S78" s="78">
        <v>0.9998918</v>
      </c>
      <c r="T78" s="78">
        <v>0.99980380000000002</v>
      </c>
      <c r="U78" s="78">
        <v>0.99965245000000003</v>
      </c>
      <c r="V78" s="78">
        <v>0.99939924000000002</v>
      </c>
      <c r="W78" s="78">
        <v>0.99898474999999998</v>
      </c>
      <c r="X78" s="78">
        <v>0.99832200000000004</v>
      </c>
      <c r="Y78" s="78">
        <v>0.99728846999999998</v>
      </c>
      <c r="Z78" s="78">
        <v>0.99572570000000005</v>
      </c>
      <c r="AA78" s="77"/>
      <c r="AB78" s="77">
        <v>0.99572570000000005</v>
      </c>
      <c r="AC78" s="79"/>
      <c r="AD78" s="77">
        <f t="shared" si="7"/>
        <v>0.99944802000000021</v>
      </c>
      <c r="AE78" s="77">
        <f t="shared" si="8"/>
        <v>0.99999980000007993</v>
      </c>
      <c r="AF78" s="59"/>
      <c r="AG78" s="59"/>
      <c r="AH78" s="59"/>
      <c r="AI78" s="59"/>
      <c r="AJ78" s="59"/>
    </row>
    <row r="79" spans="1:36" x14ac:dyDescent="0.25">
      <c r="A79" s="72">
        <v>73</v>
      </c>
      <c r="B79" s="73">
        <v>1314</v>
      </c>
      <c r="C79" s="74" t="str">
        <f t="shared" si="6"/>
        <v>21.9 min</v>
      </c>
      <c r="D79" s="73"/>
      <c r="E79" s="76">
        <v>73</v>
      </c>
      <c r="F79" s="76">
        <v>1</v>
      </c>
      <c r="G79" s="78">
        <v>1.0000001999999999</v>
      </c>
      <c r="H79" s="78">
        <v>1.0000005000000001</v>
      </c>
      <c r="I79" s="78">
        <v>1.0000007</v>
      </c>
      <c r="J79" s="78">
        <v>1.0000009999999999</v>
      </c>
      <c r="K79" s="78">
        <v>1.0000012</v>
      </c>
      <c r="L79" s="78">
        <v>1.0000009999999999</v>
      </c>
      <c r="M79" s="78">
        <v>1.0000001999999999</v>
      </c>
      <c r="N79" s="78">
        <v>0.99999839999999995</v>
      </c>
      <c r="O79" s="78">
        <v>0.99999479999999996</v>
      </c>
      <c r="P79" s="78">
        <v>0.99998825999999996</v>
      </c>
      <c r="Q79" s="78">
        <v>0.99997599999999998</v>
      </c>
      <c r="R79" s="78">
        <v>0.99995303000000002</v>
      </c>
      <c r="S79" s="78">
        <v>0.99991167000000003</v>
      </c>
      <c r="T79" s="78">
        <v>0.99983860000000002</v>
      </c>
      <c r="U79" s="78">
        <v>0.99971339999999997</v>
      </c>
      <c r="V79" s="78">
        <v>0.99950236000000003</v>
      </c>
      <c r="W79" s="78">
        <v>0.99915593999999996</v>
      </c>
      <c r="X79" s="78">
        <v>0.99859989999999998</v>
      </c>
      <c r="Y79" s="78">
        <v>0.99772954000000003</v>
      </c>
      <c r="Z79" s="78">
        <v>0.99640923999999997</v>
      </c>
      <c r="AA79" s="77"/>
      <c r="AB79" s="77">
        <v>0.99640923999999997</v>
      </c>
      <c r="AC79" s="79"/>
      <c r="AD79" s="77">
        <f t="shared" si="7"/>
        <v>0.99953879699999992</v>
      </c>
      <c r="AE79" s="77">
        <f t="shared" si="8"/>
        <v>0.99999980000007993</v>
      </c>
      <c r="AF79" s="59"/>
      <c r="AG79" s="59"/>
      <c r="AH79" s="59"/>
      <c r="AI79" s="59"/>
      <c r="AJ79" s="59"/>
    </row>
    <row r="80" spans="1:36" x14ac:dyDescent="0.25">
      <c r="A80" s="72">
        <v>74</v>
      </c>
      <c r="B80" s="73">
        <v>1332</v>
      </c>
      <c r="C80" s="74" t="str">
        <f t="shared" si="6"/>
        <v>22.2 min</v>
      </c>
      <c r="D80" s="73"/>
      <c r="E80" s="76">
        <v>74</v>
      </c>
      <c r="F80" s="76">
        <v>1</v>
      </c>
      <c r="G80" s="78">
        <v>1.0000001999999999</v>
      </c>
      <c r="H80" s="78">
        <v>1.0000005999999999</v>
      </c>
      <c r="I80" s="78">
        <v>1.0000007</v>
      </c>
      <c r="J80" s="78">
        <v>1.0000009999999999</v>
      </c>
      <c r="K80" s="78">
        <v>1.0000012</v>
      </c>
      <c r="L80" s="78">
        <v>1.0000012</v>
      </c>
      <c r="M80" s="78">
        <v>1.0000005999999999</v>
      </c>
      <c r="N80" s="78">
        <v>0.99999919999999998</v>
      </c>
      <c r="O80" s="78">
        <v>0.99999636000000003</v>
      </c>
      <c r="P80" s="78">
        <v>0.99999075999999998</v>
      </c>
      <c r="Q80" s="78">
        <v>0.9999806</v>
      </c>
      <c r="R80" s="78">
        <v>0.99996189999999996</v>
      </c>
      <c r="S80" s="78">
        <v>0.99992789999999998</v>
      </c>
      <c r="T80" s="78">
        <v>0.99986739999999996</v>
      </c>
      <c r="U80" s="78">
        <v>0.99976350000000003</v>
      </c>
      <c r="V80" s="78">
        <v>0.99958824999999996</v>
      </c>
      <c r="W80" s="78">
        <v>0.99929880000000004</v>
      </c>
      <c r="X80" s="78">
        <v>0.99883259999999996</v>
      </c>
      <c r="Y80" s="78">
        <v>0.99810045999999997</v>
      </c>
      <c r="Z80" s="78">
        <v>0.99698644999999997</v>
      </c>
      <c r="AA80" s="77"/>
      <c r="AB80" s="77">
        <v>0.99698644999999997</v>
      </c>
      <c r="AC80" s="79"/>
      <c r="AD80" s="77">
        <f t="shared" si="7"/>
        <v>0.99961498400000015</v>
      </c>
      <c r="AE80" s="77">
        <f t="shared" si="8"/>
        <v>0.99999980000007993</v>
      </c>
      <c r="AF80" s="59"/>
      <c r="AG80" s="59"/>
      <c r="AH80" s="59"/>
      <c r="AI80" s="59"/>
      <c r="AJ80" s="59"/>
    </row>
    <row r="81" spans="1:36" x14ac:dyDescent="0.25">
      <c r="A81" s="72">
        <v>75</v>
      </c>
      <c r="B81" s="73">
        <v>1350</v>
      </c>
      <c r="C81" s="74" t="str">
        <f t="shared" si="6"/>
        <v>22.5 min</v>
      </c>
      <c r="D81" s="73"/>
      <c r="E81" s="76">
        <v>75</v>
      </c>
      <c r="F81" s="76">
        <v>1</v>
      </c>
      <c r="G81" s="78">
        <v>1.0000001999999999</v>
      </c>
      <c r="H81" s="78">
        <v>1.0000004</v>
      </c>
      <c r="I81" s="78">
        <v>1.0000005999999999</v>
      </c>
      <c r="J81" s="78">
        <v>1.0000008</v>
      </c>
      <c r="K81" s="78">
        <v>1.0000012</v>
      </c>
      <c r="L81" s="78">
        <v>1.0000012</v>
      </c>
      <c r="M81" s="78">
        <v>1.0000007</v>
      </c>
      <c r="N81" s="78">
        <v>0.99999970000000005</v>
      </c>
      <c r="O81" s="78">
        <v>0.99999744000000002</v>
      </c>
      <c r="P81" s="78">
        <v>0.99999296999999998</v>
      </c>
      <c r="Q81" s="78">
        <v>0.99998443999999997</v>
      </c>
      <c r="R81" s="78">
        <v>0.99996910000000006</v>
      </c>
      <c r="S81" s="78">
        <v>0.99994105</v>
      </c>
      <c r="T81" s="78">
        <v>0.99989130000000004</v>
      </c>
      <c r="U81" s="78">
        <v>0.99980530000000001</v>
      </c>
      <c r="V81" s="78">
        <v>0.99965923999999995</v>
      </c>
      <c r="W81" s="78">
        <v>0.99941796000000005</v>
      </c>
      <c r="X81" s="78">
        <v>0.99902740000000001</v>
      </c>
      <c r="Y81" s="78">
        <v>0.99841210000000002</v>
      </c>
      <c r="Z81" s="78">
        <v>0.9974731</v>
      </c>
      <c r="AA81" s="77"/>
      <c r="AB81" s="77">
        <v>0.9974731</v>
      </c>
      <c r="AC81" s="79"/>
      <c r="AD81" s="77">
        <f t="shared" si="7"/>
        <v>0.99967880999999981</v>
      </c>
      <c r="AE81" s="77">
        <f t="shared" si="8"/>
        <v>0.99999980000007993</v>
      </c>
      <c r="AF81" s="59"/>
      <c r="AG81" s="59"/>
      <c r="AH81" s="59"/>
      <c r="AI81" s="59"/>
      <c r="AJ81" s="59"/>
    </row>
    <row r="82" spans="1:36" x14ac:dyDescent="0.25">
      <c r="A82" s="72">
        <v>76</v>
      </c>
      <c r="B82" s="73">
        <v>1368</v>
      </c>
      <c r="C82" s="74" t="str">
        <f t="shared" si="6"/>
        <v>22.8 min</v>
      </c>
      <c r="D82" s="73"/>
      <c r="E82" s="76">
        <v>76</v>
      </c>
      <c r="F82" s="76">
        <v>1</v>
      </c>
      <c r="G82" s="78">
        <v>1.0000001999999999</v>
      </c>
      <c r="H82" s="78">
        <v>1.0000001000000001</v>
      </c>
      <c r="I82" s="78">
        <v>1.0000007</v>
      </c>
      <c r="J82" s="78">
        <v>1.0000008</v>
      </c>
      <c r="K82" s="78">
        <v>1.0000012</v>
      </c>
      <c r="L82" s="78">
        <v>1.0000011</v>
      </c>
      <c r="M82" s="78">
        <v>1.0000009999999999</v>
      </c>
      <c r="N82" s="78">
        <v>1</v>
      </c>
      <c r="O82" s="78">
        <v>0.99999850000000001</v>
      </c>
      <c r="P82" s="78">
        <v>0.99999464000000005</v>
      </c>
      <c r="Q82" s="78">
        <v>0.99998783999999996</v>
      </c>
      <c r="R82" s="78">
        <v>0.99997513999999998</v>
      </c>
      <c r="S82" s="78">
        <v>0.99995184000000004</v>
      </c>
      <c r="T82" s="78">
        <v>0.99991125000000003</v>
      </c>
      <c r="U82" s="78">
        <v>0.99983979999999995</v>
      </c>
      <c r="V82" s="78">
        <v>0.99971854999999998</v>
      </c>
      <c r="W82" s="78">
        <v>0.99951714000000003</v>
      </c>
      <c r="X82" s="78">
        <v>0.99919020000000003</v>
      </c>
      <c r="Y82" s="78">
        <v>0.99867355999999996</v>
      </c>
      <c r="Z82" s="78">
        <v>0.99788339999999998</v>
      </c>
      <c r="AA82" s="77"/>
      <c r="AB82" s="77">
        <v>0.99788339999999998</v>
      </c>
      <c r="AC82" s="79"/>
      <c r="AD82" s="77">
        <f t="shared" si="7"/>
        <v>0.99973234799999999</v>
      </c>
      <c r="AE82" s="77">
        <f t="shared" si="8"/>
        <v>0.99999980000007993</v>
      </c>
      <c r="AF82" s="59"/>
      <c r="AG82" s="59"/>
      <c r="AH82" s="59"/>
      <c r="AI82" s="59"/>
      <c r="AJ82" s="59"/>
    </row>
    <row r="83" spans="1:36" x14ac:dyDescent="0.25">
      <c r="A83" s="72">
        <v>77</v>
      </c>
      <c r="B83" s="73">
        <v>1386</v>
      </c>
      <c r="C83" s="74" t="str">
        <f t="shared" si="6"/>
        <v>23.1 min</v>
      </c>
      <c r="D83" s="73"/>
      <c r="E83" s="76">
        <v>77</v>
      </c>
      <c r="F83" s="76">
        <v>0.99999994000000003</v>
      </c>
      <c r="G83" s="78">
        <v>1.0000001999999999</v>
      </c>
      <c r="H83" s="78">
        <v>1.0000005000000001</v>
      </c>
      <c r="I83" s="78">
        <v>1.0000005999999999</v>
      </c>
      <c r="J83" s="78">
        <v>1.0000007</v>
      </c>
      <c r="K83" s="78">
        <v>1.0000011</v>
      </c>
      <c r="L83" s="78">
        <v>1.0000012</v>
      </c>
      <c r="M83" s="78">
        <v>1.0000011</v>
      </c>
      <c r="N83" s="78">
        <v>1.0000005000000001</v>
      </c>
      <c r="O83" s="78">
        <v>0.99999910000000003</v>
      </c>
      <c r="P83" s="78">
        <v>0.99999623999999998</v>
      </c>
      <c r="Q83" s="78">
        <v>0.99999046000000003</v>
      </c>
      <c r="R83" s="78">
        <v>0.99998014999999996</v>
      </c>
      <c r="S83" s="78">
        <v>0.99996090000000004</v>
      </c>
      <c r="T83" s="78">
        <v>0.99992734000000005</v>
      </c>
      <c r="U83" s="78">
        <v>0.99986845000000002</v>
      </c>
      <c r="V83" s="78">
        <v>0.99976765999999995</v>
      </c>
      <c r="W83" s="78">
        <v>0.99959964000000001</v>
      </c>
      <c r="X83" s="78">
        <v>0.99932639999999995</v>
      </c>
      <c r="Y83" s="78">
        <v>0.99889313999999996</v>
      </c>
      <c r="Z83" s="78">
        <v>0.99822849999999996</v>
      </c>
      <c r="AA83" s="77"/>
      <c r="AB83" s="77">
        <v>0.99822849999999996</v>
      </c>
      <c r="AC83" s="79"/>
      <c r="AD83" s="77">
        <f t="shared" si="7"/>
        <v>0.99977719399999998</v>
      </c>
      <c r="AE83" s="77">
        <f t="shared" si="8"/>
        <v>0.99999980000007993</v>
      </c>
      <c r="AF83" s="59"/>
      <c r="AG83" s="59"/>
      <c r="AH83" s="59"/>
      <c r="AI83" s="59"/>
      <c r="AJ83" s="59"/>
    </row>
    <row r="84" spans="1:36" x14ac:dyDescent="0.25">
      <c r="A84" s="72">
        <v>78</v>
      </c>
      <c r="B84" s="73">
        <v>1404</v>
      </c>
      <c r="C84" s="74" t="str">
        <f t="shared" si="6"/>
        <v>23.4 min</v>
      </c>
      <c r="D84" s="73"/>
      <c r="E84" s="76">
        <v>78</v>
      </c>
      <c r="F84" s="76">
        <v>1</v>
      </c>
      <c r="G84" s="78">
        <v>1.0000001999999999</v>
      </c>
      <c r="H84" s="78">
        <v>1.0000005999999999</v>
      </c>
      <c r="I84" s="78">
        <v>1.0000008</v>
      </c>
      <c r="J84" s="78">
        <v>1.0000009999999999</v>
      </c>
      <c r="K84" s="78">
        <v>1.0000011</v>
      </c>
      <c r="L84" s="78">
        <v>1.0000013000000001</v>
      </c>
      <c r="M84" s="78">
        <v>1.0000013000000001</v>
      </c>
      <c r="N84" s="78">
        <v>1.0000008</v>
      </c>
      <c r="O84" s="78">
        <v>0.99999976000000002</v>
      </c>
      <c r="P84" s="78">
        <v>0.99999713999999995</v>
      </c>
      <c r="Q84" s="78">
        <v>0.99999254999999998</v>
      </c>
      <c r="R84" s="78">
        <v>0.99998414999999996</v>
      </c>
      <c r="S84" s="78">
        <v>0.99996834999999995</v>
      </c>
      <c r="T84" s="78">
        <v>0.99994059999999996</v>
      </c>
      <c r="U84" s="78">
        <v>0.99989194000000003</v>
      </c>
      <c r="V84" s="78">
        <v>0.99980820000000004</v>
      </c>
      <c r="W84" s="78">
        <v>0.99966840000000001</v>
      </c>
      <c r="X84" s="78">
        <v>0.99943994999999997</v>
      </c>
      <c r="Y84" s="78">
        <v>0.99907696000000001</v>
      </c>
      <c r="Z84" s="78">
        <v>0.99851860000000003</v>
      </c>
      <c r="AA84" s="77"/>
      <c r="AB84" s="77">
        <v>0.99851860000000003</v>
      </c>
      <c r="AC84" s="79"/>
      <c r="AD84" s="77">
        <f t="shared" si="7"/>
        <v>0.99981468499999993</v>
      </c>
      <c r="AE84" s="77">
        <f t="shared" si="8"/>
        <v>0.99999980000007993</v>
      </c>
      <c r="AF84" s="59"/>
      <c r="AG84" s="59"/>
      <c r="AH84" s="59"/>
      <c r="AI84" s="59"/>
      <c r="AJ84" s="59"/>
    </row>
    <row r="85" spans="1:36" x14ac:dyDescent="0.25">
      <c r="A85" s="72">
        <v>79</v>
      </c>
      <c r="B85" s="73">
        <v>1422</v>
      </c>
      <c r="C85" s="74" t="str">
        <f t="shared" si="6"/>
        <v>23.7 min</v>
      </c>
      <c r="D85" s="73"/>
      <c r="E85" s="76">
        <v>79</v>
      </c>
      <c r="F85" s="76">
        <v>1</v>
      </c>
      <c r="G85" s="78">
        <v>1.0000001999999999</v>
      </c>
      <c r="H85" s="78">
        <v>1.0000001999999999</v>
      </c>
      <c r="I85" s="78">
        <v>1.0000007</v>
      </c>
      <c r="J85" s="78">
        <v>1.0000008</v>
      </c>
      <c r="K85" s="78">
        <v>1.0000011</v>
      </c>
      <c r="L85" s="78">
        <v>1.0000012</v>
      </c>
      <c r="M85" s="78">
        <v>1.0000012</v>
      </c>
      <c r="N85" s="78">
        <v>1.0000011</v>
      </c>
      <c r="O85" s="78">
        <v>1.0000001000000001</v>
      </c>
      <c r="P85" s="78">
        <v>0.99999830000000001</v>
      </c>
      <c r="Q85" s="78">
        <v>0.99999446000000003</v>
      </c>
      <c r="R85" s="78">
        <v>0.99998759999999998</v>
      </c>
      <c r="S85" s="78">
        <v>0.99997449999999999</v>
      </c>
      <c r="T85" s="78">
        <v>0.99995179999999995</v>
      </c>
      <c r="U85" s="78">
        <v>0.99991125000000003</v>
      </c>
      <c r="V85" s="78">
        <v>0.99984200000000001</v>
      </c>
      <c r="W85" s="78">
        <v>0.99972545999999995</v>
      </c>
      <c r="X85" s="78">
        <v>0.99953495999999997</v>
      </c>
      <c r="Y85" s="78">
        <v>0.99923086000000005</v>
      </c>
      <c r="Z85" s="78">
        <v>0.99876240000000005</v>
      </c>
      <c r="AA85" s="77"/>
      <c r="AB85" s="77">
        <v>0.99876240000000005</v>
      </c>
      <c r="AC85" s="79"/>
      <c r="AD85" s="77">
        <f t="shared" si="7"/>
        <v>0.99984600949999991</v>
      </c>
      <c r="AE85" s="77">
        <f t="shared" si="8"/>
        <v>0.99999980000007993</v>
      </c>
      <c r="AF85" s="59"/>
      <c r="AG85" s="59"/>
      <c r="AH85" s="59"/>
      <c r="AI85" s="59"/>
      <c r="AJ85" s="59"/>
    </row>
    <row r="86" spans="1:36" x14ac:dyDescent="0.25">
      <c r="A86" s="72">
        <v>80</v>
      </c>
      <c r="B86" s="73">
        <v>1440</v>
      </c>
      <c r="C86" s="74" t="str">
        <f t="shared" si="6"/>
        <v>24 min</v>
      </c>
      <c r="D86" s="73"/>
      <c r="E86" s="76">
        <v>80</v>
      </c>
      <c r="F86" s="76">
        <v>1</v>
      </c>
      <c r="G86" s="78">
        <v>1.0000001000000001</v>
      </c>
      <c r="H86" s="78">
        <v>1.0000004</v>
      </c>
      <c r="I86" s="78">
        <v>1.0000007</v>
      </c>
      <c r="J86" s="78">
        <v>1.0000009999999999</v>
      </c>
      <c r="K86" s="78">
        <v>1.0000012</v>
      </c>
      <c r="L86" s="78">
        <v>1.0000012</v>
      </c>
      <c r="M86" s="78">
        <v>1.0000012</v>
      </c>
      <c r="N86" s="78">
        <v>1.0000009999999999</v>
      </c>
      <c r="O86" s="78">
        <v>1.0000005000000001</v>
      </c>
      <c r="P86" s="78">
        <v>0.99999899999999997</v>
      </c>
      <c r="Q86" s="78">
        <v>0.99999594999999997</v>
      </c>
      <c r="R86" s="78">
        <v>0.9999903</v>
      </c>
      <c r="S86" s="78">
        <v>0.99997959999999997</v>
      </c>
      <c r="T86" s="78">
        <v>0.99996079999999998</v>
      </c>
      <c r="U86" s="78">
        <v>0.99992749999999997</v>
      </c>
      <c r="V86" s="78">
        <v>0.99986969999999997</v>
      </c>
      <c r="W86" s="78">
        <v>0.99977300000000002</v>
      </c>
      <c r="X86" s="78">
        <v>0.99961420000000001</v>
      </c>
      <c r="Y86" s="78">
        <v>0.99935969999999996</v>
      </c>
      <c r="Z86" s="78">
        <v>0.99896704999999997</v>
      </c>
      <c r="AA86" s="77"/>
      <c r="AB86" s="77">
        <v>0.99896704999999997</v>
      </c>
      <c r="AC86" s="79"/>
      <c r="AD86" s="77">
        <f t="shared" si="7"/>
        <v>0.99987220500000018</v>
      </c>
      <c r="AE86" s="77">
        <f t="shared" si="8"/>
        <v>0.99999970000012006</v>
      </c>
      <c r="AF86" s="59"/>
      <c r="AG86" s="59"/>
      <c r="AH86" s="59"/>
      <c r="AI86" s="59"/>
      <c r="AJ86" s="59"/>
    </row>
    <row r="87" spans="1:36" x14ac:dyDescent="0.25">
      <c r="A87" s="72">
        <v>81</v>
      </c>
      <c r="B87" s="73">
        <v>1458</v>
      </c>
      <c r="C87" s="74" t="str">
        <f t="shared" si="6"/>
        <v>24.3 min</v>
      </c>
      <c r="D87" s="73"/>
      <c r="E87" s="76">
        <v>81</v>
      </c>
      <c r="F87" s="76">
        <v>1</v>
      </c>
      <c r="G87" s="78">
        <v>1.0000001000000001</v>
      </c>
      <c r="H87" s="78">
        <v>1.0000005000000001</v>
      </c>
      <c r="I87" s="78">
        <v>1.0000008</v>
      </c>
      <c r="J87" s="78">
        <v>1.0000011</v>
      </c>
      <c r="K87" s="78">
        <v>1.0000012</v>
      </c>
      <c r="L87" s="78">
        <v>1.0000013000000001</v>
      </c>
      <c r="M87" s="78">
        <v>1.0000013000000001</v>
      </c>
      <c r="N87" s="78">
        <v>1.0000012</v>
      </c>
      <c r="O87" s="78">
        <v>1.0000008</v>
      </c>
      <c r="P87" s="78">
        <v>0.99999963999999997</v>
      </c>
      <c r="Q87" s="78">
        <v>0.99999700000000002</v>
      </c>
      <c r="R87" s="78">
        <v>0.99999254999999998</v>
      </c>
      <c r="S87" s="78">
        <v>0.99998385000000001</v>
      </c>
      <c r="T87" s="78">
        <v>0.99996810000000003</v>
      </c>
      <c r="U87" s="78">
        <v>0.99994090000000002</v>
      </c>
      <c r="V87" s="78">
        <v>0.99989295</v>
      </c>
      <c r="W87" s="78">
        <v>0.99981249999999999</v>
      </c>
      <c r="X87" s="78">
        <v>0.99967989999999995</v>
      </c>
      <c r="Y87" s="78">
        <v>0.99946743000000005</v>
      </c>
      <c r="Z87" s="78">
        <v>0.99913836</v>
      </c>
      <c r="AA87" s="77"/>
      <c r="AB87" s="77">
        <v>0.99913836</v>
      </c>
      <c r="AC87" s="79"/>
      <c r="AD87" s="77">
        <f t="shared" si="7"/>
        <v>0.99989407399999997</v>
      </c>
      <c r="AE87" s="77">
        <f t="shared" si="8"/>
        <v>0.99999970000012006</v>
      </c>
      <c r="AF87" s="59"/>
      <c r="AG87" s="59"/>
      <c r="AH87" s="59"/>
      <c r="AI87" s="59"/>
      <c r="AJ87" s="59"/>
    </row>
    <row r="88" spans="1:36" x14ac:dyDescent="0.25">
      <c r="A88" s="72">
        <v>82</v>
      </c>
      <c r="B88" s="73">
        <v>1476</v>
      </c>
      <c r="C88" s="74" t="str">
        <f t="shared" si="6"/>
        <v>24.6 min</v>
      </c>
      <c r="D88" s="73"/>
      <c r="E88" s="76">
        <v>82</v>
      </c>
      <c r="F88" s="76">
        <v>0.99999994000000003</v>
      </c>
      <c r="G88" s="78">
        <v>1.0000001999999999</v>
      </c>
      <c r="H88" s="78">
        <v>1.0000004</v>
      </c>
      <c r="I88" s="78">
        <v>1.0000005999999999</v>
      </c>
      <c r="J88" s="78">
        <v>1.0000012</v>
      </c>
      <c r="K88" s="78">
        <v>1.0000012</v>
      </c>
      <c r="L88" s="78">
        <v>1.0000013999999999</v>
      </c>
      <c r="M88" s="78">
        <v>1.0000013999999999</v>
      </c>
      <c r="N88" s="78">
        <v>1.0000012</v>
      </c>
      <c r="O88" s="78">
        <v>1.0000009999999999</v>
      </c>
      <c r="P88" s="78">
        <v>1.0000001999999999</v>
      </c>
      <c r="Q88" s="78">
        <v>0.99999819999999995</v>
      </c>
      <c r="R88" s="78">
        <v>0.99999450000000001</v>
      </c>
      <c r="S88" s="78">
        <v>0.99998719999999996</v>
      </c>
      <c r="T88" s="78">
        <v>0.99997449999999999</v>
      </c>
      <c r="U88" s="78">
        <v>0.99995166000000002</v>
      </c>
      <c r="V88" s="78">
        <v>0.99991229999999998</v>
      </c>
      <c r="W88" s="78">
        <v>0.99984527000000001</v>
      </c>
      <c r="X88" s="78">
        <v>0.99973475999999994</v>
      </c>
      <c r="Y88" s="78">
        <v>0.99955729999999998</v>
      </c>
      <c r="Z88" s="78">
        <v>0.99928189999999995</v>
      </c>
      <c r="AA88" s="77"/>
      <c r="AB88" s="77">
        <v>0.99928189999999995</v>
      </c>
      <c r="AC88" s="79"/>
      <c r="AD88" s="77">
        <f t="shared" si="7"/>
        <v>0.99991231949999992</v>
      </c>
      <c r="AE88" s="77">
        <f t="shared" si="8"/>
        <v>0.99999980000007993</v>
      </c>
      <c r="AF88" s="59"/>
      <c r="AG88" s="59"/>
      <c r="AH88" s="59"/>
      <c r="AI88" s="59"/>
      <c r="AJ88" s="59"/>
    </row>
    <row r="89" spans="1:36" x14ac:dyDescent="0.25">
      <c r="A89" s="72">
        <v>83</v>
      </c>
      <c r="B89" s="73">
        <v>1494</v>
      </c>
      <c r="C89" s="74" t="str">
        <f t="shared" si="6"/>
        <v>24.9 min</v>
      </c>
      <c r="D89" s="73"/>
      <c r="E89" s="76">
        <v>83</v>
      </c>
      <c r="F89" s="76">
        <v>1</v>
      </c>
      <c r="G89" s="78">
        <v>1.0000001999999999</v>
      </c>
      <c r="H89" s="78">
        <v>1.0000005000000001</v>
      </c>
      <c r="I89" s="78">
        <v>1.0000007</v>
      </c>
      <c r="J89" s="78">
        <v>1.0000013000000001</v>
      </c>
      <c r="K89" s="78">
        <v>1.0000013000000001</v>
      </c>
      <c r="L89" s="78">
        <v>1.0000013999999999</v>
      </c>
      <c r="M89" s="78">
        <v>1.0000013999999999</v>
      </c>
      <c r="N89" s="78">
        <v>1.0000013999999999</v>
      </c>
      <c r="O89" s="78">
        <v>1.0000013000000001</v>
      </c>
      <c r="P89" s="78">
        <v>1.0000007</v>
      </c>
      <c r="Q89" s="78">
        <v>0.99999899999999997</v>
      </c>
      <c r="R89" s="78">
        <v>0.99999607000000001</v>
      </c>
      <c r="S89" s="78">
        <v>0.99999009999999999</v>
      </c>
      <c r="T89" s="78">
        <v>0.99997959999999997</v>
      </c>
      <c r="U89" s="78">
        <v>0.99996054000000001</v>
      </c>
      <c r="V89" s="78">
        <v>0.99992824000000002</v>
      </c>
      <c r="W89" s="78">
        <v>0.99987256999999996</v>
      </c>
      <c r="X89" s="78">
        <v>0.99978065000000005</v>
      </c>
      <c r="Y89" s="78">
        <v>0.99963236</v>
      </c>
      <c r="Z89" s="78">
        <v>0.99940209999999996</v>
      </c>
      <c r="AA89" s="77"/>
      <c r="AB89" s="77">
        <v>0.99940209999999996</v>
      </c>
      <c r="AC89" s="79"/>
      <c r="AD89" s="77">
        <f t="shared" si="7"/>
        <v>0.99992757150000011</v>
      </c>
      <c r="AE89" s="77">
        <f t="shared" si="8"/>
        <v>0.99999980000007993</v>
      </c>
      <c r="AF89" s="59"/>
      <c r="AG89" s="59"/>
      <c r="AH89" s="59"/>
      <c r="AI89" s="59"/>
      <c r="AJ89" s="59"/>
    </row>
    <row r="90" spans="1:36" x14ac:dyDescent="0.25">
      <c r="A90" s="72">
        <v>84</v>
      </c>
      <c r="B90" s="73">
        <v>1512</v>
      </c>
      <c r="C90" s="74" t="str">
        <f t="shared" si="6"/>
        <v>25.2 min</v>
      </c>
      <c r="D90" s="73"/>
      <c r="E90" s="76">
        <v>84</v>
      </c>
      <c r="F90" s="76">
        <v>1</v>
      </c>
      <c r="G90" s="78">
        <v>1.0000001999999999</v>
      </c>
      <c r="H90" s="78">
        <v>1.0000001999999999</v>
      </c>
      <c r="I90" s="78">
        <v>1.0000005999999999</v>
      </c>
      <c r="J90" s="78">
        <v>1.0000011</v>
      </c>
      <c r="K90" s="78">
        <v>1.0000013000000001</v>
      </c>
      <c r="L90" s="78">
        <v>1.0000013000000001</v>
      </c>
      <c r="M90" s="78">
        <v>1.0000015</v>
      </c>
      <c r="N90" s="78">
        <v>1.0000015</v>
      </c>
      <c r="O90" s="78">
        <v>1.0000013000000001</v>
      </c>
      <c r="P90" s="78">
        <v>1.0000011</v>
      </c>
      <c r="Q90" s="78">
        <v>0.99999970000000005</v>
      </c>
      <c r="R90" s="78">
        <v>0.99999709999999997</v>
      </c>
      <c r="S90" s="78">
        <v>0.99999249999999995</v>
      </c>
      <c r="T90" s="78">
        <v>0.99998379999999998</v>
      </c>
      <c r="U90" s="78">
        <v>0.99996810000000003</v>
      </c>
      <c r="V90" s="78">
        <v>0.99994130000000003</v>
      </c>
      <c r="W90" s="78">
        <v>0.99989532999999997</v>
      </c>
      <c r="X90" s="78">
        <v>0.99981874000000004</v>
      </c>
      <c r="Y90" s="78">
        <v>0.99969505999999997</v>
      </c>
      <c r="Z90" s="78">
        <v>0.99950254000000005</v>
      </c>
      <c r="AA90" s="77"/>
      <c r="AB90" s="77">
        <v>0.99950254000000005</v>
      </c>
      <c r="AC90" s="79"/>
      <c r="AD90" s="77">
        <f t="shared" si="7"/>
        <v>0.99994021350000006</v>
      </c>
      <c r="AE90" s="77">
        <f t="shared" si="8"/>
        <v>0.99999980000007993</v>
      </c>
      <c r="AF90" s="59"/>
      <c r="AG90" s="59"/>
      <c r="AH90" s="59"/>
      <c r="AI90" s="59"/>
      <c r="AJ90" s="59"/>
    </row>
    <row r="91" spans="1:36" x14ac:dyDescent="0.25">
      <c r="A91" s="72">
        <v>85</v>
      </c>
      <c r="B91" s="73">
        <v>1530</v>
      </c>
      <c r="C91" s="74" t="str">
        <f t="shared" si="6"/>
        <v>25.5 min</v>
      </c>
      <c r="D91" s="73"/>
      <c r="E91" s="76">
        <v>85</v>
      </c>
      <c r="F91" s="76">
        <v>1</v>
      </c>
      <c r="G91" s="78">
        <v>1.0000001999999999</v>
      </c>
      <c r="H91" s="78">
        <v>1.0000004</v>
      </c>
      <c r="I91" s="78">
        <v>1.0000004</v>
      </c>
      <c r="J91" s="78">
        <v>1.0000008</v>
      </c>
      <c r="K91" s="78">
        <v>1.0000012</v>
      </c>
      <c r="L91" s="78">
        <v>1.0000012</v>
      </c>
      <c r="M91" s="78">
        <v>1.0000013000000001</v>
      </c>
      <c r="N91" s="78">
        <v>1.0000015</v>
      </c>
      <c r="O91" s="78">
        <v>1.0000012</v>
      </c>
      <c r="P91" s="78">
        <v>1.0000008</v>
      </c>
      <c r="Q91" s="78">
        <v>1.0000001000000001</v>
      </c>
      <c r="R91" s="78">
        <v>0.99999819999999995</v>
      </c>
      <c r="S91" s="78">
        <v>0.99999439999999995</v>
      </c>
      <c r="T91" s="78">
        <v>0.99998730000000002</v>
      </c>
      <c r="U91" s="78">
        <v>0.99997437</v>
      </c>
      <c r="V91" s="78">
        <v>0.99995213999999999</v>
      </c>
      <c r="W91" s="78">
        <v>0.99991405</v>
      </c>
      <c r="X91" s="78">
        <v>0.99985033000000001</v>
      </c>
      <c r="Y91" s="78">
        <v>0.99974739999999995</v>
      </c>
      <c r="Z91" s="78">
        <v>0.99958634000000002</v>
      </c>
      <c r="AA91" s="77"/>
      <c r="AB91" s="77">
        <v>0.99958634000000002</v>
      </c>
      <c r="AC91" s="79"/>
      <c r="AD91" s="77">
        <f t="shared" si="7"/>
        <v>0.99995068150000022</v>
      </c>
      <c r="AE91" s="77">
        <f t="shared" si="8"/>
        <v>0.99999980000007993</v>
      </c>
      <c r="AF91" s="59"/>
      <c r="AG91" s="59"/>
      <c r="AH91" s="59"/>
      <c r="AI91" s="59"/>
      <c r="AJ91" s="59"/>
    </row>
    <row r="92" spans="1:36" x14ac:dyDescent="0.25">
      <c r="A92" s="72">
        <v>86</v>
      </c>
      <c r="B92" s="73">
        <v>1548</v>
      </c>
      <c r="C92" s="74" t="str">
        <f t="shared" si="6"/>
        <v>25.8 min</v>
      </c>
      <c r="D92" s="73"/>
      <c r="E92" s="76">
        <v>86</v>
      </c>
      <c r="F92" s="76">
        <v>1</v>
      </c>
      <c r="G92" s="78">
        <v>1.0000001999999999</v>
      </c>
      <c r="H92" s="78">
        <v>1.0000001999999999</v>
      </c>
      <c r="I92" s="78">
        <v>1.0000001999999999</v>
      </c>
      <c r="J92" s="78">
        <v>1.0000005000000001</v>
      </c>
      <c r="K92" s="78">
        <v>1.0000011</v>
      </c>
      <c r="L92" s="78">
        <v>1.0000012</v>
      </c>
      <c r="M92" s="78">
        <v>1.0000013000000001</v>
      </c>
      <c r="N92" s="78">
        <v>1.0000015</v>
      </c>
      <c r="O92" s="78">
        <v>1.0000013000000001</v>
      </c>
      <c r="P92" s="78">
        <v>1.0000011</v>
      </c>
      <c r="Q92" s="78">
        <v>1.0000004</v>
      </c>
      <c r="R92" s="78">
        <v>0.99999905</v>
      </c>
      <c r="S92" s="78">
        <v>0.99999594999999997</v>
      </c>
      <c r="T92" s="78">
        <v>0.99999017000000001</v>
      </c>
      <c r="U92" s="78">
        <v>0.99997955999999999</v>
      </c>
      <c r="V92" s="78">
        <v>0.99996110000000005</v>
      </c>
      <c r="W92" s="78">
        <v>0.99992959999999997</v>
      </c>
      <c r="X92" s="78">
        <v>0.9998766</v>
      </c>
      <c r="Y92" s="78">
        <v>0.99979079999999998</v>
      </c>
      <c r="Z92" s="78">
        <v>0.99965649999999995</v>
      </c>
      <c r="AA92" s="77"/>
      <c r="AB92" s="77">
        <v>0.99965649999999995</v>
      </c>
      <c r="AC92" s="79"/>
      <c r="AD92" s="77">
        <f t="shared" si="7"/>
        <v>0.99995941650000009</v>
      </c>
      <c r="AE92" s="77">
        <f t="shared" si="8"/>
        <v>0.99999980000007993</v>
      </c>
      <c r="AF92" s="59"/>
      <c r="AG92" s="59"/>
      <c r="AH92" s="59"/>
      <c r="AI92" s="59"/>
      <c r="AJ92" s="59"/>
    </row>
    <row r="93" spans="1:36" x14ac:dyDescent="0.25">
      <c r="A93" s="72">
        <v>87</v>
      </c>
      <c r="B93" s="73">
        <v>1566</v>
      </c>
      <c r="C93" s="74" t="str">
        <f t="shared" si="6"/>
        <v>26.1 min</v>
      </c>
      <c r="D93" s="73"/>
      <c r="E93" s="76">
        <v>87</v>
      </c>
      <c r="F93" s="76">
        <v>1</v>
      </c>
      <c r="G93" s="78">
        <v>1.0000001999999999</v>
      </c>
      <c r="H93" s="78">
        <v>1.0000005000000001</v>
      </c>
      <c r="I93" s="78">
        <v>1.0000005000000001</v>
      </c>
      <c r="J93" s="78">
        <v>1.0000005000000001</v>
      </c>
      <c r="K93" s="78">
        <v>1.0000009999999999</v>
      </c>
      <c r="L93" s="78">
        <v>1.0000013000000001</v>
      </c>
      <c r="M93" s="78">
        <v>1.0000013000000001</v>
      </c>
      <c r="N93" s="78">
        <v>1.0000017000000001</v>
      </c>
      <c r="O93" s="78">
        <v>1.0000017000000001</v>
      </c>
      <c r="P93" s="78">
        <v>1.0000013000000001</v>
      </c>
      <c r="Q93" s="78">
        <v>1.0000009999999999</v>
      </c>
      <c r="R93" s="78">
        <v>0.99999963999999997</v>
      </c>
      <c r="S93" s="78">
        <v>0.99999713999999995</v>
      </c>
      <c r="T93" s="78">
        <v>0.99999254999999998</v>
      </c>
      <c r="U93" s="78">
        <v>0.99998379999999998</v>
      </c>
      <c r="V93" s="78">
        <v>0.99996870000000004</v>
      </c>
      <c r="W93" s="78">
        <v>0.99994223999999998</v>
      </c>
      <c r="X93" s="78">
        <v>0.99989839999999997</v>
      </c>
      <c r="Y93" s="78">
        <v>0.99982709999999997</v>
      </c>
      <c r="Z93" s="78">
        <v>0.99971527000000004</v>
      </c>
      <c r="AA93" s="77"/>
      <c r="AB93" s="77">
        <v>0.99971527000000004</v>
      </c>
      <c r="AC93" s="79"/>
      <c r="AD93" s="77">
        <f t="shared" si="7"/>
        <v>0.99996679200000005</v>
      </c>
      <c r="AE93" s="77">
        <f t="shared" si="8"/>
        <v>0.99999980000007993</v>
      </c>
      <c r="AF93" s="59"/>
      <c r="AG93" s="59"/>
      <c r="AH93" s="59"/>
      <c r="AI93" s="59"/>
      <c r="AJ93" s="59"/>
    </row>
    <row r="94" spans="1:36" x14ac:dyDescent="0.25">
      <c r="A94" s="72">
        <v>88</v>
      </c>
      <c r="B94" s="73">
        <v>1584</v>
      </c>
      <c r="C94" s="74" t="str">
        <f t="shared" si="6"/>
        <v>26.4 min</v>
      </c>
      <c r="D94" s="73"/>
      <c r="E94" s="76">
        <v>88</v>
      </c>
      <c r="F94" s="76">
        <v>1</v>
      </c>
      <c r="G94" s="78">
        <v>1.0000001999999999</v>
      </c>
      <c r="H94" s="78">
        <v>1.0000005000000001</v>
      </c>
      <c r="I94" s="78">
        <v>1.0000007</v>
      </c>
      <c r="J94" s="78">
        <v>1.0000007</v>
      </c>
      <c r="K94" s="78">
        <v>1.0000008</v>
      </c>
      <c r="L94" s="78">
        <v>1.0000013000000001</v>
      </c>
      <c r="M94" s="78">
        <v>1.0000015</v>
      </c>
      <c r="N94" s="78">
        <v>1.0000017999999999</v>
      </c>
      <c r="O94" s="78">
        <v>1.0000017999999999</v>
      </c>
      <c r="P94" s="78">
        <v>1.0000017999999999</v>
      </c>
      <c r="Q94" s="78">
        <v>1.0000012</v>
      </c>
      <c r="R94" s="78">
        <v>1.0000001999999999</v>
      </c>
      <c r="S94" s="78">
        <v>0.99999830000000001</v>
      </c>
      <c r="T94" s="78">
        <v>0.99999439999999995</v>
      </c>
      <c r="U94" s="78">
        <v>0.99998750000000003</v>
      </c>
      <c r="V94" s="78">
        <v>0.99997480000000005</v>
      </c>
      <c r="W94" s="78">
        <v>0.99995290000000003</v>
      </c>
      <c r="X94" s="78">
        <v>0.99991642999999997</v>
      </c>
      <c r="Y94" s="78">
        <v>0.9998572</v>
      </c>
      <c r="Z94" s="78">
        <v>0.99976414000000002</v>
      </c>
      <c r="AA94" s="77"/>
      <c r="AB94" s="77">
        <v>0.99976414000000002</v>
      </c>
      <c r="AC94" s="79"/>
      <c r="AD94" s="77">
        <f t="shared" si="7"/>
        <v>0.99997290849999998</v>
      </c>
      <c r="AE94" s="77">
        <f t="shared" si="8"/>
        <v>0.99999980000007993</v>
      </c>
      <c r="AF94" s="59"/>
      <c r="AG94" s="59"/>
      <c r="AH94" s="59"/>
      <c r="AI94" s="59"/>
      <c r="AJ94" s="59"/>
    </row>
    <row r="95" spans="1:36" x14ac:dyDescent="0.25">
      <c r="A95" s="72">
        <v>89</v>
      </c>
      <c r="B95" s="73">
        <v>1602</v>
      </c>
      <c r="C95" s="74" t="str">
        <f t="shared" si="6"/>
        <v>26.7 min</v>
      </c>
      <c r="D95" s="73"/>
      <c r="E95" s="76">
        <v>89</v>
      </c>
      <c r="F95" s="76">
        <v>1</v>
      </c>
      <c r="G95" s="78">
        <v>1.0000001999999999</v>
      </c>
      <c r="H95" s="78">
        <v>1.0000005000000001</v>
      </c>
      <c r="I95" s="78">
        <v>1.0000007</v>
      </c>
      <c r="J95" s="78">
        <v>1.0000007</v>
      </c>
      <c r="K95" s="78">
        <v>1.0000011</v>
      </c>
      <c r="L95" s="78">
        <v>1.0000013000000001</v>
      </c>
      <c r="M95" s="78">
        <v>1.0000017999999999</v>
      </c>
      <c r="N95" s="78">
        <v>1.0000017999999999</v>
      </c>
      <c r="O95" s="78">
        <v>1.0000019</v>
      </c>
      <c r="P95" s="78">
        <v>1.0000019</v>
      </c>
      <c r="Q95" s="78">
        <v>1.0000017000000001</v>
      </c>
      <c r="R95" s="78">
        <v>1.0000009999999999</v>
      </c>
      <c r="S95" s="78">
        <v>0.99999919999999998</v>
      </c>
      <c r="T95" s="78">
        <v>0.999996</v>
      </c>
      <c r="U95" s="78">
        <v>0.99999033999999998</v>
      </c>
      <c r="V95" s="78">
        <v>0.99998010000000004</v>
      </c>
      <c r="W95" s="78">
        <v>0.99996180000000001</v>
      </c>
      <c r="X95" s="78">
        <v>0.99993149999999997</v>
      </c>
      <c r="Y95" s="78">
        <v>0.99988220000000005</v>
      </c>
      <c r="Z95" s="78">
        <v>0.99980473999999997</v>
      </c>
      <c r="AA95" s="77"/>
      <c r="AB95" s="77">
        <v>0.99980473999999997</v>
      </c>
      <c r="AC95" s="79"/>
      <c r="AD95" s="77">
        <f t="shared" si="7"/>
        <v>0.9999780239999998</v>
      </c>
      <c r="AE95" s="77">
        <f t="shared" si="8"/>
        <v>0.99999980000007993</v>
      </c>
      <c r="AF95" s="59"/>
      <c r="AG95" s="59"/>
      <c r="AH95" s="59"/>
      <c r="AI95" s="59"/>
      <c r="AJ95" s="59"/>
    </row>
    <row r="96" spans="1:36" x14ac:dyDescent="0.25">
      <c r="A96" s="72">
        <v>90</v>
      </c>
      <c r="B96" s="73">
        <v>1620</v>
      </c>
      <c r="C96" s="74" t="str">
        <f t="shared" si="6"/>
        <v>27 min</v>
      </c>
      <c r="D96" s="73"/>
      <c r="E96" s="76">
        <v>90</v>
      </c>
      <c r="F96" s="76">
        <v>1</v>
      </c>
      <c r="G96" s="78">
        <v>1.0000004</v>
      </c>
      <c r="H96" s="78">
        <v>1.0000005000000001</v>
      </c>
      <c r="I96" s="78">
        <v>1.0000007</v>
      </c>
      <c r="J96" s="78">
        <v>1.0000008</v>
      </c>
      <c r="K96" s="78">
        <v>1.0000009999999999</v>
      </c>
      <c r="L96" s="78">
        <v>1.0000013000000001</v>
      </c>
      <c r="M96" s="78">
        <v>1.0000017000000001</v>
      </c>
      <c r="N96" s="78">
        <v>1.0000020000000001</v>
      </c>
      <c r="O96" s="78">
        <v>1.0000020000000001</v>
      </c>
      <c r="P96" s="78">
        <v>1.0000020999999999</v>
      </c>
      <c r="Q96" s="78">
        <v>1.0000017999999999</v>
      </c>
      <c r="R96" s="78">
        <v>1.0000013000000001</v>
      </c>
      <c r="S96" s="78">
        <v>1</v>
      </c>
      <c r="T96" s="78">
        <v>0.99999729999999998</v>
      </c>
      <c r="U96" s="78">
        <v>0.99999267000000003</v>
      </c>
      <c r="V96" s="78">
        <v>0.99998414999999996</v>
      </c>
      <c r="W96" s="78">
        <v>0.99996910000000006</v>
      </c>
      <c r="X96" s="78">
        <v>0.99994400000000006</v>
      </c>
      <c r="Y96" s="78">
        <v>0.99990296000000001</v>
      </c>
      <c r="Z96" s="78">
        <v>0.99983849999999996</v>
      </c>
      <c r="AA96" s="77"/>
      <c r="AB96" s="77">
        <v>0.99983849999999996</v>
      </c>
      <c r="AC96" s="79"/>
      <c r="AD96" s="77">
        <f t="shared" si="7"/>
        <v>0.99998221399999987</v>
      </c>
      <c r="AE96" s="77">
        <f t="shared" si="8"/>
        <v>1</v>
      </c>
      <c r="AF96" s="59"/>
      <c r="AG96" s="59"/>
      <c r="AH96" s="59"/>
      <c r="AI96" s="59"/>
      <c r="AJ96" s="59"/>
    </row>
    <row r="97" spans="1:36" x14ac:dyDescent="0.25">
      <c r="A97" s="72">
        <v>91</v>
      </c>
      <c r="B97" s="73">
        <v>1638</v>
      </c>
      <c r="C97" s="74" t="str">
        <f t="shared" si="6"/>
        <v>27.3 min</v>
      </c>
      <c r="D97" s="73"/>
      <c r="E97" s="76">
        <v>91</v>
      </c>
      <c r="F97" s="76">
        <v>1</v>
      </c>
      <c r="G97" s="78">
        <v>1.0000001999999999</v>
      </c>
      <c r="H97" s="78">
        <v>1.0000005999999999</v>
      </c>
      <c r="I97" s="78">
        <v>1.0000005999999999</v>
      </c>
      <c r="J97" s="78">
        <v>1.0000007</v>
      </c>
      <c r="K97" s="78">
        <v>1.0000008</v>
      </c>
      <c r="L97" s="78">
        <v>1.0000012</v>
      </c>
      <c r="M97" s="78">
        <v>1.0000015</v>
      </c>
      <c r="N97" s="78">
        <v>1.0000020000000001</v>
      </c>
      <c r="O97" s="78">
        <v>1.0000020000000001</v>
      </c>
      <c r="P97" s="78">
        <v>1.0000020999999999</v>
      </c>
      <c r="Q97" s="78">
        <v>1.0000020000000001</v>
      </c>
      <c r="R97" s="78">
        <v>1.0000015</v>
      </c>
      <c r="S97" s="78">
        <v>1.0000005999999999</v>
      </c>
      <c r="T97" s="78">
        <v>0.99999839999999995</v>
      </c>
      <c r="U97" s="78">
        <v>0.99999459999999996</v>
      </c>
      <c r="V97" s="78">
        <v>0.99998783999999996</v>
      </c>
      <c r="W97" s="78">
        <v>0.99997519999999995</v>
      </c>
      <c r="X97" s="78">
        <v>0.99995416000000004</v>
      </c>
      <c r="Y97" s="78">
        <v>0.99992040000000004</v>
      </c>
      <c r="Z97" s="78">
        <v>0.99986660000000005</v>
      </c>
      <c r="AA97" s="77"/>
      <c r="AB97" s="77">
        <v>0.99986660000000005</v>
      </c>
      <c r="AC97" s="79"/>
      <c r="AD97" s="77">
        <f t="shared" si="7"/>
        <v>0.99998565000000017</v>
      </c>
      <c r="AE97" s="77">
        <f t="shared" si="8"/>
        <v>0.99999980000007993</v>
      </c>
      <c r="AF97" s="59"/>
      <c r="AG97" s="59"/>
      <c r="AH97" s="59"/>
      <c r="AI97" s="59"/>
      <c r="AJ97" s="59"/>
    </row>
    <row r="98" spans="1:36" x14ac:dyDescent="0.25">
      <c r="A98" s="72">
        <v>92</v>
      </c>
      <c r="B98" s="73">
        <v>1656</v>
      </c>
      <c r="C98" s="74" t="str">
        <f t="shared" si="6"/>
        <v>27.6 min</v>
      </c>
      <c r="D98" s="73"/>
      <c r="E98" s="76">
        <v>92</v>
      </c>
      <c r="F98" s="76">
        <v>0.99999994000000003</v>
      </c>
      <c r="G98" s="78">
        <v>1.0000001000000001</v>
      </c>
      <c r="H98" s="78">
        <v>1.0000004</v>
      </c>
      <c r="I98" s="78">
        <v>1.0000005999999999</v>
      </c>
      <c r="J98" s="78">
        <v>1.0000005999999999</v>
      </c>
      <c r="K98" s="78">
        <v>1.0000005999999999</v>
      </c>
      <c r="L98" s="78">
        <v>1.0000011</v>
      </c>
      <c r="M98" s="78">
        <v>1.0000015</v>
      </c>
      <c r="N98" s="78">
        <v>1.0000019</v>
      </c>
      <c r="O98" s="78">
        <v>1.0000023</v>
      </c>
      <c r="P98" s="78">
        <v>1.0000023</v>
      </c>
      <c r="Q98" s="78">
        <v>1.0000023</v>
      </c>
      <c r="R98" s="78">
        <v>1.0000019</v>
      </c>
      <c r="S98" s="78">
        <v>1.0000011</v>
      </c>
      <c r="T98" s="78">
        <v>0.99999934000000001</v>
      </c>
      <c r="U98" s="78">
        <v>0.999996</v>
      </c>
      <c r="V98" s="78">
        <v>0.99999039999999995</v>
      </c>
      <c r="W98" s="78">
        <v>0.99998032999999997</v>
      </c>
      <c r="X98" s="78">
        <v>0.99996315999999996</v>
      </c>
      <c r="Y98" s="78">
        <v>0.99993480000000001</v>
      </c>
      <c r="Z98" s="78">
        <v>0.99988997000000002</v>
      </c>
      <c r="AA98" s="77"/>
      <c r="AB98" s="77">
        <v>0.99988997000000002</v>
      </c>
      <c r="AC98" s="79"/>
      <c r="AD98" s="77">
        <f t="shared" si="7"/>
        <v>0.99998853500000018</v>
      </c>
      <c r="AE98" s="77">
        <f t="shared" si="8"/>
        <v>0.99999970000012006</v>
      </c>
      <c r="AF98" s="59"/>
      <c r="AG98" s="59"/>
      <c r="AH98" s="59"/>
      <c r="AI98" s="59"/>
      <c r="AJ98" s="59"/>
    </row>
    <row r="99" spans="1:36" x14ac:dyDescent="0.25">
      <c r="A99" s="72">
        <v>93</v>
      </c>
      <c r="B99" s="73">
        <v>1674</v>
      </c>
      <c r="C99" s="74" t="str">
        <f t="shared" si="6"/>
        <v>27.9 min</v>
      </c>
      <c r="D99" s="73"/>
      <c r="E99" s="76">
        <v>93</v>
      </c>
      <c r="F99" s="76">
        <v>0.99999994000000003</v>
      </c>
      <c r="G99" s="78">
        <v>1.0000001999999999</v>
      </c>
      <c r="H99" s="78">
        <v>1.0000005000000001</v>
      </c>
      <c r="I99" s="78">
        <v>1.0000007</v>
      </c>
      <c r="J99" s="78">
        <v>1.0000007</v>
      </c>
      <c r="K99" s="78">
        <v>1.0000007</v>
      </c>
      <c r="L99" s="78">
        <v>1.0000008</v>
      </c>
      <c r="M99" s="78">
        <v>1.0000013999999999</v>
      </c>
      <c r="N99" s="78">
        <v>1.0000017999999999</v>
      </c>
      <c r="O99" s="78">
        <v>1.0000020999999999</v>
      </c>
      <c r="P99" s="78">
        <v>1.0000024999999999</v>
      </c>
      <c r="Q99" s="78">
        <v>1.0000024999999999</v>
      </c>
      <c r="R99" s="78">
        <v>1.0000020999999999</v>
      </c>
      <c r="S99" s="78">
        <v>1.0000017000000001</v>
      </c>
      <c r="T99" s="78">
        <v>1.0000001999999999</v>
      </c>
      <c r="U99" s="78">
        <v>0.99999755999999995</v>
      </c>
      <c r="V99" s="78">
        <v>0.99999285000000004</v>
      </c>
      <c r="W99" s="78">
        <v>0.99998443999999997</v>
      </c>
      <c r="X99" s="78">
        <v>0.99997040000000004</v>
      </c>
      <c r="Y99" s="78">
        <v>0.99994669999999997</v>
      </c>
      <c r="Z99" s="78">
        <v>0.99990959999999995</v>
      </c>
      <c r="AA99" s="77"/>
      <c r="AB99" s="77">
        <v>0.99990959999999995</v>
      </c>
      <c r="AC99" s="79"/>
      <c r="AD99" s="77">
        <f t="shared" si="7"/>
        <v>0.99999097250000002</v>
      </c>
      <c r="AE99" s="77">
        <f t="shared" si="8"/>
        <v>0.99999980000007993</v>
      </c>
      <c r="AF99" s="59"/>
      <c r="AG99" s="59"/>
      <c r="AH99" s="59"/>
      <c r="AI99" s="59"/>
      <c r="AJ99" s="59"/>
    </row>
    <row r="100" spans="1:36" x14ac:dyDescent="0.25">
      <c r="A100" s="72">
        <v>94</v>
      </c>
      <c r="B100" s="73">
        <v>1692</v>
      </c>
      <c r="C100" s="74" t="str">
        <f t="shared" si="6"/>
        <v>28.2 min</v>
      </c>
      <c r="D100" s="73"/>
      <c r="E100" s="76">
        <v>94</v>
      </c>
      <c r="F100" s="76">
        <v>0.99999990000000005</v>
      </c>
      <c r="G100" s="78">
        <v>1.0000001999999999</v>
      </c>
      <c r="H100" s="78">
        <v>1.0000005999999999</v>
      </c>
      <c r="I100" s="78">
        <v>1.0000007</v>
      </c>
      <c r="J100" s="78">
        <v>1.0000007</v>
      </c>
      <c r="K100" s="78">
        <v>1.0000007</v>
      </c>
      <c r="L100" s="78">
        <v>1.0000009999999999</v>
      </c>
      <c r="M100" s="78">
        <v>1.0000013000000001</v>
      </c>
      <c r="N100" s="78">
        <v>1.0000017999999999</v>
      </c>
      <c r="O100" s="78">
        <v>1.0000020999999999</v>
      </c>
      <c r="P100" s="78">
        <v>1.0000024999999999</v>
      </c>
      <c r="Q100" s="78">
        <v>1.0000026</v>
      </c>
      <c r="R100" s="78">
        <v>1.0000023</v>
      </c>
      <c r="S100" s="78">
        <v>1.0000019</v>
      </c>
      <c r="T100" s="78">
        <v>1.0000009999999999</v>
      </c>
      <c r="U100" s="78">
        <v>0.99999875000000005</v>
      </c>
      <c r="V100" s="78">
        <v>0.99999492999999995</v>
      </c>
      <c r="W100" s="78">
        <v>0.99998810000000005</v>
      </c>
      <c r="X100" s="78">
        <v>0.99997630000000004</v>
      </c>
      <c r="Y100" s="78">
        <v>0.99995666999999999</v>
      </c>
      <c r="Z100" s="78">
        <v>0.99992559999999997</v>
      </c>
      <c r="AA100" s="77"/>
      <c r="AB100" s="77">
        <v>0.99992559999999997</v>
      </c>
      <c r="AC100" s="79"/>
      <c r="AD100" s="77">
        <f t="shared" si="7"/>
        <v>0.9999929875000001</v>
      </c>
      <c r="AE100" s="77">
        <f t="shared" si="8"/>
        <v>0.99999980000007993</v>
      </c>
      <c r="AF100" s="59"/>
      <c r="AG100" s="59"/>
      <c r="AH100" s="59"/>
      <c r="AI100" s="59"/>
      <c r="AJ100" s="59"/>
    </row>
    <row r="101" spans="1:36" x14ac:dyDescent="0.25">
      <c r="A101" s="72">
        <v>95</v>
      </c>
      <c r="B101" s="73">
        <v>1710</v>
      </c>
      <c r="C101" s="74" t="str">
        <f t="shared" si="6"/>
        <v>28.5 min</v>
      </c>
      <c r="D101" s="73"/>
      <c r="E101" s="76">
        <v>95</v>
      </c>
      <c r="F101" s="76">
        <v>0.99999990000000005</v>
      </c>
      <c r="G101" s="78">
        <v>1.0000001999999999</v>
      </c>
      <c r="H101" s="78">
        <v>1.0000004</v>
      </c>
      <c r="I101" s="78">
        <v>1.0000005999999999</v>
      </c>
      <c r="J101" s="78">
        <v>1.0000007</v>
      </c>
      <c r="K101" s="78">
        <v>1.0000007</v>
      </c>
      <c r="L101" s="78">
        <v>1.0000011</v>
      </c>
      <c r="M101" s="78">
        <v>1.0000012</v>
      </c>
      <c r="N101" s="78">
        <v>1.0000017000000001</v>
      </c>
      <c r="O101" s="78">
        <v>1.0000020000000001</v>
      </c>
      <c r="P101" s="78">
        <v>1.0000024000000001</v>
      </c>
      <c r="Q101" s="78">
        <v>1.0000024999999999</v>
      </c>
      <c r="R101" s="78">
        <v>1.0000024999999999</v>
      </c>
      <c r="S101" s="78">
        <v>1.0000020999999999</v>
      </c>
      <c r="T101" s="78">
        <v>1.0000013000000001</v>
      </c>
      <c r="U101" s="78">
        <v>0.99999970000000005</v>
      </c>
      <c r="V101" s="78">
        <v>0.99999669999999996</v>
      </c>
      <c r="W101" s="78">
        <v>0.99999079999999996</v>
      </c>
      <c r="X101" s="78">
        <v>0.99998105000000004</v>
      </c>
      <c r="Y101" s="78">
        <v>0.99996512999999998</v>
      </c>
      <c r="Z101" s="78">
        <v>0.99993926</v>
      </c>
      <c r="AA101" s="77"/>
      <c r="AB101" s="77">
        <v>0.99993926</v>
      </c>
      <c r="AC101" s="79"/>
      <c r="AD101" s="77">
        <f t="shared" si="7"/>
        <v>0.99999460200000012</v>
      </c>
      <c r="AE101" s="77">
        <f t="shared" si="8"/>
        <v>0.99999980000007993</v>
      </c>
      <c r="AF101" s="59"/>
      <c r="AG101" s="59"/>
      <c r="AH101" s="59"/>
      <c r="AI101" s="59"/>
      <c r="AJ101" s="59"/>
    </row>
    <row r="102" spans="1:36" x14ac:dyDescent="0.25">
      <c r="A102" s="72">
        <v>96</v>
      </c>
      <c r="B102" s="73">
        <v>1728</v>
      </c>
      <c r="C102" s="74" t="str">
        <f t="shared" si="6"/>
        <v>28.8 min</v>
      </c>
      <c r="D102" s="73"/>
      <c r="E102" s="76">
        <v>96</v>
      </c>
      <c r="F102" s="76">
        <v>0.99999990000000005</v>
      </c>
      <c r="G102" s="78">
        <v>1.0000001999999999</v>
      </c>
      <c r="H102" s="78">
        <v>1.0000004</v>
      </c>
      <c r="I102" s="78">
        <v>1.0000005999999999</v>
      </c>
      <c r="J102" s="78">
        <v>1.0000005999999999</v>
      </c>
      <c r="K102" s="78">
        <v>1.0000008</v>
      </c>
      <c r="L102" s="78">
        <v>1.0000009999999999</v>
      </c>
      <c r="M102" s="78">
        <v>1.0000012</v>
      </c>
      <c r="N102" s="78">
        <v>1.0000013999999999</v>
      </c>
      <c r="O102" s="78">
        <v>1.0000020000000001</v>
      </c>
      <c r="P102" s="78">
        <v>1.0000024999999999</v>
      </c>
      <c r="Q102" s="78">
        <v>1.0000026</v>
      </c>
      <c r="R102" s="78">
        <v>1.0000026</v>
      </c>
      <c r="S102" s="78">
        <v>1.0000024999999999</v>
      </c>
      <c r="T102" s="78">
        <v>1.0000017000000001</v>
      </c>
      <c r="U102" s="78">
        <v>1.0000004</v>
      </c>
      <c r="V102" s="78">
        <v>0.99999780000000005</v>
      </c>
      <c r="W102" s="78">
        <v>0.99999325999999999</v>
      </c>
      <c r="X102" s="78">
        <v>0.99998509999999996</v>
      </c>
      <c r="Y102" s="78">
        <v>0.99997199999999997</v>
      </c>
      <c r="Z102" s="78">
        <v>0.99995040000000002</v>
      </c>
      <c r="AA102" s="77"/>
      <c r="AB102" s="77">
        <v>0.99995040000000002</v>
      </c>
      <c r="AC102" s="79"/>
      <c r="AD102" s="77">
        <f t="shared" si="7"/>
        <v>0.99999595299999999</v>
      </c>
      <c r="AE102" s="77">
        <f t="shared" si="8"/>
        <v>0.99999980000007993</v>
      </c>
      <c r="AF102" s="59"/>
      <c r="AG102" s="59"/>
      <c r="AH102" s="59"/>
      <c r="AI102" s="59"/>
      <c r="AJ102" s="59"/>
    </row>
    <row r="103" spans="1:36" x14ac:dyDescent="0.25">
      <c r="A103" s="72">
        <v>97</v>
      </c>
      <c r="B103" s="73">
        <v>1746</v>
      </c>
      <c r="C103" s="74" t="str">
        <f t="shared" si="6"/>
        <v>29.1 min</v>
      </c>
      <c r="D103" s="73"/>
      <c r="E103" s="76">
        <v>97</v>
      </c>
      <c r="F103" s="76">
        <v>0.99999990000000005</v>
      </c>
      <c r="G103" s="78">
        <v>1.0000001999999999</v>
      </c>
      <c r="H103" s="78">
        <v>1.0000005000000001</v>
      </c>
      <c r="I103" s="78">
        <v>1.0000008</v>
      </c>
      <c r="J103" s="78">
        <v>1.0000007</v>
      </c>
      <c r="K103" s="78">
        <v>1.0000007</v>
      </c>
      <c r="L103" s="78">
        <v>1.0000011</v>
      </c>
      <c r="M103" s="78">
        <v>1.0000013000000001</v>
      </c>
      <c r="N103" s="78">
        <v>1.0000015</v>
      </c>
      <c r="O103" s="78">
        <v>1.0000019</v>
      </c>
      <c r="P103" s="78">
        <v>1.0000024999999999</v>
      </c>
      <c r="Q103" s="78">
        <v>1.0000026</v>
      </c>
      <c r="R103" s="78">
        <v>1.0000026</v>
      </c>
      <c r="S103" s="78">
        <v>1.0000024999999999</v>
      </c>
      <c r="T103" s="78">
        <v>1.0000023</v>
      </c>
      <c r="U103" s="78">
        <v>1.0000009999999999</v>
      </c>
      <c r="V103" s="78">
        <v>0.99999899999999997</v>
      </c>
      <c r="W103" s="78">
        <v>0.99999510000000003</v>
      </c>
      <c r="X103" s="78">
        <v>0.99998856000000003</v>
      </c>
      <c r="Y103" s="78">
        <v>0.99997760000000002</v>
      </c>
      <c r="Z103" s="78">
        <v>0.99995964999999998</v>
      </c>
      <c r="AA103" s="77"/>
      <c r="AB103" s="77">
        <v>0.99995964999999998</v>
      </c>
      <c r="AC103" s="79"/>
      <c r="AD103" s="77">
        <f t="shared" si="7"/>
        <v>0.99999710550000009</v>
      </c>
      <c r="AE103" s="77">
        <f t="shared" si="8"/>
        <v>0.99999980000007993</v>
      </c>
      <c r="AF103" s="59"/>
      <c r="AG103" s="59"/>
      <c r="AH103" s="59"/>
      <c r="AI103" s="59"/>
      <c r="AJ103" s="59"/>
    </row>
    <row r="104" spans="1:36" x14ac:dyDescent="0.25">
      <c r="A104" s="72">
        <v>98</v>
      </c>
      <c r="B104" s="73">
        <v>1764</v>
      </c>
      <c r="C104" s="74" t="str">
        <f t="shared" si="6"/>
        <v>29.4 min</v>
      </c>
      <c r="D104" s="73"/>
      <c r="E104" s="76">
        <v>98</v>
      </c>
      <c r="F104" s="76">
        <v>0.99999990000000005</v>
      </c>
      <c r="G104" s="78">
        <v>1.0000004</v>
      </c>
      <c r="H104" s="78">
        <v>1.0000005999999999</v>
      </c>
      <c r="I104" s="78">
        <v>1.0000008</v>
      </c>
      <c r="J104" s="78">
        <v>1.0000009999999999</v>
      </c>
      <c r="K104" s="78">
        <v>1.0000009999999999</v>
      </c>
      <c r="L104" s="78">
        <v>1.0000009999999999</v>
      </c>
      <c r="M104" s="78">
        <v>1.0000013999999999</v>
      </c>
      <c r="N104" s="78">
        <v>1.0000017999999999</v>
      </c>
      <c r="O104" s="78">
        <v>1.0000020999999999</v>
      </c>
      <c r="P104" s="78">
        <v>1.0000024000000001</v>
      </c>
      <c r="Q104" s="78">
        <v>1.0000027</v>
      </c>
      <c r="R104" s="78">
        <v>1.0000027</v>
      </c>
      <c r="S104" s="78">
        <v>1.0000027</v>
      </c>
      <c r="T104" s="78">
        <v>1.0000024000000001</v>
      </c>
      <c r="U104" s="78">
        <v>1.0000017000000001</v>
      </c>
      <c r="V104" s="78">
        <v>1</v>
      </c>
      <c r="W104" s="78">
        <v>0.99999680000000002</v>
      </c>
      <c r="X104" s="78">
        <v>0.99999123999999995</v>
      </c>
      <c r="Y104" s="78">
        <v>0.99998224000000002</v>
      </c>
      <c r="Z104" s="78">
        <v>0.99996739999999995</v>
      </c>
      <c r="AA104" s="77"/>
      <c r="AB104" s="77">
        <v>0.99996739999999995</v>
      </c>
      <c r="AC104" s="79"/>
      <c r="AD104" s="77">
        <f t="shared" si="7"/>
        <v>0.99999811900000002</v>
      </c>
      <c r="AE104" s="77">
        <f t="shared" si="8"/>
        <v>1</v>
      </c>
      <c r="AF104" s="59"/>
      <c r="AG104" s="59"/>
      <c r="AH104" s="59"/>
      <c r="AI104" s="59"/>
      <c r="AJ104" s="59"/>
    </row>
    <row r="105" spans="1:36" x14ac:dyDescent="0.25">
      <c r="A105" s="72">
        <v>99</v>
      </c>
      <c r="B105" s="73">
        <v>1782</v>
      </c>
      <c r="C105" s="74" t="str">
        <f t="shared" si="6"/>
        <v>29.7 min</v>
      </c>
      <c r="D105" s="73"/>
      <c r="E105" s="76">
        <v>99</v>
      </c>
      <c r="F105" s="76">
        <v>0.99999979999999999</v>
      </c>
      <c r="G105" s="78">
        <v>1.0000001000000001</v>
      </c>
      <c r="H105" s="78">
        <v>1.0000005999999999</v>
      </c>
      <c r="I105" s="78">
        <v>1.0000008</v>
      </c>
      <c r="J105" s="78">
        <v>1.0000008</v>
      </c>
      <c r="K105" s="78">
        <v>1.0000011</v>
      </c>
      <c r="L105" s="78">
        <v>1.0000011</v>
      </c>
      <c r="M105" s="78">
        <v>1.0000013000000001</v>
      </c>
      <c r="N105" s="78">
        <v>1.0000015</v>
      </c>
      <c r="O105" s="78">
        <v>1.0000020000000001</v>
      </c>
      <c r="P105" s="78">
        <v>1.0000023</v>
      </c>
      <c r="Q105" s="78">
        <v>1.0000024000000001</v>
      </c>
      <c r="R105" s="78">
        <v>1.0000026</v>
      </c>
      <c r="S105" s="78">
        <v>1.0000026</v>
      </c>
      <c r="T105" s="78">
        <v>1.0000024000000001</v>
      </c>
      <c r="U105" s="78">
        <v>1.0000019</v>
      </c>
      <c r="V105" s="78">
        <v>1.0000005999999999</v>
      </c>
      <c r="W105" s="78">
        <v>0.99999830000000001</v>
      </c>
      <c r="X105" s="78">
        <v>0.99999355999999995</v>
      </c>
      <c r="Y105" s="78">
        <v>0.99998609999999999</v>
      </c>
      <c r="Z105" s="78">
        <v>0.99997382999999995</v>
      </c>
      <c r="AA105" s="77"/>
      <c r="AB105" s="77">
        <v>0.99997382999999995</v>
      </c>
      <c r="AC105" s="79"/>
      <c r="AD105" s="77">
        <f t="shared" si="7"/>
        <v>0.99999879450000007</v>
      </c>
      <c r="AE105" s="77">
        <f t="shared" si="8"/>
        <v>0.99999970000012006</v>
      </c>
      <c r="AF105" s="59"/>
      <c r="AG105" s="59"/>
      <c r="AH105" s="59"/>
      <c r="AI105" s="59"/>
      <c r="AJ105" s="59"/>
    </row>
    <row r="106" spans="1:36" x14ac:dyDescent="0.25">
      <c r="A106" s="72">
        <v>100</v>
      </c>
      <c r="B106" s="73">
        <v>1800</v>
      </c>
      <c r="C106" s="74" t="str">
        <f t="shared" si="6"/>
        <v>30 min</v>
      </c>
      <c r="D106" s="73"/>
      <c r="E106" s="76">
        <v>100</v>
      </c>
      <c r="F106" s="76">
        <v>0.99999979999999999</v>
      </c>
      <c r="G106" s="78">
        <v>0.99999994000000003</v>
      </c>
      <c r="H106" s="78">
        <v>1.0000004</v>
      </c>
      <c r="I106" s="78">
        <v>1.0000007</v>
      </c>
      <c r="J106" s="78">
        <v>1.0000009999999999</v>
      </c>
      <c r="K106" s="78">
        <v>1.0000012</v>
      </c>
      <c r="L106" s="78">
        <v>1.0000012</v>
      </c>
      <c r="M106" s="78">
        <v>1.0000013000000001</v>
      </c>
      <c r="N106" s="78">
        <v>1.0000017000000001</v>
      </c>
      <c r="O106" s="78">
        <v>1.0000017999999999</v>
      </c>
      <c r="P106" s="78">
        <v>1.0000023</v>
      </c>
      <c r="Q106" s="78">
        <v>1.0000024999999999</v>
      </c>
      <c r="R106" s="78">
        <v>1.0000026</v>
      </c>
      <c r="S106" s="78">
        <v>1.0000027</v>
      </c>
      <c r="T106" s="78">
        <v>1.0000026</v>
      </c>
      <c r="U106" s="78">
        <v>1.0000020000000001</v>
      </c>
      <c r="V106" s="78">
        <v>1.0000012</v>
      </c>
      <c r="W106" s="78">
        <v>0.99999910000000003</v>
      </c>
      <c r="X106" s="78">
        <v>0.99999539999999998</v>
      </c>
      <c r="Y106" s="78">
        <v>0.99998933000000001</v>
      </c>
      <c r="Z106" s="78">
        <v>0.99997913999999999</v>
      </c>
      <c r="AA106" s="77"/>
      <c r="AB106" s="77">
        <v>0.99997913999999999</v>
      </c>
      <c r="AC106" s="79"/>
      <c r="AD106" s="77">
        <f t="shared" si="7"/>
        <v>0.99999940550000022</v>
      </c>
      <c r="AE106" s="77">
        <f t="shared" si="8"/>
        <v>0.99999954000018398</v>
      </c>
      <c r="AF106" s="59"/>
      <c r="AG106" s="59"/>
      <c r="AH106" s="59"/>
      <c r="AI106" s="59"/>
      <c r="AJ106" s="59"/>
    </row>
    <row r="107" spans="1:36" ht="15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ht="15" x14ac:dyDescent="0.25">
      <c r="A108" s="79"/>
      <c r="B108" s="79"/>
      <c r="C108" s="79"/>
      <c r="D108" s="79" t="s">
        <v>116</v>
      </c>
      <c r="E108" s="79"/>
      <c r="F108" s="79"/>
      <c r="G108" s="79" t="s">
        <v>2</v>
      </c>
      <c r="H108" s="79" t="s">
        <v>2</v>
      </c>
      <c r="I108" s="79" t="s">
        <v>2</v>
      </c>
      <c r="J108" s="79" t="s">
        <v>2</v>
      </c>
      <c r="K108" s="79" t="s">
        <v>2</v>
      </c>
      <c r="L108" s="79" t="s">
        <v>2</v>
      </c>
      <c r="M108" s="79" t="s">
        <v>2</v>
      </c>
      <c r="N108" s="79" t="s">
        <v>2</v>
      </c>
      <c r="O108" s="79" t="s">
        <v>2</v>
      </c>
      <c r="P108" s="79" t="s">
        <v>2</v>
      </c>
      <c r="Q108" s="79" t="s">
        <v>2</v>
      </c>
      <c r="R108" s="79" t="s">
        <v>2</v>
      </c>
      <c r="S108" s="79" t="s">
        <v>2</v>
      </c>
      <c r="T108" s="79" t="s">
        <v>2</v>
      </c>
      <c r="U108" s="79" t="s">
        <v>2</v>
      </c>
      <c r="V108" s="79" t="s">
        <v>2</v>
      </c>
      <c r="W108" s="79" t="s">
        <v>2</v>
      </c>
      <c r="X108" s="79" t="s">
        <v>2</v>
      </c>
      <c r="Y108" s="79" t="s">
        <v>2</v>
      </c>
      <c r="Z108" s="79" t="s">
        <v>2</v>
      </c>
      <c r="AA108" s="79"/>
      <c r="AB108" s="79"/>
      <c r="AC108" s="79"/>
      <c r="AD108" s="79"/>
      <c r="AE108" s="79"/>
      <c r="AF108" s="59"/>
      <c r="AG108" s="59"/>
      <c r="AH108" s="59"/>
      <c r="AI108" s="59"/>
      <c r="AJ108" s="59"/>
    </row>
    <row r="109" spans="1:36" ht="15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ht="15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6E9-8330-4B35-9BE5-3E8525A63176}">
  <sheetPr>
    <tabColor rgb="FFFFFF00"/>
  </sheetPr>
  <dimension ref="A1:BI117"/>
  <sheetViews>
    <sheetView tabSelected="1" zoomScale="190" zoomScaleNormal="190" workbookViewId="0">
      <pane ySplit="9705" topLeftCell="A91"/>
      <selection pane="bottomLeft" activeCell="G97" sqref="G97"/>
    </sheetView>
  </sheetViews>
  <sheetFormatPr defaultRowHeight="9.9499999999999993" customHeight="1" x14ac:dyDescent="0.2"/>
  <cols>
    <col min="1" max="1" width="1" style="148" customWidth="1"/>
    <col min="2" max="2" width="1.85546875" style="95" customWidth="1"/>
    <col min="3" max="3" width="13" style="53" customWidth="1"/>
    <col min="4" max="4" width="4.5703125" style="122" customWidth="1"/>
    <col min="5" max="5" width="2.28515625" style="96" customWidth="1"/>
    <col min="6" max="6" width="2.28515625" style="97" customWidth="1"/>
    <col min="7" max="7" width="4.85546875" style="98" customWidth="1"/>
    <col min="8" max="8" width="4.85546875" style="96" hidden="1" customWidth="1"/>
    <col min="9" max="9" width="4.85546875" style="97" hidden="1" customWidth="1"/>
    <col min="10" max="10" width="4.85546875" style="98" hidden="1" customWidth="1"/>
    <col min="11" max="11" width="4.85546875" style="96" hidden="1" customWidth="1"/>
    <col min="12" max="12" width="4.85546875" style="97" hidden="1" customWidth="1"/>
    <col min="13" max="13" width="4.85546875" style="98" hidden="1" customWidth="1"/>
    <col min="14" max="14" width="4.85546875" style="96" hidden="1" customWidth="1"/>
    <col min="15" max="15" width="4.85546875" style="97" hidden="1" customWidth="1"/>
    <col min="16" max="16" width="4.85546875" style="98" hidden="1" customWidth="1"/>
    <col min="17" max="17" width="3.140625" style="96" hidden="1" customWidth="1"/>
    <col min="18" max="18" width="3.140625" style="97" hidden="1" customWidth="1"/>
    <col min="19" max="19" width="3.140625" style="98" hidden="1" customWidth="1"/>
    <col min="20" max="20" width="3.140625" style="96" customWidth="1"/>
    <col min="21" max="21" width="3.140625" style="97" customWidth="1"/>
    <col min="22" max="22" width="3" style="98" customWidth="1"/>
    <col min="23" max="26" width="3" style="99" hidden="1" customWidth="1"/>
    <col min="27" max="27" width="3" style="99" customWidth="1"/>
    <col min="28" max="28" width="2.28515625" style="99" customWidth="1"/>
    <col min="29" max="29" width="5.28515625" style="117" customWidth="1"/>
    <col min="30" max="30" width="0.42578125" style="100" customWidth="1"/>
    <col min="31" max="32" width="0.42578125" style="83" customWidth="1"/>
    <col min="33" max="33" width="1.28515625" style="151" customWidth="1"/>
    <col min="34" max="34" width="5.85546875" style="151" customWidth="1"/>
    <col min="35" max="35" width="1.28515625" style="83" customWidth="1"/>
    <col min="36" max="36" width="2.42578125" style="83" hidden="1" customWidth="1"/>
    <col min="37" max="37" width="2.28515625" style="83" hidden="1" customWidth="1"/>
    <col min="38" max="38" width="1.28515625" style="83" hidden="1" customWidth="1"/>
    <col min="39" max="39" width="5" style="83" hidden="1" customWidth="1"/>
    <col min="40" max="41" width="6.42578125" style="83" customWidth="1"/>
    <col min="42" max="42" width="1" style="83" customWidth="1"/>
    <col min="43" max="43" width="2.28515625" style="99" customWidth="1"/>
    <col min="44" max="44" width="3.140625" style="99" hidden="1" customWidth="1"/>
    <col min="45" max="45" width="3.7109375" style="99" hidden="1" customWidth="1"/>
    <col min="46" max="46" width="2.42578125" style="99" customWidth="1"/>
    <col min="47" max="47" width="8.140625" style="148" customWidth="1"/>
    <col min="48" max="48" width="4.5703125" style="179" customWidth="1"/>
    <col min="49" max="49" width="3.140625" style="148" customWidth="1"/>
    <col min="50" max="50" width="3.140625" style="165" hidden="1" customWidth="1"/>
    <col min="51" max="51" width="3.140625" style="148" hidden="1" customWidth="1"/>
    <col min="52" max="52" width="6.28515625" style="165" customWidth="1"/>
    <col min="53" max="53" width="4.42578125" style="148" customWidth="1"/>
    <col min="54" max="54" width="1.28515625" style="148" customWidth="1"/>
    <col min="55" max="55" width="7" style="165" customWidth="1"/>
    <col min="56" max="61" width="7" style="148" customWidth="1"/>
    <col min="62" max="16384" width="9.140625" style="52"/>
  </cols>
  <sheetData>
    <row r="1" spans="1:61" s="104" customFormat="1" ht="6" customHeight="1" x14ac:dyDescent="0.15">
      <c r="A1" s="147"/>
      <c r="B1" s="147"/>
      <c r="C1" s="183" t="s">
        <v>231</v>
      </c>
      <c r="D1" s="146"/>
      <c r="E1" s="147"/>
      <c r="F1" s="147"/>
      <c r="G1" s="147"/>
      <c r="H1" s="102"/>
      <c r="I1" s="112"/>
      <c r="J1" s="112"/>
      <c r="K1" s="102"/>
      <c r="L1" s="112"/>
      <c r="M1" s="112"/>
      <c r="N1" s="102"/>
      <c r="O1" s="112"/>
      <c r="P1" s="112"/>
      <c r="Q1" s="102"/>
      <c r="R1" s="112"/>
      <c r="S1" s="112"/>
      <c r="T1" s="102"/>
      <c r="U1" s="112"/>
      <c r="V1" s="112"/>
      <c r="W1" s="112"/>
      <c r="X1" s="112"/>
      <c r="Y1" s="112"/>
      <c r="Z1" s="112"/>
      <c r="AA1" s="112"/>
      <c r="AB1" s="112"/>
      <c r="AC1" s="115">
        <v>1</v>
      </c>
      <c r="AD1" s="107">
        <v>1</v>
      </c>
      <c r="AE1" s="107">
        <v>1</v>
      </c>
      <c r="AF1" s="107">
        <v>1</v>
      </c>
      <c r="AG1" s="161">
        <v>1</v>
      </c>
      <c r="AH1" s="161">
        <v>1</v>
      </c>
      <c r="AI1" s="107"/>
      <c r="AJ1" s="107">
        <v>2</v>
      </c>
      <c r="AK1" s="107">
        <v>2</v>
      </c>
      <c r="AL1" s="107">
        <v>2</v>
      </c>
      <c r="AM1" s="107">
        <v>2</v>
      </c>
      <c r="AN1" s="107">
        <v>2</v>
      </c>
      <c r="AO1" s="107">
        <v>2</v>
      </c>
      <c r="AP1" s="201" t="s">
        <v>2</v>
      </c>
      <c r="AQ1" s="147"/>
      <c r="AR1" s="153"/>
      <c r="AS1" s="153"/>
      <c r="AT1" s="167"/>
      <c r="AU1" s="116"/>
      <c r="AV1" s="116"/>
      <c r="AW1" s="116"/>
      <c r="AX1" s="164"/>
      <c r="AY1" s="116"/>
      <c r="AZ1" s="164"/>
      <c r="BA1" s="116"/>
      <c r="BB1" s="116"/>
      <c r="BC1" s="164"/>
      <c r="BD1" s="116"/>
      <c r="BE1" s="116"/>
      <c r="BF1" s="116"/>
      <c r="BG1" s="116"/>
      <c r="BH1" s="116"/>
      <c r="BI1" s="116"/>
    </row>
    <row r="2" spans="1:61" s="104" customFormat="1" ht="6" customHeight="1" x14ac:dyDescent="0.15">
      <c r="A2" s="147"/>
      <c r="B2" s="147"/>
      <c r="C2" s="183"/>
      <c r="D2" s="146"/>
      <c r="E2" s="147"/>
      <c r="F2" s="147"/>
      <c r="G2" s="147"/>
      <c r="H2" s="102"/>
      <c r="I2" s="113"/>
      <c r="J2" s="113"/>
      <c r="K2" s="102"/>
      <c r="L2" s="113"/>
      <c r="M2" s="113"/>
      <c r="N2" s="102"/>
      <c r="O2" s="113"/>
      <c r="P2" s="112"/>
      <c r="Q2" s="102"/>
      <c r="R2" s="113"/>
      <c r="S2" s="112"/>
      <c r="T2" s="102"/>
      <c r="U2" s="113"/>
      <c r="V2" s="112"/>
      <c r="W2" s="112"/>
      <c r="X2" s="112"/>
      <c r="Y2" s="112"/>
      <c r="Z2" s="112"/>
      <c r="AA2" s="112"/>
      <c r="AB2" s="112"/>
      <c r="AC2" s="158"/>
      <c r="AD2" s="158"/>
      <c r="AE2" s="158"/>
      <c r="AF2" s="158"/>
      <c r="AG2" s="149"/>
      <c r="AH2" s="149"/>
      <c r="AI2" s="160"/>
      <c r="AJ2" s="160" t="str">
        <f t="shared" ref="AJ2:AO2" si="0">INDEX($AJ$17:$AP$99,MATCH($C6,$AC$17:$AC$99,0),AJ$5)</f>
        <v>m</v>
      </c>
      <c r="AK2" s="160" t="str">
        <f t="shared" si="0"/>
        <v>cm</v>
      </c>
      <c r="AL2" s="160" t="str">
        <f t="shared" si="0"/>
        <v>m</v>
      </c>
      <c r="AM2" s="160" t="str">
        <f t="shared" si="0"/>
        <v>m</v>
      </c>
      <c r="AN2" s="160" t="str">
        <f t="shared" si="0"/>
        <v>m</v>
      </c>
      <c r="AO2" s="160" t="str">
        <f t="shared" si="0"/>
        <v>'D'</v>
      </c>
      <c r="AP2" s="201" t="s">
        <v>2</v>
      </c>
      <c r="AQ2" s="147"/>
      <c r="AR2" s="153"/>
      <c r="AS2" s="153"/>
      <c r="AT2" s="167"/>
      <c r="AU2" s="116"/>
      <c r="AV2" s="116"/>
      <c r="AW2" s="116"/>
      <c r="AX2" s="164"/>
      <c r="AY2" s="116"/>
      <c r="AZ2" s="164"/>
      <c r="BA2" s="116"/>
      <c r="BB2" s="116"/>
      <c r="BC2" s="164"/>
      <c r="BD2" s="116"/>
      <c r="BE2" s="116"/>
      <c r="BF2" s="116"/>
      <c r="BG2" s="116"/>
      <c r="BH2" s="116"/>
      <c r="BI2" s="116"/>
    </row>
    <row r="3" spans="1:61" s="104" customFormat="1" ht="6" customHeight="1" x14ac:dyDescent="0.15">
      <c r="A3" s="147"/>
      <c r="B3" s="147"/>
      <c r="C3" s="146"/>
      <c r="D3" s="146"/>
      <c r="E3" s="147"/>
      <c r="F3" s="147"/>
      <c r="G3" s="147"/>
      <c r="H3" s="102"/>
      <c r="I3" s="113"/>
      <c r="J3" s="113"/>
      <c r="K3" s="102"/>
      <c r="L3" s="113"/>
      <c r="M3" s="113"/>
      <c r="N3" s="102"/>
      <c r="O3" s="113"/>
      <c r="P3" s="112"/>
      <c r="Q3" s="102"/>
      <c r="R3" s="113"/>
      <c r="S3" s="112"/>
      <c r="T3" s="102"/>
      <c r="U3" s="113"/>
      <c r="V3" s="112"/>
      <c r="W3" s="112"/>
      <c r="X3" s="112"/>
      <c r="Y3" s="112"/>
      <c r="Z3" s="112"/>
      <c r="AA3" s="112"/>
      <c r="AB3" s="112"/>
      <c r="AC3" s="158"/>
      <c r="AD3" s="158"/>
      <c r="AE3" s="158"/>
      <c r="AF3" s="158"/>
      <c r="AG3" s="149"/>
      <c r="AH3" s="149"/>
      <c r="AI3" s="160"/>
      <c r="AJ3" s="160" t="str">
        <f t="shared" ref="AJ3:AO3" si="1">INDEX($AJ$17:$AP$99,MATCH($D6,$AC$17:$AC$99,0),AJ$5)</f>
        <v>/d</v>
      </c>
      <c r="AK3" s="160" t="str">
        <f t="shared" si="1"/>
        <v>/s</v>
      </c>
      <c r="AL3" s="160" t="str">
        <f t="shared" si="1"/>
        <v>/d</v>
      </c>
      <c r="AM3" s="160" t="str">
        <f t="shared" si="1"/>
        <v>/d</v>
      </c>
      <c r="AN3" s="160" t="str">
        <f t="shared" si="1"/>
        <v>/d</v>
      </c>
      <c r="AO3" s="160" t="str">
        <f t="shared" si="1"/>
        <v>'M'</v>
      </c>
      <c r="AP3" s="201" t="s">
        <v>2</v>
      </c>
      <c r="AQ3" s="147"/>
      <c r="AR3" s="153"/>
      <c r="AS3" s="153"/>
      <c r="AT3" s="167"/>
      <c r="AU3" s="116"/>
      <c r="AV3" s="116"/>
      <c r="AW3" s="116"/>
      <c r="AX3" s="164"/>
      <c r="AY3" s="116"/>
      <c r="AZ3" s="164"/>
      <c r="BA3" s="116"/>
      <c r="BB3" s="116"/>
      <c r="BC3" s="164"/>
      <c r="BD3" s="116"/>
      <c r="BE3" s="116"/>
      <c r="BF3" s="116"/>
      <c r="BG3" s="116"/>
      <c r="BH3" s="116"/>
      <c r="BI3" s="116"/>
    </row>
    <row r="4" spans="1:61" s="104" customFormat="1" ht="6" customHeight="1" x14ac:dyDescent="0.15">
      <c r="A4" s="147"/>
      <c r="B4" s="147"/>
      <c r="C4" s="146"/>
      <c r="D4" s="146"/>
      <c r="E4" s="147"/>
      <c r="F4" s="147"/>
      <c r="G4" s="147"/>
      <c r="H4" s="102"/>
      <c r="I4" s="113"/>
      <c r="J4" s="113"/>
      <c r="K4" s="102"/>
      <c r="L4" s="113"/>
      <c r="M4" s="113"/>
      <c r="N4" s="102"/>
      <c r="O4" s="113"/>
      <c r="P4" s="112"/>
      <c r="Q4" s="102"/>
      <c r="R4" s="113"/>
      <c r="S4" s="112"/>
      <c r="T4" s="102"/>
      <c r="U4" s="113"/>
      <c r="V4" s="112"/>
      <c r="W4" s="112"/>
      <c r="X4" s="112"/>
      <c r="Y4" s="112"/>
      <c r="Z4" s="112"/>
      <c r="AA4" s="112"/>
      <c r="AB4" s="112"/>
      <c r="AC4" s="158"/>
      <c r="AD4" s="158"/>
      <c r="AE4" s="158"/>
      <c r="AF4" s="158"/>
      <c r="AG4" s="149"/>
      <c r="AH4" s="149"/>
      <c r="AI4" s="103"/>
      <c r="AJ4" s="103" t="str">
        <f>INDEX($AJ$17:$AP$99,MATCH($F6,$AC$17:$AC$99,0),AJ$5)</f>
        <v>-</v>
      </c>
      <c r="AK4" s="103" t="str">
        <f>INDEX($AJ$17:$AM$99,MATCH($F6,$AC$17:$AC$99,0),AK$5)</f>
        <v>-</v>
      </c>
      <c r="AL4" s="103" t="str">
        <f>INDEX($AJ$17:$AM$99,MATCH($F6,$AC$17:$AC$99,0),AL$5)</f>
        <v>HMOC</v>
      </c>
      <c r="AM4" s="103" t="str">
        <f>INDEX($AJ$17:$AM$99,MATCH($F8,$AC$17:$AC$99,0),AM$5)</f>
        <v>FD</v>
      </c>
      <c r="AN4" s="103" t="str">
        <f>INDEX($AJ$17:$AP$99,MATCH($F6,$AC$17:$AC$99,0),AN$5)</f>
        <v>-</v>
      </c>
      <c r="AO4" s="103" t="str">
        <f>INDEX($AJ$17:$AP$99,MATCH($F6,$AC$17:$AC$99,0),AO$5)</f>
        <v>-</v>
      </c>
      <c r="AP4" s="201" t="s">
        <v>2</v>
      </c>
      <c r="AQ4" s="147"/>
      <c r="AR4" s="153"/>
      <c r="AS4" s="153"/>
      <c r="AT4" s="167"/>
      <c r="AU4" s="116"/>
      <c r="AV4" s="116"/>
      <c r="AW4" s="116"/>
      <c r="AX4" s="164"/>
      <c r="AY4" s="116"/>
      <c r="AZ4" s="164"/>
      <c r="BA4" s="116"/>
      <c r="BB4" s="116"/>
      <c r="BC4" s="164"/>
      <c r="BD4" s="116"/>
      <c r="BE4" s="116"/>
      <c r="BF4" s="116"/>
      <c r="BG4" s="116"/>
      <c r="BH4" s="116"/>
      <c r="BI4" s="116"/>
    </row>
    <row r="5" spans="1:61" s="104" customFormat="1" ht="8.25" customHeight="1" x14ac:dyDescent="0.15">
      <c r="A5" s="147"/>
      <c r="B5" s="147"/>
      <c r="C5" s="146"/>
      <c r="D5" s="146"/>
      <c r="E5" s="147"/>
      <c r="F5" s="147"/>
      <c r="G5" s="147"/>
      <c r="H5" s="105"/>
      <c r="I5" s="113"/>
      <c r="J5" s="113"/>
      <c r="K5" s="105"/>
      <c r="L5" s="113"/>
      <c r="M5" s="113"/>
      <c r="N5" s="105"/>
      <c r="O5" s="113"/>
      <c r="P5" s="112"/>
      <c r="Q5" s="105"/>
      <c r="R5" s="113"/>
      <c r="S5" s="112"/>
      <c r="T5" s="105"/>
      <c r="U5" s="113"/>
      <c r="V5" s="112"/>
      <c r="W5" s="112"/>
      <c r="X5" s="112"/>
      <c r="Y5" s="112"/>
      <c r="Z5" s="112"/>
      <c r="AA5" s="112"/>
      <c r="AB5" s="112"/>
      <c r="AC5" s="158"/>
      <c r="AD5" s="158"/>
      <c r="AE5" s="158"/>
      <c r="AF5" s="158"/>
      <c r="AG5" s="149"/>
      <c r="AH5" s="149"/>
      <c r="AI5" s="124">
        <v>0</v>
      </c>
      <c r="AJ5" s="124">
        <v>1</v>
      </c>
      <c r="AK5" s="124">
        <f>AJ5+1</f>
        <v>2</v>
      </c>
      <c r="AL5" s="124">
        <f>AK5+1</f>
        <v>3</v>
      </c>
      <c r="AM5" s="124">
        <f>AL5+1</f>
        <v>4</v>
      </c>
      <c r="AN5" s="124">
        <f>AM5+1</f>
        <v>5</v>
      </c>
      <c r="AO5" s="124">
        <f>AN5+1</f>
        <v>6</v>
      </c>
      <c r="AP5" s="202" t="s">
        <v>2</v>
      </c>
      <c r="AQ5" s="153"/>
      <c r="AR5" s="153"/>
      <c r="AS5" s="153"/>
      <c r="AT5" s="167"/>
      <c r="AU5" s="116"/>
      <c r="AV5" s="116"/>
      <c r="AW5" s="116"/>
      <c r="AX5" s="164"/>
      <c r="AY5" s="116"/>
      <c r="AZ5" s="164"/>
      <c r="BA5" s="116"/>
      <c r="BB5" s="116"/>
      <c r="BC5" s="164"/>
      <c r="BD5" s="116"/>
      <c r="BE5" s="116"/>
      <c r="BF5" s="116"/>
      <c r="BG5" s="116"/>
      <c r="BH5" s="116"/>
      <c r="BI5" s="116"/>
    </row>
    <row r="6" spans="1:61" s="104" customFormat="1" ht="8.25" customHeight="1" x14ac:dyDescent="0.2">
      <c r="A6" s="147"/>
      <c r="B6" s="147"/>
      <c r="C6" s="146" t="s">
        <v>132</v>
      </c>
      <c r="D6" s="166" t="s">
        <v>133</v>
      </c>
      <c r="E6" s="147"/>
      <c r="F6" s="146" t="s">
        <v>187</v>
      </c>
      <c r="G6" s="147"/>
      <c r="H6" s="127"/>
      <c r="I6" s="112"/>
      <c r="J6" s="112"/>
      <c r="K6" s="127"/>
      <c r="L6" s="112"/>
      <c r="M6" s="112"/>
      <c r="N6" s="127"/>
      <c r="O6" s="112"/>
      <c r="P6" s="112"/>
      <c r="Q6" s="127"/>
      <c r="R6" s="112"/>
      <c r="S6" s="112"/>
      <c r="T6" s="127"/>
      <c r="U6" s="112"/>
      <c r="V6" s="112"/>
      <c r="W6" s="112"/>
      <c r="X6" s="112"/>
      <c r="Y6" s="112"/>
      <c r="Z6" s="112"/>
      <c r="AA6" s="112"/>
      <c r="AB6" s="112"/>
      <c r="AC6" s="124">
        <v>1</v>
      </c>
      <c r="AD6" s="124">
        <f t="shared" ref="AD6" si="2">AC6+1</f>
        <v>2</v>
      </c>
      <c r="AE6" s="124">
        <f t="shared" ref="AE6" si="3">AD6+1</f>
        <v>3</v>
      </c>
      <c r="AF6" s="124">
        <f t="shared" ref="AF6" si="4">AE6+1</f>
        <v>4</v>
      </c>
      <c r="AG6" s="124">
        <f t="shared" ref="AG6:AH6" si="5">AF6+1</f>
        <v>5</v>
      </c>
      <c r="AH6" s="124">
        <f t="shared" si="5"/>
        <v>6</v>
      </c>
      <c r="AI6" s="103"/>
      <c r="AJ6" s="103" t="str">
        <f t="shared" ref="AJ6:AO6" si="6">_xlfn.CONCAT(AJ2,AJ3)</f>
        <v>m/d</v>
      </c>
      <c r="AK6" s="103" t="str">
        <f t="shared" si="6"/>
        <v>cm/s</v>
      </c>
      <c r="AL6" s="103" t="str">
        <f t="shared" si="6"/>
        <v>m/d</v>
      </c>
      <c r="AM6" s="103" t="str">
        <f t="shared" si="6"/>
        <v>m/d</v>
      </c>
      <c r="AN6" s="103" t="str">
        <f t="shared" si="6"/>
        <v>m/d</v>
      </c>
      <c r="AO6" s="103" t="str">
        <f t="shared" si="6"/>
        <v>'D''M'</v>
      </c>
      <c r="AP6" s="201" t="s">
        <v>2</v>
      </c>
      <c r="AQ6" s="153"/>
      <c r="AR6" s="153"/>
      <c r="AS6" s="153"/>
      <c r="AT6" s="167"/>
      <c r="AU6" s="116"/>
      <c r="AV6" s="116"/>
      <c r="AW6" s="116"/>
      <c r="AX6" s="164"/>
      <c r="AY6" s="116"/>
      <c r="AZ6" s="164"/>
      <c r="BA6" s="116"/>
      <c r="BB6" s="116"/>
      <c r="BC6" s="164"/>
      <c r="BD6" s="116"/>
      <c r="BE6" s="116"/>
      <c r="BF6" s="116"/>
      <c r="BG6" s="116"/>
      <c r="BH6" s="116"/>
      <c r="BI6" s="116"/>
    </row>
    <row r="7" spans="1:61" s="104" customFormat="1" ht="8.25" customHeight="1" x14ac:dyDescent="0.2">
      <c r="A7" s="147"/>
      <c r="B7" s="147"/>
      <c r="C7" s="146" t="s">
        <v>67</v>
      </c>
      <c r="D7" s="146" t="s">
        <v>16</v>
      </c>
      <c r="E7" s="147"/>
      <c r="F7" s="146" t="s">
        <v>191</v>
      </c>
      <c r="G7" s="147"/>
      <c r="H7" s="127"/>
      <c r="I7" s="112"/>
      <c r="J7" s="112"/>
      <c r="K7" s="127"/>
      <c r="L7" s="112"/>
      <c r="M7" s="112"/>
      <c r="N7" s="127"/>
      <c r="O7" s="112"/>
      <c r="P7" s="112"/>
      <c r="Q7" s="127"/>
      <c r="R7" s="112"/>
      <c r="S7" s="112"/>
      <c r="T7" s="127"/>
      <c r="U7" s="112"/>
      <c r="V7" s="112"/>
      <c r="W7" s="112"/>
      <c r="X7" s="112"/>
      <c r="Y7" s="112"/>
      <c r="Z7" s="112"/>
      <c r="AA7" s="112"/>
      <c r="AB7" s="112"/>
      <c r="AC7" s="158" t="s">
        <v>194</v>
      </c>
      <c r="AD7" s="106"/>
      <c r="AE7" s="106"/>
      <c r="AF7" s="106"/>
      <c r="AG7" s="162"/>
      <c r="AH7" s="162"/>
      <c r="AI7" s="142"/>
      <c r="AJ7" s="142">
        <f>INDEX($AJ$17:$AP$99,MATCH($C7,$AC$17:$AC$99,0),AJ$5)*INDEX($AJ$17:$AP$99,MATCH($D7,$AC$17:$AC$99,0),AJ$5)</f>
        <v>0</v>
      </c>
      <c r="AK7" s="142">
        <f>INDEX($AJ$17:$AM$99,MATCH($C7,$AC$17:$AC$99,0),AK$5)*INDEX($AJ$17:$AM$99,MATCH($D7,$AC$17:$AC$99,0),AK$5)</f>
        <v>1</v>
      </c>
      <c r="AL7" s="142">
        <f>INDEX($AJ$17:$AM$99,MATCH($C7,$AC$17:$AC$99,0),AL$5)*INDEX($AJ$17:$AM$99,MATCH($D7,$AC$17:$AC$99,0),AL$5)</f>
        <v>1</v>
      </c>
      <c r="AM7" s="142">
        <f>INDEX($AJ$17:$AM$99,MATCH($C7,$AC$17:$AC$99,0),AM$5)*INDEX($AJ$17:$AM$99,MATCH($D7,$AC$17:$AC$99,0),AM$5)</f>
        <v>1</v>
      </c>
      <c r="AN7" s="142">
        <f>INDEX($AJ$17:$AP$99,MATCH($C7,$AC$17:$AC$99,0),AN$5)*INDEX($AJ$17:$AP$99,MATCH($D7,$AC$17:$AC$99,0),AN$5)</f>
        <v>1</v>
      </c>
      <c r="AO7" s="142">
        <f>INDEX($AJ$17:$AP$99,MATCH($C7,$AC$17:$AC$99,0),AO$5)*INDEX($AJ$17:$AP$99,MATCH($D7,$AC$17:$AC$99,0),AO$5)</f>
        <v>1</v>
      </c>
      <c r="AP7" s="203" t="s">
        <v>2</v>
      </c>
      <c r="AQ7" s="153"/>
      <c r="AR7" s="153"/>
      <c r="AS7" s="153"/>
      <c r="AT7" s="167"/>
      <c r="AU7" s="116"/>
      <c r="AV7" s="116"/>
      <c r="AW7" s="116"/>
      <c r="AX7" s="164"/>
      <c r="AY7" s="116"/>
      <c r="AZ7" s="164"/>
      <c r="BA7" s="116"/>
      <c r="BB7" s="116"/>
      <c r="BC7" s="164"/>
      <c r="BD7" s="116"/>
      <c r="BE7" s="116"/>
      <c r="BF7" s="116"/>
      <c r="BG7" s="116"/>
      <c r="BH7" s="116"/>
      <c r="BI7" s="116"/>
    </row>
    <row r="8" spans="1:61" s="104" customFormat="1" ht="8.25" customHeight="1" x14ac:dyDescent="0.2">
      <c r="A8" s="147"/>
      <c r="B8" s="147"/>
      <c r="C8" s="146" t="s">
        <v>68</v>
      </c>
      <c r="D8" s="146" t="s">
        <v>17</v>
      </c>
      <c r="E8" s="147"/>
      <c r="F8" s="146" t="s">
        <v>192</v>
      </c>
      <c r="G8" s="147"/>
      <c r="H8" s="127"/>
      <c r="I8" s="112"/>
      <c r="J8" s="112"/>
      <c r="K8" s="127"/>
      <c r="L8" s="112"/>
      <c r="M8" s="112"/>
      <c r="N8" s="127"/>
      <c r="O8" s="112"/>
      <c r="P8" s="112"/>
      <c r="Q8" s="127"/>
      <c r="R8" s="112"/>
      <c r="S8" s="112"/>
      <c r="T8" s="127"/>
      <c r="U8" s="112"/>
      <c r="V8" s="112"/>
      <c r="W8" s="112"/>
      <c r="X8" s="112"/>
      <c r="Y8" s="112"/>
      <c r="Z8" s="112"/>
      <c r="AA8" s="112"/>
      <c r="AB8" s="112"/>
      <c r="AC8" s="158" t="s">
        <v>40</v>
      </c>
      <c r="AD8" s="106"/>
      <c r="AE8" s="106"/>
      <c r="AF8" s="106"/>
      <c r="AG8" s="162"/>
      <c r="AH8" s="162"/>
      <c r="AI8" s="142"/>
      <c r="AJ8" s="142">
        <f>INDEX($AJ$17:$AP$99,MATCH($C8,$AC$17:$AC$99,0),AJ$5)*INDEX($AJ$17:$AP$99,MATCH($D8,$AC$17:$AC$99,0),AJ$5)</f>
        <v>1010</v>
      </c>
      <c r="AK8" s="143">
        <f>INDEX($AJ$17:$AM$99,MATCH($C8,$AC$17:$AC$99,0),AK$5)*INDEX($AJ$17:$AM$99,MATCH($D8,$AC$17:$AC$99,0),AK$5)</f>
        <v>16.16</v>
      </c>
      <c r="AL8" s="142">
        <f>INDEX($AJ$17:$AM$99,MATCH($C8,$AC$17:$AC$99,0),AL$5)*INDEX($AJ$17:$AM$99,MATCH($D8,$AC$17:$AC$99,0),AL$5)</f>
        <v>460</v>
      </c>
      <c r="AM8" s="142">
        <f>INDEX($AJ$17:$AM$99,MATCH($C8,$AC$17:$AC$99,0),AM$5)*INDEX($AJ$17:$AM$99,MATCH($D8,$AC$17:$AC$99,0),AM$5)</f>
        <v>1000</v>
      </c>
      <c r="AN8" s="142">
        <f>INDEX($AJ$17:$AP$99,MATCH($C8,$AC$17:$AC$99,0),AN$5)*INDEX($AJ$17:$AP$99,MATCH($D8,$AC$17:$AC$99,0),AN$5)</f>
        <v>16.16</v>
      </c>
      <c r="AO8" s="142">
        <f>INDEX($AJ$17:$AP$99,MATCH($C8,$AC$17:$AC$99,0),AO$5)*INDEX($AJ$17:$AP$99,MATCH($D8,$AC$17:$AC$99,0),AO$5)</f>
        <v>40</v>
      </c>
      <c r="AP8" s="203" t="s">
        <v>2</v>
      </c>
      <c r="AQ8" s="153"/>
      <c r="AR8" s="153"/>
      <c r="AS8" s="153"/>
      <c r="AT8" s="167"/>
      <c r="AU8" s="116"/>
      <c r="AV8" s="116"/>
      <c r="AW8" s="116"/>
      <c r="AX8" s="164"/>
      <c r="AY8" s="116"/>
      <c r="AZ8" s="164"/>
      <c r="BA8" s="116"/>
      <c r="BB8" s="116"/>
      <c r="BC8" s="164"/>
      <c r="BD8" s="116"/>
      <c r="BE8" s="116"/>
      <c r="BF8" s="116"/>
      <c r="BG8" s="116"/>
      <c r="BH8" s="116"/>
      <c r="BI8" s="116"/>
    </row>
    <row r="9" spans="1:61" s="104" customFormat="1" ht="8.25" customHeight="1" x14ac:dyDescent="0.25">
      <c r="A9" s="147"/>
      <c r="B9" s="147"/>
      <c r="C9" s="146" t="s">
        <v>69</v>
      </c>
      <c r="D9" s="146" t="s">
        <v>18</v>
      </c>
      <c r="E9" s="147"/>
      <c r="F9" s="146" t="s">
        <v>198</v>
      </c>
      <c r="G9" s="147"/>
      <c r="H9" s="118"/>
      <c r="I9" s="112"/>
      <c r="J9" s="112"/>
      <c r="K9" s="118"/>
      <c r="L9" s="112"/>
      <c r="M9" s="112"/>
      <c r="N9" s="118"/>
      <c r="O9" s="112"/>
      <c r="P9" s="112"/>
      <c r="Q9" s="118"/>
      <c r="R9" s="112"/>
      <c r="S9" s="112"/>
      <c r="T9" s="118"/>
      <c r="U9" s="112"/>
      <c r="V9" s="112"/>
      <c r="W9" s="112"/>
      <c r="X9" s="112"/>
      <c r="Y9" s="112"/>
      <c r="Z9" s="112"/>
      <c r="AA9" s="112"/>
      <c r="AB9" s="112"/>
      <c r="AC9" s="158" t="s">
        <v>41</v>
      </c>
      <c r="AD9" s="106"/>
      <c r="AE9" s="106"/>
      <c r="AF9" s="106"/>
      <c r="AG9" s="162"/>
      <c r="AH9" s="162"/>
      <c r="AI9" s="142"/>
      <c r="AJ9" s="142">
        <f>INDEX($AJ$17:$AP$99,MATCH($C9,$AC$17:$AC$99,0),AJ$5)*INDEX($AJ$17:$AP$99,MATCH($D9,$AC$17:$AC$99,0),AJ$5)</f>
        <v>1</v>
      </c>
      <c r="AK9" s="143">
        <f>INDEX($AJ$17:$AM$99,MATCH($C9,$AC$17:$AC$99,0),AK$5)*INDEX($AJ$17:$AM$99,MATCH($D9,$AC$17:$AC$99,0),AK$5)</f>
        <v>0.16</v>
      </c>
      <c r="AL9" s="142">
        <f>INDEX($AJ$17:$AM$99,MATCH($C9,$AC$17:$AC$99,0),AL$5)*INDEX($AJ$17:$AM$99,MATCH($D9,$AC$17:$AC$99,0),AL$5)</f>
        <v>310</v>
      </c>
      <c r="AM9" s="142">
        <f>INDEX($AJ$17:$AM$99,MATCH($C9,$AC$17:$AC$99,0),AM$5)*INDEX($AJ$17:$AM$99,MATCH($D9,$AC$17:$AC$99,0),AM$5)</f>
        <v>1000</v>
      </c>
      <c r="AN9" s="142">
        <f>INDEX($AJ$17:$AP$99,MATCH($C9,$AC$17:$AC$99,0),AN$5)*INDEX($AJ$17:$AP$99,MATCH($D9,$AC$17:$AC$99,0),AN$5)</f>
        <v>1</v>
      </c>
      <c r="AO9" s="142">
        <f>INDEX($AJ$17:$AP$99,MATCH($C9,$AC$17:$AC$99,0),AO$5)*INDEX($AJ$17:$AP$99,MATCH($D9,$AC$17:$AC$99,0),AO$5)</f>
        <v>20</v>
      </c>
      <c r="AP9" s="203" t="s">
        <v>2</v>
      </c>
      <c r="AQ9" s="153"/>
      <c r="AR9" s="153"/>
      <c r="AS9" s="153"/>
      <c r="AT9" s="167"/>
      <c r="AU9" s="116"/>
      <c r="AV9" s="116"/>
      <c r="AW9" s="116"/>
      <c r="AX9" s="164"/>
      <c r="AY9" s="116"/>
      <c r="AZ9" s="164"/>
      <c r="BA9" s="116"/>
      <c r="BB9" s="116"/>
      <c r="BC9" s="164"/>
      <c r="BD9" s="116"/>
      <c r="BE9" s="116"/>
      <c r="BF9" s="116"/>
      <c r="BG9" s="116"/>
      <c r="BH9" s="116"/>
      <c r="BI9" s="116"/>
    </row>
    <row r="10" spans="1:61" s="104" customFormat="1" ht="8.25" customHeight="1" x14ac:dyDescent="0.2">
      <c r="A10" s="147"/>
      <c r="B10" s="147"/>
      <c r="C10" s="146" t="s">
        <v>76</v>
      </c>
      <c r="D10" s="146" t="s">
        <v>71</v>
      </c>
      <c r="E10" s="147"/>
      <c r="F10" s="146"/>
      <c r="G10" s="147"/>
      <c r="H10" s="127"/>
      <c r="I10" s="112"/>
      <c r="J10" s="112"/>
      <c r="K10" s="124">
        <v>3</v>
      </c>
      <c r="L10" s="124">
        <f>K10</f>
        <v>3</v>
      </c>
      <c r="M10" s="124">
        <f>L10</f>
        <v>3</v>
      </c>
      <c r="N10" s="127"/>
      <c r="O10" s="112"/>
      <c r="P10" s="112"/>
      <c r="Q10" s="171">
        <v>5</v>
      </c>
      <c r="R10" s="171">
        <f t="shared" ref="R10:S10" si="7">Q10</f>
        <v>5</v>
      </c>
      <c r="S10" s="171">
        <f t="shared" si="7"/>
        <v>5</v>
      </c>
      <c r="T10" s="171">
        <v>6</v>
      </c>
      <c r="U10" s="171">
        <f>T10</f>
        <v>6</v>
      </c>
      <c r="V10" s="171">
        <f>U10</f>
        <v>6</v>
      </c>
      <c r="W10" s="112"/>
      <c r="X10" s="112"/>
      <c r="Y10" s="112"/>
      <c r="Z10" s="112"/>
      <c r="AA10" s="112"/>
      <c r="AB10" s="112"/>
      <c r="AC10" s="159" t="s">
        <v>200</v>
      </c>
      <c r="AD10" s="106"/>
      <c r="AE10" s="106"/>
      <c r="AF10" s="106"/>
      <c r="AG10" s="162"/>
      <c r="AH10" s="162"/>
      <c r="AI10" s="145"/>
      <c r="AJ10" s="145">
        <f>INDEX($AJ$17:$AP$99,MATCH($C10,$AC$17:$AC$99,0),AJ$5)*INDEX($AJ$17:$AP$99,MATCH($D10,$AC$17:$AC$99,0),AJ$5)</f>
        <v>0.06</v>
      </c>
      <c r="AK10" s="144">
        <f>INDEX($AJ$17:$AM$99,MATCH($C10,$AC$17:$AC$99,0),AK$5)*INDEX($AJ$17:$AM$99,MATCH($D10,$AC$17:$AC$99,0),AK$5)</f>
        <v>3.6999999999999998E-2</v>
      </c>
      <c r="AL10" s="145">
        <f>INDEX($AJ$17:$AM$99,MATCH($C10,$AC$17:$AC$99,0),AL$5)*INDEX($AJ$17:$AM$99,MATCH($D10,$AC$17:$AC$99,0),AL$5)</f>
        <v>9.9999999999999992E-2</v>
      </c>
      <c r="AM10" s="145">
        <f>INDEX($AJ$17:$AM$99,MATCH($C10,$AC$17:$AC$99,0),AM$5)*INDEX($AJ$17:$AM$99,MATCH($D10,$AC$17:$AC$99,0),AM$5)</f>
        <v>0.14000000000000001</v>
      </c>
      <c r="AN10" s="145" t="s">
        <v>2</v>
      </c>
      <c r="AO10" s="145" t="s">
        <v>2</v>
      </c>
      <c r="AP10" s="204" t="s">
        <v>2</v>
      </c>
      <c r="AQ10" s="153"/>
      <c r="AR10" s="153"/>
      <c r="AS10" s="153"/>
      <c r="AT10" s="167"/>
      <c r="AU10" s="116"/>
      <c r="AV10" s="116"/>
      <c r="AW10" s="116"/>
      <c r="AX10" s="164"/>
      <c r="AY10" s="116"/>
      <c r="AZ10" s="164"/>
      <c r="BA10" s="116"/>
      <c r="BB10" s="116"/>
      <c r="BC10" s="164"/>
      <c r="BD10" s="116"/>
      <c r="BE10" s="116"/>
      <c r="BF10" s="116"/>
      <c r="BG10" s="116"/>
      <c r="BH10" s="116"/>
      <c r="BI10" s="116"/>
    </row>
    <row r="11" spans="1:61" s="104" customFormat="1" ht="8.25" customHeight="1" x14ac:dyDescent="0.2">
      <c r="A11" s="147"/>
      <c r="B11" s="147"/>
      <c r="C11" s="146" t="s">
        <v>18</v>
      </c>
      <c r="D11" s="146" t="s">
        <v>18</v>
      </c>
      <c r="E11" s="147"/>
      <c r="F11" s="146"/>
      <c r="G11" s="147"/>
      <c r="H11" s="124">
        <v>2</v>
      </c>
      <c r="I11" s="124">
        <f>H11</f>
        <v>2</v>
      </c>
      <c r="J11" s="124">
        <f>I11</f>
        <v>2</v>
      </c>
      <c r="K11" s="127"/>
      <c r="L11" s="112"/>
      <c r="M11" s="112"/>
      <c r="N11" s="124">
        <v>4</v>
      </c>
      <c r="O11" s="124">
        <f>N11</f>
        <v>4</v>
      </c>
      <c r="P11" s="124">
        <f>O11</f>
        <v>4</v>
      </c>
      <c r="Q11" s="118"/>
      <c r="R11" s="118"/>
      <c r="S11" s="118"/>
      <c r="T11" s="118"/>
      <c r="U11" s="118"/>
      <c r="V11" s="118"/>
      <c r="W11" s="124">
        <v>1</v>
      </c>
      <c r="X11" s="124">
        <f>W11+1</f>
        <v>2</v>
      </c>
      <c r="Y11" s="124">
        <f>X11+1</f>
        <v>3</v>
      </c>
      <c r="Z11" s="124">
        <f>Y11+1</f>
        <v>4</v>
      </c>
      <c r="AA11" s="124">
        <f>Z11+1</f>
        <v>5</v>
      </c>
      <c r="AB11" s="124">
        <f>AA11+1</f>
        <v>6</v>
      </c>
      <c r="AC11" s="174" t="s">
        <v>137</v>
      </c>
      <c r="AD11" s="106"/>
      <c r="AE11" s="106"/>
      <c r="AF11" s="106"/>
      <c r="AG11" s="162"/>
      <c r="AH11" s="162"/>
      <c r="AI11" s="119"/>
      <c r="AJ11" s="119"/>
      <c r="AK11" s="120">
        <v>5.9199999999999999E-3</v>
      </c>
      <c r="AL11" s="120"/>
      <c r="AM11" s="120"/>
      <c r="AN11" s="119"/>
      <c r="AO11" s="119"/>
      <c r="AP11" s="205" t="s">
        <v>2</v>
      </c>
      <c r="AQ11" s="153"/>
      <c r="AR11" s="153"/>
      <c r="AS11" s="153"/>
      <c r="AT11" s="167"/>
      <c r="AU11" s="116"/>
      <c r="AV11" s="116"/>
      <c r="AW11" s="116"/>
      <c r="AX11" s="164"/>
      <c r="AY11" s="116"/>
      <c r="AZ11" s="164"/>
      <c r="BA11" s="116"/>
      <c r="BB11" s="116"/>
      <c r="BC11" s="164"/>
      <c r="BD11" s="116"/>
      <c r="BE11" s="116"/>
      <c r="BF11" s="116"/>
      <c r="BG11" s="116"/>
      <c r="BH11" s="116"/>
      <c r="BI11" s="116"/>
    </row>
    <row r="12" spans="1:61" s="104" customFormat="1" ht="8.25" customHeight="1" x14ac:dyDescent="0.2">
      <c r="A12" s="147"/>
      <c r="B12" s="147"/>
      <c r="C12" s="146" t="s">
        <v>77</v>
      </c>
      <c r="D12" s="146" t="s">
        <v>40</v>
      </c>
      <c r="E12" s="147"/>
      <c r="F12" s="146"/>
      <c r="G12" s="147"/>
      <c r="H12" s="127"/>
      <c r="I12" s="112"/>
      <c r="J12" s="112"/>
      <c r="K12" s="127"/>
      <c r="L12" s="112"/>
      <c r="M12" s="112"/>
      <c r="N12" s="127"/>
      <c r="O12" s="112"/>
      <c r="P12" s="112"/>
      <c r="Q12" s="127"/>
      <c r="R12" s="112"/>
      <c r="S12" s="112"/>
      <c r="T12" s="127"/>
      <c r="U12" s="112"/>
      <c r="V12" s="112"/>
      <c r="W12" s="112"/>
      <c r="X12" s="112"/>
      <c r="Y12" s="112"/>
      <c r="Z12" s="112"/>
      <c r="AA12" s="112"/>
      <c r="AB12" s="112"/>
      <c r="AC12" s="158" t="s">
        <v>201</v>
      </c>
      <c r="AD12" s="116"/>
      <c r="AE12" s="116"/>
      <c r="AF12" s="116"/>
      <c r="AG12" s="116"/>
      <c r="AH12" s="116"/>
      <c r="AI12" s="142"/>
      <c r="AJ12" s="142">
        <f>AJ10*AJ8</f>
        <v>60.599999999999994</v>
      </c>
      <c r="AK12" s="142">
        <f>AK10*AK8</f>
        <v>0.59792000000000001</v>
      </c>
      <c r="AL12" s="142">
        <f>AL10*AL8</f>
        <v>45.999999999999993</v>
      </c>
      <c r="AM12" s="142">
        <f>AM10*AM8</f>
        <v>140</v>
      </c>
      <c r="AN12" s="142" t="s">
        <v>2</v>
      </c>
      <c r="AO12" s="142" t="s">
        <v>2</v>
      </c>
      <c r="AP12" s="203" t="s">
        <v>2</v>
      </c>
      <c r="AQ12" s="153"/>
      <c r="AR12" s="153"/>
      <c r="AS12" s="153"/>
      <c r="AT12" s="167"/>
      <c r="AU12" s="116"/>
      <c r="AV12" s="176"/>
      <c r="AW12" s="116"/>
      <c r="AX12" s="164"/>
      <c r="AY12" s="116"/>
      <c r="AZ12" s="116"/>
      <c r="BA12" s="116"/>
      <c r="BB12" s="116"/>
      <c r="BC12" s="164"/>
      <c r="BD12" s="116"/>
      <c r="BE12" s="116"/>
      <c r="BF12" s="116"/>
      <c r="BG12" s="116"/>
      <c r="BH12" s="116"/>
      <c r="BI12" s="116"/>
    </row>
    <row r="13" spans="1:61" s="104" customFormat="1" ht="8.25" customHeight="1" x14ac:dyDescent="0.2">
      <c r="A13" s="147"/>
      <c r="B13" s="147"/>
      <c r="C13" s="146" t="s">
        <v>85</v>
      </c>
      <c r="D13" s="146" t="s">
        <v>87</v>
      </c>
      <c r="E13" s="147"/>
      <c r="F13" s="146"/>
      <c r="G13" s="146"/>
      <c r="H13" s="127"/>
      <c r="I13" s="112"/>
      <c r="J13" s="112"/>
      <c r="K13" s="127"/>
      <c r="L13" s="112"/>
      <c r="M13" s="112"/>
      <c r="N13" s="127"/>
      <c r="O13" s="112"/>
      <c r="P13" s="112"/>
      <c r="Q13" s="127"/>
      <c r="R13" s="112"/>
      <c r="S13" s="112"/>
      <c r="T13" s="127"/>
      <c r="U13" s="112"/>
      <c r="V13" s="112"/>
      <c r="W13" s="112"/>
      <c r="X13" s="112"/>
      <c r="Y13" s="112"/>
      <c r="Z13" s="112"/>
      <c r="AA13" s="112"/>
      <c r="AB13" s="112"/>
      <c r="AC13" s="158" t="s">
        <v>239</v>
      </c>
      <c r="AD13" s="116"/>
      <c r="AE13" s="116"/>
      <c r="AF13" s="116"/>
      <c r="AG13" s="116" t="s">
        <v>213</v>
      </c>
      <c r="AH13" s="116" t="s">
        <v>213</v>
      </c>
      <c r="AI13" s="175" t="s">
        <v>196</v>
      </c>
      <c r="AJ13" s="189" t="s">
        <v>212</v>
      </c>
      <c r="AK13" s="195" t="str">
        <f>_xlfn.CONCAT(INDEX($AJ$17:$AM$99,MATCH($C13,$AC$17:$AC$99,0),AK$5)/INDEX($AJ$17:$AM$99,MATCH($D13,$AC$17:$AC$99,0),AK$5),"  ", INDEX($AJ$17:$AM$99,MATCH($C13,$AC$17:$AC$99,0),AK$5)/INDEX($AJ$17:$AM$99,MATCH($D13,$AC$17:$AC$99,0),AK$5), " 1")</f>
        <v>160  160 1</v>
      </c>
      <c r="AL13" s="195" t="s">
        <v>244</v>
      </c>
      <c r="AM13" s="189" t="s">
        <v>211</v>
      </c>
      <c r="AN13" s="200" t="s">
        <v>210</v>
      </c>
      <c r="AO13" s="200" t="s">
        <v>255</v>
      </c>
      <c r="AP13" s="206" t="s">
        <v>2</v>
      </c>
      <c r="AQ13" s="88">
        <f>MAX(AQ16:AQ99)</f>
        <v>14</v>
      </c>
      <c r="AR13" s="157" t="s">
        <v>195</v>
      </c>
      <c r="AS13" s="157" t="s">
        <v>195</v>
      </c>
      <c r="AT13" s="168"/>
      <c r="AU13" s="181">
        <v>6</v>
      </c>
      <c r="AV13" s="180"/>
      <c r="AW13" s="182" t="s">
        <v>235</v>
      </c>
      <c r="AX13" s="177"/>
      <c r="AY13" s="177"/>
      <c r="AZ13" s="186">
        <v>1</v>
      </c>
      <c r="BA13" s="186">
        <v>2</v>
      </c>
      <c r="BB13" s="177"/>
      <c r="BC13" s="184" t="s">
        <v>219</v>
      </c>
      <c r="BD13" s="116"/>
      <c r="BE13" s="116"/>
      <c r="BF13" s="116"/>
      <c r="BG13" s="116"/>
      <c r="BH13" s="116"/>
      <c r="BI13" s="116"/>
    </row>
    <row r="14" spans="1:61" s="104" customFormat="1" ht="8.25" customHeight="1" x14ac:dyDescent="0.2">
      <c r="A14" s="147"/>
      <c r="B14" s="147"/>
      <c r="C14" s="146" t="s">
        <v>86</v>
      </c>
      <c r="D14" s="146"/>
      <c r="E14" s="147"/>
      <c r="F14" s="146"/>
      <c r="G14" s="146"/>
      <c r="H14" s="127"/>
      <c r="I14" s="112"/>
      <c r="J14" s="112"/>
      <c r="K14" s="127"/>
      <c r="L14" s="112"/>
      <c r="M14" s="112"/>
      <c r="N14" s="127"/>
      <c r="O14" s="112"/>
      <c r="P14" s="112"/>
      <c r="Q14" s="127"/>
      <c r="R14" s="112"/>
      <c r="S14" s="112"/>
      <c r="T14" s="127"/>
      <c r="U14" s="112"/>
      <c r="V14" s="112"/>
      <c r="W14" s="196"/>
      <c r="X14" s="112"/>
      <c r="Y14" s="112"/>
      <c r="Z14" s="112"/>
      <c r="AA14" s="112"/>
      <c r="AB14" s="196"/>
      <c r="AC14" s="196"/>
      <c r="AD14" s="112"/>
      <c r="AE14" s="112"/>
      <c r="AF14" s="112"/>
      <c r="AG14" s="112"/>
      <c r="AH14" s="196"/>
      <c r="AI14" s="175"/>
      <c r="AJ14" s="189"/>
      <c r="AK14" s="190" t="str">
        <f>_xlfn.CONCAT(INDEX($AJ$17:$AM$99,MATCH($C14,$AC$17:$AC$99,0),AK$5)/INDEX($AJ$17:$AM$99,MATCH($D13,$AC$17:$AC$99,0),AK$5),"  ", INDEX($AJ$17:$AM$99,MATCH($C14,$AC$17:$AC$99,0),AK$5)/INDEX($AJ$17:$AM$99,MATCH($D13,$AC$17:$AC$99,0),AK$5), " 1")</f>
        <v>1340  1340 1</v>
      </c>
      <c r="AL14" s="190" t="s">
        <v>245</v>
      </c>
      <c r="AM14" s="189"/>
      <c r="AN14" s="190"/>
      <c r="AO14" s="190"/>
      <c r="AP14" s="203" t="s">
        <v>2</v>
      </c>
      <c r="AQ14" s="88"/>
      <c r="AR14" s="157"/>
      <c r="AS14" s="157"/>
      <c r="AT14" s="168"/>
      <c r="AU14" s="181"/>
      <c r="AV14" s="180"/>
      <c r="AW14" s="182"/>
      <c r="AX14" s="177"/>
      <c r="AY14" s="177"/>
      <c r="AZ14" s="186"/>
      <c r="BA14" s="186"/>
      <c r="BB14" s="177"/>
      <c r="BC14" s="184"/>
      <c r="BD14" s="116"/>
      <c r="BE14" s="116"/>
      <c r="BF14" s="116"/>
      <c r="BG14" s="116"/>
      <c r="BH14" s="116"/>
      <c r="BI14" s="116"/>
    </row>
    <row r="15" spans="1:61" s="104" customFormat="1" ht="8.25" customHeight="1" x14ac:dyDescent="0.2">
      <c r="A15" s="147"/>
      <c r="B15" s="147"/>
      <c r="C15" s="146"/>
      <c r="D15" s="146"/>
      <c r="E15" s="147"/>
      <c r="F15" s="146"/>
      <c r="G15" s="146"/>
      <c r="H15" s="127"/>
      <c r="I15" s="112"/>
      <c r="J15" s="112"/>
      <c r="K15" s="127"/>
      <c r="L15" s="112"/>
      <c r="M15" s="112"/>
      <c r="N15" s="127"/>
      <c r="O15" s="112"/>
      <c r="P15" s="112"/>
      <c r="Q15" s="127"/>
      <c r="R15" s="112"/>
      <c r="S15" s="112"/>
      <c r="T15" s="127"/>
      <c r="U15" s="112"/>
      <c r="V15" s="112"/>
      <c r="W15" s="196" t="s">
        <v>108</v>
      </c>
      <c r="X15" s="112" t="s">
        <v>256</v>
      </c>
      <c r="Y15" s="112" t="s">
        <v>256</v>
      </c>
      <c r="Z15" s="112" t="s">
        <v>256</v>
      </c>
      <c r="AA15" s="112" t="s">
        <v>256</v>
      </c>
      <c r="AB15" s="196" t="s">
        <v>108</v>
      </c>
      <c r="AC15" s="196" t="s">
        <v>108</v>
      </c>
      <c r="AD15" s="112" t="s">
        <v>256</v>
      </c>
      <c r="AE15" s="112" t="s">
        <v>256</v>
      </c>
      <c r="AF15" s="112" t="s">
        <v>256</v>
      </c>
      <c r="AG15" s="112" t="s">
        <v>256</v>
      </c>
      <c r="AH15" s="196" t="s">
        <v>108</v>
      </c>
      <c r="AI15" s="198" t="s">
        <v>197</v>
      </c>
      <c r="AJ15" s="196" t="s">
        <v>108</v>
      </c>
      <c r="AK15" s="112" t="s">
        <v>256</v>
      </c>
      <c r="AL15" s="112" t="s">
        <v>256</v>
      </c>
      <c r="AM15" s="112" t="s">
        <v>256</v>
      </c>
      <c r="AN15" s="112" t="s">
        <v>256</v>
      </c>
      <c r="AO15" s="196" t="s">
        <v>108</v>
      </c>
      <c r="AP15" s="207" t="s">
        <v>2</v>
      </c>
      <c r="AQ15" s="88"/>
      <c r="AR15" s="157"/>
      <c r="AS15" s="157"/>
      <c r="AT15" s="168"/>
      <c r="AU15" s="181"/>
      <c r="AV15" s="180"/>
      <c r="AW15" s="182"/>
      <c r="AX15" s="177"/>
      <c r="AY15" s="177"/>
      <c r="AZ15" s="186"/>
      <c r="BA15" s="186"/>
      <c r="BB15" s="177"/>
      <c r="BC15" s="184"/>
      <c r="BD15" s="116"/>
      <c r="BE15" s="116"/>
      <c r="BF15" s="116"/>
      <c r="BG15" s="116"/>
      <c r="BH15" s="116"/>
      <c r="BI15" s="116"/>
    </row>
    <row r="16" spans="1:61" s="104" customFormat="1" ht="6" customHeight="1" x14ac:dyDescent="0.2">
      <c r="A16" s="147"/>
      <c r="B16" s="147">
        <f>ROW()</f>
        <v>16</v>
      </c>
      <c r="C16" s="188" t="s">
        <v>230</v>
      </c>
      <c r="D16" s="147"/>
      <c r="E16" s="147"/>
      <c r="F16" s="147"/>
      <c r="G16" s="147"/>
      <c r="H16" s="127"/>
      <c r="I16" s="112"/>
      <c r="J16" s="112"/>
      <c r="K16" s="127"/>
      <c r="L16" s="112"/>
      <c r="M16" s="112"/>
      <c r="N16" s="127"/>
      <c r="O16" s="112"/>
      <c r="P16" s="112"/>
      <c r="Q16" s="127"/>
      <c r="R16" s="112"/>
      <c r="S16" s="112"/>
      <c r="T16" s="127"/>
      <c r="U16" s="112"/>
      <c r="V16" s="112"/>
      <c r="W16" s="112">
        <f>COUNT(W17:W98)</f>
        <v>65</v>
      </c>
      <c r="X16" s="112">
        <f t="shared" ref="X16:AA16" si="8">COUNT(X17:X98)</f>
        <v>26</v>
      </c>
      <c r="Y16" s="112">
        <f t="shared" si="8"/>
        <v>41</v>
      </c>
      <c r="Z16" s="173">
        <f t="shared" si="8"/>
        <v>44</v>
      </c>
      <c r="AA16" s="173">
        <f t="shared" si="8"/>
        <v>13</v>
      </c>
      <c r="AB16" s="173">
        <f t="shared" ref="AB16" si="9">COUNT(AB17:AB98)</f>
        <v>14</v>
      </c>
      <c r="AC16" s="172">
        <v>1</v>
      </c>
      <c r="AD16" s="172">
        <f>AC16+1</f>
        <v>2</v>
      </c>
      <c r="AE16" s="172">
        <f t="shared" ref="AE16:AO16" si="10">AD16+1</f>
        <v>3</v>
      </c>
      <c r="AF16" s="172">
        <f t="shared" si="10"/>
        <v>4</v>
      </c>
      <c r="AG16" s="172">
        <f t="shared" ref="AG16:AH16" si="11">AF16+1</f>
        <v>5</v>
      </c>
      <c r="AH16" s="172">
        <f t="shared" si="11"/>
        <v>6</v>
      </c>
      <c r="AI16" s="198" t="s">
        <v>197</v>
      </c>
      <c r="AJ16" s="172">
        <v>1</v>
      </c>
      <c r="AK16" s="172">
        <f t="shared" si="10"/>
        <v>2</v>
      </c>
      <c r="AL16" s="172">
        <f t="shared" si="10"/>
        <v>3</v>
      </c>
      <c r="AM16" s="172">
        <f t="shared" si="10"/>
        <v>4</v>
      </c>
      <c r="AN16" s="172">
        <f t="shared" si="10"/>
        <v>5</v>
      </c>
      <c r="AO16" s="172">
        <f t="shared" si="10"/>
        <v>6</v>
      </c>
      <c r="AP16" s="201" t="s">
        <v>2</v>
      </c>
      <c r="AQ16" s="88">
        <v>0</v>
      </c>
      <c r="AR16" s="157">
        <v>0</v>
      </c>
      <c r="AS16" s="157" t="s">
        <v>2</v>
      </c>
      <c r="AT16" s="168"/>
      <c r="AU16" s="177" t="s">
        <v>234</v>
      </c>
      <c r="AV16" s="177" t="s">
        <v>220</v>
      </c>
      <c r="AW16" s="177">
        <v>1</v>
      </c>
      <c r="AX16" s="177">
        <v>1</v>
      </c>
      <c r="AY16" s="177"/>
      <c r="AZ16" s="177" t="s">
        <v>233</v>
      </c>
      <c r="BA16" s="177" t="str">
        <f>AV16</f>
        <v>Value</v>
      </c>
      <c r="BB16" s="177"/>
      <c r="BC16" s="184"/>
      <c r="BD16" s="116"/>
      <c r="BE16" s="116"/>
      <c r="BF16" s="116"/>
      <c r="BG16" s="116"/>
      <c r="BH16" s="116"/>
      <c r="BI16" s="116"/>
    </row>
    <row r="17" spans="1:61" s="51" customFormat="1" ht="9.9499999999999993" customHeight="1" x14ac:dyDescent="0.15">
      <c r="A17" s="147"/>
      <c r="B17" s="84">
        <f t="shared" ref="B17:B48" si="12">ROW()-$B$16</f>
        <v>1</v>
      </c>
      <c r="C17" s="126" t="s">
        <v>65</v>
      </c>
      <c r="D17" s="131" t="s">
        <v>2</v>
      </c>
      <c r="E17" s="123" t="s">
        <v>119</v>
      </c>
      <c r="F17" s="86" t="s">
        <v>132</v>
      </c>
      <c r="G17" s="87" t="s">
        <v>44</v>
      </c>
      <c r="H17" s="123"/>
      <c r="I17" s="86" t="s">
        <v>119</v>
      </c>
      <c r="J17" s="87" t="s">
        <v>135</v>
      </c>
      <c r="K17" s="123" t="s">
        <v>119</v>
      </c>
      <c r="L17" s="86" t="s">
        <v>132</v>
      </c>
      <c r="M17" s="87" t="s">
        <v>44</v>
      </c>
      <c r="N17" s="123" t="s">
        <v>119</v>
      </c>
      <c r="O17" s="86" t="s">
        <v>132</v>
      </c>
      <c r="P17" s="87" t="s">
        <v>44</v>
      </c>
      <c r="Q17" s="123" t="s">
        <v>119</v>
      </c>
      <c r="R17" s="86" t="s">
        <v>132</v>
      </c>
      <c r="S17" s="87" t="s">
        <v>44</v>
      </c>
      <c r="T17" s="123"/>
      <c r="U17" s="86" t="s">
        <v>119</v>
      </c>
      <c r="V17" s="87" t="s">
        <v>248</v>
      </c>
      <c r="W17" s="88">
        <f>IF(ISNUMBER(MATCH($C17,$F$17:$F$98,0)),MATCH($C17,$F$17:$F$98,0),(((IF(ISNUMBER(MATCH($C17,$E$17:$E$98,0)),MATCH($C17,$E$17:$E$98,0),"")))))</f>
        <v>3</v>
      </c>
      <c r="X17" s="88">
        <f>IF(ISNUMBER(MATCH($C17,$I$17:$I$98,0)),MATCH($C17,$I$17:$I$98,0),(((IF(ISNUMBER(MATCH($C17,$H$17:$H$98,0)),MATCH($C17,$H$17:$H$98,0),"")))))</f>
        <v>19</v>
      </c>
      <c r="Y17" s="88" t="str">
        <f>IF(ISNUMBER(MATCH($C17,$L$17:$L$98,0)),MATCH($C17,$L$17:$L$98,0),(((IF(ISNUMBER(MATCH($C17,$K$17:$K$98,0)),MATCH($C17,$K$17:$K$98,0),"")))))</f>
        <v/>
      </c>
      <c r="Z17" s="88" t="str">
        <f>IF(ISNUMBER(MATCH($C17,$O$17:$O$98,0)),MATCH($C17,$O$17:$O$98,0),(((IF(ISNUMBER(MATCH($C17,$N$17:$N$98,0)),MATCH($C17,$N$17:$N$98,0),"")))))</f>
        <v/>
      </c>
      <c r="AA17" s="88" t="str">
        <f>IF(ISNUMBER(MATCH($C17,$R$17:$R$98,0)),MATCH($C17,$R$17:$R$98,0),(((IF(ISNUMBER(MATCH($C17,$Q$17:$Q$98,0)),MATCH($C17,$Q$17:$Q$98,0),"")))))</f>
        <v/>
      </c>
      <c r="AB17" s="88" t="str">
        <f>IF(ISNUMBER(MATCH($C17,$U$17:$U$98,0)),MATCH($C17,$U$17:$U$98,0),(((IF(ISNUMBER(MATCH($C17,$T$17:$T$98,0)),MATCH($C17,$T$17:$T$98,0),"")))))</f>
        <v/>
      </c>
      <c r="AC17" s="152" t="str">
        <f>IF(ISNUMBER($W17),INDEX($F$17:$G$98,$W17,AC$1),"-")</f>
        <v>dispersivity</v>
      </c>
      <c r="AD17" s="114" t="str">
        <f>IF(ISNUMBER($X17),INDEX($I$17:$J$98,$X17,AD$1),"-")</f>
        <v>dispersivity</v>
      </c>
      <c r="AE17" s="114" t="str">
        <f>IF(ISNUMBER($Y17),INDEX($L$17:$M$98,$Y17,AE$1),"-")</f>
        <v>-</v>
      </c>
      <c r="AF17" s="114" t="str">
        <f>IF(ISNUMBER($Z17),INDEX($O$17:$P$98,$Z17,AF$1),"-")</f>
        <v>-</v>
      </c>
      <c r="AG17" s="163" t="str">
        <f>IF(ISNUMBER($AA17),INDEX($R$17:$S$98,$AA17,AG$1),"-")</f>
        <v>-</v>
      </c>
      <c r="AH17" s="163" t="str">
        <f>IF(ISNUMBER(AB17),INDEX($U$17:$V$98,AB17,AH$1),"-")</f>
        <v>-</v>
      </c>
      <c r="AI17" s="89"/>
      <c r="AJ17" s="89" t="str">
        <f>IF(ISNUMBER($W17),INDEX($F$17:$G$98,$W17,AJ$1),"-")</f>
        <v>0,10,10,10</v>
      </c>
      <c r="AK17" s="89">
        <f>IF(ISNUMBER($X17),INDEX($I$17:$J$98,$X17,AK$1),"-")</f>
        <v>1</v>
      </c>
      <c r="AL17" s="89" t="str">
        <f>IF(ISNUMBER($Y17),INDEX($L$17:$M$98,$Y17,AL$1),"-")</f>
        <v>-</v>
      </c>
      <c r="AM17" s="89" t="str">
        <f>IF(ISNUMBER($Z17),INDEX($O$17:$P$98,$Z17,AM$1),"-")</f>
        <v>-</v>
      </c>
      <c r="AN17" s="89" t="str">
        <f>IF(ISNUMBER(AA17),INDEX($R$17:$S$98,AA17,AN$1),"-")</f>
        <v>-</v>
      </c>
      <c r="AO17" s="89" t="str">
        <f>IF(ISNUMBER(AB17),INDEX($U$17:$V$98,AB17,AO$1),"-")</f>
        <v>-</v>
      </c>
      <c r="AP17" s="208" t="s">
        <v>2</v>
      </c>
      <c r="AQ17" s="88">
        <f>IF(INDEX($AC$17:$AI$98,$B17,AU$13)&lt;&gt;"-",MAX(AQ$16:AQ16)+1,0)</f>
        <v>0</v>
      </c>
      <c r="AR17" s="88">
        <f>IF(AR16="","",IF($B17&lt;=$AQ$13,$B17,""))</f>
        <v>1</v>
      </c>
      <c r="AS17" s="88">
        <f>IF(ISNUMBER($AR17),MATCH(AR17,$AQ$17:$AQ$99,0),"")</f>
        <v>3</v>
      </c>
      <c r="AT17" s="168">
        <f>IF(ISNUMBER(AS17),B17,"")</f>
        <v>1</v>
      </c>
      <c r="AU17" s="185" t="str">
        <f>IF(ISNUMBER($AR17),INDEX($AC$17:$AJ$98,$AS17,AU$13),"")</f>
        <v>prsity</v>
      </c>
      <c r="AV17" s="187">
        <f>IF(ISNUMBER($AR17),INDEX($AJ$17:$AP$98,$AS17,AU$13),"")</f>
        <v>0.3</v>
      </c>
      <c r="AW17" s="180">
        <v>14</v>
      </c>
      <c r="AX17" s="146" t="str">
        <f t="shared" ref="AX17:AX32" si="13">INDEX($AU$17:$AV$98,$AW17,AX$16)</f>
        <v>perlen_mf</v>
      </c>
      <c r="AY17" s="147">
        <f t="shared" ref="AY17:AY30" si="14">IF(AND(ISNUMBER(AW17),AT17=""),AW17,IF(MATCH(AX17,$AX$17:$AX$98,0)&lt;&gt;AT17,"",0))</f>
        <v>0</v>
      </c>
      <c r="AZ17" s="185" t="str">
        <f>IF($AW$16=1,IF(ISNUMBER($AY17),INDEX($AU$17:$AV$98,$AW17,AZ$13),""),"")</f>
        <v>perlen_mf</v>
      </c>
      <c r="BA17" s="187" t="str">
        <f>IF($AW$16=1,IF(ISNUMBER($AY17),INDEX($AU$17:$AV$98,$AW17,BA$13),""),"")</f>
        <v>[1,18,10]</v>
      </c>
      <c r="BB17" s="147"/>
      <c r="BC17" s="146" t="str">
        <f>IF(OR(ISNUMBER(AT17),ISNUMBER(AW17)),IF($AW$16=1,IF(ISNUMBER(AW17),INDEX($A$17:$A$98,MATCH(AX17,$C$17:$C$98,0),1),"   ←"),""),"")</f>
        <v>periods</v>
      </c>
      <c r="BD17" s="147"/>
      <c r="BE17" s="147"/>
      <c r="BF17" s="147"/>
      <c r="BG17" s="147"/>
      <c r="BH17" s="147"/>
      <c r="BI17" s="147"/>
    </row>
    <row r="18" spans="1:61" s="51" customFormat="1" ht="9.9499999999999993" customHeight="1" x14ac:dyDescent="0.15">
      <c r="A18" s="147"/>
      <c r="B18" s="84">
        <f t="shared" si="12"/>
        <v>2</v>
      </c>
      <c r="C18" s="126" t="s">
        <v>120</v>
      </c>
      <c r="D18" s="131" t="s">
        <v>2</v>
      </c>
      <c r="E18" s="123" t="s">
        <v>121</v>
      </c>
      <c r="F18" s="86" t="s">
        <v>133</v>
      </c>
      <c r="G18" s="87" t="s">
        <v>162</v>
      </c>
      <c r="H18" s="123"/>
      <c r="I18" s="86" t="s">
        <v>121</v>
      </c>
      <c r="J18" s="87" t="s">
        <v>169</v>
      </c>
      <c r="K18" s="123" t="s">
        <v>121</v>
      </c>
      <c r="L18" s="86" t="s">
        <v>133</v>
      </c>
      <c r="M18" s="87" t="s">
        <v>162</v>
      </c>
      <c r="N18" s="123" t="s">
        <v>121</v>
      </c>
      <c r="O18" s="86" t="s">
        <v>133</v>
      </c>
      <c r="P18" s="87" t="s">
        <v>162</v>
      </c>
      <c r="Q18" s="123" t="s">
        <v>121</v>
      </c>
      <c r="R18" s="86" t="s">
        <v>133</v>
      </c>
      <c r="S18" s="87" t="s">
        <v>162</v>
      </c>
      <c r="T18" s="123"/>
      <c r="U18" s="86" t="s">
        <v>121</v>
      </c>
      <c r="V18" s="87" t="s">
        <v>249</v>
      </c>
      <c r="W18" s="88">
        <f t="shared" ref="W18:W81" si="15">IF(ISNUMBER(MATCH($C18,$F$17:$F$98,0)),MATCH($C18,$F$17:$F$98,0),(((IF(ISNUMBER(MATCH($C18,$E$17:$E$98,0)),MATCH($C18,$E$17:$E$98,0),"")))))</f>
        <v>4</v>
      </c>
      <c r="X18" s="88" t="str">
        <f t="shared" ref="X18:X81" si="16">IF(ISNUMBER(MATCH($C18,$I$17:$I$98,0)),MATCH($C18,$I$17:$I$98,0),(((IF(ISNUMBER(MATCH($C18,$H$17:$H$98,0)),MATCH($C18,$H$17:$H$98,0),"")))))</f>
        <v/>
      </c>
      <c r="Y18" s="88" t="str">
        <f t="shared" ref="Y18:Y81" si="17">IF(ISNUMBER(MATCH($C18,$L$17:$L$98,0)),MATCH($C18,$L$17:$L$98,0),(((IF(ISNUMBER(MATCH($C18,$K$17:$K$98,0)),MATCH($C18,$K$17:$K$98,0),"")))))</f>
        <v/>
      </c>
      <c r="Z18" s="88" t="str">
        <f t="shared" ref="Z18:Z81" si="18">IF(ISNUMBER(MATCH($C18,$O$17:$O$98,0)),MATCH($C18,$O$17:$O$98,0),(((IF(ISNUMBER(MATCH($C18,$N$17:$N$98,0)),MATCH($C18,$N$17:$N$98,0),"")))))</f>
        <v/>
      </c>
      <c r="AA18" s="88" t="str">
        <f t="shared" ref="AA18:AA81" si="19">IF(ISNUMBER(MATCH($C18,$R$17:$R$98,0)),MATCH($C18,$R$17:$R$98,0),(((IF(ISNUMBER(MATCH($C18,$Q$17:$Q$98,0)),MATCH($C18,$Q$17:$Q$98,0),"")))))</f>
        <v/>
      </c>
      <c r="AB18" s="88" t="str">
        <f t="shared" ref="AB18:AB81" si="20">IF(ISNUMBER(MATCH($C18,$U$17:$U$98,0)),MATCH($C18,$U$17:$U$98,0),(((IF(ISNUMBER(MATCH($C18,$T$17:$T$98,0)),MATCH($C18,$T$17:$T$98,0),"")))))</f>
        <v/>
      </c>
      <c r="AC18" s="152" t="str">
        <f>IF(ISNUMBER($W18),INDEX($F$17:$G$98,$W18,AC$1),"-")</f>
        <v>retardation</v>
      </c>
      <c r="AD18" s="114" t="str">
        <f>IF(ISNUMBER($X18),INDEX($I$17:$J$98,$X18,AD$1),"-")</f>
        <v>-</v>
      </c>
      <c r="AE18" s="114" t="str">
        <f>IF(ISNUMBER($Y18),INDEX($L$17:$M$98,$Y18,AE$1),"-")</f>
        <v>-</v>
      </c>
      <c r="AF18" s="114" t="str">
        <f>IF(ISNUMBER($Z18),INDEX($O$17:$P$98,$Z18,AF$1),"-")</f>
        <v>-</v>
      </c>
      <c r="AG18" s="163" t="str">
        <f>IF(ISNUMBER($AA18),INDEX($R$17:$S$98,$AA18,AG$1),"-")</f>
        <v>-</v>
      </c>
      <c r="AH18" s="163" t="str">
        <f>IF(ISNUMBER(AB18),INDEX($U$17:$V$98,AB18,AH$1),"-")</f>
        <v>-</v>
      </c>
      <c r="AI18" s="89"/>
      <c r="AJ18" s="89" t="str">
        <f>IF(ISNUMBER($W18),INDEX($F$17:$G$98,$W18,AJ$1),"-")</f>
        <v>1,1,5,5</v>
      </c>
      <c r="AK18" s="89" t="str">
        <f>IF(ISNUMBER($X18),INDEX($I$17:$J$98,$X18,AK$1),"-")</f>
        <v>-</v>
      </c>
      <c r="AL18" s="89" t="str">
        <f>IF(ISNUMBER($Y18),INDEX($L$17:$M$98,$Y18,AL$1),"-")</f>
        <v>-</v>
      </c>
      <c r="AM18" s="89" t="str">
        <f>IF(ISNUMBER($Z18),INDEX($O$17:$P$98,$Z18,AM$1),"-")</f>
        <v>-</v>
      </c>
      <c r="AN18" s="89" t="str">
        <f>IF(ISNUMBER(AA18),INDEX($R$17:$S$98,AA18,AN$1),"-")</f>
        <v>-</v>
      </c>
      <c r="AO18" s="89" t="str">
        <f>IF(ISNUMBER(AB18),INDEX($U$17:$V$98,AB18,AO$1),"-")</f>
        <v>-</v>
      </c>
      <c r="AP18" s="208" t="s">
        <v>2</v>
      </c>
      <c r="AQ18" s="88">
        <f>IF(INDEX($AC$17:$AI$98,$B18,AU$13)&lt;&gt;"-",MAX(AQ$16:AQ17)+1,0)</f>
        <v>0</v>
      </c>
      <c r="AR18" s="88">
        <f t="shared" ref="AR18:AR81" si="21">IF(AR17="","",IF($B18&lt;=$AQ$13,$B18,""))</f>
        <v>2</v>
      </c>
      <c r="AS18" s="88">
        <f t="shared" ref="AS18:AS81" si="22">IF(ISNUMBER($AR18),MATCH(AR18,$AQ$17:$AQ$99,0),"")</f>
        <v>12</v>
      </c>
      <c r="AT18" s="168">
        <f t="shared" ref="AT18:AT81" si="23">IF(ISNUMBER(AS18),B18,"")</f>
        <v>2</v>
      </c>
      <c r="AU18" s="185" t="str">
        <f>IF(ISNUMBER($AR18),INDEX($AC$17:$AJ$98,$AS18,AU$13),"")</f>
        <v>nper</v>
      </c>
      <c r="AV18" s="187">
        <f>IF(ISNUMBER($AR18),INDEX($AJ$17:$AP$98,$AS18,AU$13),"")</f>
        <v>3</v>
      </c>
      <c r="AW18" s="180">
        <v>2</v>
      </c>
      <c r="AX18" s="146" t="str">
        <f t="shared" si="13"/>
        <v>nper</v>
      </c>
      <c r="AY18" s="147">
        <f t="shared" si="14"/>
        <v>0</v>
      </c>
      <c r="AZ18" s="185" t="str">
        <f>IF($AW$16=1,IF(ISNUMBER($AY18),INDEX($AU$17:$AV$98,$AW18,AZ$13),""),"")</f>
        <v>nper</v>
      </c>
      <c r="BA18" s="187">
        <f>IF($AW$16=1,IF(ISNUMBER($AY18),INDEX($AU$17:$AV$98,$AW18,BA$13),""),"")</f>
        <v>3</v>
      </c>
      <c r="BB18" s="147"/>
      <c r="BC18" s="146" t="str">
        <f t="shared" ref="BC18:BC58" si="24">IF(OR(ISNUMBER(AT18),ISNUMBER(AW18)),IF($AW$16=1,IF(ISNUMBER(AW18),INDEX($A$17:$A$98,MATCH(AX18,$C$17:$C$98,0),1),"   ←"),""),"")</f>
        <v>Qde</v>
      </c>
      <c r="BD18" s="147"/>
      <c r="BE18" s="147"/>
      <c r="BF18" s="147"/>
      <c r="BG18" s="147"/>
      <c r="BH18" s="147"/>
      <c r="BI18" s="147"/>
    </row>
    <row r="19" spans="1:61" s="51" customFormat="1" ht="9.9499999999999993" customHeight="1" x14ac:dyDescent="0.2">
      <c r="A19" s="147" t="s">
        <v>148</v>
      </c>
      <c r="B19" s="84">
        <f t="shared" si="12"/>
        <v>3</v>
      </c>
      <c r="C19" s="125" t="s">
        <v>71</v>
      </c>
      <c r="D19" s="121" t="s">
        <v>148</v>
      </c>
      <c r="E19" s="123"/>
      <c r="F19" s="86" t="s">
        <v>65</v>
      </c>
      <c r="G19" s="87" t="s">
        <v>170</v>
      </c>
      <c r="H19" s="128"/>
      <c r="I19" s="86" t="s">
        <v>1</v>
      </c>
      <c r="J19" s="91">
        <v>2</v>
      </c>
      <c r="K19" s="128"/>
      <c r="L19" s="92" t="s">
        <v>67</v>
      </c>
      <c r="M19" s="139">
        <v>1</v>
      </c>
      <c r="N19" s="128"/>
      <c r="O19" s="92" t="s">
        <v>81</v>
      </c>
      <c r="P19" s="139" t="s">
        <v>181</v>
      </c>
      <c r="Q19" s="128"/>
      <c r="R19" s="86" t="s">
        <v>1</v>
      </c>
      <c r="S19" s="87">
        <v>2</v>
      </c>
      <c r="T19" s="128"/>
      <c r="U19" s="86" t="s">
        <v>1</v>
      </c>
      <c r="V19" s="87">
        <v>3</v>
      </c>
      <c r="W19" s="88">
        <f t="shared" si="15"/>
        <v>18</v>
      </c>
      <c r="X19" s="88">
        <f t="shared" si="16"/>
        <v>16</v>
      </c>
      <c r="Y19" s="88">
        <f t="shared" si="17"/>
        <v>10</v>
      </c>
      <c r="Z19" s="88">
        <f t="shared" si="18"/>
        <v>11</v>
      </c>
      <c r="AA19" s="88" t="str">
        <f t="shared" si="19"/>
        <v/>
      </c>
      <c r="AB19" s="88">
        <f t="shared" si="20"/>
        <v>7</v>
      </c>
      <c r="AC19" s="152" t="str">
        <f>IF(ISNUMBER($W19),INDEX($F$17:$G$98,$W19,AC$1),"-")</f>
        <v>prsity</v>
      </c>
      <c r="AD19" s="114" t="str">
        <f>IF(ISNUMBER($X19),INDEX($I$17:$J$98,$X19,AD$1),"-")</f>
        <v>porosity</v>
      </c>
      <c r="AE19" s="114" t="str">
        <f>IF(ISNUMBER($Y19),INDEX($L$17:$M$98,$Y19,AE$1),"-")</f>
        <v>prsity</v>
      </c>
      <c r="AF19" s="114" t="str">
        <f>IF(ISNUMBER($Z19),INDEX($O$17:$P$98,$Z19,AF$1),"-")</f>
        <v>prsity</v>
      </c>
      <c r="AG19" s="163" t="str">
        <f>IF(ISNUMBER($AA19),INDEX($R$17:$S$98,$AA19,AG$1),"-")</f>
        <v>-</v>
      </c>
      <c r="AH19" s="163" t="str">
        <f>IF(ISNUMBER(AB19),INDEX($U$17:$V$98,AB19,AH$1),"-")</f>
        <v>prsity</v>
      </c>
      <c r="AI19" s="89"/>
      <c r="AJ19" s="89">
        <f>IF(ISNUMBER($W19),INDEX($F$17:$G$98,$W19,AJ$1),"-")</f>
        <v>0.25</v>
      </c>
      <c r="AK19" s="89">
        <f>IF(ISNUMBER($X19),INDEX($I$17:$J$98,$X19,AK$1),"-")</f>
        <v>0.37</v>
      </c>
      <c r="AL19" s="89">
        <f>IF(ISNUMBER($Y19),INDEX($L$17:$M$98,$Y19,AL$1),"-")</f>
        <v>0.3</v>
      </c>
      <c r="AM19" s="89">
        <f>IF(ISNUMBER($Z19),INDEX($O$17:$P$98,$Z19,AM$1),"-")</f>
        <v>0.14000000000000001</v>
      </c>
      <c r="AN19" s="89" t="str">
        <f>IF(ISNUMBER(AA19),INDEX($R$17:$S$98,AA19,AN$1),"-")</f>
        <v>-</v>
      </c>
      <c r="AO19" s="89">
        <f>IF(ISNUMBER(AB19),INDEX($U$17:$V$98,AB19,AO$1),"-")</f>
        <v>0.3</v>
      </c>
      <c r="AP19" s="208" t="s">
        <v>2</v>
      </c>
      <c r="AQ19" s="88">
        <f>IF(INDEX($AC$17:$AI$98,$B19,AU$13)&lt;&gt;"-",MAX(AQ$16:AQ18)+1,0)</f>
        <v>1</v>
      </c>
      <c r="AR19" s="88">
        <f t="shared" si="21"/>
        <v>3</v>
      </c>
      <c r="AS19" s="88">
        <f t="shared" si="22"/>
        <v>14</v>
      </c>
      <c r="AT19" s="168">
        <f t="shared" si="23"/>
        <v>3</v>
      </c>
      <c r="AU19" s="185" t="str">
        <f>IF(ISNUMBER($AR19),INDEX($AC$17:$AJ$98,$AS19,AU$13),"")</f>
        <v>nstp</v>
      </c>
      <c r="AV19" s="187">
        <f>IF(ISNUMBER($AR19),INDEX($AJ$17:$AP$98,$AS19,AU$13),"")</f>
        <v>100</v>
      </c>
      <c r="AW19" s="180">
        <v>3</v>
      </c>
      <c r="AX19" s="146" t="str">
        <f t="shared" si="13"/>
        <v>nstp</v>
      </c>
      <c r="AY19" s="147">
        <f t="shared" si="14"/>
        <v>0</v>
      </c>
      <c r="AZ19" s="185" t="str">
        <f>IF($AW$16=1,IF(ISNUMBER($AY19),INDEX($AU$17:$AV$98,$AW19,AZ$13),""),"")</f>
        <v>nstp</v>
      </c>
      <c r="BA19" s="187">
        <f>IF($AW$16=1,IF(ISNUMBER($AY19),INDEX($AU$17:$AV$98,$AW19,BA$13),""),"")</f>
        <v>100</v>
      </c>
      <c r="BB19" s="147"/>
      <c r="BC19" s="146" t="str">
        <f t="shared" si="24"/>
        <v>t (out)</v>
      </c>
      <c r="BD19" s="147"/>
      <c r="BE19" s="147"/>
      <c r="BF19" s="147"/>
      <c r="BG19" s="147"/>
      <c r="BH19" s="147"/>
      <c r="BI19" s="147"/>
    </row>
    <row r="20" spans="1:61" s="51" customFormat="1" ht="9.9499999999999993" customHeight="1" x14ac:dyDescent="0.25">
      <c r="A20" s="147" t="s">
        <v>214</v>
      </c>
      <c r="B20" s="84">
        <f t="shared" si="12"/>
        <v>4</v>
      </c>
      <c r="C20" s="125" t="s">
        <v>92</v>
      </c>
      <c r="D20" s="121" t="s">
        <v>144</v>
      </c>
      <c r="E20" s="123"/>
      <c r="F20" s="86" t="s">
        <v>120</v>
      </c>
      <c r="G20" s="87" t="s">
        <v>171</v>
      </c>
      <c r="H20" s="123"/>
      <c r="I20" s="86" t="s">
        <v>67</v>
      </c>
      <c r="J20" s="91">
        <v>1</v>
      </c>
      <c r="K20" s="123"/>
      <c r="L20" s="92" t="s">
        <v>69</v>
      </c>
      <c r="M20" s="139">
        <v>31</v>
      </c>
      <c r="N20" s="123"/>
      <c r="O20" s="92" t="s">
        <v>67</v>
      </c>
      <c r="P20" s="139">
        <v>1</v>
      </c>
      <c r="Q20" s="123"/>
      <c r="R20" s="86" t="s">
        <v>67</v>
      </c>
      <c r="S20" s="87">
        <v>1</v>
      </c>
      <c r="T20" s="123"/>
      <c r="U20" s="86" t="s">
        <v>74</v>
      </c>
      <c r="V20" s="87">
        <v>100</v>
      </c>
      <c r="W20" s="88">
        <f t="shared" si="15"/>
        <v>61</v>
      </c>
      <c r="X20" s="88">
        <f t="shared" si="16"/>
        <v>20</v>
      </c>
      <c r="Y20" s="88" t="str">
        <f t="shared" si="17"/>
        <v/>
      </c>
      <c r="Z20" s="88" t="str">
        <f t="shared" si="18"/>
        <v/>
      </c>
      <c r="AA20" s="88" t="str">
        <f t="shared" si="19"/>
        <v/>
      </c>
      <c r="AB20" s="88" t="str">
        <f t="shared" si="20"/>
        <v/>
      </c>
      <c r="AC20" s="152" t="str">
        <f>IF(ISNUMBER($W20),INDEX($F$17:$G$98,$W20,AC$1),"-")</f>
        <v>source_concentration</v>
      </c>
      <c r="AD20" s="114" t="str">
        <f>IF(ISNUMBER($X20),INDEX($I$17:$J$98,$X20,AD$1),"-")</f>
        <v>source_concentration</v>
      </c>
      <c r="AE20" s="114" t="str">
        <f>IF(ISNUMBER($Y20),INDEX($L$17:$M$98,$Y20,AE$1),"-")</f>
        <v>-</v>
      </c>
      <c r="AF20" s="114" t="str">
        <f>IF(ISNUMBER($Z20),INDEX($O$17:$P$98,$Z20,AF$1),"-")</f>
        <v>-</v>
      </c>
      <c r="AG20" s="163" t="str">
        <f>IF(ISNUMBER($AA20),INDEX($R$17:$S$98,$AA20,AG$1),"-")</f>
        <v>-</v>
      </c>
      <c r="AH20" s="163" t="str">
        <f>IF(ISNUMBER(AB20),INDEX($U$17:$V$98,AB20,AH$1),"-")</f>
        <v>-</v>
      </c>
      <c r="AI20" s="89"/>
      <c r="AJ20" s="89" t="str">
        <f>IF(ISNUMBER($W20),INDEX($F$17:$G$98,$W20,AJ$1),"-")</f>
        <v>-</v>
      </c>
      <c r="AK20" s="89">
        <f>IF(ISNUMBER($X20),INDEX($I$17:$J$98,$X20,AK$1),"-")</f>
        <v>0.05</v>
      </c>
      <c r="AL20" s="89" t="str">
        <f>IF(ISNUMBER($Y20),INDEX($L$17:$M$98,$Y20,AL$1),"-")</f>
        <v>-</v>
      </c>
      <c r="AM20" s="89" t="str">
        <f>IF(ISNUMBER($Z20),INDEX($O$17:$P$98,$Z20,AM$1),"-")</f>
        <v>-</v>
      </c>
      <c r="AN20" s="89" t="str">
        <f>IF(ISNUMBER(AA20),INDEX($R$17:$S$98,AA20,AN$1),"-")</f>
        <v>-</v>
      </c>
      <c r="AO20" s="89" t="str">
        <f>IF(ISNUMBER(AB20),INDEX($U$17:$V$98,AB20,AO$1),"-")</f>
        <v>-</v>
      </c>
      <c r="AP20" s="208" t="s">
        <v>2</v>
      </c>
      <c r="AQ20" s="88">
        <f>IF(INDEX($AC$17:$AI$98,$B20,AU$13)&lt;&gt;"-",MAX(AQ$16:AQ19)+1,0)</f>
        <v>0</v>
      </c>
      <c r="AR20" s="88">
        <f t="shared" si="21"/>
        <v>4</v>
      </c>
      <c r="AS20" s="88">
        <f t="shared" si="22"/>
        <v>18</v>
      </c>
      <c r="AT20" s="168">
        <f t="shared" si="23"/>
        <v>4</v>
      </c>
      <c r="AU20" s="185" t="str">
        <f>IF(ISNUMBER($AR20),INDEX($AC$17:$AJ$98,$AS20,AU$13),"")</f>
        <v>nlay</v>
      </c>
      <c r="AV20" s="187">
        <f>IF(ISNUMBER($AR20),INDEX($AJ$17:$AP$98,$AS20,AU$13),"")</f>
        <v>1</v>
      </c>
      <c r="AW20" s="180">
        <v>4</v>
      </c>
      <c r="AX20" s="146" t="str">
        <f t="shared" si="13"/>
        <v>nlay</v>
      </c>
      <c r="AY20" s="147">
        <f t="shared" si="14"/>
        <v>0</v>
      </c>
      <c r="AZ20" s="185" t="str">
        <f>IF($AW$16=1,IF(ISNUMBER($AY20),INDEX($AU$17:$AV$98,$AW20,AZ$13),""),"")</f>
        <v>nlay</v>
      </c>
      <c r="BA20" s="187">
        <f>IF($AW$16=1,IF(ISNUMBER($AY20),INDEX($AU$17:$AV$98,$AW20,BA$13),""),"")</f>
        <v>1</v>
      </c>
      <c r="BB20" s="147"/>
      <c r="BC20" s="146" t="str">
        <f t="shared" si="24"/>
        <v>z1</v>
      </c>
      <c r="BD20" s="147"/>
      <c r="BE20" s="147"/>
      <c r="BF20" s="147"/>
      <c r="BG20" s="147"/>
      <c r="BH20" s="147"/>
      <c r="BI20" s="147"/>
    </row>
    <row r="21" spans="1:61" s="51" customFormat="1" ht="9.9499999999999993" customHeight="1" x14ac:dyDescent="0.25">
      <c r="A21" s="147" t="s">
        <v>215</v>
      </c>
      <c r="B21" s="84">
        <f t="shared" si="12"/>
        <v>5</v>
      </c>
      <c r="C21" s="126" t="s">
        <v>91</v>
      </c>
      <c r="D21" s="121" t="s">
        <v>141</v>
      </c>
      <c r="E21" s="123"/>
      <c r="F21" s="86" t="s">
        <v>122</v>
      </c>
      <c r="G21" s="91" t="s">
        <v>172</v>
      </c>
      <c r="H21" s="123"/>
      <c r="I21" s="86" t="s">
        <v>69</v>
      </c>
      <c r="J21" s="91">
        <v>1</v>
      </c>
      <c r="K21" s="123"/>
      <c r="L21" s="92" t="s">
        <v>68</v>
      </c>
      <c r="M21" s="139">
        <v>46</v>
      </c>
      <c r="N21" s="123"/>
      <c r="O21" s="92" t="s">
        <v>69</v>
      </c>
      <c r="P21" s="139">
        <v>100</v>
      </c>
      <c r="Q21" s="123"/>
      <c r="R21" s="86" t="s">
        <v>69</v>
      </c>
      <c r="S21" s="87">
        <v>1</v>
      </c>
      <c r="T21" s="123"/>
      <c r="U21" s="86" t="s">
        <v>251</v>
      </c>
      <c r="V21" s="87">
        <v>555</v>
      </c>
      <c r="W21" s="88">
        <f t="shared" si="15"/>
        <v>22</v>
      </c>
      <c r="X21" s="88">
        <f t="shared" si="16"/>
        <v>17</v>
      </c>
      <c r="Y21" s="88" t="str">
        <f t="shared" si="17"/>
        <v/>
      </c>
      <c r="Z21" s="88" t="str">
        <f t="shared" si="18"/>
        <v/>
      </c>
      <c r="AA21" s="88" t="str">
        <f t="shared" si="19"/>
        <v/>
      </c>
      <c r="AB21" s="88" t="str">
        <f t="shared" si="20"/>
        <v/>
      </c>
      <c r="AC21" s="152" t="str">
        <f>IF(ISNUMBER($W21),INDEX($F$17:$G$98,$W21,AC$1),"-")</f>
        <v>bulk_density</v>
      </c>
      <c r="AD21" s="114" t="str">
        <f>IF(ISNUMBER($X21),INDEX($I$17:$J$98,$X21,AD$1),"-")</f>
        <v>bulk_density</v>
      </c>
      <c r="AE21" s="114" t="str">
        <f>IF(ISNUMBER($Y21),INDEX($L$17:$M$98,$Y21,AE$1),"-")</f>
        <v>-</v>
      </c>
      <c r="AF21" s="114" t="str">
        <f>IF(ISNUMBER($Z21),INDEX($O$17:$P$98,$Z21,AF$1),"-")</f>
        <v>-</v>
      </c>
      <c r="AG21" s="163" t="str">
        <f>IF(ISNUMBER($AA21),INDEX($R$17:$S$98,$AA21,AG$1),"-")</f>
        <v>-</v>
      </c>
      <c r="AH21" s="163" t="str">
        <f>IF(ISNUMBER(AB21),INDEX($U$17:$V$98,AB21,AH$1),"-")</f>
        <v>-</v>
      </c>
      <c r="AI21" s="89"/>
      <c r="AJ21" s="89">
        <f>IF(ISNUMBER($W21),INDEX($F$17:$G$98,$W21,AJ$1),"-")</f>
        <v>0</v>
      </c>
      <c r="AK21" s="89">
        <f>IF(ISNUMBER($X21),INDEX($I$17:$J$98,$X21,AK$1),"-")</f>
        <v>1.587</v>
      </c>
      <c r="AL21" s="89" t="str">
        <f>IF(ISNUMBER($Y21),INDEX($L$17:$M$98,$Y21,AL$1),"-")</f>
        <v>-</v>
      </c>
      <c r="AM21" s="89" t="str">
        <f>IF(ISNUMBER($Z21),INDEX($O$17:$P$98,$Z21,AM$1),"-")</f>
        <v>-</v>
      </c>
      <c r="AN21" s="89" t="str">
        <f>IF(ISNUMBER(AA21),INDEX($R$17:$S$98,AA21,AN$1),"-")</f>
        <v>-</v>
      </c>
      <c r="AO21" s="89" t="str">
        <f>IF(ISNUMBER(AB21),INDEX($U$17:$V$98,AB21,AO$1),"-")</f>
        <v>-</v>
      </c>
      <c r="AP21" s="208" t="s">
        <v>2</v>
      </c>
      <c r="AQ21" s="88">
        <f>IF(INDEX($AC$17:$AI$98,$B21,AU$13)&lt;&gt;"-",MAX(AQ$16:AQ20)+1,0)</f>
        <v>0</v>
      </c>
      <c r="AR21" s="88">
        <f t="shared" si="21"/>
        <v>5</v>
      </c>
      <c r="AS21" s="88">
        <f t="shared" si="22"/>
        <v>19</v>
      </c>
      <c r="AT21" s="168">
        <f t="shared" si="23"/>
        <v>5</v>
      </c>
      <c r="AU21" s="185" t="str">
        <f>IF(ISNUMBER($AR21),INDEX($AC$17:$AJ$98,$AS21,AU$13),"")</f>
        <v>ncol</v>
      </c>
      <c r="AV21" s="187">
        <f>IF(ISNUMBER($AR21),INDEX($AJ$17:$AP$98,$AS21,AU$13),"")</f>
        <v>40</v>
      </c>
      <c r="AW21" s="180">
        <f>AW20+1</f>
        <v>5</v>
      </c>
      <c r="AX21" s="146" t="str">
        <f t="shared" si="13"/>
        <v>ncol</v>
      </c>
      <c r="AY21" s="147">
        <f t="shared" si="14"/>
        <v>0</v>
      </c>
      <c r="AZ21" s="185" t="str">
        <f>IF($AW$16=1,IF(ISNUMBER($AY21),INDEX($AU$17:$AV$98,$AW21,AZ$13),""),"")</f>
        <v>ncol</v>
      </c>
      <c r="BA21" s="187">
        <f>IF($AW$16=1,IF(ISNUMBER($AY21),INDEX($AU$17:$AV$98,$AW21,BA$13),""),"")</f>
        <v>40</v>
      </c>
      <c r="BB21" s="147"/>
      <c r="BC21" s="146" t="str">
        <f t="shared" si="24"/>
        <v>x1</v>
      </c>
      <c r="BD21" s="147"/>
      <c r="BE21" s="147"/>
      <c r="BF21" s="147"/>
      <c r="BG21" s="147"/>
      <c r="BH21" s="147"/>
      <c r="BI21" s="147"/>
    </row>
    <row r="22" spans="1:61" s="51" customFormat="1" ht="9.9499999999999993" customHeight="1" x14ac:dyDescent="0.25">
      <c r="A22" s="147" t="s">
        <v>216</v>
      </c>
      <c r="B22" s="84">
        <f t="shared" si="12"/>
        <v>6</v>
      </c>
      <c r="C22" s="125" t="s">
        <v>136</v>
      </c>
      <c r="D22" s="121" t="s">
        <v>142</v>
      </c>
      <c r="E22" s="123"/>
      <c r="F22" s="86" t="s">
        <v>1</v>
      </c>
      <c r="G22" s="91">
        <v>1</v>
      </c>
      <c r="H22" s="123"/>
      <c r="I22" s="86" t="s">
        <v>68</v>
      </c>
      <c r="J22" s="91">
        <v>101</v>
      </c>
      <c r="K22" s="123"/>
      <c r="L22" s="90" t="s">
        <v>17</v>
      </c>
      <c r="M22" s="101">
        <v>10</v>
      </c>
      <c r="N22" s="123"/>
      <c r="O22" s="92" t="s">
        <v>68</v>
      </c>
      <c r="P22" s="139">
        <v>100</v>
      </c>
      <c r="Q22" s="123"/>
      <c r="R22" s="86" t="s">
        <v>68</v>
      </c>
      <c r="S22" s="87">
        <v>101</v>
      </c>
      <c r="T22" s="123"/>
      <c r="U22" s="86" t="s">
        <v>252</v>
      </c>
      <c r="V22" s="87">
        <v>1</v>
      </c>
      <c r="W22" s="88">
        <f t="shared" si="15"/>
        <v>63</v>
      </c>
      <c r="X22" s="88">
        <f t="shared" si="16"/>
        <v>28</v>
      </c>
      <c r="Y22" s="88" t="str">
        <f t="shared" si="17"/>
        <v/>
      </c>
      <c r="Z22" s="88" t="str">
        <f t="shared" si="18"/>
        <v/>
      </c>
      <c r="AA22" s="88" t="str">
        <f t="shared" si="19"/>
        <v/>
      </c>
      <c r="AB22" s="88" t="str">
        <f t="shared" si="20"/>
        <v/>
      </c>
      <c r="AC22" s="152" t="str">
        <f>IF(ISNUMBER($W22),INDEX($F$17:$G$98,$W22,AC$1),"-")</f>
        <v>freundlich</v>
      </c>
      <c r="AD22" s="114" t="str">
        <f>IF(ISNUMBER($X22),INDEX($I$17:$J$98,$X22,AD$1),"-")</f>
        <v>freundlich</v>
      </c>
      <c r="AE22" s="114" t="str">
        <f>IF(ISNUMBER($Y22),INDEX($L$17:$M$98,$Y22,AE$1),"-")</f>
        <v>-</v>
      </c>
      <c r="AF22" s="114" t="str">
        <f>IF(ISNUMBER($Z22),INDEX($O$17:$P$98,$Z22,AF$1),"-")</f>
        <v>-</v>
      </c>
      <c r="AG22" s="163" t="str">
        <f>IF(ISNUMBER($AA22),INDEX($R$17:$S$98,$AA22,AG$1),"-")</f>
        <v>-</v>
      </c>
      <c r="AH22" s="163" t="str">
        <f>IF(ISNUMBER(AB22),INDEX($U$17:$V$98,AB22,AH$1),"-")</f>
        <v>-</v>
      </c>
      <c r="AI22" s="89"/>
      <c r="AJ22" s="89" t="str">
        <f>IF(ISNUMBER($W22),INDEX($F$17:$G$98,$W22,AJ$1),"-")</f>
        <v>-</v>
      </c>
      <c r="AK22" s="89">
        <f>IF(ISNUMBER($X22),INDEX($I$17:$J$98,$X22,AK$1),"-")</f>
        <v>0.3</v>
      </c>
      <c r="AL22" s="89" t="str">
        <f>IF(ISNUMBER($Y22),INDEX($L$17:$M$98,$Y22,AL$1),"-")</f>
        <v>-</v>
      </c>
      <c r="AM22" s="89" t="str">
        <f>IF(ISNUMBER($Z22),INDEX($O$17:$P$98,$Z22,AM$1),"-")</f>
        <v>-</v>
      </c>
      <c r="AN22" s="89" t="str">
        <f>IF(ISNUMBER(AA22),INDEX($R$17:$S$98,AA22,AN$1),"-")</f>
        <v>-</v>
      </c>
      <c r="AO22" s="89" t="str">
        <f>IF(ISNUMBER(AB22),INDEX($U$17:$V$98,AB22,AO$1),"-")</f>
        <v>-</v>
      </c>
      <c r="AP22" s="208" t="s">
        <v>2</v>
      </c>
      <c r="AQ22" s="88">
        <f>IF(INDEX($AC$17:$AI$98,$B22,AU$13)&lt;&gt;"-",MAX(AQ$16:AQ21)+1,0)</f>
        <v>0</v>
      </c>
      <c r="AR22" s="88">
        <f t="shared" si="21"/>
        <v>6</v>
      </c>
      <c r="AS22" s="88">
        <f t="shared" si="22"/>
        <v>20</v>
      </c>
      <c r="AT22" s="168">
        <f t="shared" si="23"/>
        <v>6</v>
      </c>
      <c r="AU22" s="185" t="str">
        <f>IF(ISNUMBER($AR22),INDEX($AC$17:$AJ$98,$AS22,AU$13),"")</f>
        <v>nrow</v>
      </c>
      <c r="AV22" s="187">
        <f>IF(ISNUMBER($AR22),INDEX($AJ$17:$AP$98,$AS22,AU$13),"")</f>
        <v>20</v>
      </c>
      <c r="AW22" s="180">
        <f t="shared" ref="AW22:AW26" si="25">AW21+1</f>
        <v>6</v>
      </c>
      <c r="AX22" s="146" t="str">
        <f t="shared" si="13"/>
        <v>nrow</v>
      </c>
      <c r="AY22" s="147">
        <f t="shared" si="14"/>
        <v>0</v>
      </c>
      <c r="AZ22" s="185" t="str">
        <f>IF($AW$16=1,IF(ISNUMBER($AY22),INDEX($AU$17:$AV$98,$AW22,AZ$13),""),"")</f>
        <v>nrow</v>
      </c>
      <c r="BA22" s="187">
        <f>IF($AW$16=1,IF(ISNUMBER($AY22),INDEX($AU$17:$AV$98,$AW22,BA$13),""),"")</f>
        <v>20</v>
      </c>
      <c r="BB22" s="147"/>
      <c r="BC22" s="146" t="str">
        <f t="shared" si="24"/>
        <v>y1</v>
      </c>
      <c r="BD22" s="147"/>
      <c r="BE22" s="147"/>
      <c r="BF22" s="147"/>
      <c r="BG22" s="147"/>
      <c r="BH22" s="147"/>
      <c r="BI22" s="147"/>
    </row>
    <row r="23" spans="1:61" s="51" customFormat="1" ht="9.9499999999999993" customHeight="1" x14ac:dyDescent="0.2">
      <c r="A23" s="147" t="s">
        <v>147</v>
      </c>
      <c r="B23" s="84">
        <f t="shared" si="12"/>
        <v>7</v>
      </c>
      <c r="C23" s="125" t="s">
        <v>150</v>
      </c>
      <c r="D23" s="156" t="s">
        <v>147</v>
      </c>
      <c r="E23" s="123"/>
      <c r="F23" s="86" t="s">
        <v>67</v>
      </c>
      <c r="G23" s="91">
        <v>1</v>
      </c>
      <c r="H23" s="128"/>
      <c r="I23" s="86" t="s">
        <v>85</v>
      </c>
      <c r="J23" s="91">
        <v>160</v>
      </c>
      <c r="K23" s="128"/>
      <c r="L23" s="90" t="s">
        <v>18</v>
      </c>
      <c r="M23" s="101">
        <v>10</v>
      </c>
      <c r="N23" s="123"/>
      <c r="O23" s="92" t="s">
        <v>17</v>
      </c>
      <c r="P23" s="139">
        <v>10</v>
      </c>
      <c r="Q23" s="123"/>
      <c r="R23" s="86" t="s">
        <v>17</v>
      </c>
      <c r="S23" s="87">
        <v>0.16</v>
      </c>
      <c r="T23" s="123"/>
      <c r="U23" s="86" t="s">
        <v>71</v>
      </c>
      <c r="V23" s="87">
        <v>0.3</v>
      </c>
      <c r="W23" s="88" t="str">
        <f t="shared" si="15"/>
        <v/>
      </c>
      <c r="X23" s="88" t="str">
        <f t="shared" si="16"/>
        <v/>
      </c>
      <c r="Y23" s="88" t="str">
        <f t="shared" si="17"/>
        <v/>
      </c>
      <c r="Z23" s="88" t="str">
        <f t="shared" si="18"/>
        <v/>
      </c>
      <c r="AA23" s="88" t="str">
        <f t="shared" si="19"/>
        <v/>
      </c>
      <c r="AB23" s="88" t="str">
        <f t="shared" si="20"/>
        <v/>
      </c>
      <c r="AC23" s="152" t="str">
        <f>IF(ISNUMBER($W23),INDEX($F$17:$G$98,$W23,AC$1),"-")</f>
        <v>-</v>
      </c>
      <c r="AD23" s="114" t="str">
        <f>IF(ISNUMBER($X23),INDEX($I$17:$J$98,$X23,AD$1),"-")</f>
        <v>-</v>
      </c>
      <c r="AE23" s="114" t="str">
        <f>IF(ISNUMBER($Y23),INDEX($L$17:$M$98,$Y23,AE$1),"-")</f>
        <v>-</v>
      </c>
      <c r="AF23" s="114" t="str">
        <f>IF(ISNUMBER($Z23),INDEX($O$17:$P$98,$Z23,AF$1),"-")</f>
        <v>-</v>
      </c>
      <c r="AG23" s="163" t="str">
        <f>IF(ISNUMBER($AA23),INDEX($R$17:$S$98,$AA23,AG$1),"-")</f>
        <v>-</v>
      </c>
      <c r="AH23" s="163" t="str">
        <f>IF(ISNUMBER(AB23),INDEX($U$17:$V$98,AB23,AH$1),"-")</f>
        <v>-</v>
      </c>
      <c r="AI23" s="89"/>
      <c r="AJ23" s="89" t="str">
        <f>IF(ISNUMBER($W23),INDEX($F$17:$G$98,$W23,AJ$1),"-")</f>
        <v>-</v>
      </c>
      <c r="AK23" s="89" t="str">
        <f>IF(ISNUMBER($X23),INDEX($I$17:$J$98,$X23,AK$1),"-")</f>
        <v>-</v>
      </c>
      <c r="AL23" s="89" t="str">
        <f>IF(ISNUMBER($Y23),INDEX($L$17:$M$98,$Y23,AL$1),"-")</f>
        <v>-</v>
      </c>
      <c r="AM23" s="89" t="str">
        <f>IF(ISNUMBER($Z23),INDEX($O$17:$P$98,$Z23,AM$1),"-")</f>
        <v>-</v>
      </c>
      <c r="AN23" s="89" t="str">
        <f>IF(ISNUMBER(AA23),INDEX($R$17:$S$98,AA23,AN$1),"-")</f>
        <v>-</v>
      </c>
      <c r="AO23" s="89" t="str">
        <f>IF(ISNUMBER(AB23),INDEX($U$17:$V$98,AB23,AO$1),"-")</f>
        <v>-</v>
      </c>
      <c r="AP23" s="208" t="s">
        <v>2</v>
      </c>
      <c r="AQ23" s="88">
        <f>IF(INDEX($AC$17:$AI$98,$B23,AU$13)&lt;&gt;"-",MAX(AQ$16:AQ22)+1,0)</f>
        <v>0</v>
      </c>
      <c r="AR23" s="88">
        <f t="shared" si="21"/>
        <v>7</v>
      </c>
      <c r="AS23" s="88">
        <f t="shared" si="22"/>
        <v>21</v>
      </c>
      <c r="AT23" s="168">
        <f t="shared" si="23"/>
        <v>7</v>
      </c>
      <c r="AU23" s="185" t="str">
        <f>IF(ISNUMBER($AR23),INDEX($AC$17:$AJ$98,$AS23,AU$13),"")</f>
        <v>delv</v>
      </c>
      <c r="AV23" s="187">
        <f>IF(ISNUMBER($AR23),INDEX($AJ$17:$AP$98,$AS23,AU$13),"")</f>
        <v>1</v>
      </c>
      <c r="AW23" s="180">
        <f t="shared" si="25"/>
        <v>7</v>
      </c>
      <c r="AX23" s="146" t="str">
        <f t="shared" si="13"/>
        <v>delv</v>
      </c>
      <c r="AY23" s="147">
        <f t="shared" si="14"/>
        <v>0</v>
      </c>
      <c r="AZ23" s="185" t="str">
        <f>IF($AW$16=1,IF(ISNUMBER($AY23),INDEX($AU$17:$AV$98,$AW23,AZ$13),""),"")</f>
        <v>delv</v>
      </c>
      <c r="BA23" s="187">
        <f>IF($AW$16=1,IF(ISNUMBER($AY23),INDEX($AU$17:$AV$98,$AW23,BA$13),""),"")</f>
        <v>1</v>
      </c>
      <c r="BB23" s="147"/>
      <c r="BC23" s="146" t="str">
        <f t="shared" si="24"/>
        <v>z2</v>
      </c>
      <c r="BD23" s="147"/>
      <c r="BE23" s="147"/>
      <c r="BF23" s="147"/>
      <c r="BG23" s="147"/>
      <c r="BH23" s="147"/>
      <c r="BI23" s="147"/>
    </row>
    <row r="24" spans="1:61" s="51" customFormat="1" ht="9.9499999999999993" customHeight="1" x14ac:dyDescent="0.2">
      <c r="A24" s="147" t="s">
        <v>149</v>
      </c>
      <c r="B24" s="84">
        <f t="shared" si="12"/>
        <v>8</v>
      </c>
      <c r="C24" s="126" t="s">
        <v>152</v>
      </c>
      <c r="D24" s="121" t="s">
        <v>149</v>
      </c>
      <c r="E24" s="123"/>
      <c r="F24" s="86" t="s">
        <v>68</v>
      </c>
      <c r="G24" s="91">
        <v>101</v>
      </c>
      <c r="H24" s="128"/>
      <c r="I24" s="86" t="s">
        <v>86</v>
      </c>
      <c r="J24" s="91">
        <v>1340</v>
      </c>
      <c r="K24" s="128"/>
      <c r="L24" s="90" t="s">
        <v>153</v>
      </c>
      <c r="M24" s="101">
        <v>10</v>
      </c>
      <c r="N24" s="123"/>
      <c r="O24" s="92" t="s">
        <v>18</v>
      </c>
      <c r="P24" s="139">
        <v>10</v>
      </c>
      <c r="Q24" s="123"/>
      <c r="R24" s="86" t="s">
        <v>18</v>
      </c>
      <c r="S24" s="87">
        <v>1</v>
      </c>
      <c r="T24" s="123"/>
      <c r="U24" s="86" t="s">
        <v>16</v>
      </c>
      <c r="V24" s="87">
        <v>1</v>
      </c>
      <c r="W24" s="88" t="str">
        <f t="shared" si="15"/>
        <v/>
      </c>
      <c r="X24" s="88" t="str">
        <f t="shared" si="16"/>
        <v/>
      </c>
      <c r="Y24" s="88" t="str">
        <f t="shared" si="17"/>
        <v/>
      </c>
      <c r="Z24" s="88" t="str">
        <f t="shared" si="18"/>
        <v/>
      </c>
      <c r="AA24" s="88" t="str">
        <f t="shared" si="19"/>
        <v/>
      </c>
      <c r="AB24" s="88" t="str">
        <f t="shared" si="20"/>
        <v/>
      </c>
      <c r="AC24" s="152" t="str">
        <f>IF(ISNUMBER($W24),INDEX($F$17:$G$98,$W24,AC$1),"-")</f>
        <v>-</v>
      </c>
      <c r="AD24" s="114" t="str">
        <f>IF(ISNUMBER($X24),INDEX($I$17:$J$98,$X24,AD$1),"-")</f>
        <v>-</v>
      </c>
      <c r="AE24" s="114" t="str">
        <f>IF(ISNUMBER($Y24),INDEX($L$17:$M$98,$Y24,AE$1),"-")</f>
        <v>-</v>
      </c>
      <c r="AF24" s="114" t="str">
        <f>IF(ISNUMBER($Z24),INDEX($O$17:$P$98,$Z24,AF$1),"-")</f>
        <v>-</v>
      </c>
      <c r="AG24" s="163" t="str">
        <f>IF(ISNUMBER($AA24),INDEX($R$17:$S$98,$AA24,AG$1),"-")</f>
        <v>-</v>
      </c>
      <c r="AH24" s="163" t="str">
        <f>IF(ISNUMBER(AB24),INDEX($U$17:$V$98,AB24,AH$1),"-")</f>
        <v>-</v>
      </c>
      <c r="AI24" s="89"/>
      <c r="AJ24" s="89" t="str">
        <f>IF(ISNUMBER($W24),INDEX($F$17:$G$98,$W24,AJ$1),"-")</f>
        <v>-</v>
      </c>
      <c r="AK24" s="89" t="str">
        <f>IF(ISNUMBER($X24),INDEX($I$17:$J$98,$X24,AK$1),"-")</f>
        <v>-</v>
      </c>
      <c r="AL24" s="89" t="str">
        <f>IF(ISNUMBER($Y24),INDEX($L$17:$M$98,$Y24,AL$1),"-")</f>
        <v>-</v>
      </c>
      <c r="AM24" s="89" t="str">
        <f>IF(ISNUMBER($Z24),INDEX($O$17:$P$98,$Z24,AM$1),"-")</f>
        <v>-</v>
      </c>
      <c r="AN24" s="89" t="str">
        <f>IF(ISNUMBER(AA24),INDEX($R$17:$S$98,AA24,AN$1),"-")</f>
        <v>-</v>
      </c>
      <c r="AO24" s="89" t="str">
        <f>IF(ISNUMBER(AB24),INDEX($U$17:$V$98,AB24,AO$1),"-")</f>
        <v>-</v>
      </c>
      <c r="AP24" s="208" t="s">
        <v>2</v>
      </c>
      <c r="AQ24" s="88">
        <f>IF(INDEX($AC$17:$AI$98,$B24,AU$13)&lt;&gt;"-",MAX(AQ$16:AQ23)+1,0)</f>
        <v>0</v>
      </c>
      <c r="AR24" s="88">
        <f t="shared" si="21"/>
        <v>8</v>
      </c>
      <c r="AS24" s="88">
        <f t="shared" si="22"/>
        <v>22</v>
      </c>
      <c r="AT24" s="168">
        <f t="shared" si="23"/>
        <v>8</v>
      </c>
      <c r="AU24" s="185" t="str">
        <f>IF(ISNUMBER($AR24),INDEX($AC$17:$AJ$98,$AS24,AU$13),"")</f>
        <v>delr</v>
      </c>
      <c r="AV24" s="187">
        <f>IF(ISNUMBER($AR24),INDEX($AJ$17:$AP$98,$AS24,AU$13),"")</f>
        <v>1</v>
      </c>
      <c r="AW24" s="180">
        <f t="shared" si="25"/>
        <v>8</v>
      </c>
      <c r="AX24" s="146" t="str">
        <f t="shared" si="13"/>
        <v>delr</v>
      </c>
      <c r="AY24" s="147">
        <f t="shared" si="14"/>
        <v>0</v>
      </c>
      <c r="AZ24" s="185" t="str">
        <f>IF($AW$16=1,IF(ISNUMBER($AY24),INDEX($AU$17:$AV$98,$AW24,AZ$13),""),"")</f>
        <v>delr</v>
      </c>
      <c r="BA24" s="187">
        <f>IF($AW$16=1,IF(ISNUMBER($AY24),INDEX($AU$17:$AV$98,$AW24,BA$13),""),"")</f>
        <v>1</v>
      </c>
      <c r="BB24" s="147"/>
      <c r="BC24" s="146" t="str">
        <f t="shared" si="24"/>
        <v>x2</v>
      </c>
      <c r="BD24" s="147"/>
      <c r="BE24" s="147"/>
      <c r="BF24" s="147"/>
      <c r="BG24" s="147"/>
      <c r="BH24" s="147"/>
      <c r="BI24" s="147"/>
    </row>
    <row r="25" spans="1:61" s="51" customFormat="1" ht="9.9499999999999993" customHeight="1" x14ac:dyDescent="0.25">
      <c r="A25" s="147" t="s">
        <v>217</v>
      </c>
      <c r="B25" s="84">
        <f t="shared" si="12"/>
        <v>9</v>
      </c>
      <c r="C25" s="125" t="s">
        <v>146</v>
      </c>
      <c r="D25" s="121" t="s">
        <v>143</v>
      </c>
      <c r="E25" s="123"/>
      <c r="F25" s="86" t="s">
        <v>69</v>
      </c>
      <c r="G25" s="91">
        <v>1</v>
      </c>
      <c r="H25" s="123"/>
      <c r="I25" s="86" t="s">
        <v>87</v>
      </c>
      <c r="J25" s="91">
        <v>1</v>
      </c>
      <c r="K25" s="123"/>
      <c r="L25" s="86" t="s">
        <v>70</v>
      </c>
      <c r="M25" s="91">
        <v>0</v>
      </c>
      <c r="N25" s="123"/>
      <c r="O25" s="92" t="s">
        <v>153</v>
      </c>
      <c r="P25" s="139">
        <v>1</v>
      </c>
      <c r="Q25" s="123"/>
      <c r="R25" s="86" t="s">
        <v>70</v>
      </c>
      <c r="S25" s="87">
        <v>1</v>
      </c>
      <c r="T25" s="123"/>
      <c r="U25" s="86" t="s">
        <v>18</v>
      </c>
      <c r="V25" s="87">
        <v>1</v>
      </c>
      <c r="W25" s="88" t="str">
        <f t="shared" si="15"/>
        <v/>
      </c>
      <c r="X25" s="88" t="str">
        <f t="shared" si="16"/>
        <v/>
      </c>
      <c r="Y25" s="88" t="str">
        <f t="shared" si="17"/>
        <v/>
      </c>
      <c r="Z25" s="88" t="str">
        <f t="shared" si="18"/>
        <v/>
      </c>
      <c r="AA25" s="88" t="str">
        <f t="shared" si="19"/>
        <v/>
      </c>
      <c r="AB25" s="88" t="str">
        <f t="shared" si="20"/>
        <v/>
      </c>
      <c r="AC25" s="152" t="str">
        <f>IF(ISNUMBER($W25),INDEX($F$17:$G$98,$W25,AC$1),"-")</f>
        <v>-</v>
      </c>
      <c r="AD25" s="114" t="str">
        <f>IF(ISNUMBER($X25),INDEX($I$17:$J$98,$X25,AD$1),"-")</f>
        <v>-</v>
      </c>
      <c r="AE25" s="114" t="str">
        <f>IF(ISNUMBER($Y25),INDEX($L$17:$M$98,$Y25,AE$1),"-")</f>
        <v>-</v>
      </c>
      <c r="AF25" s="114" t="str">
        <f>IF(ISNUMBER($Z25),INDEX($O$17:$P$98,$Z25,AF$1),"-")</f>
        <v>-</v>
      </c>
      <c r="AG25" s="163" t="str">
        <f>IF(ISNUMBER($AA25),INDEX($R$17:$S$98,$AA25,AG$1),"-")</f>
        <v>-</v>
      </c>
      <c r="AH25" s="163" t="str">
        <f>IF(ISNUMBER(AB25),INDEX($U$17:$V$98,AB25,AH$1),"-")</f>
        <v>-</v>
      </c>
      <c r="AI25" s="89"/>
      <c r="AJ25" s="89" t="str">
        <f>IF(ISNUMBER($W25),INDEX($F$17:$G$98,$W25,AJ$1),"-")</f>
        <v>-</v>
      </c>
      <c r="AK25" s="89" t="str">
        <f>IF(ISNUMBER($X25),INDEX($I$17:$J$98,$X25,AK$1),"-")</f>
        <v>-</v>
      </c>
      <c r="AL25" s="89" t="str">
        <f>IF(ISNUMBER($Y25),INDEX($L$17:$M$98,$Y25,AL$1),"-")</f>
        <v>-</v>
      </c>
      <c r="AM25" s="89" t="str">
        <f>IF(ISNUMBER($Z25),INDEX($O$17:$P$98,$Z25,AM$1),"-")</f>
        <v>-</v>
      </c>
      <c r="AN25" s="89" t="str">
        <f>IF(ISNUMBER(AA25),INDEX($R$17:$S$98,AA25,AN$1),"-")</f>
        <v>-</v>
      </c>
      <c r="AO25" s="89" t="str">
        <f>IF(ISNUMBER(AB25),INDEX($U$17:$V$98,AB25,AO$1),"-")</f>
        <v>-</v>
      </c>
      <c r="AP25" s="208" t="s">
        <v>2</v>
      </c>
      <c r="AQ25" s="88">
        <f>IF(INDEX($AC$17:$AI$98,$B25,AU$13)&lt;&gt;"-",MAX(AQ$16:AQ24)+1,0)</f>
        <v>0</v>
      </c>
      <c r="AR25" s="88">
        <f t="shared" si="21"/>
        <v>9</v>
      </c>
      <c r="AS25" s="88">
        <f t="shared" si="22"/>
        <v>23</v>
      </c>
      <c r="AT25" s="168">
        <f t="shared" si="23"/>
        <v>9</v>
      </c>
      <c r="AU25" s="185" t="str">
        <f>IF(ISNUMBER($AR25),INDEX($AC$17:$AJ$98,$AS25,AU$13),"")</f>
        <v>delc</v>
      </c>
      <c r="AV25" s="187">
        <f>IF(ISNUMBER($AR25),INDEX($AJ$17:$AP$98,$AS25,AU$13),"")</f>
        <v>1</v>
      </c>
      <c r="AW25" s="180">
        <f t="shared" si="25"/>
        <v>9</v>
      </c>
      <c r="AX25" s="146" t="str">
        <f t="shared" si="13"/>
        <v>delc</v>
      </c>
      <c r="AY25" s="147">
        <f t="shared" si="14"/>
        <v>0</v>
      </c>
      <c r="AZ25" s="185" t="str">
        <f>IF($AW$16=1,IF(ISNUMBER($AY25),INDEX($AU$17:$AV$98,$AW25,AZ$13),""),"")</f>
        <v>delc</v>
      </c>
      <c r="BA25" s="187">
        <f>IF($AW$16=1,IF(ISNUMBER($AY25),INDEX($AU$17:$AV$98,$AW25,BA$13),""),"")</f>
        <v>1</v>
      </c>
      <c r="BB25" s="147"/>
      <c r="BC25" s="146" t="str">
        <f t="shared" si="24"/>
        <v>y2</v>
      </c>
      <c r="BD25" s="147"/>
      <c r="BE25" s="147"/>
      <c r="BF25" s="147"/>
      <c r="BG25" s="147"/>
      <c r="BH25" s="147"/>
      <c r="BI25" s="147"/>
    </row>
    <row r="26" spans="1:61" s="51" customFormat="1" ht="9.9499999999999993" customHeight="1" x14ac:dyDescent="0.2">
      <c r="A26" s="147" t="s">
        <v>145</v>
      </c>
      <c r="B26" s="84">
        <f t="shared" si="12"/>
        <v>10</v>
      </c>
      <c r="C26" s="125" t="s">
        <v>151</v>
      </c>
      <c r="D26" s="156" t="s">
        <v>145</v>
      </c>
      <c r="E26" s="123"/>
      <c r="F26" s="86" t="s">
        <v>85</v>
      </c>
      <c r="G26" s="91">
        <v>2</v>
      </c>
      <c r="H26" s="123"/>
      <c r="I26" s="86" t="s">
        <v>17</v>
      </c>
      <c r="J26" s="91">
        <v>0.16</v>
      </c>
      <c r="K26" s="123"/>
      <c r="L26" s="86" t="s">
        <v>71</v>
      </c>
      <c r="M26" s="91">
        <v>0.3</v>
      </c>
      <c r="N26" s="123"/>
      <c r="O26" s="92" t="s">
        <v>70</v>
      </c>
      <c r="P26" s="139">
        <v>0</v>
      </c>
      <c r="Q26" s="123"/>
      <c r="R26" s="86" t="s">
        <v>34</v>
      </c>
      <c r="S26" s="87">
        <v>0</v>
      </c>
      <c r="T26" s="123"/>
      <c r="U26" s="86" t="s">
        <v>17</v>
      </c>
      <c r="V26" s="87">
        <v>1</v>
      </c>
      <c r="W26" s="88" t="str">
        <f t="shared" si="15"/>
        <v/>
      </c>
      <c r="X26" s="88" t="str">
        <f t="shared" si="16"/>
        <v/>
      </c>
      <c r="Y26" s="88" t="str">
        <f t="shared" si="17"/>
        <v/>
      </c>
      <c r="Z26" s="88" t="str">
        <f t="shared" si="18"/>
        <v/>
      </c>
      <c r="AA26" s="88" t="str">
        <f t="shared" si="19"/>
        <v/>
      </c>
      <c r="AB26" s="88" t="str">
        <f t="shared" si="20"/>
        <v/>
      </c>
      <c r="AC26" s="152" t="str">
        <f>IF(ISNUMBER($W26),INDEX($F$17:$G$98,$W26,AC$1),"-")</f>
        <v>-</v>
      </c>
      <c r="AD26" s="114" t="str">
        <f>IF(ISNUMBER($X26),INDEX($I$17:$J$98,$X26,AD$1),"-")</f>
        <v>-</v>
      </c>
      <c r="AE26" s="114" t="str">
        <f>IF(ISNUMBER($Y26),INDEX($L$17:$M$98,$Y26,AE$1),"-")</f>
        <v>-</v>
      </c>
      <c r="AF26" s="114" t="str">
        <f>IF(ISNUMBER($Z26),INDEX($O$17:$P$98,$Z26,AF$1),"-")</f>
        <v>-</v>
      </c>
      <c r="AG26" s="163" t="str">
        <f>IF(ISNUMBER($AA26),INDEX($R$17:$S$98,$AA26,AG$1),"-")</f>
        <v>-</v>
      </c>
      <c r="AH26" s="163" t="str">
        <f>IF(ISNUMBER(AB26),INDEX($U$17:$V$98,AB26,AH$1),"-")</f>
        <v>-</v>
      </c>
      <c r="AI26" s="89"/>
      <c r="AJ26" s="89" t="str">
        <f>IF(ISNUMBER($W26),INDEX($F$17:$G$98,$W26,AJ$1),"-")</f>
        <v>-</v>
      </c>
      <c r="AK26" s="89" t="str">
        <f>IF(ISNUMBER($X26),INDEX($I$17:$J$98,$X26,AK$1),"-")</f>
        <v>-</v>
      </c>
      <c r="AL26" s="89" t="str">
        <f>IF(ISNUMBER($Y26),INDEX($L$17:$M$98,$Y26,AL$1),"-")</f>
        <v>-</v>
      </c>
      <c r="AM26" s="89" t="str">
        <f>IF(ISNUMBER($Z26),INDEX($O$17:$P$98,$Z26,AM$1),"-")</f>
        <v>-</v>
      </c>
      <c r="AN26" s="89" t="str">
        <f>IF(ISNUMBER(AA26),INDEX($R$17:$S$98,AA26,AN$1),"-")</f>
        <v>-</v>
      </c>
      <c r="AO26" s="89" t="str">
        <f>IF(ISNUMBER(AB26),INDEX($U$17:$V$98,AB26,AO$1),"-")</f>
        <v>-</v>
      </c>
      <c r="AP26" s="208" t="s">
        <v>2</v>
      </c>
      <c r="AQ26" s="88">
        <f>IF(INDEX($AC$17:$AI$98,$B26,AU$13)&lt;&gt;"-",MAX(AQ$16:AQ25)+1,0)</f>
        <v>0</v>
      </c>
      <c r="AR26" s="88">
        <f t="shared" si="21"/>
        <v>10</v>
      </c>
      <c r="AS26" s="88">
        <f t="shared" si="22"/>
        <v>30</v>
      </c>
      <c r="AT26" s="168">
        <f t="shared" si="23"/>
        <v>10</v>
      </c>
      <c r="AU26" s="185" t="str">
        <f>IF(ISNUMBER($AR26),INDEX($AC$17:$AJ$98,$AS26,AU$13),"")</f>
        <v>k33</v>
      </c>
      <c r="AV26" s="187" t="str">
        <f>IF(ISNUMBER($AR26),INDEX($AJ$17:$AP$98,$AS26,AU$13),"")</f>
        <v>-</v>
      </c>
      <c r="AW26" s="180">
        <f t="shared" si="25"/>
        <v>10</v>
      </c>
      <c r="AX26" s="146" t="str">
        <f t="shared" si="13"/>
        <v>k33</v>
      </c>
      <c r="AY26" s="147">
        <f t="shared" si="14"/>
        <v>0</v>
      </c>
      <c r="AZ26" s="185" t="str">
        <f>IF($AW$16=1,IF(ISNUMBER($AY26),INDEX($AU$17:$AV$98,$AW26,AZ$13),""),"")</f>
        <v>k33</v>
      </c>
      <c r="BA26" s="187" t="str">
        <f>IF($AW$16=1,IF(ISNUMBER($AY26),INDEX($AU$17:$AV$98,$AW26,BA$13),""),"")</f>
        <v>-</v>
      </c>
      <c r="BB26" s="147"/>
      <c r="BC26" s="146" t="str">
        <f t="shared" si="24"/>
        <v>K</v>
      </c>
      <c r="BD26" s="147"/>
      <c r="BE26" s="147"/>
      <c r="BF26" s="147"/>
      <c r="BG26" s="147"/>
      <c r="BH26" s="147"/>
      <c r="BI26" s="147"/>
    </row>
    <row r="27" spans="1:61" s="51" customFormat="1" ht="9.9499999999999993" customHeight="1" x14ac:dyDescent="0.25">
      <c r="A27" s="147" t="s">
        <v>218</v>
      </c>
      <c r="B27" s="84">
        <f t="shared" si="12"/>
        <v>11</v>
      </c>
      <c r="C27" s="155" t="s">
        <v>66</v>
      </c>
      <c r="D27" s="154" t="s">
        <v>199</v>
      </c>
      <c r="E27" s="123"/>
      <c r="F27" s="86" t="s">
        <v>86</v>
      </c>
      <c r="G27" s="91">
        <v>3</v>
      </c>
      <c r="H27" s="123"/>
      <c r="I27" s="86" t="s">
        <v>18</v>
      </c>
      <c r="J27" s="91">
        <v>0.16</v>
      </c>
      <c r="K27" s="123"/>
      <c r="L27" s="92" t="s">
        <v>0</v>
      </c>
      <c r="M27" s="139">
        <v>365</v>
      </c>
      <c r="N27" s="123"/>
      <c r="O27" s="92" t="s">
        <v>71</v>
      </c>
      <c r="P27" s="139">
        <v>0.14000000000000001</v>
      </c>
      <c r="Q27" s="123"/>
      <c r="R27" s="86" t="s">
        <v>204</v>
      </c>
      <c r="S27" s="87">
        <v>0.1</v>
      </c>
      <c r="T27" s="123"/>
      <c r="U27" s="86" t="s">
        <v>81</v>
      </c>
      <c r="V27" s="87">
        <v>-1</v>
      </c>
      <c r="W27" s="88">
        <f t="shared" si="15"/>
        <v>23</v>
      </c>
      <c r="X27" s="88">
        <f t="shared" si="16"/>
        <v>18</v>
      </c>
      <c r="Y27" s="88" t="str">
        <f t="shared" si="17"/>
        <v/>
      </c>
      <c r="Z27" s="88" t="str">
        <f t="shared" si="18"/>
        <v/>
      </c>
      <c r="AA27" s="88" t="str">
        <f t="shared" si="19"/>
        <v/>
      </c>
      <c r="AB27" s="88" t="str">
        <f t="shared" si="20"/>
        <v/>
      </c>
      <c r="AC27" s="152" t="str">
        <f>IF(ISNUMBER($W27),INDEX($F$17:$G$98,$W27,AC$1),"-")</f>
        <v>distribution_coefficient</v>
      </c>
      <c r="AD27" s="114" t="str">
        <f>IF(ISNUMBER($X27),INDEX($I$17:$J$98,$X27,AD$1),"-")</f>
        <v>distribution_coefficient</v>
      </c>
      <c r="AE27" s="114" t="str">
        <f>IF(ISNUMBER($Y27),INDEX($L$17:$M$98,$Y27,AE$1),"-")</f>
        <v>-</v>
      </c>
      <c r="AF27" s="114" t="str">
        <f>IF(ISNUMBER($Z27),INDEX($O$17:$P$98,$Z27,AF$1),"-")</f>
        <v>-</v>
      </c>
      <c r="AG27" s="163" t="str">
        <f>IF(ISNUMBER($AA27),INDEX($R$17:$S$98,$AA27,AG$1),"-")</f>
        <v>-</v>
      </c>
      <c r="AH27" s="163" t="str">
        <f>IF(ISNUMBER(AB27),INDEX($U$17:$V$98,AB27,AH$1),"-")</f>
        <v>-</v>
      </c>
      <c r="AI27" s="89"/>
      <c r="AJ27" s="89">
        <f>IF(ISNUMBER($W27),INDEX($F$17:$G$98,$W27,AJ$1),"-")</f>
        <v>0</v>
      </c>
      <c r="AK27" s="89">
        <f>IF(ISNUMBER($X27),INDEX($I$17:$J$98,$X27,AK$1),"-")</f>
        <v>0.93300000000000005</v>
      </c>
      <c r="AL27" s="89" t="str">
        <f>IF(ISNUMBER($Y27),INDEX($L$17:$M$98,$Y27,AL$1),"-")</f>
        <v>-</v>
      </c>
      <c r="AM27" s="89" t="str">
        <f>IF(ISNUMBER($Z27),INDEX($O$17:$P$98,$Z27,AM$1),"-")</f>
        <v>-</v>
      </c>
      <c r="AN27" s="89" t="str">
        <f>IF(ISNUMBER(AA27),INDEX($R$17:$S$98,AA27,AN$1),"-")</f>
        <v>-</v>
      </c>
      <c r="AO27" s="89" t="str">
        <f>IF(ISNUMBER(AB27),INDEX($U$17:$V$98,AB27,AO$1),"-")</f>
        <v>-</v>
      </c>
      <c r="AP27" s="208" t="s">
        <v>2</v>
      </c>
      <c r="AQ27" s="88">
        <f>IF(INDEX($AC$17:$AI$98,$B27,AU$13)&lt;&gt;"-",MAX(AQ$16:AQ26)+1,0)</f>
        <v>0</v>
      </c>
      <c r="AR27" s="88">
        <f t="shared" si="21"/>
        <v>11</v>
      </c>
      <c r="AS27" s="88">
        <f t="shared" si="22"/>
        <v>45</v>
      </c>
      <c r="AT27" s="168">
        <f t="shared" si="23"/>
        <v>11</v>
      </c>
      <c r="AU27" s="185" t="str">
        <f>IF(ISNUMBER($AR27),INDEX($AC$17:$AJ$98,$AS27,AU$13),"")</f>
        <v>mixelm</v>
      </c>
      <c r="AV27" s="187">
        <f>IF(ISNUMBER($AR27),INDEX($AJ$17:$AP$98,$AS27,AU$13),"")</f>
        <v>-1</v>
      </c>
      <c r="AW27" s="180"/>
      <c r="AX27" s="146" t="str">
        <f t="shared" si="13"/>
        <v>mixelm</v>
      </c>
      <c r="AY27" s="147">
        <f t="shared" si="14"/>
        <v>0</v>
      </c>
      <c r="AZ27" s="185" t="str">
        <f>IF($AW$16=1,IF(ISNUMBER($AY27),INDEX($AU$17:$AV$98,$AW27,AZ$13),""),"")</f>
        <v>mixelm</v>
      </c>
      <c r="BA27" s="187">
        <f>IF($AW$16=1,IF(ISNUMBER($AY27),INDEX($AU$17:$AV$98,$AW27,BA$13),""),"")</f>
        <v>-1</v>
      </c>
      <c r="BB27" s="147"/>
      <c r="BC27" s="146" t="str">
        <f t="shared" si="24"/>
        <v xml:space="preserve">   ←</v>
      </c>
      <c r="BD27" s="147"/>
      <c r="BE27" s="147"/>
      <c r="BF27" s="147"/>
      <c r="BG27" s="147"/>
      <c r="BH27" s="147"/>
      <c r="BI27" s="147"/>
    </row>
    <row r="28" spans="1:61" s="51" customFormat="1" ht="9.9499999999999993" customHeight="1" x14ac:dyDescent="0.15">
      <c r="A28" s="199" t="s">
        <v>259</v>
      </c>
      <c r="B28" s="84">
        <f t="shared" si="12"/>
        <v>12</v>
      </c>
      <c r="C28" s="125" t="s">
        <v>1</v>
      </c>
      <c r="D28" s="131" t="s">
        <v>2</v>
      </c>
      <c r="E28" s="123"/>
      <c r="F28" s="86" t="s">
        <v>87</v>
      </c>
      <c r="G28" s="91">
        <v>4</v>
      </c>
      <c r="H28" s="123"/>
      <c r="I28" s="86" t="s">
        <v>70</v>
      </c>
      <c r="J28" s="91">
        <v>1</v>
      </c>
      <c r="K28" s="123"/>
      <c r="L28" s="92" t="s">
        <v>1</v>
      </c>
      <c r="M28" s="140">
        <v>2</v>
      </c>
      <c r="N28" s="123"/>
      <c r="O28" s="92" t="s">
        <v>0</v>
      </c>
      <c r="P28" s="139">
        <v>365</v>
      </c>
      <c r="Q28" s="123"/>
      <c r="R28" s="86" t="s">
        <v>205</v>
      </c>
      <c r="S28" s="87">
        <v>1</v>
      </c>
      <c r="T28" s="123"/>
      <c r="U28" s="86" t="s">
        <v>253</v>
      </c>
      <c r="V28" s="87" t="s">
        <v>250</v>
      </c>
      <c r="W28" s="88">
        <f t="shared" si="15"/>
        <v>6</v>
      </c>
      <c r="X28" s="88">
        <f t="shared" si="16"/>
        <v>3</v>
      </c>
      <c r="Y28" s="88">
        <f t="shared" si="17"/>
        <v>12</v>
      </c>
      <c r="Z28" s="88">
        <f t="shared" si="18"/>
        <v>20</v>
      </c>
      <c r="AA28" s="88">
        <f t="shared" si="19"/>
        <v>3</v>
      </c>
      <c r="AB28" s="88">
        <f t="shared" si="20"/>
        <v>3</v>
      </c>
      <c r="AC28" s="152" t="str">
        <f>IF(ISNUMBER($W28),INDEX($F$17:$G$98,$W28,AC$1),"-")</f>
        <v>nper</v>
      </c>
      <c r="AD28" s="114" t="str">
        <f>IF(ISNUMBER($X28),INDEX($I$17:$J$98,$X28,AD$1),"-")</f>
        <v>nper</v>
      </c>
      <c r="AE28" s="114" t="str">
        <f>IF(ISNUMBER($Y28),INDEX($L$17:$M$98,$Y28,AE$1),"-")</f>
        <v>nper</v>
      </c>
      <c r="AF28" s="114" t="str">
        <f>IF(ISNUMBER($Z28),INDEX($O$17:$P$98,$Z28,AF$1),"-")</f>
        <v>nper</v>
      </c>
      <c r="AG28" s="163" t="str">
        <f>IF(ISNUMBER($AA28),INDEX($R$17:$S$98,$AA28,AG$1),"-")</f>
        <v>nper</v>
      </c>
      <c r="AH28" s="163" t="str">
        <f>IF(ISNUMBER(AB28),INDEX($U$17:$V$98,AB28,AH$1),"-")</f>
        <v>nper</v>
      </c>
      <c r="AI28" s="89"/>
      <c r="AJ28" s="89">
        <f>IF(ISNUMBER($W28),INDEX($F$17:$G$98,$W28,AJ$1),"-")</f>
        <v>1</v>
      </c>
      <c r="AK28" s="89">
        <f>IF(ISNUMBER($X28),INDEX($I$17:$J$98,$X28,AK$1),"-")</f>
        <v>2</v>
      </c>
      <c r="AL28" s="89">
        <f>IF(ISNUMBER($Y28),INDEX($L$17:$M$98,$Y28,AL$1),"-")</f>
        <v>2</v>
      </c>
      <c r="AM28" s="89" t="str">
        <f>IF(ISNUMBER($Z28),INDEX($O$17:$P$98,$Z28,AM$1),"-")</f>
        <v>len(perlen)</v>
      </c>
      <c r="AN28" s="89">
        <f>IF(ISNUMBER(AA28),INDEX($R$17:$S$98,AA28,AN$1),"-")</f>
        <v>2</v>
      </c>
      <c r="AO28" s="89">
        <f>IF(ISNUMBER(AB28),INDEX($U$17:$V$98,AB28,AO$1),"-")</f>
        <v>3</v>
      </c>
      <c r="AP28" s="208" t="s">
        <v>2</v>
      </c>
      <c r="AQ28" s="88">
        <f>IF(INDEX($AC$17:$AI$98,$B28,AU$13)&lt;&gt;"-",MAX(AQ$16:AQ27)+1,0)</f>
        <v>2</v>
      </c>
      <c r="AR28" s="88">
        <f t="shared" si="21"/>
        <v>12</v>
      </c>
      <c r="AS28" s="88">
        <f t="shared" si="22"/>
        <v>63</v>
      </c>
      <c r="AT28" s="168">
        <f t="shared" si="23"/>
        <v>12</v>
      </c>
      <c r="AU28" s="185" t="str">
        <f>IF(ISNUMBER($AR28),INDEX($AC$17:$AJ$98,$AS28,AU$13),"")</f>
        <v>mt_tunit</v>
      </c>
      <c r="AV28" s="187" t="str">
        <f>IF(ISNUMBER($AR28),INDEX($AJ$17:$AP$98,$AS28,AU$13),"")</f>
        <v>'D'</v>
      </c>
      <c r="AW28" s="180"/>
      <c r="AX28" s="146" t="str">
        <f t="shared" si="13"/>
        <v>mt_tunit</v>
      </c>
      <c r="AY28" s="147">
        <f t="shared" si="14"/>
        <v>0</v>
      </c>
      <c r="AZ28" s="185" t="str">
        <f>IF($AW$16=1,IF(ISNUMBER($AY28),INDEX($AU$17:$AV$98,$AW28,AZ$13),""),"")</f>
        <v>mt_tunit</v>
      </c>
      <c r="BA28" s="187" t="str">
        <f>IF($AW$16=1,IF(ISNUMBER($AY28),INDEX($AU$17:$AV$98,$AW28,BA$13),""),"")</f>
        <v>'D'</v>
      </c>
      <c r="BB28" s="147"/>
      <c r="BC28" s="146" t="str">
        <f t="shared" si="24"/>
        <v xml:space="preserve">   ←</v>
      </c>
      <c r="BD28" s="147"/>
      <c r="BE28" s="147"/>
      <c r="BF28" s="147"/>
      <c r="BG28" s="147"/>
      <c r="BH28" s="147"/>
      <c r="BI28" s="147"/>
    </row>
    <row r="29" spans="1:61" s="51" customFormat="1" ht="9.9499999999999993" customHeight="1" x14ac:dyDescent="0.15">
      <c r="A29" s="147" t="s">
        <v>241</v>
      </c>
      <c r="B29" s="84">
        <f t="shared" si="12"/>
        <v>13</v>
      </c>
      <c r="C29" s="125" t="s">
        <v>0</v>
      </c>
      <c r="D29" s="131" t="s">
        <v>2</v>
      </c>
      <c r="E29" s="123"/>
      <c r="F29" s="86" t="s">
        <v>16</v>
      </c>
      <c r="G29" s="91"/>
      <c r="H29" s="123"/>
      <c r="I29" s="86" t="s">
        <v>34</v>
      </c>
      <c r="J29" s="91">
        <v>0</v>
      </c>
      <c r="K29" s="123"/>
      <c r="L29" s="86" t="s">
        <v>50</v>
      </c>
      <c r="M29" s="91">
        <v>1</v>
      </c>
      <c r="N29" s="123"/>
      <c r="O29" s="92" t="s">
        <v>50</v>
      </c>
      <c r="P29" s="139">
        <v>1</v>
      </c>
      <c r="Q29" s="123"/>
      <c r="R29" s="86" t="s">
        <v>90</v>
      </c>
      <c r="S29" s="87">
        <v>0.37</v>
      </c>
      <c r="T29" s="123"/>
      <c r="U29" s="86" t="s">
        <v>67</v>
      </c>
      <c r="V29" s="87">
        <v>1</v>
      </c>
      <c r="W29" s="88">
        <f t="shared" si="15"/>
        <v>19</v>
      </c>
      <c r="X29" s="88">
        <f t="shared" si="16"/>
        <v>22</v>
      </c>
      <c r="Y29" s="88">
        <f t="shared" si="17"/>
        <v>11</v>
      </c>
      <c r="Z29" s="88">
        <f t="shared" si="18"/>
        <v>12</v>
      </c>
      <c r="AA29" s="88" t="str">
        <f t="shared" si="19"/>
        <v/>
      </c>
      <c r="AB29" s="88" t="str">
        <f t="shared" si="20"/>
        <v/>
      </c>
      <c r="AC29" s="152" t="str">
        <f>IF(ISNUMBER($W29),INDEX($F$17:$G$98,$W29,AC$1),"-")</f>
        <v>perlen</v>
      </c>
      <c r="AD29" s="114" t="str">
        <f>IF(ISNUMBER($X29),INDEX($I$17:$J$98,$X29,AD$1),"-")</f>
        <v>perlen</v>
      </c>
      <c r="AE29" s="114" t="str">
        <f>IF(ISNUMBER($Y29),INDEX($L$17:$M$98,$Y29,AE$1),"-")</f>
        <v>perlen</v>
      </c>
      <c r="AF29" s="114" t="str">
        <f>IF(ISNUMBER($Z29),INDEX($O$17:$P$98,$Z29,AF$1),"-")</f>
        <v>perlen</v>
      </c>
      <c r="AG29" s="163" t="str">
        <f>IF(ISNUMBER($AA29),INDEX($R$17:$S$98,$AA29,AG$1),"-")</f>
        <v>-</v>
      </c>
      <c r="AH29" s="163" t="str">
        <f>IF(ISNUMBER(AB29),INDEX($U$17:$V$98,AB29,AH$1),"-")</f>
        <v>-</v>
      </c>
      <c r="AI29" s="89"/>
      <c r="AJ29" s="89">
        <f>IF(ISNUMBER($W29),INDEX($F$17:$G$98,$W29,AJ$1),"-")</f>
        <v>2000</v>
      </c>
      <c r="AK29" s="89" t="str">
        <f>IF(ISNUMBER($X29),INDEX($I$17:$J$98,$X29,AK$1),"-")</f>
        <v>160 , 1340</v>
      </c>
      <c r="AL29" s="89">
        <f>IF(ISNUMBER($Y29),INDEX($L$17:$M$98,$Y29,AL$1),"-")</f>
        <v>365</v>
      </c>
      <c r="AM29" s="89">
        <f>IF(ISNUMBER($Z29),INDEX($O$17:$P$98,$Z29,AM$1),"-")</f>
        <v>365</v>
      </c>
      <c r="AN29" s="89" t="str">
        <f>IF(ISNUMBER(AA29),INDEX($R$17:$S$98,AA29,AN$1),"-")</f>
        <v>-</v>
      </c>
      <c r="AO29" s="89" t="str">
        <f>IF(ISNUMBER(AB29),INDEX($U$17:$V$98,AB29,AO$1),"-")</f>
        <v>-</v>
      </c>
      <c r="AP29" s="208" t="s">
        <v>2</v>
      </c>
      <c r="AQ29" s="88">
        <f>IF(INDEX($AC$17:$AI$98,$B29,AU$13)&lt;&gt;"-",MAX(AQ$16:AQ28)+1,0)</f>
        <v>0</v>
      </c>
      <c r="AR29" s="88">
        <f t="shared" si="21"/>
        <v>13</v>
      </c>
      <c r="AS29" s="88">
        <f t="shared" si="22"/>
        <v>64</v>
      </c>
      <c r="AT29" s="168">
        <f t="shared" si="23"/>
        <v>13</v>
      </c>
      <c r="AU29" s="185" t="str">
        <f>IF(ISNUMBER($AR29),INDEX($AC$17:$AJ$98,$AS29,AU$13),"")</f>
        <v>mt_lunit</v>
      </c>
      <c r="AV29" s="187" t="str">
        <f>IF(ISNUMBER($AR29),INDEX($AJ$17:$AP$98,$AS29,AU$13),"")</f>
        <v>'M'</v>
      </c>
      <c r="AW29" s="180"/>
      <c r="AX29" s="146" t="str">
        <f t="shared" si="13"/>
        <v>mt_lunit</v>
      </c>
      <c r="AY29" s="147">
        <f t="shared" si="14"/>
        <v>0</v>
      </c>
      <c r="AZ29" s="185" t="str">
        <f>IF($AW$16=1,IF(ISNUMBER($AY29),INDEX($AU$17:$AV$98,$AW29,AZ$13),""),"")</f>
        <v>mt_lunit</v>
      </c>
      <c r="BA29" s="187" t="str">
        <f>IF($AW$16=1,IF(ISNUMBER($AY29),INDEX($AU$17:$AV$98,$AW29,BA$13),""),"")</f>
        <v>'M'</v>
      </c>
      <c r="BB29" s="147"/>
      <c r="BC29" s="146" t="str">
        <f t="shared" si="24"/>
        <v xml:space="preserve">   ←</v>
      </c>
      <c r="BD29" s="147"/>
      <c r="BE29" s="147"/>
      <c r="BF29" s="147"/>
      <c r="BG29" s="147"/>
      <c r="BH29" s="147"/>
      <c r="BI29" s="147"/>
    </row>
    <row r="30" spans="1:61" s="51" customFormat="1" ht="9.9499999999999993" customHeight="1" x14ac:dyDescent="0.15">
      <c r="A30" s="147" t="s">
        <v>260</v>
      </c>
      <c r="B30" s="84">
        <f t="shared" si="12"/>
        <v>14</v>
      </c>
      <c r="C30" s="125" t="s">
        <v>74</v>
      </c>
      <c r="D30" s="131" t="s">
        <v>2</v>
      </c>
      <c r="E30" s="123"/>
      <c r="F30" s="86" t="s">
        <v>17</v>
      </c>
      <c r="G30" s="91">
        <v>10</v>
      </c>
      <c r="H30" s="123" t="s">
        <v>76</v>
      </c>
      <c r="I30" s="86" t="s">
        <v>88</v>
      </c>
      <c r="J30" s="91">
        <v>0.1</v>
      </c>
      <c r="K30" s="123"/>
      <c r="L30" s="86" t="s">
        <v>154</v>
      </c>
      <c r="M30" s="91">
        <v>1</v>
      </c>
      <c r="N30" s="123"/>
      <c r="O30" s="92" t="s">
        <v>154</v>
      </c>
      <c r="P30" s="139">
        <v>0.01</v>
      </c>
      <c r="Q30" s="123"/>
      <c r="R30" s="86" t="s">
        <v>206</v>
      </c>
      <c r="S30" s="87">
        <v>-2E-3</v>
      </c>
      <c r="T30" s="123"/>
      <c r="U30" s="86" t="s">
        <v>69</v>
      </c>
      <c r="V30" s="87">
        <v>20</v>
      </c>
      <c r="W30" s="88">
        <f t="shared" si="15"/>
        <v>31</v>
      </c>
      <c r="X30" s="88" t="str">
        <f t="shared" si="16"/>
        <v/>
      </c>
      <c r="Y30" s="88">
        <f t="shared" si="17"/>
        <v>19</v>
      </c>
      <c r="Z30" s="88">
        <f t="shared" si="18"/>
        <v>21</v>
      </c>
      <c r="AA30" s="88" t="str">
        <f t="shared" si="19"/>
        <v/>
      </c>
      <c r="AB30" s="88">
        <f t="shared" si="20"/>
        <v>4</v>
      </c>
      <c r="AC30" s="152" t="str">
        <f>IF(ISNUMBER($W30),INDEX($F$17:$G$98,$W30,AC$1),"-")</f>
        <v>nstp</v>
      </c>
      <c r="AD30" s="114" t="str">
        <f>IF(ISNUMBER($X30),INDEX($I$17:$J$98,$X30,AD$1),"-")</f>
        <v>-</v>
      </c>
      <c r="AE30" s="114" t="str">
        <f>IF(ISNUMBER($Y30),INDEX($L$17:$M$98,$Y30,AE$1),"-")</f>
        <v>nstp</v>
      </c>
      <c r="AF30" s="114" t="str">
        <f>IF(ISNUMBER($Z30),INDEX($O$17:$P$98,$Z30,AF$1),"-")</f>
        <v>nstp</v>
      </c>
      <c r="AG30" s="163" t="str">
        <f>IF(ISNUMBER($AA30),INDEX($R$17:$S$98,$AA30,AG$1),"-")</f>
        <v>-</v>
      </c>
      <c r="AH30" s="163" t="str">
        <f>IF(ISNUMBER(AB30),INDEX($U$17:$V$98,AB30,AH$1),"-")</f>
        <v>nstp</v>
      </c>
      <c r="AI30" s="89"/>
      <c r="AJ30" s="89">
        <f>IF(ISNUMBER($W30),INDEX($F$17:$G$98,$W30,AJ$1),"-")</f>
        <v>100</v>
      </c>
      <c r="AK30" s="89" t="str">
        <f>IF(ISNUMBER($X30),INDEX($I$17:$J$98,$X30,AK$1),"-")</f>
        <v>-</v>
      </c>
      <c r="AL30" s="89" t="str">
        <f>IF(ISNUMBER($Y30),INDEX($L$17:$M$98,$Y30,AL$1),"-")</f>
        <v>[2 , 730]</v>
      </c>
      <c r="AM30" s="89">
        <f>IF(ISNUMBER($Z30),INDEX($O$17:$P$98,$Z30,AM$1),"-")</f>
        <v>100</v>
      </c>
      <c r="AN30" s="89" t="str">
        <f>IF(ISNUMBER(AA30),INDEX($R$17:$S$98,AA30,AN$1),"-")</f>
        <v>-</v>
      </c>
      <c r="AO30" s="89">
        <f>IF(ISNUMBER(AB30),INDEX($U$17:$V$98,AB30,AO$1),"-")</f>
        <v>100</v>
      </c>
      <c r="AP30" s="208" t="s">
        <v>2</v>
      </c>
      <c r="AQ30" s="88">
        <f>IF(INDEX($AC$17:$AI$98,$B30,AU$13)&lt;&gt;"-",MAX(AQ$16:AQ29)+1,0)</f>
        <v>3</v>
      </c>
      <c r="AR30" s="88">
        <f t="shared" si="21"/>
        <v>14</v>
      </c>
      <c r="AS30" s="88">
        <f t="shared" si="22"/>
        <v>78</v>
      </c>
      <c r="AT30" s="168">
        <f t="shared" si="23"/>
        <v>14</v>
      </c>
      <c r="AU30" s="185" t="str">
        <f>IF(ISNUMBER($AR30),INDEX($AC$17:$AJ$98,$AS30,AU$13),"")</f>
        <v>perlen_mf</v>
      </c>
      <c r="AV30" s="187" t="str">
        <f>IF(ISNUMBER($AR30),INDEX($AJ$17:$AP$98,$AS30,AU$13),"")</f>
        <v>[1,18,10]</v>
      </c>
      <c r="AW30" s="180"/>
      <c r="AX30" s="146" t="str">
        <f t="shared" si="13"/>
        <v>perlen_mf</v>
      </c>
      <c r="AY30" s="147" t="str">
        <f t="shared" si="14"/>
        <v/>
      </c>
      <c r="AZ30" s="185" t="str">
        <f>IF($AW$16=1,IF(ISNUMBER($AY30),INDEX($AU$17:$AV$98,$AW30,AZ$13),""),"")</f>
        <v/>
      </c>
      <c r="BA30" s="187" t="str">
        <f>IF($AW$16=1,IF(ISNUMBER($AY30),INDEX($AU$17:$AV$98,$AW30,BA$13),""),"")</f>
        <v/>
      </c>
      <c r="BB30" s="147"/>
      <c r="BC30" s="146" t="str">
        <f t="shared" si="24"/>
        <v xml:space="preserve">   ←</v>
      </c>
      <c r="BD30" s="147"/>
      <c r="BE30" s="147"/>
      <c r="BF30" s="147"/>
      <c r="BG30" s="147"/>
      <c r="BH30" s="147"/>
      <c r="BI30" s="147"/>
    </row>
    <row r="31" spans="1:61" s="51" customFormat="1" ht="9.9499999999999993" customHeight="1" x14ac:dyDescent="0.15">
      <c r="A31" s="147" t="s">
        <v>237</v>
      </c>
      <c r="B31" s="84">
        <f t="shared" si="12"/>
        <v>15</v>
      </c>
      <c r="C31" s="125" t="s">
        <v>85</v>
      </c>
      <c r="D31" s="131" t="s">
        <v>2</v>
      </c>
      <c r="E31" s="123"/>
      <c r="F31" s="86" t="s">
        <v>18</v>
      </c>
      <c r="G31" s="91">
        <v>1</v>
      </c>
      <c r="H31" s="123" t="s">
        <v>50</v>
      </c>
      <c r="I31" s="86" t="s">
        <v>89</v>
      </c>
      <c r="J31" s="91">
        <v>0.01</v>
      </c>
      <c r="K31" s="123"/>
      <c r="L31" s="86" t="s">
        <v>155</v>
      </c>
      <c r="M31" s="91">
        <v>1000</v>
      </c>
      <c r="N31" s="123"/>
      <c r="O31" s="92" t="s">
        <v>155</v>
      </c>
      <c r="P31" s="139">
        <v>1000</v>
      </c>
      <c r="Q31" s="123"/>
      <c r="R31" s="86" t="s">
        <v>207</v>
      </c>
      <c r="S31" s="87">
        <v>160</v>
      </c>
      <c r="T31" s="123"/>
      <c r="U31" s="86" t="s">
        <v>68</v>
      </c>
      <c r="V31" s="87">
        <v>40</v>
      </c>
      <c r="W31" s="88">
        <f t="shared" si="15"/>
        <v>10</v>
      </c>
      <c r="X31" s="88">
        <f t="shared" si="16"/>
        <v>7</v>
      </c>
      <c r="Y31" s="88" t="str">
        <f t="shared" si="17"/>
        <v/>
      </c>
      <c r="Z31" s="88" t="str">
        <f t="shared" si="18"/>
        <v/>
      </c>
      <c r="AA31" s="88" t="str">
        <f t="shared" si="19"/>
        <v/>
      </c>
      <c r="AB31" s="88" t="str">
        <f t="shared" si="20"/>
        <v/>
      </c>
      <c r="AC31" s="152" t="str">
        <f>IF(ISNUMBER($W31),INDEX($F$17:$G$98,$W31,AC$1),"-")</f>
        <v>period1</v>
      </c>
      <c r="AD31" s="114" t="str">
        <f>IF(ISNUMBER($X31),INDEX($I$17:$J$98,$X31,AD$1),"-")</f>
        <v>period1</v>
      </c>
      <c r="AE31" s="114" t="str">
        <f>IF(ISNUMBER($Y31),INDEX($L$17:$M$98,$Y31,AE$1),"-")</f>
        <v>-</v>
      </c>
      <c r="AF31" s="114" t="str">
        <f>IF(ISNUMBER($Z31),INDEX($O$17:$P$98,$Z31,AF$1),"-")</f>
        <v>-</v>
      </c>
      <c r="AG31" s="163" t="str">
        <f>IF(ISNUMBER($AA31),INDEX($R$17:$S$98,$AA31,AG$1),"-")</f>
        <v>-</v>
      </c>
      <c r="AH31" s="163" t="str">
        <f>IF(ISNUMBER(AB31),INDEX($U$17:$V$98,AB31,AH$1),"-")</f>
        <v>-</v>
      </c>
      <c r="AI31" s="89"/>
      <c r="AJ31" s="89">
        <f>IF(ISNUMBER($W31),INDEX($F$17:$G$98,$W31,AJ$1),"-")</f>
        <v>2</v>
      </c>
      <c r="AK31" s="89">
        <f>IF(ISNUMBER($X31),INDEX($I$17:$J$98,$X31,AK$1),"-")</f>
        <v>160</v>
      </c>
      <c r="AL31" s="89" t="str">
        <f>IF(ISNUMBER($Y31),INDEX($L$17:$M$98,$Y31,AL$1),"-")</f>
        <v>-</v>
      </c>
      <c r="AM31" s="89" t="str">
        <f>IF(ISNUMBER($Z31),INDEX($O$17:$P$98,$Z31,AM$1),"-")</f>
        <v>-</v>
      </c>
      <c r="AN31" s="89" t="str">
        <f>IF(ISNUMBER(AA31),INDEX($R$17:$S$98,AA31,AN$1),"-")</f>
        <v>-</v>
      </c>
      <c r="AO31" s="89" t="str">
        <f>IF(ISNUMBER(AB31),INDEX($U$17:$V$98,AB31,AO$1),"-")</f>
        <v>-</v>
      </c>
      <c r="AP31" s="208" t="s">
        <v>2</v>
      </c>
      <c r="AQ31" s="88">
        <f>IF(INDEX($AC$17:$AI$98,$B31,AU$13)&lt;&gt;"-",MAX(AQ$16:AQ30)+1,0)</f>
        <v>0</v>
      </c>
      <c r="AR31" s="88" t="str">
        <f t="shared" si="21"/>
        <v/>
      </c>
      <c r="AS31" s="88" t="str">
        <f t="shared" si="22"/>
        <v/>
      </c>
      <c r="AT31" s="168" t="str">
        <f t="shared" si="23"/>
        <v/>
      </c>
      <c r="AU31" s="185" t="str">
        <f>IF(ISNUMBER($AR31),INDEX($AC$17:$AJ$98,$AS31,AU$13),"")</f>
        <v/>
      </c>
      <c r="AV31" s="178" t="str">
        <f>IF(ISNUMBER($AR31),INDEX($AJ$17:$AP$98,$AS31,AU$13),"")</f>
        <v/>
      </c>
      <c r="AW31" s="180">
        <v>1</v>
      </c>
      <c r="AX31" s="146" t="str">
        <f t="shared" si="13"/>
        <v>prsity</v>
      </c>
      <c r="AY31" s="147">
        <f t="shared" ref="AY31:AY58" si="26">IF(AND(ISNUMBER(AW31),AT31=""),AW31,IF(MATCH(AX31,$AX$17:$AX$98,0)&lt;&gt;AT31,"",0))</f>
        <v>1</v>
      </c>
      <c r="AZ31" s="185" t="str">
        <f>IF($AW$16=1,IF(ISNUMBER($AY31),INDEX($AU$17:$AV$98,$AW31,AZ$13),""),"")</f>
        <v>prsity</v>
      </c>
      <c r="BA31" s="178">
        <f>IF($AW$16=1,IF(ISNUMBER($AY31),INDEX($AU$17:$AV$98,$AW31,BA$13),""),"")</f>
        <v>0.3</v>
      </c>
      <c r="BB31" s="147"/>
      <c r="BC31" s="146" t="str">
        <f t="shared" si="24"/>
        <v>θ</v>
      </c>
      <c r="BD31" s="147"/>
      <c r="BE31" s="147"/>
      <c r="BF31" s="147"/>
      <c r="BG31" s="147"/>
      <c r="BH31" s="147"/>
      <c r="BI31" s="147"/>
    </row>
    <row r="32" spans="1:61" s="51" customFormat="1" ht="9.9499999999999993" customHeight="1" x14ac:dyDescent="0.15">
      <c r="A32" s="147" t="s">
        <v>238</v>
      </c>
      <c r="B32" s="84">
        <f t="shared" si="12"/>
        <v>16</v>
      </c>
      <c r="C32" s="125" t="s">
        <v>86</v>
      </c>
      <c r="D32" s="131" t="s">
        <v>2</v>
      </c>
      <c r="E32" s="123"/>
      <c r="F32" s="86" t="s">
        <v>70</v>
      </c>
      <c r="G32" s="91">
        <v>0</v>
      </c>
      <c r="H32" s="123" t="s">
        <v>71</v>
      </c>
      <c r="I32" s="86" t="s">
        <v>90</v>
      </c>
      <c r="J32" s="91">
        <v>0.37</v>
      </c>
      <c r="K32" s="123"/>
      <c r="L32" s="86" t="s">
        <v>173</v>
      </c>
      <c r="M32" s="91">
        <v>10</v>
      </c>
      <c r="N32" s="123"/>
      <c r="O32" s="92" t="s">
        <v>182</v>
      </c>
      <c r="P32" s="139">
        <v>2</v>
      </c>
      <c r="Q32" s="123"/>
      <c r="R32" s="86" t="s">
        <v>208</v>
      </c>
      <c r="S32" s="87">
        <v>840</v>
      </c>
      <c r="T32" s="123"/>
      <c r="U32" s="86" t="s">
        <v>254</v>
      </c>
      <c r="V32" s="87">
        <v>-1</v>
      </c>
      <c r="W32" s="88">
        <f t="shared" si="15"/>
        <v>11</v>
      </c>
      <c r="X32" s="88">
        <f t="shared" si="16"/>
        <v>8</v>
      </c>
      <c r="Y32" s="88" t="str">
        <f t="shared" si="17"/>
        <v/>
      </c>
      <c r="Z32" s="88" t="str">
        <f t="shared" si="18"/>
        <v/>
      </c>
      <c r="AA32" s="88" t="str">
        <f t="shared" si="19"/>
        <v/>
      </c>
      <c r="AB32" s="88" t="str">
        <f t="shared" si="20"/>
        <v/>
      </c>
      <c r="AC32" s="152" t="str">
        <f>IF(ISNUMBER($W32),INDEX($F$17:$G$98,$W32,AC$1),"-")</f>
        <v>period2</v>
      </c>
      <c r="AD32" s="114" t="str">
        <f>IF(ISNUMBER($X32),INDEX($I$17:$J$98,$X32,AD$1),"-")</f>
        <v>period2</v>
      </c>
      <c r="AE32" s="114" t="str">
        <f>IF(ISNUMBER($Y32),INDEX($L$17:$M$98,$Y32,AE$1),"-")</f>
        <v>-</v>
      </c>
      <c r="AF32" s="114" t="str">
        <f>IF(ISNUMBER($Z32),INDEX($O$17:$P$98,$Z32,AF$1),"-")</f>
        <v>-</v>
      </c>
      <c r="AG32" s="163" t="str">
        <f>IF(ISNUMBER($AA32),INDEX($R$17:$S$98,$AA32,AG$1),"-")</f>
        <v>-</v>
      </c>
      <c r="AH32" s="163" t="str">
        <f>IF(ISNUMBER(AB32),INDEX($U$17:$V$98,AB32,AH$1),"-")</f>
        <v>-</v>
      </c>
      <c r="AI32" s="89"/>
      <c r="AJ32" s="89">
        <f>IF(ISNUMBER($W32),INDEX($F$17:$G$98,$W32,AJ$1),"-")</f>
        <v>3</v>
      </c>
      <c r="AK32" s="89">
        <f>IF(ISNUMBER($X32),INDEX($I$17:$J$98,$X32,AK$1),"-")</f>
        <v>1340</v>
      </c>
      <c r="AL32" s="89" t="str">
        <f>IF(ISNUMBER($Y32),INDEX($L$17:$M$98,$Y32,AL$1),"-")</f>
        <v>-</v>
      </c>
      <c r="AM32" s="89" t="str">
        <f>IF(ISNUMBER($Z32),INDEX($O$17:$P$98,$Z32,AM$1),"-")</f>
        <v>-</v>
      </c>
      <c r="AN32" s="89" t="str">
        <f>IF(ISNUMBER(AA32),INDEX($R$17:$S$98,AA32,AN$1),"-")</f>
        <v>-</v>
      </c>
      <c r="AO32" s="89" t="str">
        <f>IF(ISNUMBER(AB32),INDEX($U$17:$V$98,AB32,AO$1),"-")</f>
        <v>-</v>
      </c>
      <c r="AP32" s="208" t="s">
        <v>2</v>
      </c>
      <c r="AQ32" s="88">
        <f>IF(INDEX($AC$17:$AI$98,$B32,AU$13)&lt;&gt;"-",MAX(AQ$16:AQ31)+1,0)</f>
        <v>0</v>
      </c>
      <c r="AR32" s="88" t="str">
        <f t="shared" si="21"/>
        <v/>
      </c>
      <c r="AS32" s="88" t="str">
        <f t="shared" si="22"/>
        <v/>
      </c>
      <c r="AT32" s="168" t="str">
        <f t="shared" si="23"/>
        <v/>
      </c>
      <c r="AU32" s="185" t="str">
        <f>IF(ISNUMBER($AR32),INDEX($AC$17:$AJ$98,$AS32,AU$13),"")</f>
        <v/>
      </c>
      <c r="AV32" s="178" t="str">
        <f>IF(ISNUMBER($AR32),INDEX($AJ$17:$AP$98,$AS32,AU$13),"")</f>
        <v/>
      </c>
      <c r="AW32" s="180"/>
      <c r="AX32" s="146" t="str">
        <f t="shared" si="13"/>
        <v/>
      </c>
      <c r="AY32" s="147" t="str">
        <f t="shared" si="26"/>
        <v/>
      </c>
      <c r="AZ32" s="185" t="str">
        <f>IF($AW$16=1,IF(ISNUMBER($AY32),INDEX($AU$17:$AV$98,$AW32,AZ$13),""),"")</f>
        <v/>
      </c>
      <c r="BA32" s="178" t="str">
        <f>IF($AW$16=1,IF(ISNUMBER($AY32),INDEX($AU$17:$AV$98,$AW32,BA$13),""),"")</f>
        <v/>
      </c>
      <c r="BB32" s="147"/>
      <c r="BC32" s="146" t="str">
        <f t="shared" si="24"/>
        <v/>
      </c>
      <c r="BD32" s="147"/>
      <c r="BE32" s="147"/>
      <c r="BF32" s="147"/>
      <c r="BG32" s="147"/>
      <c r="BH32" s="147"/>
      <c r="BI32" s="147"/>
    </row>
    <row r="33" spans="1:61" s="51" customFormat="1" ht="9.9499999999999993" customHeight="1" x14ac:dyDescent="0.15">
      <c r="A33" s="147" t="s">
        <v>240</v>
      </c>
      <c r="B33" s="84">
        <f t="shared" si="12"/>
        <v>17</v>
      </c>
      <c r="C33" s="125" t="s">
        <v>87</v>
      </c>
      <c r="D33" s="131" t="s">
        <v>2</v>
      </c>
      <c r="E33" s="123"/>
      <c r="F33" s="86" t="s">
        <v>34</v>
      </c>
      <c r="G33" s="91">
        <v>-1</v>
      </c>
      <c r="H33" s="123"/>
      <c r="I33" s="86" t="s">
        <v>91</v>
      </c>
      <c r="J33" s="91">
        <v>1.587</v>
      </c>
      <c r="K33" s="123"/>
      <c r="L33" s="86" t="s">
        <v>48</v>
      </c>
      <c r="M33" s="91">
        <v>0.3</v>
      </c>
      <c r="N33" s="123"/>
      <c r="O33" s="92" t="s">
        <v>48</v>
      </c>
      <c r="P33" s="139">
        <v>0.1</v>
      </c>
      <c r="Q33" s="123"/>
      <c r="R33" s="86" t="s">
        <v>209</v>
      </c>
      <c r="S33" s="87">
        <v>8</v>
      </c>
      <c r="T33" s="123"/>
      <c r="U33" s="86" t="s">
        <v>182</v>
      </c>
      <c r="V33" s="87">
        <v>0.1</v>
      </c>
      <c r="W33" s="88">
        <f t="shared" si="15"/>
        <v>12</v>
      </c>
      <c r="X33" s="88">
        <f t="shared" si="16"/>
        <v>9</v>
      </c>
      <c r="Y33" s="88" t="str">
        <f t="shared" si="17"/>
        <v/>
      </c>
      <c r="Z33" s="88" t="str">
        <f t="shared" si="18"/>
        <v/>
      </c>
      <c r="AA33" s="88" t="str">
        <f t="shared" si="19"/>
        <v/>
      </c>
      <c r="AB33" s="88" t="str">
        <f t="shared" si="20"/>
        <v/>
      </c>
      <c r="AC33" s="152" t="str">
        <f>IF(ISNUMBER($W33),INDEX($F$17:$G$98,$W33,AC$1),"-")</f>
        <v>delta_time</v>
      </c>
      <c r="AD33" s="114" t="str">
        <f>IF(ISNUMBER($X33),INDEX($I$17:$J$98,$X33,AD$1),"-")</f>
        <v>delta_time</v>
      </c>
      <c r="AE33" s="114" t="str">
        <f>IF(ISNUMBER($Y33),INDEX($L$17:$M$98,$Y33,AE$1),"-")</f>
        <v>-</v>
      </c>
      <c r="AF33" s="114" t="str">
        <f>IF(ISNUMBER($Z33),INDEX($O$17:$P$98,$Z33,AF$1),"-")</f>
        <v>-</v>
      </c>
      <c r="AG33" s="163" t="str">
        <f>IF(ISNUMBER($AA33),INDEX($R$17:$S$98,$AA33,AG$1),"-")</f>
        <v>-</v>
      </c>
      <c r="AH33" s="163" t="str">
        <f>IF(ISNUMBER(AB33),INDEX($U$17:$V$98,AB33,AH$1),"-")</f>
        <v>-</v>
      </c>
      <c r="AI33" s="89"/>
      <c r="AJ33" s="89">
        <f>IF(ISNUMBER($W33),INDEX($F$17:$G$98,$W33,AJ$1),"-")</f>
        <v>4</v>
      </c>
      <c r="AK33" s="89">
        <f>IF(ISNUMBER($X33),INDEX($I$17:$J$98,$X33,AK$1),"-")</f>
        <v>1</v>
      </c>
      <c r="AL33" s="89" t="str">
        <f>IF(ISNUMBER($Y33),INDEX($L$17:$M$98,$Y33,AL$1),"-")</f>
        <v>-</v>
      </c>
      <c r="AM33" s="89" t="str">
        <f>IF(ISNUMBER($Z33),INDEX($O$17:$P$98,$Z33,AM$1),"-")</f>
        <v>-</v>
      </c>
      <c r="AN33" s="89" t="str">
        <f>IF(ISNUMBER(AA33),INDEX($R$17:$S$98,AA33,AN$1),"-")</f>
        <v>-</v>
      </c>
      <c r="AO33" s="89" t="str">
        <f>IF(ISNUMBER(AB33),INDEX($U$17:$V$98,AB33,AO$1),"-")</f>
        <v>-</v>
      </c>
      <c r="AP33" s="208" t="s">
        <v>2</v>
      </c>
      <c r="AQ33" s="88">
        <f>IF(INDEX($AC$17:$AI$98,$B33,AU$13)&lt;&gt;"-",MAX(AQ$16:AQ32)+1,0)</f>
        <v>0</v>
      </c>
      <c r="AR33" s="88" t="str">
        <f t="shared" si="21"/>
        <v/>
      </c>
      <c r="AS33" s="88" t="str">
        <f t="shared" si="22"/>
        <v/>
      </c>
      <c r="AT33" s="168" t="str">
        <f t="shared" si="23"/>
        <v/>
      </c>
      <c r="AU33" s="185" t="str">
        <f>IF(ISNUMBER($AR33),INDEX($AC$17:$AJ$98,$AS33,AU$13),"")</f>
        <v/>
      </c>
      <c r="AV33" s="178" t="str">
        <f>IF(ISNUMBER($AR33),INDEX($AJ$17:$AP$98,$AS33,AU$13),"")</f>
        <v/>
      </c>
      <c r="AW33" s="180"/>
      <c r="AX33" s="146" t="str">
        <f t="shared" ref="AX33:AX58" si="27">INDEX($AU$17:$AV$98,$AW33,AX$16)</f>
        <v/>
      </c>
      <c r="AY33" s="147" t="str">
        <f t="shared" si="26"/>
        <v/>
      </c>
      <c r="AZ33" s="185" t="str">
        <f>IF($AW$16=1,IF(ISNUMBER($AY33),INDEX($AU$17:$AV$98,$AW33,AZ$13),""),"")</f>
        <v/>
      </c>
      <c r="BA33" s="178" t="str">
        <f>IF($AW$16=1,IF(ISNUMBER($AY33),INDEX($AU$17:$AV$98,$AW33,BA$13),""),"")</f>
        <v/>
      </c>
      <c r="BB33" s="147"/>
      <c r="BC33" s="146" t="str">
        <f t="shared" si="24"/>
        <v/>
      </c>
      <c r="BD33" s="147"/>
      <c r="BE33" s="147"/>
      <c r="BF33" s="147"/>
      <c r="BG33" s="147"/>
      <c r="BH33" s="147"/>
      <c r="BI33" s="147"/>
    </row>
    <row r="34" spans="1:61" s="51" customFormat="1" ht="9.9499999999999993" customHeight="1" x14ac:dyDescent="0.15">
      <c r="A34" s="147" t="s">
        <v>222</v>
      </c>
      <c r="B34" s="84">
        <f t="shared" si="12"/>
        <v>18</v>
      </c>
      <c r="C34" s="126" t="s">
        <v>67</v>
      </c>
      <c r="D34" s="131" t="s">
        <v>2</v>
      </c>
      <c r="E34" s="123"/>
      <c r="F34" s="86" t="s">
        <v>71</v>
      </c>
      <c r="G34" s="91">
        <v>0.25</v>
      </c>
      <c r="H34" s="123"/>
      <c r="I34" s="86" t="s">
        <v>66</v>
      </c>
      <c r="J34" s="93">
        <v>0.93300000000000005</v>
      </c>
      <c r="K34" s="123"/>
      <c r="L34" s="86" t="s">
        <v>0</v>
      </c>
      <c r="M34" s="132" t="s">
        <v>242</v>
      </c>
      <c r="N34" s="123"/>
      <c r="O34" s="92" t="s">
        <v>84</v>
      </c>
      <c r="P34" s="141">
        <v>1.0000000000000001E-9</v>
      </c>
      <c r="Q34" s="123"/>
      <c r="R34" s="86" t="s">
        <v>16</v>
      </c>
      <c r="S34" s="87">
        <v>1</v>
      </c>
      <c r="T34" s="123"/>
      <c r="U34" s="86" t="s">
        <v>72</v>
      </c>
      <c r="V34" s="87" t="s">
        <v>2</v>
      </c>
      <c r="W34" s="88">
        <f t="shared" si="15"/>
        <v>7</v>
      </c>
      <c r="X34" s="88">
        <f t="shared" si="16"/>
        <v>4</v>
      </c>
      <c r="Y34" s="88">
        <f t="shared" si="17"/>
        <v>3</v>
      </c>
      <c r="Z34" s="88">
        <f t="shared" si="18"/>
        <v>4</v>
      </c>
      <c r="AA34" s="88">
        <f t="shared" si="19"/>
        <v>4</v>
      </c>
      <c r="AB34" s="88">
        <f t="shared" si="20"/>
        <v>13</v>
      </c>
      <c r="AC34" s="152" t="str">
        <f>IF(ISNUMBER($W34),INDEX($F$17:$G$98,$W34,AC$1),"-")</f>
        <v>nlay</v>
      </c>
      <c r="AD34" s="114" t="str">
        <f>IF(ISNUMBER($X34),INDEX($I$17:$J$98,$X34,AD$1),"-")</f>
        <v>nlay</v>
      </c>
      <c r="AE34" s="114" t="str">
        <f>IF(ISNUMBER($Y34),INDEX($L$17:$M$98,$Y34,AE$1),"-")</f>
        <v>nlay</v>
      </c>
      <c r="AF34" s="114" t="str">
        <f>IF(ISNUMBER($Z34),INDEX($O$17:$P$98,$Z34,AF$1),"-")</f>
        <v>nlay</v>
      </c>
      <c r="AG34" s="163" t="str">
        <f>IF(ISNUMBER($AA34),INDEX($R$17:$S$98,$AA34,AG$1),"-")</f>
        <v>nlay</v>
      </c>
      <c r="AH34" s="163" t="str">
        <f>IF(ISNUMBER(AB34),INDEX($U$17:$V$98,AB34,AH$1),"-")</f>
        <v>nlay</v>
      </c>
      <c r="AI34" s="89"/>
      <c r="AJ34" s="89">
        <f>IF(ISNUMBER($W34),INDEX($F$17:$G$98,$W34,AJ$1),"-")</f>
        <v>1</v>
      </c>
      <c r="AK34" s="89">
        <f>IF(ISNUMBER($X34),INDEX($I$17:$J$98,$X34,AK$1),"-")</f>
        <v>1</v>
      </c>
      <c r="AL34" s="89">
        <f>IF(ISNUMBER($Y34),INDEX($L$17:$M$98,$Y34,AL$1),"-")</f>
        <v>1</v>
      </c>
      <c r="AM34" s="89">
        <f>IF(ISNUMBER($Z34),INDEX($O$17:$P$98,$Z34,AM$1),"-")</f>
        <v>1</v>
      </c>
      <c r="AN34" s="89">
        <f>IF(ISNUMBER(AA34),INDEX($R$17:$S$98,AA34,AN$1),"-")</f>
        <v>1</v>
      </c>
      <c r="AO34" s="89">
        <f>IF(ISNUMBER(AB34),INDEX($U$17:$V$98,AB34,AO$1),"-")</f>
        <v>1</v>
      </c>
      <c r="AP34" s="208" t="s">
        <v>2</v>
      </c>
      <c r="AQ34" s="88">
        <f>IF(INDEX($AC$17:$AI$98,$B34,AU$13)&lt;&gt;"-",MAX(AQ$16:AQ33)+1,0)</f>
        <v>4</v>
      </c>
      <c r="AR34" s="88" t="str">
        <f t="shared" si="21"/>
        <v/>
      </c>
      <c r="AS34" s="88" t="str">
        <f t="shared" si="22"/>
        <v/>
      </c>
      <c r="AT34" s="168" t="str">
        <f t="shared" si="23"/>
        <v/>
      </c>
      <c r="AU34" s="185" t="str">
        <f>IF(ISNUMBER($AR34),INDEX($AC$17:$AJ$98,$AS34,AU$13),"")</f>
        <v/>
      </c>
      <c r="AV34" s="178" t="str">
        <f>IF(ISNUMBER($AR34),INDEX($AJ$17:$AP$98,$AS34,AU$13),"")</f>
        <v/>
      </c>
      <c r="AW34" s="180"/>
      <c r="AX34" s="146" t="str">
        <f t="shared" si="27"/>
        <v/>
      </c>
      <c r="AY34" s="147" t="str">
        <f t="shared" si="26"/>
        <v/>
      </c>
      <c r="AZ34" s="185" t="str">
        <f>IF($AW$16=1,IF(ISNUMBER($AY34),INDEX($AU$17:$AV$98,$AW34,AZ$13),""),"")</f>
        <v/>
      </c>
      <c r="BA34" s="178" t="str">
        <f>IF($AW$16=1,IF(ISNUMBER($AY34),INDEX($AU$17:$AV$98,$AW34,BA$13),""),"")</f>
        <v/>
      </c>
      <c r="BB34" s="147"/>
      <c r="BC34" s="146" t="str">
        <f t="shared" si="24"/>
        <v/>
      </c>
      <c r="BD34" s="147"/>
      <c r="BE34" s="147"/>
      <c r="BF34" s="147"/>
      <c r="BG34" s="147"/>
      <c r="BH34" s="147"/>
      <c r="BI34" s="147"/>
    </row>
    <row r="35" spans="1:61" s="51" customFormat="1" ht="9.9499999999999993" customHeight="1" x14ac:dyDescent="0.15">
      <c r="A35" s="147" t="s">
        <v>224</v>
      </c>
      <c r="B35" s="84">
        <f t="shared" si="12"/>
        <v>19</v>
      </c>
      <c r="C35" s="126" t="s">
        <v>68</v>
      </c>
      <c r="D35" s="131" t="s">
        <v>2</v>
      </c>
      <c r="E35" s="123"/>
      <c r="F35" s="90" t="s">
        <v>0</v>
      </c>
      <c r="G35" s="91">
        <v>2000</v>
      </c>
      <c r="H35" s="123"/>
      <c r="I35" s="86" t="s">
        <v>65</v>
      </c>
      <c r="J35" s="91">
        <v>1</v>
      </c>
      <c r="K35" s="123"/>
      <c r="L35" s="86" t="s">
        <v>74</v>
      </c>
      <c r="M35" s="133" t="s">
        <v>232</v>
      </c>
      <c r="N35" s="123"/>
      <c r="O35" s="92" t="s">
        <v>0</v>
      </c>
      <c r="P35" s="139">
        <v>1000</v>
      </c>
      <c r="Q35" s="123"/>
      <c r="R35" s="86"/>
      <c r="S35" s="87"/>
      <c r="T35" s="123"/>
      <c r="U35" s="86" t="s">
        <v>253</v>
      </c>
      <c r="V35" s="87" t="s">
        <v>257</v>
      </c>
      <c r="W35" s="88">
        <f t="shared" si="15"/>
        <v>8</v>
      </c>
      <c r="X35" s="88">
        <f t="shared" si="16"/>
        <v>6</v>
      </c>
      <c r="Y35" s="88">
        <f t="shared" si="17"/>
        <v>5</v>
      </c>
      <c r="Z35" s="88">
        <f t="shared" si="18"/>
        <v>6</v>
      </c>
      <c r="AA35" s="88">
        <f t="shared" si="19"/>
        <v>6</v>
      </c>
      <c r="AB35" s="88">
        <f t="shared" si="20"/>
        <v>15</v>
      </c>
      <c r="AC35" s="152" t="str">
        <f>IF(ISNUMBER($W35),INDEX($F$17:$G$98,$W35,AC$1),"-")</f>
        <v>ncol</v>
      </c>
      <c r="AD35" s="114" t="str">
        <f>IF(ISNUMBER($X35),INDEX($I$17:$J$98,$X35,AD$1),"-")</f>
        <v>ncol</v>
      </c>
      <c r="AE35" s="114" t="str">
        <f>IF(ISNUMBER($Y35),INDEX($L$17:$M$98,$Y35,AE$1),"-")</f>
        <v>ncol</v>
      </c>
      <c r="AF35" s="114" t="str">
        <f>IF(ISNUMBER($Z35),INDEX($O$17:$P$98,$Z35,AF$1),"-")</f>
        <v>ncol</v>
      </c>
      <c r="AG35" s="163" t="str">
        <f>IF(ISNUMBER($AA35),INDEX($R$17:$S$98,$AA35,AG$1),"-")</f>
        <v>ncol</v>
      </c>
      <c r="AH35" s="163" t="str">
        <f>IF(ISNUMBER(AB35),INDEX($U$17:$V$98,AB35,AH$1),"-")</f>
        <v>ncol</v>
      </c>
      <c r="AI35" s="89"/>
      <c r="AJ35" s="89">
        <f>IF(ISNUMBER($W35),INDEX($F$17:$G$98,$W35,AJ$1),"-")</f>
        <v>101</v>
      </c>
      <c r="AK35" s="89">
        <f>IF(ISNUMBER($X35),INDEX($I$17:$J$98,$X35,AK$1),"-")</f>
        <v>101</v>
      </c>
      <c r="AL35" s="89">
        <f>IF(ISNUMBER($Y35),INDEX($L$17:$M$98,$Y35,AL$1),"-")</f>
        <v>46</v>
      </c>
      <c r="AM35" s="89">
        <f>IF(ISNUMBER($Z35),INDEX($O$17:$P$98,$Z35,AM$1),"-")</f>
        <v>100</v>
      </c>
      <c r="AN35" s="89">
        <f>IF(ISNUMBER(AA35),INDEX($R$17:$S$98,AA35,AN$1),"-")</f>
        <v>101</v>
      </c>
      <c r="AO35" s="89">
        <f>IF(ISNUMBER(AB35),INDEX($U$17:$V$98,AB35,AO$1),"-")</f>
        <v>40</v>
      </c>
      <c r="AP35" s="208" t="s">
        <v>2</v>
      </c>
      <c r="AQ35" s="88">
        <f>IF(INDEX($AC$17:$AI$98,$B35,AU$13)&lt;&gt;"-",MAX(AQ$16:AQ34)+1,0)</f>
        <v>5</v>
      </c>
      <c r="AR35" s="88" t="str">
        <f t="shared" si="21"/>
        <v/>
      </c>
      <c r="AS35" s="88" t="str">
        <f t="shared" si="22"/>
        <v/>
      </c>
      <c r="AT35" s="168" t="str">
        <f t="shared" si="23"/>
        <v/>
      </c>
      <c r="AU35" s="185" t="str">
        <f>IF(ISNUMBER($AR35),INDEX($AC$17:$AJ$98,$AS35,AU$13),"")</f>
        <v/>
      </c>
      <c r="AV35" s="178" t="str">
        <f>IF(ISNUMBER($AR35),INDEX($AJ$17:$AP$98,$AS35,AU$13),"")</f>
        <v/>
      </c>
      <c r="AW35" s="180"/>
      <c r="AX35" s="146" t="str">
        <f t="shared" si="27"/>
        <v/>
      </c>
      <c r="AY35" s="147" t="str">
        <f t="shared" si="26"/>
        <v/>
      </c>
      <c r="AZ35" s="185" t="str">
        <f>IF($AW$16=1,IF(ISNUMBER($AY35),INDEX($AU$17:$AV$98,$AW35,AZ$13),""),"")</f>
        <v/>
      </c>
      <c r="BA35" s="178" t="str">
        <f>IF($AW$16=1,IF(ISNUMBER($AY35),INDEX($AU$17:$AV$98,$AW35,BA$13),""),"")</f>
        <v/>
      </c>
      <c r="BB35" s="147"/>
      <c r="BC35" s="146" t="str">
        <f t="shared" si="24"/>
        <v/>
      </c>
      <c r="BD35" s="147"/>
      <c r="BE35" s="147"/>
      <c r="BF35" s="147"/>
      <c r="BG35" s="147"/>
      <c r="BH35" s="147"/>
      <c r="BI35" s="147"/>
    </row>
    <row r="36" spans="1:61" s="51" customFormat="1" ht="9.9499999999999993" customHeight="1" x14ac:dyDescent="0.15">
      <c r="A36" s="147" t="s">
        <v>226</v>
      </c>
      <c r="B36" s="84">
        <f t="shared" si="12"/>
        <v>20</v>
      </c>
      <c r="C36" s="126" t="s">
        <v>69</v>
      </c>
      <c r="D36" s="131" t="s">
        <v>2</v>
      </c>
      <c r="E36" s="123"/>
      <c r="F36" s="86" t="s">
        <v>85</v>
      </c>
      <c r="G36" s="91"/>
      <c r="H36" s="123" t="s">
        <v>93</v>
      </c>
      <c r="I36" s="86" t="s">
        <v>92</v>
      </c>
      <c r="J36" s="91">
        <v>0.05</v>
      </c>
      <c r="K36" s="123"/>
      <c r="L36" s="86" t="s">
        <v>157</v>
      </c>
      <c r="M36" s="91" t="s">
        <v>243</v>
      </c>
      <c r="N36" s="123"/>
      <c r="O36" s="92" t="s">
        <v>1</v>
      </c>
      <c r="P36" s="139" t="s">
        <v>156</v>
      </c>
      <c r="Q36" s="123"/>
      <c r="R36" s="86"/>
      <c r="S36" s="87"/>
      <c r="T36" s="123"/>
      <c r="U36" s="86"/>
      <c r="V36" s="87"/>
      <c r="W36" s="88">
        <f t="shared" si="15"/>
        <v>9</v>
      </c>
      <c r="X36" s="88">
        <f t="shared" si="16"/>
        <v>5</v>
      </c>
      <c r="Y36" s="88">
        <f t="shared" si="17"/>
        <v>4</v>
      </c>
      <c r="Z36" s="88">
        <f t="shared" si="18"/>
        <v>5</v>
      </c>
      <c r="AA36" s="88">
        <f t="shared" si="19"/>
        <v>5</v>
      </c>
      <c r="AB36" s="88">
        <f t="shared" si="20"/>
        <v>14</v>
      </c>
      <c r="AC36" s="152" t="str">
        <f>IF(ISNUMBER($W36),INDEX($F$17:$G$98,$W36,AC$1),"-")</f>
        <v>nrow</v>
      </c>
      <c r="AD36" s="114" t="str">
        <f>IF(ISNUMBER($X36),INDEX($I$17:$J$98,$X36,AD$1),"-")</f>
        <v>nrow</v>
      </c>
      <c r="AE36" s="114" t="str">
        <f>IF(ISNUMBER($Y36),INDEX($L$17:$M$98,$Y36,AE$1),"-")</f>
        <v>nrow</v>
      </c>
      <c r="AF36" s="114" t="str">
        <f>IF(ISNUMBER($Z36),INDEX($O$17:$P$98,$Z36,AF$1),"-")</f>
        <v>nrow</v>
      </c>
      <c r="AG36" s="163" t="str">
        <f>IF(ISNUMBER($AA36),INDEX($R$17:$S$98,$AA36,AG$1),"-")</f>
        <v>nrow</v>
      </c>
      <c r="AH36" s="163" t="str">
        <f>IF(ISNUMBER(AB36),INDEX($U$17:$V$98,AB36,AH$1),"-")</f>
        <v>nrow</v>
      </c>
      <c r="AI36" s="89"/>
      <c r="AJ36" s="89">
        <f>IF(ISNUMBER($W36),INDEX($F$17:$G$98,$W36,AJ$1),"-")</f>
        <v>1</v>
      </c>
      <c r="AK36" s="89">
        <f>IF(ISNUMBER($X36),INDEX($I$17:$J$98,$X36,AK$1),"-")</f>
        <v>1</v>
      </c>
      <c r="AL36" s="89">
        <f>IF(ISNUMBER($Y36),INDEX($L$17:$M$98,$Y36,AL$1),"-")</f>
        <v>31</v>
      </c>
      <c r="AM36" s="89">
        <f>IF(ISNUMBER($Z36),INDEX($O$17:$P$98,$Z36,AM$1),"-")</f>
        <v>100</v>
      </c>
      <c r="AN36" s="89">
        <f>IF(ISNUMBER(AA36),INDEX($R$17:$S$98,AA36,AN$1),"-")</f>
        <v>1</v>
      </c>
      <c r="AO36" s="89">
        <f>IF(ISNUMBER(AB36),INDEX($U$17:$V$98,AB36,AO$1),"-")</f>
        <v>20</v>
      </c>
      <c r="AP36" s="208" t="s">
        <v>2</v>
      </c>
      <c r="AQ36" s="88">
        <f>IF(INDEX($AC$17:$AI$98,$B36,AU$13)&lt;&gt;"-",MAX(AQ$16:AQ35)+1,0)</f>
        <v>6</v>
      </c>
      <c r="AR36" s="88" t="str">
        <f t="shared" si="21"/>
        <v/>
      </c>
      <c r="AS36" s="88" t="str">
        <f t="shared" si="22"/>
        <v/>
      </c>
      <c r="AT36" s="168" t="str">
        <f t="shared" si="23"/>
        <v/>
      </c>
      <c r="AU36" s="185" t="str">
        <f>IF(ISNUMBER($AR36),INDEX($AC$17:$AJ$98,$AS36,AU$13),"")</f>
        <v/>
      </c>
      <c r="AV36" s="178" t="str">
        <f>IF(ISNUMBER($AR36),INDEX($AJ$17:$AP$98,$AS36,AU$13),"")</f>
        <v/>
      </c>
      <c r="AW36" s="180"/>
      <c r="AX36" s="146" t="str">
        <f t="shared" si="27"/>
        <v/>
      </c>
      <c r="AY36" s="147" t="str">
        <f t="shared" si="26"/>
        <v/>
      </c>
      <c r="AZ36" s="185" t="str">
        <f>IF($AW$16=1,IF(ISNUMBER($AY36),INDEX($AU$17:$AV$98,$AW36,AZ$13),""),"")</f>
        <v/>
      </c>
      <c r="BA36" s="178" t="str">
        <f>IF($AW$16=1,IF(ISNUMBER($AY36),INDEX($AU$17:$AV$98,$AW36,BA$13),""),"")</f>
        <v/>
      </c>
      <c r="BB36" s="147"/>
      <c r="BC36" s="146" t="str">
        <f t="shared" si="24"/>
        <v/>
      </c>
      <c r="BD36" s="147"/>
      <c r="BE36" s="147"/>
      <c r="BF36" s="147"/>
      <c r="BG36" s="147"/>
      <c r="BH36" s="147"/>
      <c r="BI36" s="147"/>
    </row>
    <row r="37" spans="1:61" s="51" customFormat="1" ht="9.9499999999999993" customHeight="1" x14ac:dyDescent="0.15">
      <c r="A37" s="147" t="s">
        <v>223</v>
      </c>
      <c r="B37" s="84">
        <f t="shared" si="12"/>
        <v>21</v>
      </c>
      <c r="C37" s="126" t="s">
        <v>16</v>
      </c>
      <c r="D37" s="131" t="s">
        <v>2</v>
      </c>
      <c r="E37" s="123"/>
      <c r="F37" s="86" t="s">
        <v>86</v>
      </c>
      <c r="G37" s="91"/>
      <c r="H37" s="123"/>
      <c r="I37" s="86"/>
      <c r="J37" s="91">
        <v>0</v>
      </c>
      <c r="K37" s="123"/>
      <c r="L37" s="86" t="s">
        <v>94</v>
      </c>
      <c r="M37" s="91">
        <v>0</v>
      </c>
      <c r="N37" s="123"/>
      <c r="O37" s="92" t="s">
        <v>74</v>
      </c>
      <c r="P37" s="139">
        <v>100</v>
      </c>
      <c r="Q37" s="123"/>
      <c r="R37" s="86"/>
      <c r="S37" s="87"/>
      <c r="T37" s="123"/>
      <c r="U37" s="86"/>
      <c r="V37" s="87"/>
      <c r="W37" s="88">
        <f t="shared" si="15"/>
        <v>13</v>
      </c>
      <c r="X37" s="88">
        <f t="shared" si="16"/>
        <v>25</v>
      </c>
      <c r="Y37" s="88">
        <f t="shared" si="17"/>
        <v>56</v>
      </c>
      <c r="Z37" s="88">
        <f t="shared" si="18"/>
        <v>38</v>
      </c>
      <c r="AA37" s="88">
        <f t="shared" si="19"/>
        <v>18</v>
      </c>
      <c r="AB37" s="88">
        <f t="shared" si="20"/>
        <v>8</v>
      </c>
      <c r="AC37" s="152" t="str">
        <f>IF(ISNUMBER($W37),INDEX($F$17:$G$98,$W37,AC$1),"-")</f>
        <v>delv</v>
      </c>
      <c r="AD37" s="114" t="str">
        <f>IF(ISNUMBER($X37),INDEX($I$17:$J$98,$X37,AD$1),"-")</f>
        <v>delv</v>
      </c>
      <c r="AE37" s="114" t="str">
        <f>IF(ISNUMBER($Y37),INDEX($L$17:$M$98,$Y37,AE$1),"-")</f>
        <v>delv</v>
      </c>
      <c r="AF37" s="114" t="str">
        <f>IF(ISNUMBER($Z37),INDEX($O$17:$P$98,$Z37,AF$1),"-")</f>
        <v>delv</v>
      </c>
      <c r="AG37" s="163" t="str">
        <f>IF(ISNUMBER($AA37),INDEX($R$17:$S$98,$AA37,AG$1),"-")</f>
        <v>delv</v>
      </c>
      <c r="AH37" s="163" t="str">
        <f>IF(ISNUMBER(AB37),INDEX($U$17:$V$98,AB37,AH$1),"-")</f>
        <v>delv</v>
      </c>
      <c r="AI37" s="89"/>
      <c r="AJ37" s="89">
        <f>IF(ISNUMBER($W37),INDEX($F$17:$G$98,$W37,AJ$1),"-")</f>
        <v>0</v>
      </c>
      <c r="AK37" s="89">
        <f>IF(ISNUMBER($X37),INDEX($I$17:$J$98,$X37,AK$1),"-")</f>
        <v>1</v>
      </c>
      <c r="AL37" s="89">
        <f>IF(ISNUMBER($Y37),INDEX($L$17:$M$98,$Y37,AL$1),"-")</f>
        <v>1</v>
      </c>
      <c r="AM37" s="89">
        <f>IF(ISNUMBER($Z37),INDEX($O$17:$P$98,$Z37,AM$1),"-")</f>
        <v>1</v>
      </c>
      <c r="AN37" s="89">
        <f>IF(ISNUMBER(AA37),INDEX($R$17:$S$98,AA37,AN$1),"-")</f>
        <v>1</v>
      </c>
      <c r="AO37" s="89">
        <f>IF(ISNUMBER(AB37),INDEX($U$17:$V$98,AB37,AO$1),"-")</f>
        <v>1</v>
      </c>
      <c r="AP37" s="208" t="s">
        <v>2</v>
      </c>
      <c r="AQ37" s="88">
        <f>IF(INDEX($AC$17:$AI$98,$B37,AU$13)&lt;&gt;"-",MAX(AQ$16:AQ36)+1,0)</f>
        <v>7</v>
      </c>
      <c r="AR37" s="88" t="str">
        <f t="shared" si="21"/>
        <v/>
      </c>
      <c r="AS37" s="88" t="str">
        <f t="shared" si="22"/>
        <v/>
      </c>
      <c r="AT37" s="168" t="str">
        <f t="shared" si="23"/>
        <v/>
      </c>
      <c r="AU37" s="185" t="str">
        <f>IF(ISNUMBER($AR37),INDEX($AC$17:$AJ$98,$AS37,AU$13),"")</f>
        <v/>
      </c>
      <c r="AV37" s="178" t="str">
        <f>IF(ISNUMBER($AR37),INDEX($AJ$17:$AP$98,$AS37,AU$13),"")</f>
        <v/>
      </c>
      <c r="AW37" s="180"/>
      <c r="AX37" s="146" t="str">
        <f t="shared" si="27"/>
        <v/>
      </c>
      <c r="AY37" s="147" t="str">
        <f t="shared" si="26"/>
        <v/>
      </c>
      <c r="AZ37" s="185" t="str">
        <f>IF($AW$16=1,IF(ISNUMBER($AY37),INDEX($AU$17:$AV$98,$AW37,AZ$13),""),"")</f>
        <v/>
      </c>
      <c r="BA37" s="178" t="str">
        <f>IF($AW$16=1,IF(ISNUMBER($AY37),INDEX($AU$17:$AV$98,$AW37,BA$13),""),"")</f>
        <v/>
      </c>
      <c r="BB37" s="147"/>
      <c r="BC37" s="146" t="str">
        <f t="shared" si="24"/>
        <v/>
      </c>
      <c r="BD37" s="147"/>
      <c r="BE37" s="147"/>
      <c r="BF37" s="147"/>
      <c r="BG37" s="147"/>
      <c r="BH37" s="147"/>
      <c r="BI37" s="147"/>
    </row>
    <row r="38" spans="1:61" s="51" customFormat="1" ht="9.9499999999999993" customHeight="1" x14ac:dyDescent="0.15">
      <c r="A38" s="147" t="s">
        <v>225</v>
      </c>
      <c r="B38" s="84">
        <f t="shared" si="12"/>
        <v>22</v>
      </c>
      <c r="C38" s="126" t="s">
        <v>17</v>
      </c>
      <c r="D38" s="131" t="s">
        <v>2</v>
      </c>
      <c r="E38" s="123"/>
      <c r="F38" s="86" t="s">
        <v>91</v>
      </c>
      <c r="G38" s="91"/>
      <c r="H38" s="128" t="s">
        <v>174</v>
      </c>
      <c r="I38" s="90" t="s">
        <v>0</v>
      </c>
      <c r="J38" s="91" t="s">
        <v>236</v>
      </c>
      <c r="K38" s="128"/>
      <c r="L38" s="90" t="s">
        <v>75</v>
      </c>
      <c r="M38" s="91">
        <v>0.3</v>
      </c>
      <c r="N38" s="123"/>
      <c r="O38" s="92" t="s">
        <v>157</v>
      </c>
      <c r="P38" s="139">
        <v>1</v>
      </c>
      <c r="Q38" s="123"/>
      <c r="R38" s="86"/>
      <c r="S38" s="87"/>
      <c r="T38" s="123"/>
      <c r="U38" s="86"/>
      <c r="V38" s="87"/>
      <c r="W38" s="88">
        <f t="shared" si="15"/>
        <v>14</v>
      </c>
      <c r="X38" s="88">
        <f t="shared" si="16"/>
        <v>10</v>
      </c>
      <c r="Y38" s="88">
        <f t="shared" si="17"/>
        <v>6</v>
      </c>
      <c r="Z38" s="88">
        <f t="shared" si="18"/>
        <v>7</v>
      </c>
      <c r="AA38" s="88">
        <f t="shared" si="19"/>
        <v>7</v>
      </c>
      <c r="AB38" s="88">
        <f t="shared" si="20"/>
        <v>10</v>
      </c>
      <c r="AC38" s="152" t="str">
        <f>IF(ISNUMBER($W38),INDEX($F$17:$G$98,$W38,AC$1),"-")</f>
        <v>delr</v>
      </c>
      <c r="AD38" s="114" t="str">
        <f>IF(ISNUMBER($X38),INDEX($I$17:$J$98,$X38,AD$1),"-")</f>
        <v>delr</v>
      </c>
      <c r="AE38" s="114" t="str">
        <f>IF(ISNUMBER($Y38),INDEX($L$17:$M$98,$Y38,AE$1),"-")</f>
        <v>delr</v>
      </c>
      <c r="AF38" s="114" t="str">
        <f>IF(ISNUMBER($Z38),INDEX($O$17:$P$98,$Z38,AF$1),"-")</f>
        <v>delr</v>
      </c>
      <c r="AG38" s="163" t="str">
        <f>IF(ISNUMBER($AA38),INDEX($R$17:$S$98,$AA38,AG$1),"-")</f>
        <v>delr</v>
      </c>
      <c r="AH38" s="163" t="str">
        <f>IF(ISNUMBER(AB38),INDEX($U$17:$V$98,AB38,AH$1),"-")</f>
        <v>delr</v>
      </c>
      <c r="AI38" s="89"/>
      <c r="AJ38" s="89">
        <f>IF(ISNUMBER($W38),INDEX($F$17:$G$98,$W38,AJ$1),"-")</f>
        <v>10</v>
      </c>
      <c r="AK38" s="89">
        <f>IF(ISNUMBER($X38),INDEX($I$17:$J$98,$X38,AK$1),"-")</f>
        <v>0.16</v>
      </c>
      <c r="AL38" s="89">
        <f>IF(ISNUMBER($Y38),INDEX($L$17:$M$98,$Y38,AL$1),"-")</f>
        <v>10</v>
      </c>
      <c r="AM38" s="89">
        <f>IF(ISNUMBER($Z38),INDEX($O$17:$P$98,$Z38,AM$1),"-")</f>
        <v>10</v>
      </c>
      <c r="AN38" s="89">
        <f>IF(ISNUMBER(AA38),INDEX($R$17:$S$98,AA38,AN$1),"-")</f>
        <v>0.16</v>
      </c>
      <c r="AO38" s="89">
        <f>IF(ISNUMBER(AB38),INDEX($U$17:$V$98,AB38,AO$1),"-")</f>
        <v>1</v>
      </c>
      <c r="AP38" s="208" t="s">
        <v>2</v>
      </c>
      <c r="AQ38" s="88">
        <f>IF(INDEX($AC$17:$AI$98,$B38,AU$13)&lt;&gt;"-",MAX(AQ$16:AQ37)+1,0)</f>
        <v>8</v>
      </c>
      <c r="AR38" s="88" t="str">
        <f t="shared" si="21"/>
        <v/>
      </c>
      <c r="AS38" s="88" t="str">
        <f t="shared" si="22"/>
        <v/>
      </c>
      <c r="AT38" s="168" t="str">
        <f t="shared" si="23"/>
        <v/>
      </c>
      <c r="AU38" s="185" t="str">
        <f>IF(ISNUMBER($AR38),INDEX($AC$17:$AJ$98,$AS38,AU$13),"")</f>
        <v/>
      </c>
      <c r="AV38" s="178" t="str">
        <f>IF(ISNUMBER($AR38),INDEX($AJ$17:$AP$98,$AS38,AU$13),"")</f>
        <v/>
      </c>
      <c r="AW38" s="180"/>
      <c r="AX38" s="146" t="str">
        <f t="shared" si="27"/>
        <v/>
      </c>
      <c r="AY38" s="147" t="str">
        <f t="shared" si="26"/>
        <v/>
      </c>
      <c r="AZ38" s="185" t="str">
        <f>IF($AW$16=1,IF(ISNUMBER($AY38),INDEX($AU$17:$AV$98,$AW38,AZ$13),""),"")</f>
        <v/>
      </c>
      <c r="BA38" s="178" t="str">
        <f>IF($AW$16=1,IF(ISNUMBER($AY38),INDEX($AU$17:$AV$98,$AW38,BA$13),""),"")</f>
        <v/>
      </c>
      <c r="BB38" s="147"/>
      <c r="BC38" s="146" t="str">
        <f t="shared" si="24"/>
        <v/>
      </c>
      <c r="BD38" s="147"/>
      <c r="BE38" s="147"/>
      <c r="BF38" s="147"/>
      <c r="BG38" s="147"/>
      <c r="BH38" s="147"/>
      <c r="BI38" s="147"/>
    </row>
    <row r="39" spans="1:61" s="51" customFormat="1" ht="9.9499999999999993" customHeight="1" x14ac:dyDescent="0.15">
      <c r="A39" s="147" t="s">
        <v>227</v>
      </c>
      <c r="B39" s="84">
        <f t="shared" si="12"/>
        <v>23</v>
      </c>
      <c r="C39" s="126" t="s">
        <v>18</v>
      </c>
      <c r="D39" s="131" t="s">
        <v>2</v>
      </c>
      <c r="E39" s="123"/>
      <c r="F39" s="86" t="s">
        <v>66</v>
      </c>
      <c r="G39" s="93"/>
      <c r="H39" s="123"/>
      <c r="I39" s="86" t="s">
        <v>95</v>
      </c>
      <c r="J39" s="91">
        <v>320</v>
      </c>
      <c r="K39" s="123"/>
      <c r="L39" s="86" t="s">
        <v>158</v>
      </c>
      <c r="M39" s="91" t="s">
        <v>159</v>
      </c>
      <c r="N39" s="123"/>
      <c r="O39" s="92" t="s">
        <v>94</v>
      </c>
      <c r="P39" s="139">
        <v>0</v>
      </c>
      <c r="Q39" s="123"/>
      <c r="R39" s="86"/>
      <c r="S39" s="87"/>
      <c r="T39" s="123"/>
      <c r="U39" s="86"/>
      <c r="V39" s="87"/>
      <c r="W39" s="88">
        <f t="shared" si="15"/>
        <v>15</v>
      </c>
      <c r="X39" s="88">
        <f t="shared" si="16"/>
        <v>11</v>
      </c>
      <c r="Y39" s="88">
        <f t="shared" si="17"/>
        <v>7</v>
      </c>
      <c r="Z39" s="88">
        <f t="shared" si="18"/>
        <v>8</v>
      </c>
      <c r="AA39" s="88">
        <f t="shared" si="19"/>
        <v>8</v>
      </c>
      <c r="AB39" s="88">
        <f t="shared" si="20"/>
        <v>9</v>
      </c>
      <c r="AC39" s="152" t="str">
        <f>IF(ISNUMBER($W39),INDEX($F$17:$G$98,$W39,AC$1),"-")</f>
        <v>delc</v>
      </c>
      <c r="AD39" s="114" t="str">
        <f>IF(ISNUMBER($X39),INDEX($I$17:$J$98,$X39,AD$1),"-")</f>
        <v>delc</v>
      </c>
      <c r="AE39" s="114" t="str">
        <f>IF(ISNUMBER($Y39),INDEX($L$17:$M$98,$Y39,AE$1),"-")</f>
        <v>delc</v>
      </c>
      <c r="AF39" s="114" t="str">
        <f>IF(ISNUMBER($Z39),INDEX($O$17:$P$98,$Z39,AF$1),"-")</f>
        <v>delc</v>
      </c>
      <c r="AG39" s="163" t="str">
        <f>IF(ISNUMBER($AA39),INDEX($R$17:$S$98,$AA39,AG$1),"-")</f>
        <v>delc</v>
      </c>
      <c r="AH39" s="163" t="str">
        <f>IF(ISNUMBER(AB39),INDEX($U$17:$V$98,AB39,AH$1),"-")</f>
        <v>delc</v>
      </c>
      <c r="AI39" s="89"/>
      <c r="AJ39" s="89">
        <f>IF(ISNUMBER($W39),INDEX($F$17:$G$98,$W39,AJ$1),"-")</f>
        <v>1</v>
      </c>
      <c r="AK39" s="89">
        <f>IF(ISNUMBER($X39),INDEX($I$17:$J$98,$X39,AK$1),"-")</f>
        <v>0.16</v>
      </c>
      <c r="AL39" s="89">
        <f>IF(ISNUMBER($Y39),INDEX($L$17:$M$98,$Y39,AL$1),"-")</f>
        <v>10</v>
      </c>
      <c r="AM39" s="89">
        <f>IF(ISNUMBER($Z39),INDEX($O$17:$P$98,$Z39,AM$1),"-")</f>
        <v>10</v>
      </c>
      <c r="AN39" s="89">
        <f>IF(ISNUMBER(AA39),INDEX($R$17:$S$98,AA39,AN$1),"-")</f>
        <v>1</v>
      </c>
      <c r="AO39" s="89">
        <f>IF(ISNUMBER(AB39),INDEX($U$17:$V$98,AB39,AO$1),"-")</f>
        <v>1</v>
      </c>
      <c r="AP39" s="208" t="s">
        <v>2</v>
      </c>
      <c r="AQ39" s="88">
        <f>IF(INDEX($AC$17:$AI$98,$B39,AU$13)&lt;&gt;"-",MAX(AQ$16:AQ38)+1,0)</f>
        <v>9</v>
      </c>
      <c r="AR39" s="88" t="str">
        <f t="shared" si="21"/>
        <v/>
      </c>
      <c r="AS39" s="88" t="str">
        <f t="shared" si="22"/>
        <v/>
      </c>
      <c r="AT39" s="168" t="str">
        <f t="shared" si="23"/>
        <v/>
      </c>
      <c r="AU39" s="185" t="str">
        <f>IF(ISNUMBER($AR39),INDEX($AC$17:$AJ$98,$AS39,AU$13),"")</f>
        <v/>
      </c>
      <c r="AV39" s="178" t="str">
        <f>IF(ISNUMBER($AR39),INDEX($AJ$17:$AP$98,$AS39,AU$13),"")</f>
        <v/>
      </c>
      <c r="AW39" s="180"/>
      <c r="AX39" s="146" t="str">
        <f t="shared" si="27"/>
        <v/>
      </c>
      <c r="AY39" s="147" t="str">
        <f t="shared" si="26"/>
        <v/>
      </c>
      <c r="AZ39" s="185" t="str">
        <f>IF($AW$16=1,IF(ISNUMBER($AY39),INDEX($AU$17:$AV$98,$AW39,AZ$13),""),"")</f>
        <v/>
      </c>
      <c r="BA39" s="178" t="str">
        <f>IF($AW$16=1,IF(ISNUMBER($AY39),INDEX($AU$17:$AV$98,$AW39,BA$13),""),"")</f>
        <v/>
      </c>
      <c r="BB39" s="147"/>
      <c r="BC39" s="146" t="str">
        <f t="shared" si="24"/>
        <v/>
      </c>
      <c r="BD39" s="147"/>
      <c r="BE39" s="147"/>
      <c r="BF39" s="147"/>
      <c r="BG39" s="147"/>
      <c r="BH39" s="147"/>
      <c r="BI39" s="147"/>
    </row>
    <row r="40" spans="1:61" s="51" customFormat="1" ht="9.9499999999999993" customHeight="1" x14ac:dyDescent="0.15">
      <c r="A40" s="147" t="s">
        <v>228</v>
      </c>
      <c r="B40" s="84">
        <f t="shared" si="12"/>
        <v>24</v>
      </c>
      <c r="C40" s="126" t="s">
        <v>70</v>
      </c>
      <c r="D40" s="131" t="s">
        <v>2</v>
      </c>
      <c r="E40" s="123"/>
      <c r="F40" s="86" t="s">
        <v>173</v>
      </c>
      <c r="G40" s="91" t="s">
        <v>2</v>
      </c>
      <c r="H40" s="123"/>
      <c r="I40" s="86" t="s">
        <v>80</v>
      </c>
      <c r="J40" s="91">
        <v>1</v>
      </c>
      <c r="K40" s="123"/>
      <c r="L40" s="86" t="s">
        <v>84</v>
      </c>
      <c r="M40" s="91">
        <v>0</v>
      </c>
      <c r="N40" s="123"/>
      <c r="O40" s="92" t="s">
        <v>75</v>
      </c>
      <c r="P40" s="139">
        <v>0.3</v>
      </c>
      <c r="Q40" s="123"/>
      <c r="R40" s="86"/>
      <c r="S40" s="87"/>
      <c r="T40" s="123"/>
      <c r="U40" s="86"/>
      <c r="V40" s="87"/>
      <c r="W40" s="88">
        <f t="shared" si="15"/>
        <v>16</v>
      </c>
      <c r="X40" s="88">
        <f t="shared" si="16"/>
        <v>12</v>
      </c>
      <c r="Y40" s="88">
        <f t="shared" si="17"/>
        <v>9</v>
      </c>
      <c r="Z40" s="88">
        <f t="shared" si="18"/>
        <v>10</v>
      </c>
      <c r="AA40" s="88">
        <f t="shared" si="19"/>
        <v>9</v>
      </c>
      <c r="AB40" s="88" t="str">
        <f t="shared" si="20"/>
        <v/>
      </c>
      <c r="AC40" s="152" t="str">
        <f>IF(ISNUMBER($W40),INDEX($F$17:$G$98,$W40,AC$1),"-")</f>
        <v>top</v>
      </c>
      <c r="AD40" s="114" t="str">
        <f>IF(ISNUMBER($X40),INDEX($I$17:$J$98,$X40,AD$1),"-")</f>
        <v>top</v>
      </c>
      <c r="AE40" s="114" t="str">
        <f>IF(ISNUMBER($Y40),INDEX($L$17:$M$98,$Y40,AE$1),"-")</f>
        <v>top</v>
      </c>
      <c r="AF40" s="114" t="str">
        <f>IF(ISNUMBER($Z40),INDEX($O$17:$P$98,$Z40,AF$1),"-")</f>
        <v>top</v>
      </c>
      <c r="AG40" s="163" t="str">
        <f>IF(ISNUMBER($AA40),INDEX($R$17:$S$98,$AA40,AG$1),"-")</f>
        <v>top</v>
      </c>
      <c r="AH40" s="163" t="str">
        <f>IF(ISNUMBER(AB40),INDEX($U$17:$V$98,AB40,AH$1),"-")</f>
        <v>-</v>
      </c>
      <c r="AI40" s="89"/>
      <c r="AJ40" s="89">
        <f>IF(ISNUMBER($W40),INDEX($F$17:$G$98,$W40,AJ$1),"-")</f>
        <v>0</v>
      </c>
      <c r="AK40" s="89">
        <f>IF(ISNUMBER($X40),INDEX($I$17:$J$98,$X40,AK$1),"-")</f>
        <v>1</v>
      </c>
      <c r="AL40" s="89">
        <f>IF(ISNUMBER($Y40),INDEX($L$17:$M$98,$Y40,AL$1),"-")</f>
        <v>0</v>
      </c>
      <c r="AM40" s="89">
        <f>IF(ISNUMBER($Z40),INDEX($O$17:$P$98,$Z40,AM$1),"-")</f>
        <v>0</v>
      </c>
      <c r="AN40" s="89">
        <f>IF(ISNUMBER(AA40),INDEX($R$17:$S$98,AA40,AN$1),"-")</f>
        <v>1</v>
      </c>
      <c r="AO40" s="89" t="str">
        <f>IF(ISNUMBER(AB40),INDEX($U$17:$V$98,AB40,AO$1),"-")</f>
        <v>-</v>
      </c>
      <c r="AP40" s="208" t="s">
        <v>2</v>
      </c>
      <c r="AQ40" s="88">
        <f>IF(INDEX($AC$17:$AI$98,$B40,AU$13)&lt;&gt;"-",MAX(AQ$16:AQ39)+1,0)</f>
        <v>0</v>
      </c>
      <c r="AR40" s="88" t="str">
        <f t="shared" si="21"/>
        <v/>
      </c>
      <c r="AS40" s="88" t="str">
        <f t="shared" si="22"/>
        <v/>
      </c>
      <c r="AT40" s="168" t="str">
        <f t="shared" si="23"/>
        <v/>
      </c>
      <c r="AU40" s="185" t="str">
        <f>IF(ISNUMBER($AR40),INDEX($AC$17:$AJ$98,$AS40,AU$13),"")</f>
        <v/>
      </c>
      <c r="AV40" s="178" t="str">
        <f>IF(ISNUMBER($AR40),INDEX($AJ$17:$AP$98,$AS40,AU$13),"")</f>
        <v/>
      </c>
      <c r="AW40" s="180"/>
      <c r="AX40" s="146" t="str">
        <f t="shared" si="27"/>
        <v/>
      </c>
      <c r="AY40" s="147" t="str">
        <f t="shared" si="26"/>
        <v/>
      </c>
      <c r="AZ40" s="185" t="str">
        <f>IF($AW$16=1,IF(ISNUMBER($AY40),INDEX($AU$17:$AV$98,$AW40,AZ$13),""),"")</f>
        <v/>
      </c>
      <c r="BA40" s="178" t="str">
        <f>IF($AW$16=1,IF(ISNUMBER($AY40),INDEX($AU$17:$AV$98,$AW40,BA$13),""),"")</f>
        <v/>
      </c>
      <c r="BB40" s="147"/>
      <c r="BC40" s="146" t="str">
        <f t="shared" si="24"/>
        <v/>
      </c>
      <c r="BD40" s="147"/>
      <c r="BE40" s="147"/>
      <c r="BF40" s="147"/>
      <c r="BG40" s="147"/>
      <c r="BH40" s="147"/>
      <c r="BI40" s="147"/>
    </row>
    <row r="41" spans="1:61" s="51" customFormat="1" ht="9.9499999999999993" customHeight="1" x14ac:dyDescent="0.15">
      <c r="A41" s="147" t="s">
        <v>229</v>
      </c>
      <c r="B41" s="84">
        <f t="shared" si="12"/>
        <v>25</v>
      </c>
      <c r="C41" s="126" t="s">
        <v>34</v>
      </c>
      <c r="D41" s="131" t="s">
        <v>2</v>
      </c>
      <c r="E41" s="123"/>
      <c r="F41" s="86" t="s">
        <v>50</v>
      </c>
      <c r="G41" s="91">
        <v>1</v>
      </c>
      <c r="H41" s="123"/>
      <c r="I41" s="86" t="s">
        <v>16</v>
      </c>
      <c r="J41" s="91">
        <v>1</v>
      </c>
      <c r="K41" s="123"/>
      <c r="L41" s="86" t="s">
        <v>34</v>
      </c>
      <c r="M41" s="91">
        <f>-M24</f>
        <v>-10</v>
      </c>
      <c r="N41" s="123"/>
      <c r="O41" s="92" t="s">
        <v>158</v>
      </c>
      <c r="P41" s="139" t="s">
        <v>159</v>
      </c>
      <c r="Q41" s="123"/>
      <c r="R41" s="86"/>
      <c r="S41" s="87"/>
      <c r="T41" s="123"/>
      <c r="U41" s="86"/>
      <c r="V41" s="87"/>
      <c r="W41" s="88">
        <f t="shared" si="15"/>
        <v>17</v>
      </c>
      <c r="X41" s="88">
        <f t="shared" si="16"/>
        <v>13</v>
      </c>
      <c r="Y41" s="88">
        <f t="shared" si="17"/>
        <v>25</v>
      </c>
      <c r="Z41" s="88">
        <f t="shared" si="18"/>
        <v>27</v>
      </c>
      <c r="AA41" s="88">
        <f t="shared" si="19"/>
        <v>10</v>
      </c>
      <c r="AB41" s="88" t="str">
        <f t="shared" si="20"/>
        <v/>
      </c>
      <c r="AC41" s="152" t="str">
        <f>IF(ISNUMBER($W41),INDEX($F$17:$G$98,$W41,AC$1),"-")</f>
        <v>botm</v>
      </c>
      <c r="AD41" s="114" t="str">
        <f>IF(ISNUMBER($X41),INDEX($I$17:$J$98,$X41,AD$1),"-")</f>
        <v>botm</v>
      </c>
      <c r="AE41" s="114" t="str">
        <f>IF(ISNUMBER($Y41),INDEX($L$17:$M$98,$Y41,AE$1),"-")</f>
        <v>botm</v>
      </c>
      <c r="AF41" s="114" t="str">
        <f>IF(ISNUMBER($Z41),INDEX($O$17:$P$98,$Z41,AF$1),"-")</f>
        <v>botm</v>
      </c>
      <c r="AG41" s="163" t="str">
        <f>IF(ISNUMBER($AA41),INDEX($R$17:$S$98,$AA41,AG$1),"-")</f>
        <v>botm</v>
      </c>
      <c r="AH41" s="163" t="str">
        <f>IF(ISNUMBER(AB41),INDEX($U$17:$V$98,AB41,AH$1),"-")</f>
        <v>-</v>
      </c>
      <c r="AI41" s="89"/>
      <c r="AJ41" s="89">
        <f>IF(ISNUMBER($W41),INDEX($F$17:$G$98,$W41,AJ$1),"-")</f>
        <v>-1</v>
      </c>
      <c r="AK41" s="89">
        <f>IF(ISNUMBER($X41),INDEX($I$17:$J$98,$X41,AK$1),"-")</f>
        <v>0</v>
      </c>
      <c r="AL41" s="89">
        <f>IF(ISNUMBER($Y41),INDEX($L$17:$M$98,$Y41,AL$1),"-")</f>
        <v>-10</v>
      </c>
      <c r="AM41" s="89" t="str">
        <f>IF(ISNUMBER($Z41),INDEX($O$17:$P$98,$Z41,AM$1),"-")</f>
        <v>top-delz</v>
      </c>
      <c r="AN41" s="89">
        <f>IF(ISNUMBER(AA41),INDEX($R$17:$S$98,AA41,AN$1),"-")</f>
        <v>0</v>
      </c>
      <c r="AO41" s="89" t="str">
        <f>IF(ISNUMBER(AB41),INDEX($U$17:$V$98,AB41,AO$1),"-")</f>
        <v>-</v>
      </c>
      <c r="AP41" s="208" t="s">
        <v>2</v>
      </c>
      <c r="AQ41" s="88">
        <f>IF(INDEX($AC$17:$AI$98,$B41,AU$13)&lt;&gt;"-",MAX(AQ$16:AQ40)+1,0)</f>
        <v>0</v>
      </c>
      <c r="AR41" s="88" t="str">
        <f t="shared" si="21"/>
        <v/>
      </c>
      <c r="AS41" s="88" t="str">
        <f t="shared" si="22"/>
        <v/>
      </c>
      <c r="AT41" s="168" t="str">
        <f t="shared" si="23"/>
        <v/>
      </c>
      <c r="AU41" s="185" t="str">
        <f>IF(ISNUMBER($AR41),INDEX($AC$17:$AJ$98,$AS41,AU$13),"")</f>
        <v/>
      </c>
      <c r="AV41" s="178" t="str">
        <f>IF(ISNUMBER($AR41),INDEX($AJ$17:$AP$98,$AS41,AU$13),"")</f>
        <v/>
      </c>
      <c r="AW41" s="180"/>
      <c r="AX41" s="146" t="str">
        <f t="shared" si="27"/>
        <v/>
      </c>
      <c r="AY41" s="147" t="str">
        <f t="shared" si="26"/>
        <v/>
      </c>
      <c r="AZ41" s="185" t="str">
        <f>IF($AW$16=1,IF(ISNUMBER($AY41),INDEX($AU$17:$AV$98,$AW41,AZ$13),""),"")</f>
        <v/>
      </c>
      <c r="BA41" s="178" t="str">
        <f>IF($AW$16=1,IF(ISNUMBER($AY41),INDEX($AU$17:$AV$98,$AW41,BA$13),""),"")</f>
        <v/>
      </c>
      <c r="BB41" s="147"/>
      <c r="BC41" s="146" t="str">
        <f t="shared" si="24"/>
        <v/>
      </c>
      <c r="BD41" s="147"/>
      <c r="BE41" s="147"/>
      <c r="BF41" s="147"/>
      <c r="BG41" s="147"/>
      <c r="BH41" s="147"/>
      <c r="BI41" s="147"/>
    </row>
    <row r="42" spans="1:61" s="51" customFormat="1" ht="9.9499999999999993" customHeight="1" x14ac:dyDescent="0.15">
      <c r="A42" s="147"/>
      <c r="B42" s="84">
        <f t="shared" si="12"/>
        <v>26</v>
      </c>
      <c r="C42" s="125" t="s">
        <v>40</v>
      </c>
      <c r="D42" s="131" t="s">
        <v>2</v>
      </c>
      <c r="E42" s="123"/>
      <c r="F42" s="86"/>
      <c r="G42" s="91"/>
      <c r="H42" s="123" t="s">
        <v>175</v>
      </c>
      <c r="I42" s="129" t="s">
        <v>92</v>
      </c>
      <c r="J42" s="94">
        <v>0.05</v>
      </c>
      <c r="K42" s="123"/>
      <c r="L42" s="86" t="s">
        <v>72</v>
      </c>
      <c r="M42" s="91" t="s">
        <v>50</v>
      </c>
      <c r="N42" s="123"/>
      <c r="O42" s="92" t="s">
        <v>183</v>
      </c>
      <c r="P42" s="139" t="b">
        <v>0</v>
      </c>
      <c r="Q42" s="123"/>
      <c r="R42" s="86"/>
      <c r="S42" s="87"/>
      <c r="T42" s="123"/>
      <c r="U42" s="86"/>
      <c r="V42" s="87"/>
      <c r="W42" s="88">
        <f t="shared" si="15"/>
        <v>33</v>
      </c>
      <c r="X42" s="88" t="str">
        <f t="shared" si="16"/>
        <v/>
      </c>
      <c r="Y42" s="88" t="str">
        <f t="shared" si="17"/>
        <v/>
      </c>
      <c r="Z42" s="88" t="str">
        <f t="shared" si="18"/>
        <v/>
      </c>
      <c r="AA42" s="88" t="str">
        <f t="shared" si="19"/>
        <v/>
      </c>
      <c r="AB42" s="88" t="str">
        <f t="shared" si="20"/>
        <v/>
      </c>
      <c r="AC42" s="152" t="str">
        <f>IF(ISNUMBER($W42),INDEX($F$17:$G$98,$W42,AC$1),"-")</f>
        <v>Lx</v>
      </c>
      <c r="AD42" s="114" t="str">
        <f>IF(ISNUMBER($X42),INDEX($I$17:$J$98,$X42,AD$1),"-")</f>
        <v>-</v>
      </c>
      <c r="AE42" s="114" t="str">
        <f>IF(ISNUMBER($Y42),INDEX($L$17:$M$98,$Y42,AE$1),"-")</f>
        <v>-</v>
      </c>
      <c r="AF42" s="114" t="str">
        <f>IF(ISNUMBER($Z42),INDEX($O$17:$P$98,$Z42,AF$1),"-")</f>
        <v>-</v>
      </c>
      <c r="AG42" s="163" t="str">
        <f>IF(ISNUMBER($AA42),INDEX($R$17:$S$98,$AA42,AG$1),"-")</f>
        <v>-</v>
      </c>
      <c r="AH42" s="163" t="str">
        <f>IF(ISNUMBER(AB42),INDEX($U$17:$V$98,AB42,AH$1),"-")</f>
        <v>-</v>
      </c>
      <c r="AI42" s="89"/>
      <c r="AJ42" s="89" t="str">
        <f>IF(ISNUMBER($W42),INDEX($F$17:$G$98,$W42,AJ$1),"-")</f>
        <v>(ncol-1)*delr</v>
      </c>
      <c r="AK42" s="89" t="str">
        <f>IF(ISNUMBER($X42),INDEX($I$17:$J$98,$X42,AK$1),"-")</f>
        <v>-</v>
      </c>
      <c r="AL42" s="89" t="str">
        <f>IF(ISNUMBER($Y42),INDEX($L$17:$M$98,$Y42,AL$1),"-")</f>
        <v>-</v>
      </c>
      <c r="AM42" s="89" t="str">
        <f>IF(ISNUMBER($Z42),INDEX($O$17:$P$98,$Z42,AM$1),"-")</f>
        <v>-</v>
      </c>
      <c r="AN42" s="89" t="str">
        <f>IF(ISNUMBER(AA42),INDEX($R$17:$S$98,AA42,AN$1),"-")</f>
        <v>-</v>
      </c>
      <c r="AO42" s="89" t="str">
        <f>IF(ISNUMBER(AB42),INDEX($U$17:$V$98,AB42,AO$1),"-")</f>
        <v>-</v>
      </c>
      <c r="AP42" s="208" t="s">
        <v>2</v>
      </c>
      <c r="AQ42" s="88">
        <f>IF(INDEX($AC$17:$AI$98,$B42,AU$13)&lt;&gt;"-",MAX(AQ$16:AQ41)+1,0)</f>
        <v>0</v>
      </c>
      <c r="AR42" s="88" t="str">
        <f t="shared" si="21"/>
        <v/>
      </c>
      <c r="AS42" s="88" t="str">
        <f t="shared" si="22"/>
        <v/>
      </c>
      <c r="AT42" s="168" t="str">
        <f t="shared" si="23"/>
        <v/>
      </c>
      <c r="AU42" s="185" t="str">
        <f>IF(ISNUMBER($AR42),INDEX($AC$17:$AJ$98,$AS42,AU$13),"")</f>
        <v/>
      </c>
      <c r="AV42" s="178" t="str">
        <f>IF(ISNUMBER($AR42),INDEX($AJ$17:$AP$98,$AS42,AU$13),"")</f>
        <v/>
      </c>
      <c r="AW42" s="180"/>
      <c r="AX42" s="146" t="str">
        <f t="shared" si="27"/>
        <v/>
      </c>
      <c r="AY42" s="147" t="str">
        <f t="shared" si="26"/>
        <v/>
      </c>
      <c r="AZ42" s="185" t="str">
        <f>IF($AW$16=1,IF(ISNUMBER($AY42),INDEX($AU$17:$AV$98,$AW42,AZ$13),""),"")</f>
        <v/>
      </c>
      <c r="BA42" s="178" t="str">
        <f>IF($AW$16=1,IF(ISNUMBER($AY42),INDEX($AU$17:$AV$98,$AW42,BA$13),""),"")</f>
        <v/>
      </c>
      <c r="BB42" s="147"/>
      <c r="BC42" s="146" t="str">
        <f t="shared" si="24"/>
        <v/>
      </c>
      <c r="BD42" s="147"/>
      <c r="BE42" s="147"/>
      <c r="BF42" s="147"/>
      <c r="BG42" s="147"/>
      <c r="BH42" s="147"/>
      <c r="BI42" s="147"/>
    </row>
    <row r="43" spans="1:61" s="51" customFormat="1" ht="9.9499999999999993" customHeight="1" x14ac:dyDescent="0.15">
      <c r="A43" s="147" t="s">
        <v>13</v>
      </c>
      <c r="B43" s="84">
        <f t="shared" si="12"/>
        <v>27</v>
      </c>
      <c r="C43" s="125" t="s">
        <v>50</v>
      </c>
      <c r="D43" s="131" t="s">
        <v>2</v>
      </c>
      <c r="E43" s="123"/>
      <c r="F43" s="86" t="s">
        <v>94</v>
      </c>
      <c r="G43" s="91"/>
      <c r="H43" s="123"/>
      <c r="I43" s="130" t="s">
        <v>91</v>
      </c>
      <c r="J43" s="94"/>
      <c r="K43" s="123"/>
      <c r="L43" s="86" t="s">
        <v>80</v>
      </c>
      <c r="M43" s="91">
        <v>0</v>
      </c>
      <c r="N43" s="123"/>
      <c r="O43" s="92" t="s">
        <v>34</v>
      </c>
      <c r="P43" s="139" t="s">
        <v>193</v>
      </c>
      <c r="Q43" s="123"/>
      <c r="R43" s="86"/>
      <c r="S43" s="87"/>
      <c r="T43" s="123"/>
      <c r="U43" s="86"/>
      <c r="V43" s="87"/>
      <c r="W43" s="88">
        <f t="shared" si="15"/>
        <v>25</v>
      </c>
      <c r="X43" s="88">
        <f t="shared" si="16"/>
        <v>15</v>
      </c>
      <c r="Y43" s="88">
        <f t="shared" si="17"/>
        <v>13</v>
      </c>
      <c r="Z43" s="88">
        <f t="shared" si="18"/>
        <v>13</v>
      </c>
      <c r="AA43" s="88" t="str">
        <f t="shared" si="19"/>
        <v/>
      </c>
      <c r="AB43" s="88" t="str">
        <f t="shared" si="20"/>
        <v/>
      </c>
      <c r="AC43" s="152" t="str">
        <f>IF(ISNUMBER($W43),INDEX($F$17:$G$98,$W43,AC$1),"-")</f>
        <v>k11</v>
      </c>
      <c r="AD43" s="114" t="str">
        <f>IF(ISNUMBER($X43),INDEX($I$17:$J$98,$X43,AD$1),"-")</f>
        <v>hydraulic_conductivity</v>
      </c>
      <c r="AE43" s="114" t="str">
        <f>IF(ISNUMBER($Y43),INDEX($L$17:$M$98,$Y43,AE$1),"-")</f>
        <v>k11</v>
      </c>
      <c r="AF43" s="114" t="str">
        <f>IF(ISNUMBER($Z43),INDEX($O$17:$P$98,$Z43,AF$1),"-")</f>
        <v>k11</v>
      </c>
      <c r="AG43" s="163" t="str">
        <f>IF(ISNUMBER($AA43),INDEX($R$17:$S$98,$AA43,AG$1),"-")</f>
        <v>-</v>
      </c>
      <c r="AH43" s="163" t="str">
        <f>IF(ISNUMBER(AB43),INDEX($U$17:$V$98,AB43,AH$1),"-")</f>
        <v>-</v>
      </c>
      <c r="AI43" s="89"/>
      <c r="AJ43" s="89">
        <f>IF(ISNUMBER($W43),INDEX($F$17:$G$98,$W43,AJ$1),"-")</f>
        <v>1</v>
      </c>
      <c r="AK43" s="89">
        <f>IF(ISNUMBER($X43),INDEX($I$17:$J$98,$X43,AK$1),"-")</f>
        <v>0.01</v>
      </c>
      <c r="AL43" s="89">
        <f>IF(ISNUMBER($Y43),INDEX($L$17:$M$98,$Y43,AL$1),"-")</f>
        <v>1</v>
      </c>
      <c r="AM43" s="89">
        <f>IF(ISNUMBER($Z43),INDEX($O$17:$P$98,$Z43,AM$1),"-")</f>
        <v>1</v>
      </c>
      <c r="AN43" s="89" t="str">
        <f>IF(ISNUMBER(AA43),INDEX($R$17:$S$98,AA43,AN$1),"-")</f>
        <v>-</v>
      </c>
      <c r="AO43" s="89" t="str">
        <f>IF(ISNUMBER(AB43),INDEX($U$17:$V$98,AB43,AO$1),"-")</f>
        <v>-</v>
      </c>
      <c r="AP43" s="208" t="s">
        <v>2</v>
      </c>
      <c r="AQ43" s="88">
        <f>IF(INDEX($AC$17:$AI$98,$B43,AU$13)&lt;&gt;"-",MAX(AQ$16:AQ42)+1,0)</f>
        <v>0</v>
      </c>
      <c r="AR43" s="88" t="str">
        <f t="shared" si="21"/>
        <v/>
      </c>
      <c r="AS43" s="88" t="str">
        <f t="shared" si="22"/>
        <v/>
      </c>
      <c r="AT43" s="168" t="str">
        <f t="shared" si="23"/>
        <v/>
      </c>
      <c r="AU43" s="185" t="str">
        <f>IF(ISNUMBER($AR43),INDEX($AC$17:$AJ$98,$AS43,AU$13),"")</f>
        <v/>
      </c>
      <c r="AV43" s="178" t="str">
        <f>IF(ISNUMBER($AR43),INDEX($AJ$17:$AP$98,$AS43,AU$13),"")</f>
        <v/>
      </c>
      <c r="AW43" s="180"/>
      <c r="AX43" s="146" t="str">
        <f t="shared" si="27"/>
        <v/>
      </c>
      <c r="AY43" s="147" t="str">
        <f t="shared" si="26"/>
        <v/>
      </c>
      <c r="AZ43" s="185" t="str">
        <f>IF($AW$16=1,IF(ISNUMBER($AY43),INDEX($AU$17:$AV$98,$AW43,AZ$13),""),"")</f>
        <v/>
      </c>
      <c r="BA43" s="178" t="str">
        <f>IF($AW$16=1,IF(ISNUMBER($AY43),INDEX($AU$17:$AV$98,$AW43,BA$13),""),"")</f>
        <v/>
      </c>
      <c r="BB43" s="147"/>
      <c r="BC43" s="146" t="str">
        <f t="shared" si="24"/>
        <v/>
      </c>
      <c r="BD43" s="147"/>
      <c r="BE43" s="147"/>
      <c r="BF43" s="147"/>
      <c r="BG43" s="147"/>
      <c r="BH43" s="147"/>
      <c r="BI43" s="147"/>
    </row>
    <row r="44" spans="1:61" s="51" customFormat="1" ht="9.9499999999999993" customHeight="1" x14ac:dyDescent="0.15">
      <c r="A44" s="147" t="s">
        <v>13</v>
      </c>
      <c r="B44" s="84">
        <f t="shared" si="12"/>
        <v>28</v>
      </c>
      <c r="C44" s="125" t="s">
        <v>125</v>
      </c>
      <c r="D44" s="131" t="s">
        <v>2</v>
      </c>
      <c r="E44" s="123"/>
      <c r="F44" s="86" t="s">
        <v>0</v>
      </c>
      <c r="G44" s="91"/>
      <c r="H44" s="123"/>
      <c r="I44" s="129" t="s">
        <v>136</v>
      </c>
      <c r="J44" s="94">
        <v>0.3</v>
      </c>
      <c r="K44" s="123"/>
      <c r="L44" s="86" t="s">
        <v>76</v>
      </c>
      <c r="M44" s="91">
        <f>1/3</f>
        <v>0.33333333333333331</v>
      </c>
      <c r="N44" s="123"/>
      <c r="O44" s="92" t="s">
        <v>72</v>
      </c>
      <c r="P44" s="139" t="s">
        <v>50</v>
      </c>
      <c r="Q44" s="123"/>
      <c r="R44" s="86"/>
      <c r="S44" s="87"/>
      <c r="T44" s="123"/>
      <c r="U44" s="86"/>
      <c r="V44" s="87"/>
      <c r="W44" s="88" t="str">
        <f t="shared" si="15"/>
        <v/>
      </c>
      <c r="X44" s="88" t="str">
        <f t="shared" si="16"/>
        <v/>
      </c>
      <c r="Y44" s="88" t="str">
        <f t="shared" si="17"/>
        <v/>
      </c>
      <c r="Z44" s="88" t="str">
        <f t="shared" si="18"/>
        <v/>
      </c>
      <c r="AA44" s="88" t="str">
        <f t="shared" si="19"/>
        <v/>
      </c>
      <c r="AB44" s="88" t="str">
        <f t="shared" si="20"/>
        <v/>
      </c>
      <c r="AC44" s="152" t="str">
        <f>IF(ISNUMBER($W44),INDEX($F$17:$G$98,$W44,AC$1),"-")</f>
        <v>-</v>
      </c>
      <c r="AD44" s="114" t="str">
        <f>IF(ISNUMBER($X44),INDEX($I$17:$J$98,$X44,AD$1),"-")</f>
        <v>-</v>
      </c>
      <c r="AE44" s="114" t="str">
        <f>IF(ISNUMBER($Y44),INDEX($L$17:$M$98,$Y44,AE$1),"-")</f>
        <v>-</v>
      </c>
      <c r="AF44" s="114" t="str">
        <f>IF(ISNUMBER($Z44),INDEX($O$17:$P$98,$Z44,AF$1),"-")</f>
        <v>-</v>
      </c>
      <c r="AG44" s="163" t="str">
        <f>IF(ISNUMBER($AA44),INDEX($R$17:$S$98,$AA44,AG$1),"-")</f>
        <v>-</v>
      </c>
      <c r="AH44" s="163" t="str">
        <f>IF(ISNUMBER(AB44),INDEX($U$17:$V$98,AB44,AH$1),"-")</f>
        <v>-</v>
      </c>
      <c r="AI44" s="89"/>
      <c r="AJ44" s="89" t="str">
        <f>IF(ISNUMBER($W44),INDEX($F$17:$G$98,$W44,AJ$1),"-")</f>
        <v>-</v>
      </c>
      <c r="AK44" s="89" t="str">
        <f>IF(ISNUMBER($X44),INDEX($I$17:$J$98,$X44,AK$1),"-")</f>
        <v>-</v>
      </c>
      <c r="AL44" s="89" t="str">
        <f>IF(ISNUMBER($Y44),INDEX($L$17:$M$98,$Y44,AL$1),"-")</f>
        <v>-</v>
      </c>
      <c r="AM44" s="89" t="str">
        <f>IF(ISNUMBER($Z44),INDEX($O$17:$P$98,$Z44,AM$1),"-")</f>
        <v>-</v>
      </c>
      <c r="AN44" s="89" t="str">
        <f>IF(ISNUMBER(AA44),INDEX($R$17:$S$98,AA44,AN$1),"-")</f>
        <v>-</v>
      </c>
      <c r="AO44" s="89" t="str">
        <f>IF(ISNUMBER(AB44),INDEX($U$17:$V$98,AB44,AO$1),"-")</f>
        <v>-</v>
      </c>
      <c r="AP44" s="208" t="s">
        <v>2</v>
      </c>
      <c r="AQ44" s="88">
        <f>IF(INDEX($AC$17:$AI$98,$B44,AU$13)&lt;&gt;"-",MAX(AQ$16:AQ43)+1,0)</f>
        <v>0</v>
      </c>
      <c r="AR44" s="88" t="str">
        <f t="shared" si="21"/>
        <v/>
      </c>
      <c r="AS44" s="88" t="str">
        <f t="shared" si="22"/>
        <v/>
      </c>
      <c r="AT44" s="168" t="str">
        <f t="shared" si="23"/>
        <v/>
      </c>
      <c r="AU44" s="185" t="str">
        <f>IF(ISNUMBER($AR44),INDEX($AC$17:$AJ$98,$AS44,AU$13),"")</f>
        <v/>
      </c>
      <c r="AV44" s="178" t="str">
        <f>IF(ISNUMBER($AR44),INDEX($AJ$17:$AP$98,$AS44,AU$13),"")</f>
        <v/>
      </c>
      <c r="AW44" s="180"/>
      <c r="AX44" s="146" t="str">
        <f t="shared" si="27"/>
        <v/>
      </c>
      <c r="AY44" s="147" t="str">
        <f t="shared" si="26"/>
        <v/>
      </c>
      <c r="AZ44" s="185" t="str">
        <f>IF($AW$16=1,IF(ISNUMBER($AY44),INDEX($AU$17:$AV$98,$AW44,AZ$13),""),"")</f>
        <v/>
      </c>
      <c r="BA44" s="178" t="str">
        <f>IF($AW$16=1,IF(ISNUMBER($AY44),INDEX($AU$17:$AV$98,$AW44,BA$13),""),"")</f>
        <v/>
      </c>
      <c r="BB44" s="147"/>
      <c r="BC44" s="146" t="str">
        <f t="shared" si="24"/>
        <v/>
      </c>
      <c r="BD44" s="147"/>
      <c r="BE44" s="147"/>
      <c r="BF44" s="147"/>
      <c r="BG44" s="147"/>
      <c r="BH44" s="147"/>
      <c r="BI44" s="147"/>
    </row>
    <row r="45" spans="1:61" s="51" customFormat="1" ht="9.9499999999999993" customHeight="1" x14ac:dyDescent="0.15">
      <c r="A45" s="147" t="s">
        <v>13</v>
      </c>
      <c r="B45" s="84">
        <f t="shared" si="12"/>
        <v>29</v>
      </c>
      <c r="C45" s="125" t="s">
        <v>126</v>
      </c>
      <c r="D45" s="131" t="s">
        <v>2</v>
      </c>
      <c r="E45" s="123"/>
      <c r="F45" s="86" t="s">
        <v>72</v>
      </c>
      <c r="G45" s="91" t="s">
        <v>50</v>
      </c>
      <c r="H45" s="123"/>
      <c r="I45" s="129" t="s">
        <v>176</v>
      </c>
      <c r="J45" s="94" t="s">
        <v>177</v>
      </c>
      <c r="K45" s="123"/>
      <c r="L45" s="86" t="s">
        <v>71</v>
      </c>
      <c r="M45" s="91">
        <v>0.3</v>
      </c>
      <c r="N45" s="123"/>
      <c r="O45" s="92" t="s">
        <v>72</v>
      </c>
      <c r="P45" s="139">
        <v>1</v>
      </c>
      <c r="Q45" s="123"/>
      <c r="R45" s="86"/>
      <c r="S45" s="87"/>
      <c r="T45" s="123"/>
      <c r="U45" s="86"/>
      <c r="V45" s="87"/>
      <c r="W45" s="88" t="str">
        <f t="shared" si="15"/>
        <v/>
      </c>
      <c r="X45" s="88" t="str">
        <f t="shared" si="16"/>
        <v/>
      </c>
      <c r="Y45" s="88" t="str">
        <f t="shared" si="17"/>
        <v/>
      </c>
      <c r="Z45" s="88" t="str">
        <f t="shared" si="18"/>
        <v/>
      </c>
      <c r="AA45" s="88" t="str">
        <f t="shared" si="19"/>
        <v/>
      </c>
      <c r="AB45" s="88" t="str">
        <f t="shared" si="20"/>
        <v/>
      </c>
      <c r="AC45" s="152" t="str">
        <f>IF(ISNUMBER($W45),INDEX($F$17:$G$98,$W45,AC$1),"-")</f>
        <v>-</v>
      </c>
      <c r="AD45" s="114" t="str">
        <f>IF(ISNUMBER($X45),INDEX($I$17:$J$98,$X45,AD$1),"-")</f>
        <v>-</v>
      </c>
      <c r="AE45" s="114" t="str">
        <f>IF(ISNUMBER($Y45),INDEX($L$17:$M$98,$Y45,AE$1),"-")</f>
        <v>-</v>
      </c>
      <c r="AF45" s="114" t="str">
        <f>IF(ISNUMBER($Z45),INDEX($O$17:$P$98,$Z45,AF$1),"-")</f>
        <v>-</v>
      </c>
      <c r="AG45" s="163" t="str">
        <f>IF(ISNUMBER($AA45),INDEX($R$17:$S$98,$AA45,AG$1),"-")</f>
        <v>-</v>
      </c>
      <c r="AH45" s="163" t="str">
        <f>IF(ISNUMBER(AB45),INDEX($U$17:$V$98,AB45,AH$1),"-")</f>
        <v>-</v>
      </c>
      <c r="AI45" s="89"/>
      <c r="AJ45" s="89" t="str">
        <f>IF(ISNUMBER($W45),INDEX($F$17:$G$98,$W45,AJ$1),"-")</f>
        <v>-</v>
      </c>
      <c r="AK45" s="89" t="str">
        <f>IF(ISNUMBER($X45),INDEX($I$17:$J$98,$X45,AK$1),"-")</f>
        <v>-</v>
      </c>
      <c r="AL45" s="89" t="str">
        <f>IF(ISNUMBER($Y45),INDEX($L$17:$M$98,$Y45,AL$1),"-")</f>
        <v>-</v>
      </c>
      <c r="AM45" s="89" t="str">
        <f>IF(ISNUMBER($Z45),INDEX($O$17:$P$98,$Z45,AM$1),"-")</f>
        <v>-</v>
      </c>
      <c r="AN45" s="89" t="str">
        <f>IF(ISNUMBER(AA45),INDEX($R$17:$S$98,AA45,AN$1),"-")</f>
        <v>-</v>
      </c>
      <c r="AO45" s="89" t="str">
        <f>IF(ISNUMBER(AB45),INDEX($U$17:$V$98,AB45,AO$1),"-")</f>
        <v>-</v>
      </c>
      <c r="AP45" s="208" t="s">
        <v>2</v>
      </c>
      <c r="AQ45" s="88">
        <f>IF(INDEX($AC$17:$AI$98,$B45,AU$13)&lt;&gt;"-",MAX(AQ$16:AQ44)+1,0)</f>
        <v>0</v>
      </c>
      <c r="AR45" s="88" t="str">
        <f t="shared" si="21"/>
        <v/>
      </c>
      <c r="AS45" s="88" t="str">
        <f t="shared" si="22"/>
        <v/>
      </c>
      <c r="AT45" s="168" t="str">
        <f t="shared" si="23"/>
        <v/>
      </c>
      <c r="AU45" s="185" t="str">
        <f>IF(ISNUMBER($AR45),INDEX($AC$17:$AJ$98,$AS45,AU$13),"")</f>
        <v/>
      </c>
      <c r="AV45" s="178" t="str">
        <f>IF(ISNUMBER($AR45),INDEX($AJ$17:$AP$98,$AS45,AU$13),"")</f>
        <v/>
      </c>
      <c r="AW45" s="180"/>
      <c r="AX45" s="146" t="str">
        <f t="shared" si="27"/>
        <v/>
      </c>
      <c r="AY45" s="147" t="str">
        <f t="shared" si="26"/>
        <v/>
      </c>
      <c r="AZ45" s="185" t="str">
        <f>IF($AW$16=1,IF(ISNUMBER($AY45),INDEX($AU$17:$AV$98,$AW45,AZ$13),""),"")</f>
        <v/>
      </c>
      <c r="BA45" s="178" t="str">
        <f>IF($AW$16=1,IF(ISNUMBER($AY45),INDEX($AU$17:$AV$98,$AW45,BA$13),""),"")</f>
        <v/>
      </c>
      <c r="BB45" s="147"/>
      <c r="BC45" s="146" t="str">
        <f t="shared" si="24"/>
        <v/>
      </c>
      <c r="BD45" s="147"/>
      <c r="BE45" s="147"/>
      <c r="BF45" s="147"/>
      <c r="BG45" s="147"/>
      <c r="BH45" s="147"/>
      <c r="BI45" s="147"/>
    </row>
    <row r="46" spans="1:61" s="51" customFormat="1" ht="9.9499999999999993" customHeight="1" x14ac:dyDescent="0.15">
      <c r="A46" s="147" t="s">
        <v>13</v>
      </c>
      <c r="B46" s="84">
        <f t="shared" si="12"/>
        <v>30</v>
      </c>
      <c r="C46" s="125" t="s">
        <v>72</v>
      </c>
      <c r="D46" s="131" t="s">
        <v>2</v>
      </c>
      <c r="E46" s="123"/>
      <c r="F46" s="86" t="s">
        <v>73</v>
      </c>
      <c r="G46" s="91">
        <v>1</v>
      </c>
      <c r="H46" s="123"/>
      <c r="I46" s="130" t="s">
        <v>175</v>
      </c>
      <c r="J46" s="94" t="s">
        <v>178</v>
      </c>
      <c r="K46" s="123"/>
      <c r="L46" s="86" t="s">
        <v>77</v>
      </c>
      <c r="M46" s="91" t="s">
        <v>124</v>
      </c>
      <c r="N46" s="123"/>
      <c r="O46" s="92" t="s">
        <v>50</v>
      </c>
      <c r="P46" s="139"/>
      <c r="Q46" s="123"/>
      <c r="R46" s="86"/>
      <c r="S46" s="87"/>
      <c r="T46" s="123"/>
      <c r="U46" s="86"/>
      <c r="V46" s="87"/>
      <c r="W46" s="88">
        <f t="shared" si="15"/>
        <v>29</v>
      </c>
      <c r="X46" s="88" t="str">
        <f t="shared" si="16"/>
        <v/>
      </c>
      <c r="Y46" s="88">
        <f t="shared" si="17"/>
        <v>26</v>
      </c>
      <c r="Z46" s="88">
        <f t="shared" si="18"/>
        <v>28</v>
      </c>
      <c r="AA46" s="88" t="str">
        <f t="shared" si="19"/>
        <v/>
      </c>
      <c r="AB46" s="88">
        <f t="shared" si="20"/>
        <v>18</v>
      </c>
      <c r="AC46" s="152" t="str">
        <f>IF(ISNUMBER($W46),INDEX($F$17:$G$98,$W46,AC$1),"-")</f>
        <v>k33</v>
      </c>
      <c r="AD46" s="114" t="str">
        <f>IF(ISNUMBER($X46),INDEX($I$17:$J$98,$X46,AD$1),"-")</f>
        <v>-</v>
      </c>
      <c r="AE46" s="114" t="str">
        <f>IF(ISNUMBER($Y46),INDEX($L$17:$M$98,$Y46,AE$1),"-")</f>
        <v>k33</v>
      </c>
      <c r="AF46" s="114" t="str">
        <f>IF(ISNUMBER($Z46),INDEX($O$17:$P$98,$Z46,AF$1),"-")</f>
        <v>k33</v>
      </c>
      <c r="AG46" s="163" t="str">
        <f>IF(ISNUMBER($AA46),INDEX($R$17:$S$98,$AA46,AG$1),"-")</f>
        <v>-</v>
      </c>
      <c r="AH46" s="163" t="str">
        <f>IF(ISNUMBER(AB46),INDEX($U$17:$V$98,AB46,AH$1),"-")</f>
        <v>k33</v>
      </c>
      <c r="AI46" s="89"/>
      <c r="AJ46" s="89" t="str">
        <f>IF(ISNUMBER($W46),INDEX($F$17:$G$98,$W46,AJ$1),"-")</f>
        <v>k11</v>
      </c>
      <c r="AK46" s="89" t="str">
        <f>IF(ISNUMBER($X46),INDEX($I$17:$J$98,$X46,AK$1),"-")</f>
        <v>-</v>
      </c>
      <c r="AL46" s="89" t="str">
        <f>IF(ISNUMBER($Y46),INDEX($L$17:$M$98,$Y46,AL$1),"-")</f>
        <v>k11</v>
      </c>
      <c r="AM46" s="89" t="str">
        <f>IF(ISNUMBER($Z46),INDEX($O$17:$P$98,$Z46,AM$1),"-")</f>
        <v>k11</v>
      </c>
      <c r="AN46" s="89" t="str">
        <f>IF(ISNUMBER(AA46),INDEX($R$17:$S$98,AA46,AN$1),"-")</f>
        <v>-</v>
      </c>
      <c r="AO46" s="89" t="str">
        <f>IF(ISNUMBER(AB46),INDEX($U$17:$V$98,AB46,AO$1),"-")</f>
        <v>-</v>
      </c>
      <c r="AP46" s="208" t="s">
        <v>2</v>
      </c>
      <c r="AQ46" s="88">
        <f>IF(INDEX($AC$17:$AI$98,$B46,AU$13)&lt;&gt;"-",MAX(AQ$16:AQ45)+1,0)</f>
        <v>10</v>
      </c>
      <c r="AR46" s="88" t="str">
        <f t="shared" si="21"/>
        <v/>
      </c>
      <c r="AS46" s="88" t="str">
        <f t="shared" si="22"/>
        <v/>
      </c>
      <c r="AT46" s="168" t="str">
        <f t="shared" si="23"/>
        <v/>
      </c>
      <c r="AU46" s="185" t="str">
        <f>IF(ISNUMBER($AR46),INDEX($AC$17:$AJ$98,$AS46,AU$13),"")</f>
        <v/>
      </c>
      <c r="AV46" s="178" t="str">
        <f>IF(ISNUMBER($AR46),INDEX($AJ$17:$AP$98,$AS46,AU$13),"")</f>
        <v/>
      </c>
      <c r="AW46" s="180"/>
      <c r="AX46" s="146" t="str">
        <f t="shared" si="27"/>
        <v/>
      </c>
      <c r="AY46" s="147" t="str">
        <f t="shared" si="26"/>
        <v/>
      </c>
      <c r="AZ46" s="185" t="str">
        <f>IF($AW$16=1,IF(ISNUMBER($AY46),INDEX($AU$17:$AV$98,$AW46,AZ$13),""),"")</f>
        <v/>
      </c>
      <c r="BA46" s="178" t="str">
        <f>IF($AW$16=1,IF(ISNUMBER($AY46),INDEX($AU$17:$AV$98,$AW46,BA$13),""),"")</f>
        <v/>
      </c>
      <c r="BB46" s="147"/>
      <c r="BC46" s="146" t="str">
        <f t="shared" si="24"/>
        <v/>
      </c>
      <c r="BD46" s="147"/>
      <c r="BE46" s="147"/>
      <c r="BF46" s="147"/>
      <c r="BG46" s="147"/>
      <c r="BH46" s="147"/>
      <c r="BI46" s="147"/>
    </row>
    <row r="47" spans="1:61" s="51" customFormat="1" ht="9.9499999999999993" customHeight="1" x14ac:dyDescent="0.15">
      <c r="A47" s="147" t="s">
        <v>13</v>
      </c>
      <c r="B47" s="84">
        <f t="shared" si="12"/>
        <v>31</v>
      </c>
      <c r="C47" s="125" t="s">
        <v>127</v>
      </c>
      <c r="D47" s="131" t="s">
        <v>2</v>
      </c>
      <c r="E47" s="123"/>
      <c r="F47" s="86" t="s">
        <v>74</v>
      </c>
      <c r="G47" s="91">
        <v>100</v>
      </c>
      <c r="H47" s="123"/>
      <c r="I47" s="129" t="s">
        <v>179</v>
      </c>
      <c r="J47" s="94">
        <v>100</v>
      </c>
      <c r="K47" s="123"/>
      <c r="L47" s="86" t="s">
        <v>78</v>
      </c>
      <c r="M47" s="91" t="s">
        <v>130</v>
      </c>
      <c r="N47" s="123"/>
      <c r="O47" s="92" t="s">
        <v>80</v>
      </c>
      <c r="P47" s="139">
        <v>0</v>
      </c>
      <c r="Q47" s="123"/>
      <c r="R47" s="86"/>
      <c r="S47" s="87"/>
      <c r="T47" s="123"/>
      <c r="U47" s="86"/>
      <c r="V47" s="87"/>
      <c r="W47" s="88" t="str">
        <f t="shared" si="15"/>
        <v/>
      </c>
      <c r="X47" s="88" t="str">
        <f t="shared" si="16"/>
        <v/>
      </c>
      <c r="Y47" s="88" t="str">
        <f t="shared" si="17"/>
        <v/>
      </c>
      <c r="Z47" s="88" t="str">
        <f t="shared" si="18"/>
        <v/>
      </c>
      <c r="AA47" s="88" t="str">
        <f t="shared" si="19"/>
        <v/>
      </c>
      <c r="AB47" s="88" t="str">
        <f t="shared" si="20"/>
        <v/>
      </c>
      <c r="AC47" s="152" t="str">
        <f>IF(ISNUMBER($W47),INDEX($F$17:$G$98,$W47,AC$1),"-")</f>
        <v>-</v>
      </c>
      <c r="AD47" s="114" t="str">
        <f>IF(ISNUMBER($X47),INDEX($I$17:$J$98,$X47,AD$1),"-")</f>
        <v>-</v>
      </c>
      <c r="AE47" s="114" t="str">
        <f>IF(ISNUMBER($Y47),INDEX($L$17:$M$98,$Y47,AE$1),"-")</f>
        <v>-</v>
      </c>
      <c r="AF47" s="114" t="str">
        <f>IF(ISNUMBER($Z47),INDEX($O$17:$P$98,$Z47,AF$1),"-")</f>
        <v>-</v>
      </c>
      <c r="AG47" s="163" t="str">
        <f>IF(ISNUMBER($AA47),INDEX($R$17:$S$98,$AA47,AG$1),"-")</f>
        <v>-</v>
      </c>
      <c r="AH47" s="163" t="str">
        <f>IF(ISNUMBER(AB47),INDEX($U$17:$V$98,AB47,AH$1),"-")</f>
        <v>-</v>
      </c>
      <c r="AI47" s="89"/>
      <c r="AJ47" s="89" t="str">
        <f>IF(ISNUMBER($W47),INDEX($F$17:$G$98,$W47,AJ$1),"-")</f>
        <v>-</v>
      </c>
      <c r="AK47" s="89" t="str">
        <f>IF(ISNUMBER($X47),INDEX($I$17:$J$98,$X47,AK$1),"-")</f>
        <v>-</v>
      </c>
      <c r="AL47" s="89" t="str">
        <f>IF(ISNUMBER($Y47),INDEX($L$17:$M$98,$Y47,AL$1),"-")</f>
        <v>-</v>
      </c>
      <c r="AM47" s="89" t="str">
        <f>IF(ISNUMBER($Z47),INDEX($O$17:$P$98,$Z47,AM$1),"-")</f>
        <v>-</v>
      </c>
      <c r="AN47" s="89" t="str">
        <f>IF(ISNUMBER(AA47),INDEX($R$17:$S$98,AA47,AN$1),"-")</f>
        <v>-</v>
      </c>
      <c r="AO47" s="89" t="str">
        <f>IF(ISNUMBER(AB47),INDEX($U$17:$V$98,AB47,AO$1),"-")</f>
        <v>-</v>
      </c>
      <c r="AP47" s="208" t="s">
        <v>2</v>
      </c>
      <c r="AQ47" s="88">
        <f>IF(INDEX($AC$17:$AI$98,$B47,AU$13)&lt;&gt;"-",MAX(AQ$16:AQ46)+1,0)</f>
        <v>0</v>
      </c>
      <c r="AR47" s="88" t="str">
        <f t="shared" si="21"/>
        <v/>
      </c>
      <c r="AS47" s="88" t="str">
        <f t="shared" si="22"/>
        <v/>
      </c>
      <c r="AT47" s="168" t="str">
        <f t="shared" si="23"/>
        <v/>
      </c>
      <c r="AU47" s="185" t="str">
        <f>IF(ISNUMBER($AR47),INDEX($AC$17:$AJ$98,$AS47,AU$13),"")</f>
        <v/>
      </c>
      <c r="AV47" s="178" t="str">
        <f>IF(ISNUMBER($AR47),INDEX($AJ$17:$AP$98,$AS47,AU$13),"")</f>
        <v/>
      </c>
      <c r="AW47" s="180"/>
      <c r="AX47" s="146" t="str">
        <f t="shared" si="27"/>
        <v/>
      </c>
      <c r="AY47" s="147" t="str">
        <f t="shared" si="26"/>
        <v/>
      </c>
      <c r="AZ47" s="185" t="str">
        <f>IF($AW$16=1,IF(ISNUMBER($AY47),INDEX($AU$17:$AV$98,$AW47,AZ$13),""),"")</f>
        <v/>
      </c>
      <c r="BA47" s="178" t="str">
        <f>IF($AW$16=1,IF(ISNUMBER($AY47),INDEX($AU$17:$AV$98,$AW47,BA$13),""),"")</f>
        <v/>
      </c>
      <c r="BB47" s="147"/>
      <c r="BC47" s="146" t="str">
        <f t="shared" si="24"/>
        <v/>
      </c>
      <c r="BD47" s="147"/>
      <c r="BE47" s="147"/>
      <c r="BF47" s="147"/>
      <c r="BG47" s="147"/>
      <c r="BH47" s="147"/>
      <c r="BI47" s="147"/>
    </row>
    <row r="48" spans="1:61" s="51" customFormat="1" ht="9.9499999999999993" customHeight="1" x14ac:dyDescent="0.15">
      <c r="A48" s="147" t="s">
        <v>13</v>
      </c>
      <c r="B48" s="84">
        <f t="shared" si="12"/>
        <v>32</v>
      </c>
      <c r="C48" s="125" t="s">
        <v>128</v>
      </c>
      <c r="D48" s="131" t="s">
        <v>2</v>
      </c>
      <c r="E48" s="123"/>
      <c r="F48" s="86" t="s">
        <v>75</v>
      </c>
      <c r="G48" s="91" t="s">
        <v>129</v>
      </c>
      <c r="H48" s="123"/>
      <c r="I48" s="129" t="s">
        <v>180</v>
      </c>
      <c r="J48" s="94">
        <v>3.0000000000000001E-3</v>
      </c>
      <c r="K48" s="123"/>
      <c r="L48" s="86" t="s">
        <v>95</v>
      </c>
      <c r="M48" s="91" t="s">
        <v>160</v>
      </c>
      <c r="N48" s="123"/>
      <c r="O48" s="92" t="s">
        <v>76</v>
      </c>
      <c r="P48" s="139">
        <v>1</v>
      </c>
      <c r="Q48" s="123"/>
      <c r="R48" s="86"/>
      <c r="S48" s="87"/>
      <c r="T48" s="123"/>
      <c r="U48" s="86"/>
      <c r="V48" s="87"/>
      <c r="W48" s="88" t="str">
        <f t="shared" si="15"/>
        <v/>
      </c>
      <c r="X48" s="88" t="str">
        <f t="shared" si="16"/>
        <v/>
      </c>
      <c r="Y48" s="88" t="str">
        <f t="shared" si="17"/>
        <v/>
      </c>
      <c r="Z48" s="88" t="str">
        <f t="shared" si="18"/>
        <v/>
      </c>
      <c r="AA48" s="88" t="str">
        <f t="shared" si="19"/>
        <v/>
      </c>
      <c r="AB48" s="88" t="str">
        <f t="shared" si="20"/>
        <v/>
      </c>
      <c r="AC48" s="152" t="str">
        <f>IF(ISNUMBER($W48),INDEX($F$17:$G$98,$W48,AC$1),"-")</f>
        <v>-</v>
      </c>
      <c r="AD48" s="114" t="str">
        <f>IF(ISNUMBER($X48),INDEX($I$17:$J$98,$X48,AD$1),"-")</f>
        <v>-</v>
      </c>
      <c r="AE48" s="114" t="str">
        <f>IF(ISNUMBER($Y48),INDEX($L$17:$M$98,$Y48,AE$1),"-")</f>
        <v>-</v>
      </c>
      <c r="AF48" s="114" t="str">
        <f>IF(ISNUMBER($Z48),INDEX($O$17:$P$98,$Z48,AF$1),"-")</f>
        <v>-</v>
      </c>
      <c r="AG48" s="163" t="str">
        <f>IF(ISNUMBER($AA48),INDEX($R$17:$S$98,$AA48,AG$1),"-")</f>
        <v>-</v>
      </c>
      <c r="AH48" s="163" t="str">
        <f>IF(ISNUMBER(AB48),INDEX($U$17:$V$98,AB48,AH$1),"-")</f>
        <v>-</v>
      </c>
      <c r="AI48" s="89"/>
      <c r="AJ48" s="89" t="str">
        <f>IF(ISNUMBER($W48),INDEX($F$17:$G$98,$W48,AJ$1),"-")</f>
        <v>-</v>
      </c>
      <c r="AK48" s="89" t="str">
        <f>IF(ISNUMBER($X48),INDEX($I$17:$J$98,$X48,AK$1),"-")</f>
        <v>-</v>
      </c>
      <c r="AL48" s="89" t="str">
        <f>IF(ISNUMBER($Y48),INDEX($L$17:$M$98,$Y48,AL$1),"-")</f>
        <v>-</v>
      </c>
      <c r="AM48" s="89" t="str">
        <f>IF(ISNUMBER($Z48),INDEX($O$17:$P$98,$Z48,AM$1),"-")</f>
        <v>-</v>
      </c>
      <c r="AN48" s="89" t="str">
        <f>IF(ISNUMBER(AA48),INDEX($R$17:$S$98,AA48,AN$1),"-")</f>
        <v>-</v>
      </c>
      <c r="AO48" s="89" t="str">
        <f>IF(ISNUMBER(AB48),INDEX($U$17:$V$98,AB48,AO$1),"-")</f>
        <v>-</v>
      </c>
      <c r="AP48" s="208" t="s">
        <v>2</v>
      </c>
      <c r="AQ48" s="88">
        <f>IF(INDEX($AC$17:$AI$98,$B48,AU$13)&lt;&gt;"-",MAX(AQ$16:AQ47)+1,0)</f>
        <v>0</v>
      </c>
      <c r="AR48" s="88" t="str">
        <f t="shared" si="21"/>
        <v/>
      </c>
      <c r="AS48" s="88" t="str">
        <f t="shared" si="22"/>
        <v/>
      </c>
      <c r="AT48" s="168" t="str">
        <f t="shared" si="23"/>
        <v/>
      </c>
      <c r="AU48" s="185" t="str">
        <f>IF(ISNUMBER($AR48),INDEX($AC$17:$AJ$98,$AS48,AU$13),"")</f>
        <v/>
      </c>
      <c r="AV48" s="178" t="str">
        <f>IF(ISNUMBER($AR48),INDEX($AJ$17:$AP$98,$AS48,AU$13),"")</f>
        <v/>
      </c>
      <c r="AW48" s="180"/>
      <c r="AX48" s="146" t="str">
        <f t="shared" si="27"/>
        <v/>
      </c>
      <c r="AY48" s="147" t="str">
        <f t="shared" si="26"/>
        <v/>
      </c>
      <c r="AZ48" s="185" t="str">
        <f>IF($AW$16=1,IF(ISNUMBER($AY48),INDEX($AU$17:$AV$98,$AW48,AZ$13),""),"")</f>
        <v/>
      </c>
      <c r="BA48" s="178" t="str">
        <f>IF($AW$16=1,IF(ISNUMBER($AY48),INDEX($AU$17:$AV$98,$AW48,BA$13),""),"")</f>
        <v/>
      </c>
      <c r="BB48" s="147"/>
      <c r="BC48" s="146" t="str">
        <f t="shared" si="24"/>
        <v/>
      </c>
      <c r="BD48" s="147"/>
      <c r="BE48" s="147"/>
      <c r="BF48" s="147"/>
      <c r="BG48" s="147"/>
      <c r="BH48" s="147"/>
      <c r="BI48" s="147"/>
    </row>
    <row r="49" spans="1:61" s="51" customFormat="1" ht="9.9499999999999993" customHeight="1" x14ac:dyDescent="0.15">
      <c r="A49" s="147"/>
      <c r="B49" s="84">
        <f t="shared" ref="B49:B79" si="28">ROW()-$B$16</f>
        <v>33</v>
      </c>
      <c r="C49" s="126" t="s">
        <v>138</v>
      </c>
      <c r="D49" s="131" t="s">
        <v>2</v>
      </c>
      <c r="E49" s="123"/>
      <c r="F49" s="86" t="s">
        <v>40</v>
      </c>
      <c r="G49" s="91" t="s">
        <v>123</v>
      </c>
      <c r="H49" s="123"/>
      <c r="I49" s="130" t="s">
        <v>66</v>
      </c>
      <c r="J49" s="94"/>
      <c r="K49" s="123"/>
      <c r="L49" s="86" t="s">
        <v>161</v>
      </c>
      <c r="M49" s="91" t="s">
        <v>78</v>
      </c>
      <c r="N49" s="123"/>
      <c r="O49" s="92" t="s">
        <v>77</v>
      </c>
      <c r="P49" s="139" t="s">
        <v>184</v>
      </c>
      <c r="Q49" s="123"/>
      <c r="R49" s="86"/>
      <c r="S49" s="87"/>
      <c r="T49" s="123"/>
      <c r="U49" s="86"/>
      <c r="V49" s="87"/>
      <c r="W49" s="88" t="str">
        <f t="shared" si="15"/>
        <v/>
      </c>
      <c r="X49" s="88">
        <f t="shared" si="16"/>
        <v>44</v>
      </c>
      <c r="Y49" s="88" t="str">
        <f t="shared" si="17"/>
        <v/>
      </c>
      <c r="Z49" s="88" t="str">
        <f t="shared" si="18"/>
        <v/>
      </c>
      <c r="AA49" s="88" t="str">
        <f t="shared" si="19"/>
        <v/>
      </c>
      <c r="AB49" s="88" t="str">
        <f t="shared" si="20"/>
        <v/>
      </c>
      <c r="AC49" s="152" t="str">
        <f>IF(ISNUMBER($W49),INDEX($F$17:$G$98,$W49,AC$1),"-")</f>
        <v>-</v>
      </c>
      <c r="AD49" s="114" t="str">
        <f>IF(ISNUMBER($X49),INDEX($I$17:$J$98,$X49,AD$1),"-")</f>
        <v>peclet</v>
      </c>
      <c r="AE49" s="114" t="str">
        <f>IF(ISNUMBER($Y49),INDEX($L$17:$M$98,$Y49,AE$1),"-")</f>
        <v>-</v>
      </c>
      <c r="AF49" s="114" t="str">
        <f>IF(ISNUMBER($Z49),INDEX($O$17:$P$98,$Z49,AF$1),"-")</f>
        <v>-</v>
      </c>
      <c r="AG49" s="163" t="str">
        <f>IF(ISNUMBER($AA49),INDEX($R$17:$S$98,$AA49,AG$1),"-")</f>
        <v>-</v>
      </c>
      <c r="AH49" s="163" t="str">
        <f>IF(ISNUMBER(AB49),INDEX($U$17:$V$98,AB49,AH$1),"-")</f>
        <v>-</v>
      </c>
      <c r="AI49" s="89"/>
      <c r="AJ49" s="89" t="str">
        <f>IF(ISNUMBER($W49),INDEX($F$17:$G$98,$W49,AJ$1),"-")</f>
        <v>-</v>
      </c>
      <c r="AK49" s="89">
        <f>IF(ISNUMBER($X49),INDEX($I$17:$J$98,$X49,AK$1),"-")</f>
        <v>0.16</v>
      </c>
      <c r="AL49" s="89" t="str">
        <f>IF(ISNUMBER($Y49),INDEX($L$17:$M$98,$Y49,AL$1),"-")</f>
        <v>-</v>
      </c>
      <c r="AM49" s="89" t="str">
        <f>IF(ISNUMBER($Z49),INDEX($O$17:$P$98,$Z49,AM$1),"-")</f>
        <v>-</v>
      </c>
      <c r="AN49" s="89" t="str">
        <f>IF(ISNUMBER(AA49),INDEX($R$17:$S$98,AA49,AN$1),"-")</f>
        <v>-</v>
      </c>
      <c r="AO49" s="89" t="str">
        <f>IF(ISNUMBER(AB49),INDEX($U$17:$V$98,AB49,AO$1),"-")</f>
        <v>-</v>
      </c>
      <c r="AP49" s="208" t="s">
        <v>2</v>
      </c>
      <c r="AQ49" s="88">
        <f>IF(INDEX($AC$17:$AI$98,$B49,AU$13)&lt;&gt;"-",MAX(AQ$16:AQ48)+1,0)</f>
        <v>0</v>
      </c>
      <c r="AR49" s="88" t="str">
        <f t="shared" si="21"/>
        <v/>
      </c>
      <c r="AS49" s="88" t="str">
        <f t="shared" si="22"/>
        <v/>
      </c>
      <c r="AT49" s="168" t="str">
        <f t="shared" si="23"/>
        <v/>
      </c>
      <c r="AU49" s="185" t="str">
        <f>IF(ISNUMBER($AR49),INDEX($AC$17:$AJ$98,$AS49,AU$13),"")</f>
        <v/>
      </c>
      <c r="AV49" s="178" t="str">
        <f>IF(ISNUMBER($AR49),INDEX($AJ$17:$AP$98,$AS49,AU$13),"")</f>
        <v/>
      </c>
      <c r="AW49" s="180"/>
      <c r="AX49" s="146" t="str">
        <f t="shared" si="27"/>
        <v/>
      </c>
      <c r="AY49" s="147" t="str">
        <f t="shared" si="26"/>
        <v/>
      </c>
      <c r="AZ49" s="185" t="str">
        <f>IF($AW$16=1,IF(ISNUMBER($AY49),INDEX($AU$17:$AV$98,$AW49,AZ$13),""),"")</f>
        <v/>
      </c>
      <c r="BA49" s="178" t="str">
        <f>IF($AW$16=1,IF(ISNUMBER($AY49),INDEX($AU$17:$AV$98,$AW49,BA$13),""),"")</f>
        <v/>
      </c>
      <c r="BB49" s="147"/>
      <c r="BC49" s="146" t="str">
        <f t="shared" si="24"/>
        <v/>
      </c>
      <c r="BD49" s="147"/>
      <c r="BE49" s="147"/>
      <c r="BF49" s="147"/>
      <c r="BG49" s="147"/>
      <c r="BH49" s="147"/>
      <c r="BI49" s="147"/>
    </row>
    <row r="50" spans="1:61" s="51" customFormat="1" ht="9.9499999999999993" customHeight="1" x14ac:dyDescent="0.15">
      <c r="A50" s="147"/>
      <c r="B50" s="84">
        <f t="shared" si="28"/>
        <v>34</v>
      </c>
      <c r="C50" s="126" t="s">
        <v>94</v>
      </c>
      <c r="D50" s="131" t="s">
        <v>2</v>
      </c>
      <c r="E50" s="123"/>
      <c r="F50" s="86" t="s">
        <v>76</v>
      </c>
      <c r="G50" s="91">
        <v>0.24</v>
      </c>
      <c r="H50" s="123"/>
      <c r="I50" s="90"/>
      <c r="J50" s="91"/>
      <c r="K50" s="123"/>
      <c r="L50" s="134" t="s">
        <v>54</v>
      </c>
      <c r="M50" s="135">
        <v>100</v>
      </c>
      <c r="N50" s="123"/>
      <c r="O50" s="92" t="s">
        <v>78</v>
      </c>
      <c r="P50" s="139" t="s">
        <v>78</v>
      </c>
      <c r="Q50" s="123"/>
      <c r="R50" s="86"/>
      <c r="S50" s="87"/>
      <c r="T50" s="123"/>
      <c r="U50" s="86"/>
      <c r="V50" s="87"/>
      <c r="W50" s="88">
        <f t="shared" si="15"/>
        <v>27</v>
      </c>
      <c r="X50" s="88" t="str">
        <f t="shared" si="16"/>
        <v/>
      </c>
      <c r="Y50" s="88">
        <f t="shared" si="17"/>
        <v>21</v>
      </c>
      <c r="Z50" s="88">
        <f t="shared" si="18"/>
        <v>23</v>
      </c>
      <c r="AA50" s="88" t="str">
        <f t="shared" si="19"/>
        <v/>
      </c>
      <c r="AB50" s="88" t="str">
        <f t="shared" si="20"/>
        <v/>
      </c>
      <c r="AC50" s="152" t="str">
        <f>IF(ISNUMBER($W50),INDEX($F$17:$G$98,$W50,AC$1),"-")</f>
        <v>sconc</v>
      </c>
      <c r="AD50" s="114" t="str">
        <f>IF(ISNUMBER($X50),INDEX($I$17:$J$98,$X50,AD$1),"-")</f>
        <v>-</v>
      </c>
      <c r="AE50" s="114" t="str">
        <f>IF(ISNUMBER($Y50),INDEX($L$17:$M$98,$Y50,AE$1),"-")</f>
        <v>sconc</v>
      </c>
      <c r="AF50" s="114" t="str">
        <f>IF(ISNUMBER($Z50),INDEX($O$17:$P$98,$Z50,AF$1),"-")</f>
        <v>sconc</v>
      </c>
      <c r="AG50" s="163" t="str">
        <f>IF(ISNUMBER($AA50),INDEX($R$17:$S$98,$AA50,AG$1),"-")</f>
        <v>-</v>
      </c>
      <c r="AH50" s="163" t="str">
        <f>IF(ISNUMBER(AB50),INDEX($U$17:$V$98,AB50,AH$1),"-")</f>
        <v>-</v>
      </c>
      <c r="AI50" s="89"/>
      <c r="AJ50" s="89">
        <f>IF(ISNUMBER($W50),INDEX($F$17:$G$98,$W50,AJ$1),"-")</f>
        <v>0</v>
      </c>
      <c r="AK50" s="89" t="str">
        <f>IF(ISNUMBER($X50),INDEX($I$17:$J$98,$X50,AK$1),"-")</f>
        <v>-</v>
      </c>
      <c r="AL50" s="89">
        <f>IF(ISNUMBER($Y50),INDEX($L$17:$M$98,$Y50,AL$1),"-")</f>
        <v>0</v>
      </c>
      <c r="AM50" s="89">
        <f>IF(ISNUMBER($Z50),INDEX($O$17:$P$98,$Z50,AM$1),"-")</f>
        <v>0</v>
      </c>
      <c r="AN50" s="89" t="str">
        <f>IF(ISNUMBER(AA50),INDEX($R$17:$S$98,AA50,AN$1),"-")</f>
        <v>-</v>
      </c>
      <c r="AO50" s="89" t="str">
        <f>IF(ISNUMBER(AB50),INDEX($U$17:$V$98,AB50,AO$1),"-")</f>
        <v>-</v>
      </c>
      <c r="AP50" s="208" t="s">
        <v>2</v>
      </c>
      <c r="AQ50" s="88">
        <f>IF(INDEX($AC$17:$AI$98,$B50,AU$13)&lt;&gt;"-",MAX(AQ$16:AQ49)+1,0)</f>
        <v>0</v>
      </c>
      <c r="AR50" s="88" t="str">
        <f t="shared" si="21"/>
        <v/>
      </c>
      <c r="AS50" s="88" t="str">
        <f t="shared" si="22"/>
        <v/>
      </c>
      <c r="AT50" s="168" t="str">
        <f t="shared" si="23"/>
        <v/>
      </c>
      <c r="AU50" s="185" t="str">
        <f>IF(ISNUMBER($AR50),INDEX($AC$17:$AJ$98,$AS50,AU$13),"")</f>
        <v/>
      </c>
      <c r="AV50" s="178" t="str">
        <f>IF(ISNUMBER($AR50),INDEX($AJ$17:$AP$98,$AS50,AU$13),"")</f>
        <v/>
      </c>
      <c r="AW50" s="180"/>
      <c r="AX50" s="146" t="str">
        <f t="shared" si="27"/>
        <v/>
      </c>
      <c r="AY50" s="147" t="str">
        <f t="shared" si="26"/>
        <v/>
      </c>
      <c r="AZ50" s="185" t="str">
        <f>IF($AW$16=1,IF(ISNUMBER($AY50),INDEX($AU$17:$AV$98,$AW50,AZ$13),""),"")</f>
        <v/>
      </c>
      <c r="BA50" s="178" t="str">
        <f>IF($AW$16=1,IF(ISNUMBER($AY50),INDEX($AU$17:$AV$98,$AW50,BA$13),""),"")</f>
        <v/>
      </c>
      <c r="BB50" s="147"/>
      <c r="BC50" s="146" t="str">
        <f t="shared" si="24"/>
        <v/>
      </c>
      <c r="BD50" s="147"/>
      <c r="BE50" s="147"/>
      <c r="BF50" s="147"/>
      <c r="BG50" s="147"/>
      <c r="BH50" s="147"/>
      <c r="BI50" s="147"/>
    </row>
    <row r="51" spans="1:61" s="51" customFormat="1" ht="9.9499999999999993" customHeight="1" x14ac:dyDescent="0.15">
      <c r="A51" s="147"/>
      <c r="B51" s="84">
        <f t="shared" si="28"/>
        <v>35</v>
      </c>
      <c r="C51" s="126" t="s">
        <v>73</v>
      </c>
      <c r="D51" s="131" t="s">
        <v>2</v>
      </c>
      <c r="E51" s="123"/>
      <c r="F51" s="86" t="s">
        <v>77</v>
      </c>
      <c r="G51" s="91" t="s">
        <v>124</v>
      </c>
      <c r="H51" s="123"/>
      <c r="I51" s="90"/>
      <c r="J51" s="91"/>
      <c r="K51" s="123"/>
      <c r="L51" s="134" t="s">
        <v>55</v>
      </c>
      <c r="M51" s="135">
        <v>300</v>
      </c>
      <c r="N51" s="123"/>
      <c r="O51" s="92" t="s">
        <v>147</v>
      </c>
      <c r="P51" s="139">
        <v>-1</v>
      </c>
      <c r="Q51" s="123"/>
      <c r="R51" s="86"/>
      <c r="S51" s="87"/>
      <c r="T51" s="123"/>
      <c r="U51" s="86"/>
      <c r="V51" s="87"/>
      <c r="W51" s="88">
        <f t="shared" si="15"/>
        <v>30</v>
      </c>
      <c r="X51" s="88" t="str">
        <f t="shared" si="16"/>
        <v/>
      </c>
      <c r="Y51" s="88" t="str">
        <f t="shared" si="17"/>
        <v/>
      </c>
      <c r="Z51" s="88" t="str">
        <f t="shared" si="18"/>
        <v/>
      </c>
      <c r="AA51" s="88" t="str">
        <f t="shared" si="19"/>
        <v/>
      </c>
      <c r="AB51" s="88" t="str">
        <f t="shared" si="20"/>
        <v/>
      </c>
      <c r="AC51" s="152" t="str">
        <f>IF(ISNUMBER($W51),INDEX($F$17:$G$98,$W51,AC$1),"-")</f>
        <v>laytyp</v>
      </c>
      <c r="AD51" s="114" t="str">
        <f>IF(ISNUMBER($X51),INDEX($I$17:$J$98,$X51,AD$1),"-")</f>
        <v>-</v>
      </c>
      <c r="AE51" s="114" t="str">
        <f>IF(ISNUMBER($Y51),INDEX($L$17:$M$98,$Y51,AE$1),"-")</f>
        <v>-</v>
      </c>
      <c r="AF51" s="114" t="str">
        <f>IF(ISNUMBER($Z51),INDEX($O$17:$P$98,$Z51,AF$1),"-")</f>
        <v>-</v>
      </c>
      <c r="AG51" s="163" t="str">
        <f>IF(ISNUMBER($AA51),INDEX($R$17:$S$98,$AA51,AG$1),"-")</f>
        <v>-</v>
      </c>
      <c r="AH51" s="163" t="str">
        <f>IF(ISNUMBER(AB51),INDEX($U$17:$V$98,AB51,AH$1),"-")</f>
        <v>-</v>
      </c>
      <c r="AI51" s="89"/>
      <c r="AJ51" s="89">
        <f>IF(ISNUMBER($W51),INDEX($F$17:$G$98,$W51,AJ$1),"-")</f>
        <v>1</v>
      </c>
      <c r="AK51" s="89" t="str">
        <f>IF(ISNUMBER($X51),INDEX($I$17:$J$98,$X51,AK$1),"-")</f>
        <v>-</v>
      </c>
      <c r="AL51" s="89" t="str">
        <f>IF(ISNUMBER($Y51),INDEX($L$17:$M$98,$Y51,AL$1),"-")</f>
        <v>-</v>
      </c>
      <c r="AM51" s="89" t="str">
        <f>IF(ISNUMBER($Z51),INDEX($O$17:$P$98,$Z51,AM$1),"-")</f>
        <v>-</v>
      </c>
      <c r="AN51" s="89" t="str">
        <f>IF(ISNUMBER(AA51),INDEX($R$17:$S$98,AA51,AN$1),"-")</f>
        <v>-</v>
      </c>
      <c r="AO51" s="89" t="str">
        <f>IF(ISNUMBER(AB51),INDEX($U$17:$V$98,AB51,AO$1),"-")</f>
        <v>-</v>
      </c>
      <c r="AP51" s="208" t="s">
        <v>2</v>
      </c>
      <c r="AQ51" s="88">
        <f>IF(INDEX($AC$17:$AI$98,$B51,AU$13)&lt;&gt;"-",MAX(AQ$16:AQ50)+1,0)</f>
        <v>0</v>
      </c>
      <c r="AR51" s="88" t="str">
        <f t="shared" si="21"/>
        <v/>
      </c>
      <c r="AS51" s="88" t="str">
        <f t="shared" si="22"/>
        <v/>
      </c>
      <c r="AT51" s="168" t="str">
        <f t="shared" si="23"/>
        <v/>
      </c>
      <c r="AU51" s="185" t="str">
        <f>IF(ISNUMBER($AR51),INDEX($AC$17:$AJ$98,$AS51,AU$13),"")</f>
        <v/>
      </c>
      <c r="AV51" s="178" t="str">
        <f>IF(ISNUMBER($AR51),INDEX($AJ$17:$AP$98,$AS51,AU$13),"")</f>
        <v/>
      </c>
      <c r="AW51" s="180"/>
      <c r="AX51" s="146" t="str">
        <f t="shared" si="27"/>
        <v/>
      </c>
      <c r="AY51" s="147" t="str">
        <f t="shared" si="26"/>
        <v/>
      </c>
      <c r="AZ51" s="185" t="str">
        <f>IF($AW$16=1,IF(ISNUMBER($AY51),INDEX($AU$17:$AV$98,$AW51,AZ$13),""),"")</f>
        <v/>
      </c>
      <c r="BA51" s="178" t="str">
        <f>IF($AW$16=1,IF(ISNUMBER($AY51),INDEX($AU$17:$AV$98,$AW51,BA$13),""),"")</f>
        <v/>
      </c>
      <c r="BB51" s="147"/>
      <c r="BC51" s="146" t="str">
        <f t="shared" si="24"/>
        <v/>
      </c>
      <c r="BD51" s="147"/>
      <c r="BE51" s="147"/>
      <c r="BF51" s="147"/>
      <c r="BG51" s="147"/>
      <c r="BH51" s="147"/>
      <c r="BI51" s="147"/>
    </row>
    <row r="52" spans="1:61" s="51" customFormat="1" ht="9.9499999999999993" customHeight="1" x14ac:dyDescent="0.15">
      <c r="A52" s="147"/>
      <c r="B52" s="84">
        <f t="shared" si="28"/>
        <v>36</v>
      </c>
      <c r="C52" s="126" t="s">
        <v>75</v>
      </c>
      <c r="D52" s="131" t="s">
        <v>2</v>
      </c>
      <c r="E52" s="123"/>
      <c r="F52" s="86" t="s">
        <v>78</v>
      </c>
      <c r="G52" s="91" t="s">
        <v>130</v>
      </c>
      <c r="H52" s="123"/>
      <c r="I52" s="90"/>
      <c r="J52" s="91"/>
      <c r="K52" s="123"/>
      <c r="L52" s="134" t="s">
        <v>51</v>
      </c>
      <c r="M52" s="138">
        <v>9.9999999999999995E-7</v>
      </c>
      <c r="N52" s="123"/>
      <c r="O52" s="92" t="s">
        <v>185</v>
      </c>
      <c r="P52" s="139">
        <v>-1</v>
      </c>
      <c r="Q52" s="123"/>
      <c r="R52" s="86"/>
      <c r="S52" s="87"/>
      <c r="T52" s="123"/>
      <c r="U52" s="86"/>
      <c r="V52" s="87"/>
      <c r="W52" s="88">
        <f t="shared" si="15"/>
        <v>32</v>
      </c>
      <c r="X52" s="88" t="str">
        <f t="shared" si="16"/>
        <v/>
      </c>
      <c r="Y52" s="88">
        <f t="shared" si="17"/>
        <v>22</v>
      </c>
      <c r="Z52" s="88">
        <f t="shared" si="18"/>
        <v>24</v>
      </c>
      <c r="AA52" s="88" t="str">
        <f t="shared" si="19"/>
        <v/>
      </c>
      <c r="AB52" s="88" t="str">
        <f t="shared" si="20"/>
        <v/>
      </c>
      <c r="AC52" s="152" t="str">
        <f>IF(ISNUMBER($W52),INDEX($F$17:$G$98,$W52,AC$1),"-")</f>
        <v>dt0</v>
      </c>
      <c r="AD52" s="114" t="str">
        <f>IF(ISNUMBER($X52),INDEX($I$17:$J$98,$X52,AD$1),"-")</f>
        <v>-</v>
      </c>
      <c r="AE52" s="114" t="str">
        <f>IF(ISNUMBER($Y52),INDEX($L$17:$M$98,$Y52,AE$1),"-")</f>
        <v>dt0</v>
      </c>
      <c r="AF52" s="114" t="str">
        <f>IF(ISNUMBER($Z52),INDEX($O$17:$P$98,$Z52,AF$1),"-")</f>
        <v>dt0</v>
      </c>
      <c r="AG52" s="163" t="str">
        <f>IF(ISNUMBER($AA52),INDEX($R$17:$S$98,$AA52,AG$1),"-")</f>
        <v>-</v>
      </c>
      <c r="AH52" s="163" t="str">
        <f>IF(ISNUMBER(AB52),INDEX($U$17:$V$98,AB52,AH$1),"-")</f>
        <v>-</v>
      </c>
      <c r="AI52" s="89"/>
      <c r="AJ52" s="89" t="str">
        <f>IF(ISNUMBER($W52),INDEX($F$17:$G$98,$W52,AJ$1),"-")</f>
        <v>perlen/nstp</v>
      </c>
      <c r="AK52" s="89" t="str">
        <f>IF(ISNUMBER($X52),INDEX($I$17:$J$98,$X52,AK$1),"-")</f>
        <v>-</v>
      </c>
      <c r="AL52" s="89">
        <f>IF(ISNUMBER($Y52),INDEX($L$17:$M$98,$Y52,AL$1),"-")</f>
        <v>0.3</v>
      </c>
      <c r="AM52" s="89">
        <f>IF(ISNUMBER($Z52),INDEX($O$17:$P$98,$Z52,AM$1),"-")</f>
        <v>0.3</v>
      </c>
      <c r="AN52" s="89" t="str">
        <f>IF(ISNUMBER(AA52),INDEX($R$17:$S$98,AA52,AN$1),"-")</f>
        <v>-</v>
      </c>
      <c r="AO52" s="89" t="str">
        <f>IF(ISNUMBER(AB52),INDEX($U$17:$V$98,AB52,AO$1),"-")</f>
        <v>-</v>
      </c>
      <c r="AP52" s="208" t="s">
        <v>2</v>
      </c>
      <c r="AQ52" s="88">
        <f>IF(INDEX($AC$17:$AI$98,$B52,AU$13)&lt;&gt;"-",MAX(AQ$16:AQ51)+1,0)</f>
        <v>0</v>
      </c>
      <c r="AR52" s="88" t="str">
        <f t="shared" si="21"/>
        <v/>
      </c>
      <c r="AS52" s="88" t="str">
        <f t="shared" si="22"/>
        <v/>
      </c>
      <c r="AT52" s="168" t="str">
        <f t="shared" si="23"/>
        <v/>
      </c>
      <c r="AU52" s="185" t="str">
        <f>IF(ISNUMBER($AR52),INDEX($AC$17:$AJ$98,$AS52,AU$13),"")</f>
        <v/>
      </c>
      <c r="AV52" s="178" t="str">
        <f>IF(ISNUMBER($AR52),INDEX($AJ$17:$AP$98,$AS52,AU$13),"")</f>
        <v/>
      </c>
      <c r="AW52" s="180"/>
      <c r="AX52" s="146" t="str">
        <f t="shared" si="27"/>
        <v/>
      </c>
      <c r="AY52" s="147" t="str">
        <f t="shared" si="26"/>
        <v/>
      </c>
      <c r="AZ52" s="185" t="str">
        <f>IF($AW$16=1,IF(ISNUMBER($AY52),INDEX($AU$17:$AV$98,$AW52,AZ$13),""),"")</f>
        <v/>
      </c>
      <c r="BA52" s="178" t="str">
        <f>IF($AW$16=1,IF(ISNUMBER($AY52),INDEX($AU$17:$AV$98,$AW52,BA$13),""),"")</f>
        <v/>
      </c>
      <c r="BB52" s="147"/>
      <c r="BC52" s="146" t="str">
        <f t="shared" si="24"/>
        <v/>
      </c>
      <c r="BD52" s="147"/>
      <c r="BE52" s="147"/>
      <c r="BF52" s="147"/>
      <c r="BG52" s="147"/>
      <c r="BH52" s="147"/>
      <c r="BI52" s="147"/>
    </row>
    <row r="53" spans="1:61" s="51" customFormat="1" ht="9.9499999999999993" customHeight="1" x14ac:dyDescent="0.15">
      <c r="A53" s="147"/>
      <c r="B53" s="84">
        <f t="shared" si="28"/>
        <v>37</v>
      </c>
      <c r="C53" s="126" t="s">
        <v>76</v>
      </c>
      <c r="D53" s="131" t="s">
        <v>2</v>
      </c>
      <c r="E53" s="123"/>
      <c r="F53" s="86" t="s">
        <v>95</v>
      </c>
      <c r="G53" s="91"/>
      <c r="H53" s="123"/>
      <c r="I53" s="90"/>
      <c r="J53" s="91"/>
      <c r="K53" s="123"/>
      <c r="L53" s="134" t="s">
        <v>52</v>
      </c>
      <c r="M53" s="138">
        <v>9.9999999999999995E-7</v>
      </c>
      <c r="N53" s="123"/>
      <c r="O53" s="92" t="s">
        <v>186</v>
      </c>
      <c r="P53" s="139">
        <v>1</v>
      </c>
      <c r="Q53" s="123"/>
      <c r="R53" s="86"/>
      <c r="S53" s="87"/>
      <c r="T53" s="123"/>
      <c r="U53" s="86"/>
      <c r="V53" s="87"/>
      <c r="W53" s="88">
        <f t="shared" si="15"/>
        <v>34</v>
      </c>
      <c r="X53" s="88">
        <f t="shared" si="16"/>
        <v>14</v>
      </c>
      <c r="Y53" s="88">
        <f t="shared" si="17"/>
        <v>28</v>
      </c>
      <c r="Z53" s="88">
        <f t="shared" si="18"/>
        <v>32</v>
      </c>
      <c r="AA53" s="88" t="str">
        <f t="shared" si="19"/>
        <v/>
      </c>
      <c r="AB53" s="88" t="str">
        <f t="shared" si="20"/>
        <v/>
      </c>
      <c r="AC53" s="152" t="str">
        <f>IF(ISNUMBER($W53),INDEX($F$17:$G$98,$W53,AC$1),"-")</f>
        <v>v</v>
      </c>
      <c r="AD53" s="114" t="str">
        <f>IF(ISNUMBER($X53),INDEX($I$17:$J$98,$X53,AD$1),"-")</f>
        <v>velocity</v>
      </c>
      <c r="AE53" s="114" t="str">
        <f>IF(ISNUMBER($Y53),INDEX($L$17:$M$98,$Y53,AE$1),"-")</f>
        <v>v</v>
      </c>
      <c r="AF53" s="114" t="str">
        <f>IF(ISNUMBER($Z53),INDEX($O$17:$P$98,$Z53,AF$1),"-")</f>
        <v>v</v>
      </c>
      <c r="AG53" s="163" t="str">
        <f>IF(ISNUMBER($AA53),INDEX($R$17:$S$98,$AA53,AG$1),"-")</f>
        <v>-</v>
      </c>
      <c r="AH53" s="163" t="str">
        <f>IF(ISNUMBER(AB53),INDEX($U$17:$V$98,AB53,AH$1),"-")</f>
        <v>-</v>
      </c>
      <c r="AI53" s="89"/>
      <c r="AJ53" s="89">
        <f>IF(ISNUMBER($W53),INDEX($F$17:$G$98,$W53,AJ$1),"-")</f>
        <v>0.24</v>
      </c>
      <c r="AK53" s="89">
        <f>IF(ISNUMBER($X53),INDEX($I$17:$J$98,$X53,AK$1),"-")</f>
        <v>0.1</v>
      </c>
      <c r="AL53" s="89">
        <f>IF(ISNUMBER($Y53),INDEX($L$17:$M$98,$Y53,AL$1),"-")</f>
        <v>0.33333333333333331</v>
      </c>
      <c r="AM53" s="89">
        <f>IF(ISNUMBER($Z53),INDEX($O$17:$P$98,$Z53,AM$1),"-")</f>
        <v>1</v>
      </c>
      <c r="AN53" s="89" t="str">
        <f>IF(ISNUMBER(AA53),INDEX($R$17:$S$98,AA53,AN$1),"-")</f>
        <v>-</v>
      </c>
      <c r="AO53" s="89" t="str">
        <f>IF(ISNUMBER(AB53),INDEX($U$17:$V$98,AB53,AO$1),"-")</f>
        <v>-</v>
      </c>
      <c r="AP53" s="208" t="s">
        <v>2</v>
      </c>
      <c r="AQ53" s="88">
        <f>IF(INDEX($AC$17:$AI$98,$B53,AU$13)&lt;&gt;"-",MAX(AQ$16:AQ52)+1,0)</f>
        <v>0</v>
      </c>
      <c r="AR53" s="88" t="str">
        <f t="shared" si="21"/>
        <v/>
      </c>
      <c r="AS53" s="88" t="str">
        <f t="shared" si="22"/>
        <v/>
      </c>
      <c r="AT53" s="168" t="str">
        <f t="shared" si="23"/>
        <v/>
      </c>
      <c r="AU53" s="185" t="str">
        <f>IF(ISNUMBER($AR53),INDEX($AC$17:$AJ$98,$AS53,AU$13),"")</f>
        <v/>
      </c>
      <c r="AV53" s="178" t="str">
        <f>IF(ISNUMBER($AR53),INDEX($AJ$17:$AP$98,$AS53,AU$13),"")</f>
        <v/>
      </c>
      <c r="AW53" s="180"/>
      <c r="AX53" s="146" t="str">
        <f t="shared" si="27"/>
        <v/>
      </c>
      <c r="AY53" s="147" t="str">
        <f t="shared" si="26"/>
        <v/>
      </c>
      <c r="AZ53" s="185" t="str">
        <f>IF($AW$16=1,IF(ISNUMBER($AY53),INDEX($AU$17:$AV$98,$AW53,AZ$13),""),"")</f>
        <v/>
      </c>
      <c r="BA53" s="178" t="str">
        <f>IF($AW$16=1,IF(ISNUMBER($AY53),INDEX($AU$17:$AV$98,$AW53,BA$13),""),"")</f>
        <v/>
      </c>
      <c r="BB53" s="147"/>
      <c r="BC53" s="146" t="str">
        <f t="shared" si="24"/>
        <v/>
      </c>
      <c r="BD53" s="147"/>
      <c r="BE53" s="147"/>
      <c r="BF53" s="147"/>
      <c r="BG53" s="147"/>
      <c r="BH53" s="147"/>
      <c r="BI53" s="147"/>
    </row>
    <row r="54" spans="1:61" s="51" customFormat="1" ht="9.9499999999999993" customHeight="1" x14ac:dyDescent="0.15">
      <c r="A54" s="147"/>
      <c r="B54" s="84">
        <f t="shared" si="28"/>
        <v>38</v>
      </c>
      <c r="C54" s="126" t="s">
        <v>77</v>
      </c>
      <c r="D54" s="131" t="s">
        <v>2</v>
      </c>
      <c r="E54" s="123"/>
      <c r="F54" s="86" t="s">
        <v>79</v>
      </c>
      <c r="G54" s="91">
        <v>1000</v>
      </c>
      <c r="H54" s="123"/>
      <c r="I54" s="90"/>
      <c r="J54" s="91"/>
      <c r="K54" s="123"/>
      <c r="L54" s="134" t="s">
        <v>53</v>
      </c>
      <c r="M54" s="136">
        <v>1</v>
      </c>
      <c r="N54" s="123"/>
      <c r="O54" s="92" t="s">
        <v>16</v>
      </c>
      <c r="P54" s="139">
        <v>1</v>
      </c>
      <c r="Q54" s="123"/>
      <c r="R54" s="86"/>
      <c r="S54" s="87"/>
      <c r="T54" s="123"/>
      <c r="U54" s="86"/>
      <c r="V54" s="87"/>
      <c r="W54" s="88">
        <f t="shared" si="15"/>
        <v>35</v>
      </c>
      <c r="X54" s="88" t="str">
        <f t="shared" si="16"/>
        <v/>
      </c>
      <c r="Y54" s="88">
        <f t="shared" si="17"/>
        <v>30</v>
      </c>
      <c r="Z54" s="88">
        <f t="shared" si="18"/>
        <v>33</v>
      </c>
      <c r="AA54" s="88" t="str">
        <f t="shared" si="19"/>
        <v/>
      </c>
      <c r="AB54" s="88" t="str">
        <f t="shared" si="20"/>
        <v/>
      </c>
      <c r="AC54" s="152" t="str">
        <f>IF(ISNUMBER($W54),INDEX($F$17:$G$98,$W54,AC$1),"-")</f>
        <v>q</v>
      </c>
      <c r="AD54" s="114" t="str">
        <f>IF(ISNUMBER($X54),INDEX($I$17:$J$98,$X54,AD$1),"-")</f>
        <v>-</v>
      </c>
      <c r="AE54" s="114" t="str">
        <f>IF(ISNUMBER($Y54),INDEX($L$17:$M$98,$Y54,AE$1),"-")</f>
        <v>q</v>
      </c>
      <c r="AF54" s="114" t="str">
        <f>IF(ISNUMBER($Z54),INDEX($O$17:$P$98,$Z54,AF$1),"-")</f>
        <v>q</v>
      </c>
      <c r="AG54" s="163" t="str">
        <f>IF(ISNUMBER($AA54),INDEX($R$17:$S$98,$AA54,AG$1),"-")</f>
        <v>-</v>
      </c>
      <c r="AH54" s="163" t="str">
        <f>IF(ISNUMBER(AB54),INDEX($U$17:$V$98,AB54,AH$1),"-")</f>
        <v>-</v>
      </c>
      <c r="AI54" s="89"/>
      <c r="AJ54" s="89" t="str">
        <f>IF(ISNUMBER($W54),INDEX($F$17:$G$98,$W54,AJ$1),"-")</f>
        <v>v*prsity</v>
      </c>
      <c r="AK54" s="89" t="str">
        <f>IF(ISNUMBER($X54),INDEX($I$17:$J$98,$X54,AK$1),"-")</f>
        <v>-</v>
      </c>
      <c r="AL54" s="89" t="str">
        <f>IF(ISNUMBER($Y54),INDEX($L$17:$M$98,$Y54,AL$1),"-")</f>
        <v>v*prsity</v>
      </c>
      <c r="AM54" s="89" t="str">
        <f>IF(ISNUMBER($Z54),INDEX($O$17:$P$98,$Z54,AM$1),"-")</f>
        <v>q*Ls</v>
      </c>
      <c r="AN54" s="89" t="str">
        <f>IF(ISNUMBER(AA54),INDEX($R$17:$S$98,AA54,AN$1),"-")</f>
        <v>-</v>
      </c>
      <c r="AO54" s="89" t="str">
        <f>IF(ISNUMBER(AB54),INDEX($U$17:$V$98,AB54,AO$1),"-")</f>
        <v>-</v>
      </c>
      <c r="AP54" s="208" t="s">
        <v>2</v>
      </c>
      <c r="AQ54" s="88">
        <f>IF(INDEX($AC$17:$AI$98,$B54,AU$13)&lt;&gt;"-",MAX(AQ$16:AQ53)+1,0)</f>
        <v>0</v>
      </c>
      <c r="AR54" s="88" t="str">
        <f t="shared" si="21"/>
        <v/>
      </c>
      <c r="AS54" s="88" t="str">
        <f t="shared" si="22"/>
        <v/>
      </c>
      <c r="AT54" s="168" t="str">
        <f t="shared" si="23"/>
        <v/>
      </c>
      <c r="AU54" s="185" t="str">
        <f>IF(ISNUMBER($AR54),INDEX($AC$17:$AJ$98,$AS54,AU$13),"")</f>
        <v/>
      </c>
      <c r="AV54" s="178" t="str">
        <f>IF(ISNUMBER($AR54),INDEX($AJ$17:$AP$98,$AS54,AU$13),"")</f>
        <v/>
      </c>
      <c r="AW54" s="180"/>
      <c r="AX54" s="146" t="str">
        <f t="shared" si="27"/>
        <v/>
      </c>
      <c r="AY54" s="147" t="str">
        <f t="shared" si="26"/>
        <v/>
      </c>
      <c r="AZ54" s="185" t="str">
        <f>IF($AW$16=1,IF(ISNUMBER($AY54),INDEX($AU$17:$AV$98,$AW54,AZ$13),""),"")</f>
        <v/>
      </c>
      <c r="BA54" s="178" t="str">
        <f>IF($AW$16=1,IF(ISNUMBER($AY54),INDEX($AU$17:$AV$98,$AW54,BA$13),""),"")</f>
        <v/>
      </c>
      <c r="BB54" s="147"/>
      <c r="BC54" s="146" t="str">
        <f t="shared" si="24"/>
        <v/>
      </c>
      <c r="BD54" s="147"/>
      <c r="BE54" s="147"/>
      <c r="BF54" s="147"/>
      <c r="BG54" s="147"/>
      <c r="BH54" s="147"/>
      <c r="BI54" s="147"/>
    </row>
    <row r="55" spans="1:61" s="51" customFormat="1" ht="9.9499999999999993" customHeight="1" x14ac:dyDescent="0.15">
      <c r="A55" s="147"/>
      <c r="B55" s="84">
        <f t="shared" si="28"/>
        <v>39</v>
      </c>
      <c r="C55" s="85" t="s">
        <v>79</v>
      </c>
      <c r="D55" s="131" t="s">
        <v>2</v>
      </c>
      <c r="E55" s="123"/>
      <c r="F55" s="86" t="s">
        <v>80</v>
      </c>
      <c r="G55" s="91">
        <v>1</v>
      </c>
      <c r="H55" s="123"/>
      <c r="I55" s="90"/>
      <c r="J55" s="91"/>
      <c r="K55" s="123"/>
      <c r="L55" s="134" t="s">
        <v>163</v>
      </c>
      <c r="M55" s="136">
        <v>1</v>
      </c>
      <c r="N55" s="123"/>
      <c r="O55" s="92" t="s">
        <v>187</v>
      </c>
      <c r="P55" s="92" t="s">
        <v>187</v>
      </c>
      <c r="Q55" s="123"/>
      <c r="R55" s="86"/>
      <c r="S55" s="87"/>
      <c r="T55" s="123"/>
      <c r="U55" s="86"/>
      <c r="V55" s="87"/>
      <c r="W55" s="88">
        <f t="shared" si="15"/>
        <v>38</v>
      </c>
      <c r="X55" s="88" t="str">
        <f t="shared" si="16"/>
        <v/>
      </c>
      <c r="Y55" s="88" t="str">
        <f t="shared" si="17"/>
        <v/>
      </c>
      <c r="Z55" s="88" t="str">
        <f t="shared" si="18"/>
        <v/>
      </c>
      <c r="AA55" s="88" t="str">
        <f t="shared" si="19"/>
        <v/>
      </c>
      <c r="AB55" s="88" t="str">
        <f t="shared" si="20"/>
        <v/>
      </c>
      <c r="AC55" s="152" t="str">
        <f>IF(ISNUMBER($W55),INDEX($F$17:$G$98,$W55,AC$1),"-")</f>
        <v>l</v>
      </c>
      <c r="AD55" s="114" t="str">
        <f>IF(ISNUMBER($X55),INDEX($I$17:$J$98,$X55,AD$1),"-")</f>
        <v>-</v>
      </c>
      <c r="AE55" s="114" t="str">
        <f>IF(ISNUMBER($Y55),INDEX($L$17:$M$98,$Y55,AE$1),"-")</f>
        <v>-</v>
      </c>
      <c r="AF55" s="114" t="str">
        <f>IF(ISNUMBER($Z55),INDEX($O$17:$P$98,$Z55,AF$1),"-")</f>
        <v>-</v>
      </c>
      <c r="AG55" s="163" t="str">
        <f>IF(ISNUMBER($AA55),INDEX($R$17:$S$98,$AA55,AG$1),"-")</f>
        <v>-</v>
      </c>
      <c r="AH55" s="163" t="str">
        <f>IF(ISNUMBER(AB55),INDEX($U$17:$V$98,AB55,AH$1),"-")</f>
        <v>-</v>
      </c>
      <c r="AI55" s="89"/>
      <c r="AJ55" s="89">
        <f>IF(ISNUMBER($W55),INDEX($F$17:$G$98,$W55,AJ$1),"-")</f>
        <v>1000</v>
      </c>
      <c r="AK55" s="89" t="str">
        <f>IF(ISNUMBER($X55),INDEX($I$17:$J$98,$X55,AK$1),"-")</f>
        <v>-</v>
      </c>
      <c r="AL55" s="89" t="str">
        <f>IF(ISNUMBER($Y55),INDEX($L$17:$M$98,$Y55,AL$1),"-")</f>
        <v>-</v>
      </c>
      <c r="AM55" s="89" t="str">
        <f>IF(ISNUMBER($Z55),INDEX($O$17:$P$98,$Z55,AM$1),"-")</f>
        <v>-</v>
      </c>
      <c r="AN55" s="89" t="str">
        <f>IF(ISNUMBER(AA55),INDEX($R$17:$S$98,AA55,AN$1),"-")</f>
        <v>-</v>
      </c>
      <c r="AO55" s="89" t="str">
        <f>IF(ISNUMBER(AB55),INDEX($U$17:$V$98,AB55,AO$1),"-")</f>
        <v>-</v>
      </c>
      <c r="AP55" s="208" t="s">
        <v>2</v>
      </c>
      <c r="AQ55" s="88">
        <f>IF(INDEX($AC$17:$AI$98,$B55,AU$13)&lt;&gt;"-",MAX(AQ$16:AQ54)+1,0)</f>
        <v>0</v>
      </c>
      <c r="AR55" s="88" t="str">
        <f t="shared" si="21"/>
        <v/>
      </c>
      <c r="AS55" s="88" t="str">
        <f t="shared" si="22"/>
        <v/>
      </c>
      <c r="AT55" s="168" t="str">
        <f t="shared" si="23"/>
        <v/>
      </c>
      <c r="AU55" s="185" t="str">
        <f>IF(ISNUMBER($AR55),INDEX($AC$17:$AJ$98,$AS55,AU$13),"")</f>
        <v/>
      </c>
      <c r="AV55" s="178" t="str">
        <f>IF(ISNUMBER($AR55),INDEX($AJ$17:$AP$98,$AS55,AU$13),"")</f>
        <v/>
      </c>
      <c r="AW55" s="180"/>
      <c r="AX55" s="146" t="str">
        <f t="shared" si="27"/>
        <v/>
      </c>
      <c r="AY55" s="147" t="str">
        <f t="shared" si="26"/>
        <v/>
      </c>
      <c r="AZ55" s="185" t="str">
        <f>IF($AW$16=1,IF(ISNUMBER($AY55),INDEX($AU$17:$AV$98,$AW55,AZ$13),""),"")</f>
        <v/>
      </c>
      <c r="BA55" s="178" t="str">
        <f>IF($AW$16=1,IF(ISNUMBER($AY55),INDEX($AU$17:$AV$98,$AW55,BA$13),""),"")</f>
        <v/>
      </c>
      <c r="BB55" s="147"/>
      <c r="BC55" s="146" t="str">
        <f t="shared" si="24"/>
        <v/>
      </c>
      <c r="BD55" s="147"/>
      <c r="BE55" s="147"/>
      <c r="BF55" s="147"/>
      <c r="BG55" s="147"/>
      <c r="BH55" s="147"/>
      <c r="BI55" s="147"/>
    </row>
    <row r="56" spans="1:61" s="51" customFormat="1" ht="9.9499999999999993" customHeight="1" x14ac:dyDescent="0.15">
      <c r="A56" s="147"/>
      <c r="B56" s="84">
        <f t="shared" si="28"/>
        <v>40</v>
      </c>
      <c r="C56" s="125" t="s">
        <v>168</v>
      </c>
      <c r="D56" s="131" t="s">
        <v>2</v>
      </c>
      <c r="E56" s="123"/>
      <c r="F56" s="86" t="s">
        <v>81</v>
      </c>
      <c r="G56" s="91">
        <v>0</v>
      </c>
      <c r="H56" s="123"/>
      <c r="I56" s="90"/>
      <c r="J56" s="91"/>
      <c r="K56" s="123"/>
      <c r="L56" s="134" t="s">
        <v>164</v>
      </c>
      <c r="M56" s="136">
        <v>3</v>
      </c>
      <c r="N56" s="123"/>
      <c r="O56" s="92" t="s">
        <v>54</v>
      </c>
      <c r="P56" s="139">
        <v>100</v>
      </c>
      <c r="Q56" s="123"/>
      <c r="R56" s="86"/>
      <c r="S56" s="87"/>
      <c r="T56" s="123"/>
      <c r="U56" s="86"/>
      <c r="V56" s="87"/>
      <c r="W56" s="88" t="str">
        <f t="shared" si="15"/>
        <v/>
      </c>
      <c r="X56" s="88" t="str">
        <f t="shared" si="16"/>
        <v/>
      </c>
      <c r="Y56" s="88" t="str">
        <f t="shared" si="17"/>
        <v/>
      </c>
      <c r="Z56" s="88" t="str">
        <f t="shared" si="18"/>
        <v/>
      </c>
      <c r="AA56" s="88" t="str">
        <f t="shared" si="19"/>
        <v/>
      </c>
      <c r="AB56" s="88" t="str">
        <f t="shared" si="20"/>
        <v/>
      </c>
      <c r="AC56" s="152" t="str">
        <f>IF(ISNUMBER($W56),INDEX($F$17:$G$98,$W56,AC$1),"-")</f>
        <v>-</v>
      </c>
      <c r="AD56" s="114" t="str">
        <f>IF(ISNUMBER($X56),INDEX($I$17:$J$98,$X56,AD$1),"-")</f>
        <v>-</v>
      </c>
      <c r="AE56" s="114" t="str">
        <f>IF(ISNUMBER($Y56),INDEX($L$17:$M$98,$Y56,AE$1),"-")</f>
        <v>-</v>
      </c>
      <c r="AF56" s="114" t="str">
        <f>IF(ISNUMBER($Z56),INDEX($O$17:$P$98,$Z56,AF$1),"-")</f>
        <v>-</v>
      </c>
      <c r="AG56" s="163" t="str">
        <f>IF(ISNUMBER($AA56),INDEX($R$17:$S$98,$AA56,AG$1),"-")</f>
        <v>-</v>
      </c>
      <c r="AH56" s="163" t="str">
        <f>IF(ISNUMBER(AB56),INDEX($U$17:$V$98,AB56,AH$1),"-")</f>
        <v>-</v>
      </c>
      <c r="AI56" s="89"/>
      <c r="AJ56" s="89" t="str">
        <f>IF(ISNUMBER($W56),INDEX($F$17:$G$98,$W56,AJ$1),"-")</f>
        <v>-</v>
      </c>
      <c r="AK56" s="89" t="str">
        <f>IF(ISNUMBER($X56),INDEX($I$17:$J$98,$X56,AK$1),"-")</f>
        <v>-</v>
      </c>
      <c r="AL56" s="89" t="str">
        <f>IF(ISNUMBER($Y56),INDEX($L$17:$M$98,$Y56,AL$1),"-")</f>
        <v>-</v>
      </c>
      <c r="AM56" s="89" t="str">
        <f>IF(ISNUMBER($Z56),INDEX($O$17:$P$98,$Z56,AM$1),"-")</f>
        <v>-</v>
      </c>
      <c r="AN56" s="89" t="str">
        <f>IF(ISNUMBER(AA56),INDEX($R$17:$S$98,AA56,AN$1),"-")</f>
        <v>-</v>
      </c>
      <c r="AO56" s="89" t="str">
        <f>IF(ISNUMBER(AB56),INDEX($U$17:$V$98,AB56,AO$1),"-")</f>
        <v>-</v>
      </c>
      <c r="AP56" s="208" t="s">
        <v>2</v>
      </c>
      <c r="AQ56" s="88">
        <f>IF(INDEX($AC$17:$AI$98,$B56,AU$13)&lt;&gt;"-",MAX(AQ$16:AQ55)+1,0)</f>
        <v>0</v>
      </c>
      <c r="AR56" s="88" t="str">
        <f t="shared" si="21"/>
        <v/>
      </c>
      <c r="AS56" s="88" t="str">
        <f t="shared" si="22"/>
        <v/>
      </c>
      <c r="AT56" s="168" t="str">
        <f t="shared" si="23"/>
        <v/>
      </c>
      <c r="AU56" s="185" t="str">
        <f>IF(ISNUMBER($AR56),INDEX($AC$17:$AJ$98,$AS56,AU$13),"")</f>
        <v/>
      </c>
      <c r="AV56" s="178" t="str">
        <f>IF(ISNUMBER($AR56),INDEX($AJ$17:$AP$98,$AS56,AU$13),"")</f>
        <v/>
      </c>
      <c r="AW56" s="180"/>
      <c r="AX56" s="146" t="str">
        <f t="shared" si="27"/>
        <v/>
      </c>
      <c r="AY56" s="147" t="str">
        <f t="shared" si="26"/>
        <v/>
      </c>
      <c r="AZ56" s="185" t="str">
        <f>IF($AW$16=1,IF(ISNUMBER($AY56),INDEX($AU$17:$AV$98,$AW56,AZ$13),""),"")</f>
        <v/>
      </c>
      <c r="BA56" s="178" t="str">
        <f>IF($AW$16=1,IF(ISNUMBER($AY56),INDEX($AU$17:$AV$98,$AW56,BA$13),""),"")</f>
        <v/>
      </c>
      <c r="BB56" s="147"/>
      <c r="BC56" s="146" t="str">
        <f t="shared" si="24"/>
        <v/>
      </c>
      <c r="BD56" s="147"/>
      <c r="BE56" s="147"/>
      <c r="BF56" s="147"/>
      <c r="BG56" s="147"/>
      <c r="BH56" s="147"/>
      <c r="BI56" s="147"/>
    </row>
    <row r="57" spans="1:61" s="51" customFormat="1" ht="9.9499999999999993" customHeight="1" x14ac:dyDescent="0.15">
      <c r="A57" s="147"/>
      <c r="B57" s="84">
        <f t="shared" si="28"/>
        <v>41</v>
      </c>
      <c r="C57" s="125" t="s">
        <v>48</v>
      </c>
      <c r="D57" s="131" t="s">
        <v>2</v>
      </c>
      <c r="E57" s="123"/>
      <c r="F57" s="86" t="s">
        <v>82</v>
      </c>
      <c r="G57" s="91">
        <v>0.25</v>
      </c>
      <c r="H57" s="123"/>
      <c r="I57" s="90"/>
      <c r="J57" s="91"/>
      <c r="K57" s="123"/>
      <c r="L57" s="134" t="s">
        <v>165</v>
      </c>
      <c r="M57" s="136">
        <v>0.5</v>
      </c>
      <c r="N57" s="123"/>
      <c r="O57" s="92" t="s">
        <v>55</v>
      </c>
      <c r="P57" s="139">
        <v>300</v>
      </c>
      <c r="Q57" s="123"/>
      <c r="R57" s="86"/>
      <c r="S57" s="87"/>
      <c r="T57" s="123"/>
      <c r="U57" s="86"/>
      <c r="V57" s="87"/>
      <c r="W57" s="88">
        <f t="shared" si="15"/>
        <v>68</v>
      </c>
      <c r="X57" s="88" t="str">
        <f t="shared" si="16"/>
        <v/>
      </c>
      <c r="Y57" s="88">
        <f t="shared" si="17"/>
        <v>17</v>
      </c>
      <c r="Z57" s="88">
        <f t="shared" si="18"/>
        <v>17</v>
      </c>
      <c r="AA57" s="88" t="str">
        <f t="shared" si="19"/>
        <v/>
      </c>
      <c r="AB57" s="88" t="str">
        <f t="shared" si="20"/>
        <v/>
      </c>
      <c r="AC57" s="152" t="str">
        <f>IF(ISNUMBER($W57),INDEX($F$17:$G$98,$W57,AC$1),"-")</f>
        <v>trpt</v>
      </c>
      <c r="AD57" s="114" t="str">
        <f>IF(ISNUMBER($X57),INDEX($I$17:$J$98,$X57,AD$1),"-")</f>
        <v>-</v>
      </c>
      <c r="AE57" s="114" t="str">
        <f>IF(ISNUMBER($Y57),INDEX($L$17:$M$98,$Y57,AE$1),"-")</f>
        <v>trpt</v>
      </c>
      <c r="AF57" s="114" t="str">
        <f>IF(ISNUMBER($Z57),INDEX($O$17:$P$98,$Z57,AF$1),"-")</f>
        <v>trpt</v>
      </c>
      <c r="AG57" s="163" t="str">
        <f>IF(ISNUMBER($AA57),INDEX($R$17:$S$98,$AA57,AG$1),"-")</f>
        <v>-</v>
      </c>
      <c r="AH57" s="163" t="str">
        <f>IF(ISNUMBER(AB57),INDEX($U$17:$V$98,AB57,AH$1),"-")</f>
        <v>-</v>
      </c>
      <c r="AI57" s="89"/>
      <c r="AJ57" s="89" t="str">
        <f>IF(ISNUMBER($W57),INDEX($F$17:$G$98,$W57,AJ$1),"-")</f>
        <v>-</v>
      </c>
      <c r="AK57" s="89" t="str">
        <f>IF(ISNUMBER($X57),INDEX($I$17:$J$98,$X57,AK$1),"-")</f>
        <v>-</v>
      </c>
      <c r="AL57" s="89">
        <f>IF(ISNUMBER($Y57),INDEX($L$17:$M$98,$Y57,AL$1),"-")</f>
        <v>0.3</v>
      </c>
      <c r="AM57" s="89">
        <f>IF(ISNUMBER($Z57),INDEX($O$17:$P$98,$Z57,AM$1),"-")</f>
        <v>0.1</v>
      </c>
      <c r="AN57" s="89" t="str">
        <f>IF(ISNUMBER(AA57),INDEX($R$17:$S$98,AA57,AN$1),"-")</f>
        <v>-</v>
      </c>
      <c r="AO57" s="89" t="str">
        <f>IF(ISNUMBER(AB57),INDEX($U$17:$V$98,AB57,AO$1),"-")</f>
        <v>-</v>
      </c>
      <c r="AP57" s="208" t="s">
        <v>2</v>
      </c>
      <c r="AQ57" s="88">
        <f>IF(INDEX($AC$17:$AI$98,$B57,AU$13)&lt;&gt;"-",MAX(AQ$16:AQ56)+1,0)</f>
        <v>0</v>
      </c>
      <c r="AR57" s="88" t="str">
        <f t="shared" si="21"/>
        <v/>
      </c>
      <c r="AS57" s="88" t="str">
        <f t="shared" si="22"/>
        <v/>
      </c>
      <c r="AT57" s="168" t="str">
        <f t="shared" si="23"/>
        <v/>
      </c>
      <c r="AU57" s="185" t="str">
        <f>IF(ISNUMBER($AR57),INDEX($AC$17:$AJ$98,$AS57,AU$13),"")</f>
        <v/>
      </c>
      <c r="AV57" s="178" t="str">
        <f>IF(ISNUMBER($AR57),INDEX($AJ$17:$AP$98,$AS57,AU$13),"")</f>
        <v/>
      </c>
      <c r="AW57" s="180"/>
      <c r="AX57" s="146" t="str">
        <f t="shared" si="27"/>
        <v/>
      </c>
      <c r="AY57" s="147" t="str">
        <f t="shared" si="26"/>
        <v/>
      </c>
      <c r="AZ57" s="185" t="str">
        <f>IF($AW$16=1,IF(ISNUMBER($AY57),INDEX($AU$17:$AV$98,$AW57,AZ$13),""),"")</f>
        <v/>
      </c>
      <c r="BA57" s="178" t="str">
        <f>IF($AW$16=1,IF(ISNUMBER($AY57),INDEX($AU$17:$AV$98,$AW57,BA$13),""),"")</f>
        <v/>
      </c>
      <c r="BB57" s="147"/>
      <c r="BC57" s="146" t="str">
        <f t="shared" si="24"/>
        <v/>
      </c>
      <c r="BD57" s="147"/>
      <c r="BE57" s="147"/>
      <c r="BF57" s="147"/>
      <c r="BG57" s="147"/>
      <c r="BH57" s="147"/>
      <c r="BI57" s="147"/>
    </row>
    <row r="58" spans="1:61" s="51" customFormat="1" ht="9.9499999999999993" customHeight="1" x14ac:dyDescent="0.15">
      <c r="A58" s="147"/>
      <c r="B58" s="84">
        <f t="shared" si="28"/>
        <v>42</v>
      </c>
      <c r="C58" s="125" t="s">
        <v>78</v>
      </c>
      <c r="D58" s="131" t="s">
        <v>2</v>
      </c>
      <c r="E58" s="123"/>
      <c r="F58" s="86" t="s">
        <v>83</v>
      </c>
      <c r="G58" s="91">
        <v>0</v>
      </c>
      <c r="H58" s="123"/>
      <c r="I58" s="90"/>
      <c r="J58" s="91"/>
      <c r="K58" s="123"/>
      <c r="L58" s="134" t="s">
        <v>58</v>
      </c>
      <c r="M58" s="137">
        <v>1.0000000000000001E-5</v>
      </c>
      <c r="N58" s="123"/>
      <c r="O58" s="92" t="s">
        <v>51</v>
      </c>
      <c r="P58" s="141">
        <v>9.9999999999999995E-7</v>
      </c>
      <c r="Q58" s="123"/>
      <c r="R58" s="86"/>
      <c r="S58" s="87"/>
      <c r="T58" s="123"/>
      <c r="U58" s="86"/>
      <c r="V58" s="87"/>
      <c r="W58" s="88">
        <f t="shared" si="15"/>
        <v>36</v>
      </c>
      <c r="X58" s="88" t="str">
        <f t="shared" si="16"/>
        <v/>
      </c>
      <c r="Y58" s="88">
        <f t="shared" si="17"/>
        <v>31</v>
      </c>
      <c r="Z58" s="88">
        <f t="shared" si="18"/>
        <v>34</v>
      </c>
      <c r="AA58" s="88" t="str">
        <f t="shared" si="19"/>
        <v/>
      </c>
      <c r="AB58" s="88" t="str">
        <f t="shared" si="20"/>
        <v/>
      </c>
      <c r="AC58" s="152" t="str">
        <f>IF(ISNUMBER($W58),INDEX($F$17:$G$98,$W58,AC$1),"-")</f>
        <v>h1</v>
      </c>
      <c r="AD58" s="114" t="str">
        <f>IF(ISNUMBER($X58),INDEX($I$17:$J$98,$X58,AD$1),"-")</f>
        <v>-</v>
      </c>
      <c r="AE58" s="114" t="str">
        <f>IF(ISNUMBER($Y58),INDEX($L$17:$M$98,$Y58,AE$1),"-")</f>
        <v>h1</v>
      </c>
      <c r="AF58" s="114" t="str">
        <f>IF(ISNUMBER($Z58),INDEX($O$17:$P$98,$Z58,AF$1),"-")</f>
        <v>h1</v>
      </c>
      <c r="AG58" s="163" t="str">
        <f>IF(ISNUMBER($AA58),INDEX($R$17:$S$98,$AA58,AG$1),"-")</f>
        <v>-</v>
      </c>
      <c r="AH58" s="163" t="str">
        <f>IF(ISNUMBER(AB58),INDEX($U$17:$V$98,AB58,AH$1),"-")</f>
        <v>-</v>
      </c>
      <c r="AI58" s="89"/>
      <c r="AJ58" s="89" t="str">
        <f>IF(ISNUMBER($W58),INDEX($F$17:$G$98,$W58,AJ$1),"-")</f>
        <v>q*Lx</v>
      </c>
      <c r="AK58" s="89" t="str">
        <f>IF(ISNUMBER($X58),INDEX($I$17:$J$98,$X58,AK$1),"-")</f>
        <v>-</v>
      </c>
      <c r="AL58" s="89" t="str">
        <f>IF(ISNUMBER($Y58),INDEX($L$17:$M$98,$Y58,AL$1),"-")</f>
        <v>q*Lx</v>
      </c>
      <c r="AM58" s="89" t="str">
        <f>IF(ISNUMBER($Z58),INDEX($O$17:$P$98,$Z58,AM$1),"-")</f>
        <v>h1</v>
      </c>
      <c r="AN58" s="89" t="str">
        <f>IF(ISNUMBER(AA58),INDEX($R$17:$S$98,AA58,AN$1),"-")</f>
        <v>-</v>
      </c>
      <c r="AO58" s="89" t="str">
        <f>IF(ISNUMBER(AB58),INDEX($U$17:$V$98,AB58,AO$1),"-")</f>
        <v>-</v>
      </c>
      <c r="AP58" s="208" t="s">
        <v>2</v>
      </c>
      <c r="AQ58" s="88">
        <f>IF(INDEX($AC$17:$AI$98,$B58,AU$13)&lt;&gt;"-",MAX(AQ$16:AQ57)+1,0)</f>
        <v>0</v>
      </c>
      <c r="AR58" s="88" t="str">
        <f t="shared" si="21"/>
        <v/>
      </c>
      <c r="AS58" s="88" t="str">
        <f t="shared" si="22"/>
        <v/>
      </c>
      <c r="AT58" s="168" t="str">
        <f t="shared" si="23"/>
        <v/>
      </c>
      <c r="AU58" s="185" t="str">
        <f>IF(ISNUMBER($AR58),INDEX($AC$17:$AJ$98,$AS58,AU$13),"")</f>
        <v/>
      </c>
      <c r="AV58" s="178" t="str">
        <f>IF(ISNUMBER($AR58),INDEX($AJ$17:$AP$98,$AS58,AU$13),"")</f>
        <v/>
      </c>
      <c r="AW58" s="180">
        <v>1</v>
      </c>
      <c r="AX58" s="146" t="str">
        <f t="shared" si="27"/>
        <v>prsity</v>
      </c>
      <c r="AY58" s="147">
        <f t="shared" si="26"/>
        <v>1</v>
      </c>
      <c r="AZ58" s="185" t="str">
        <f>IF($AW$16=1,IF(ISNUMBER($AY58),INDEX($AU$17:$AV$98,$AW58,AZ$13),""),"")</f>
        <v>prsity</v>
      </c>
      <c r="BA58" s="178">
        <f>IF($AW$16=1,IF(ISNUMBER($AY58),INDEX($AU$17:$AV$98,$AW58,BA$13),""),"")</f>
        <v>0.3</v>
      </c>
      <c r="BB58" s="147"/>
      <c r="BC58" s="146" t="str">
        <f t="shared" si="24"/>
        <v>θ</v>
      </c>
      <c r="BD58" s="147"/>
      <c r="BE58" s="147"/>
      <c r="BF58" s="147"/>
      <c r="BG58" s="147"/>
      <c r="BH58" s="147"/>
      <c r="BI58" s="147"/>
    </row>
    <row r="59" spans="1:61" s="51" customFormat="1" ht="9.9499999999999993" customHeight="1" x14ac:dyDescent="0.15">
      <c r="A59" s="147"/>
      <c r="B59" s="84">
        <f t="shared" si="28"/>
        <v>43</v>
      </c>
      <c r="C59" s="125" t="s">
        <v>95</v>
      </c>
      <c r="D59" s="131" t="s">
        <v>2</v>
      </c>
      <c r="E59" s="123"/>
      <c r="F59" s="86" t="s">
        <v>84</v>
      </c>
      <c r="G59" s="91">
        <v>0</v>
      </c>
      <c r="H59" s="123"/>
      <c r="I59" s="90"/>
      <c r="J59" s="91"/>
      <c r="K59" s="123"/>
      <c r="L59" s="134" t="s">
        <v>56</v>
      </c>
      <c r="M59" s="136">
        <v>1</v>
      </c>
      <c r="N59" s="123"/>
      <c r="O59" s="92" t="s">
        <v>52</v>
      </c>
      <c r="P59" s="141">
        <v>9.9999999999999995E-7</v>
      </c>
      <c r="Q59" s="123"/>
      <c r="R59" s="86"/>
      <c r="S59" s="87"/>
      <c r="T59" s="123"/>
      <c r="U59" s="86"/>
      <c r="V59" s="87"/>
      <c r="W59" s="88">
        <f t="shared" si="15"/>
        <v>37</v>
      </c>
      <c r="X59" s="88">
        <f t="shared" si="16"/>
        <v>23</v>
      </c>
      <c r="Y59" s="88">
        <f t="shared" si="17"/>
        <v>32</v>
      </c>
      <c r="Z59" s="88" t="str">
        <f t="shared" si="18"/>
        <v/>
      </c>
      <c r="AA59" s="88" t="str">
        <f t="shared" si="19"/>
        <v/>
      </c>
      <c r="AB59" s="88" t="str">
        <f t="shared" si="20"/>
        <v/>
      </c>
      <c r="AC59" s="152" t="str">
        <f>IF(ISNUMBER($W59),INDEX($F$17:$G$98,$W59,AC$1),"-")</f>
        <v>strt</v>
      </c>
      <c r="AD59" s="114" t="str">
        <f>IF(ISNUMBER($X59),INDEX($I$17:$J$98,$X59,AD$1),"-")</f>
        <v>strt</v>
      </c>
      <c r="AE59" s="114" t="str">
        <f>IF(ISNUMBER($Y59),INDEX($L$17:$M$98,$Y59,AE$1),"-")</f>
        <v>strt</v>
      </c>
      <c r="AF59" s="114" t="str">
        <f>IF(ISNUMBER($Z59),INDEX($O$17:$P$98,$Z59,AF$1),"-")</f>
        <v>-</v>
      </c>
      <c r="AG59" s="163" t="str">
        <f>IF(ISNUMBER($AA59),INDEX($R$17:$S$98,$AA59,AG$1),"-")</f>
        <v>-</v>
      </c>
      <c r="AH59" s="163" t="str">
        <f>IF(ISNUMBER(AB59),INDEX($U$17:$V$98,AB59,AH$1),"-")</f>
        <v>-</v>
      </c>
      <c r="AI59" s="89"/>
      <c r="AJ59" s="89">
        <f>IF(ISNUMBER($W59),INDEX($F$17:$G$98,$W59,AJ$1),"-")</f>
        <v>0</v>
      </c>
      <c r="AK59" s="89">
        <f>IF(ISNUMBER($X59),INDEX($I$17:$J$98,$X59,AK$1),"-")</f>
        <v>320</v>
      </c>
      <c r="AL59" s="89" t="str">
        <f>IF(ISNUMBER($Y59),INDEX($L$17:$M$98,$Y59,AL$1),"-")</f>
        <v>np.zeros((nlay,nro</v>
      </c>
      <c r="AM59" s="89" t="str">
        <f>IF(ISNUMBER($Z59),INDEX($O$17:$P$98,$Z59,AM$1),"-")</f>
        <v>-</v>
      </c>
      <c r="AN59" s="89" t="str">
        <f>IF(ISNUMBER(AA59),INDEX($R$17:$S$98,AA59,AN$1),"-")</f>
        <v>-</v>
      </c>
      <c r="AO59" s="89" t="str">
        <f>IF(ISNUMBER(AB59),INDEX($U$17:$V$98,AB59,AO$1),"-")</f>
        <v>-</v>
      </c>
      <c r="AP59" s="208" t="s">
        <v>2</v>
      </c>
      <c r="AQ59" s="88">
        <f>IF(INDEX($AC$17:$AI$98,$B59,AU$13)&lt;&gt;"-",MAX(AQ$16:AQ58)+1,0)</f>
        <v>0</v>
      </c>
      <c r="AR59" s="88" t="str">
        <f t="shared" si="21"/>
        <v/>
      </c>
      <c r="AS59" s="88" t="str">
        <f t="shared" si="22"/>
        <v/>
      </c>
      <c r="AT59" s="168" t="str">
        <f t="shared" si="23"/>
        <v/>
      </c>
      <c r="AU59" s="185" t="str">
        <f>IF(ISNUMBER($AR59),INDEX($AC$17:$AJ$98,$AS59,AU$13),"")</f>
        <v/>
      </c>
      <c r="AV59" s="178" t="str">
        <f>IF(ISNUMBER($AR59),INDEX($AJ$17:$AP$98,$AS59,AU$13),"")</f>
        <v/>
      </c>
      <c r="AW59" s="147"/>
      <c r="AX59" s="146" t="str">
        <f t="shared" ref="AX59:AX81" si="29">INDEX($AU$17:$AV$98,$AW59,AX$16)</f>
        <v/>
      </c>
      <c r="AY59" s="147"/>
      <c r="AZ59" s="185" t="str">
        <f>IF(ISNUMBER($AY59),INDEX($AU$17:$AV$98,$AW59,AZ$13),"")</f>
        <v/>
      </c>
      <c r="BA59" s="178" t="str">
        <f>IF(ISNUMBER($AY59),INDEX($AU$17:$AV$98,$AW59,BA$13),"")</f>
        <v/>
      </c>
      <c r="BB59" s="147"/>
      <c r="BC59" s="146"/>
      <c r="BD59" s="147"/>
      <c r="BE59" s="147"/>
      <c r="BF59" s="147"/>
      <c r="BG59" s="147"/>
      <c r="BH59" s="147"/>
      <c r="BI59" s="147"/>
    </row>
    <row r="60" spans="1:61" s="51" customFormat="1" ht="9.9499999999999993" customHeight="1" x14ac:dyDescent="0.15">
      <c r="A60" s="147"/>
      <c r="B60" s="84">
        <f t="shared" si="28"/>
        <v>44</v>
      </c>
      <c r="C60" s="85" t="s">
        <v>80</v>
      </c>
      <c r="D60" s="131" t="s">
        <v>2</v>
      </c>
      <c r="E60" s="123"/>
      <c r="F60" s="86" t="s">
        <v>54</v>
      </c>
      <c r="G60" s="91">
        <v>200</v>
      </c>
      <c r="H60" s="123"/>
      <c r="I60" s="90" t="s">
        <v>138</v>
      </c>
      <c r="J60" s="91">
        <v>0.16</v>
      </c>
      <c r="K60" s="123"/>
      <c r="L60" s="134" t="s">
        <v>59</v>
      </c>
      <c r="M60" s="136">
        <v>0</v>
      </c>
      <c r="N60" s="123"/>
      <c r="O60" s="92" t="s">
        <v>53</v>
      </c>
      <c r="P60" s="139">
        <v>1</v>
      </c>
      <c r="Q60" s="123"/>
      <c r="R60" s="86"/>
      <c r="S60" s="87"/>
      <c r="T60" s="123"/>
      <c r="U60" s="86"/>
      <c r="V60" s="87"/>
      <c r="W60" s="88">
        <f t="shared" si="15"/>
        <v>39</v>
      </c>
      <c r="X60" s="88">
        <f t="shared" si="16"/>
        <v>24</v>
      </c>
      <c r="Y60" s="88">
        <f t="shared" si="17"/>
        <v>27</v>
      </c>
      <c r="Z60" s="88">
        <f t="shared" si="18"/>
        <v>31</v>
      </c>
      <c r="AA60" s="88" t="str">
        <f t="shared" si="19"/>
        <v/>
      </c>
      <c r="AB60" s="88" t="str">
        <f t="shared" si="20"/>
        <v/>
      </c>
      <c r="AC60" s="152" t="str">
        <f>IF(ISNUMBER($W60),INDEX($F$17:$G$98,$W60,AC$1),"-")</f>
        <v>icelltype</v>
      </c>
      <c r="AD60" s="114" t="str">
        <f>IF(ISNUMBER($X60),INDEX($I$17:$J$98,$X60,AD$1),"-")</f>
        <v>icelltype</v>
      </c>
      <c r="AE60" s="114" t="str">
        <f>IF(ISNUMBER($Y60),INDEX($L$17:$M$98,$Y60,AE$1),"-")</f>
        <v>icelltype</v>
      </c>
      <c r="AF60" s="114" t="str">
        <f>IF(ISNUMBER($Z60),INDEX($O$17:$P$98,$Z60,AF$1),"-")</f>
        <v>icelltype</v>
      </c>
      <c r="AG60" s="163" t="str">
        <f>IF(ISNUMBER($AA60),INDEX($R$17:$S$98,$AA60,AG$1),"-")</f>
        <v>-</v>
      </c>
      <c r="AH60" s="163" t="str">
        <f>IF(ISNUMBER(AB60),INDEX($U$17:$V$98,AB60,AH$1),"-")</f>
        <v>-</v>
      </c>
      <c r="AI60" s="89"/>
      <c r="AJ60" s="89">
        <f>IF(ISNUMBER($W60),INDEX($F$17:$G$98,$W60,AJ$1),"-")</f>
        <v>1</v>
      </c>
      <c r="AK60" s="89">
        <f>IF(ISNUMBER($X60),INDEX($I$17:$J$98,$X60,AK$1),"-")</f>
        <v>1</v>
      </c>
      <c r="AL60" s="89">
        <f>IF(ISNUMBER($Y60),INDEX($L$17:$M$98,$Y60,AL$1),"-")</f>
        <v>0</v>
      </c>
      <c r="AM60" s="89">
        <f>IF(ISNUMBER($Z60),INDEX($O$17:$P$98,$Z60,AM$1),"-")</f>
        <v>0</v>
      </c>
      <c r="AN60" s="89" t="str">
        <f>IF(ISNUMBER(AA60),INDEX($R$17:$S$98,AA60,AN$1),"-")</f>
        <v>-</v>
      </c>
      <c r="AO60" s="89" t="str">
        <f>IF(ISNUMBER(AB60),INDEX($U$17:$V$98,AB60,AO$1),"-")</f>
        <v>-</v>
      </c>
      <c r="AP60" s="208" t="s">
        <v>2</v>
      </c>
      <c r="AQ60" s="88">
        <f>IF(INDEX($AC$17:$AI$98,$B60,AU$13)&lt;&gt;"-",MAX(AQ$16:AQ59)+1,0)</f>
        <v>0</v>
      </c>
      <c r="AR60" s="88" t="str">
        <f t="shared" si="21"/>
        <v/>
      </c>
      <c r="AS60" s="88" t="str">
        <f t="shared" si="22"/>
        <v/>
      </c>
      <c r="AT60" s="168" t="str">
        <f t="shared" si="23"/>
        <v/>
      </c>
      <c r="AU60" s="185" t="str">
        <f>IF(ISNUMBER($AR60),INDEX($AC$17:$AJ$98,$AS60,AU$13),"")</f>
        <v/>
      </c>
      <c r="AV60" s="178" t="str">
        <f>IF(ISNUMBER($AR60),INDEX($AJ$17:$AP$98,$AS60,AU$13),"")</f>
        <v/>
      </c>
      <c r="AW60" s="147"/>
      <c r="AX60" s="146" t="str">
        <f t="shared" si="29"/>
        <v/>
      </c>
      <c r="AY60" s="147"/>
      <c r="AZ60" s="185" t="str">
        <f>IF(ISNUMBER($AY60),INDEX($AU$17:$AV$98,$AW60,AZ$13),"")</f>
        <v/>
      </c>
      <c r="BA60" s="178" t="str">
        <f>IF(ISNUMBER($AY60),INDEX($AU$17:$AV$98,$AW60,BA$13),"")</f>
        <v/>
      </c>
      <c r="BB60" s="147"/>
      <c r="BC60" s="146"/>
      <c r="BD60" s="147"/>
      <c r="BE60" s="147"/>
      <c r="BF60" s="147"/>
      <c r="BG60" s="147"/>
      <c r="BH60" s="147"/>
      <c r="BI60" s="147"/>
    </row>
    <row r="61" spans="1:61" ht="9.9499999999999993" customHeight="1" x14ac:dyDescent="0.15">
      <c r="A61" s="147"/>
      <c r="B61" s="84">
        <f t="shared" si="28"/>
        <v>45</v>
      </c>
      <c r="C61" s="125" t="s">
        <v>81</v>
      </c>
      <c r="D61" s="131" t="s">
        <v>2</v>
      </c>
      <c r="E61" s="123"/>
      <c r="F61" s="86" t="s">
        <v>55</v>
      </c>
      <c r="G61" s="91">
        <v>300</v>
      </c>
      <c r="H61" s="123"/>
      <c r="I61" s="90" t="s">
        <v>139</v>
      </c>
      <c r="J61" s="91">
        <v>1E-8</v>
      </c>
      <c r="K61" s="123"/>
      <c r="L61" s="134" t="s">
        <v>57</v>
      </c>
      <c r="M61" s="136">
        <v>16</v>
      </c>
      <c r="N61" s="123"/>
      <c r="O61" s="92" t="s">
        <v>163</v>
      </c>
      <c r="P61" s="139">
        <v>0.5</v>
      </c>
      <c r="Q61" s="123"/>
      <c r="R61" s="86"/>
      <c r="S61" s="87"/>
      <c r="T61" s="123"/>
      <c r="U61" s="86"/>
      <c r="V61" s="87"/>
      <c r="W61" s="88">
        <f t="shared" si="15"/>
        <v>40</v>
      </c>
      <c r="X61" s="88" t="str">
        <f t="shared" si="16"/>
        <v/>
      </c>
      <c r="Y61" s="88" t="str">
        <f t="shared" si="17"/>
        <v/>
      </c>
      <c r="Z61" s="88">
        <f t="shared" si="18"/>
        <v>3</v>
      </c>
      <c r="AA61" s="88" t="str">
        <f t="shared" si="19"/>
        <v/>
      </c>
      <c r="AB61" s="88">
        <f t="shared" si="20"/>
        <v>11</v>
      </c>
      <c r="AC61" s="152" t="str">
        <f>IF(ISNUMBER($W61),INDEX($F$17:$G$98,$W61,AC$1),"-")</f>
        <v>mixelm</v>
      </c>
      <c r="AD61" s="114" t="str">
        <f>IF(ISNUMBER($X61),INDEX($I$17:$J$98,$X61,AD$1),"-")</f>
        <v>-</v>
      </c>
      <c r="AE61" s="114" t="str">
        <f>IF(ISNUMBER($Y61),INDEX($L$17:$M$98,$Y61,AE$1),"-")</f>
        <v>-</v>
      </c>
      <c r="AF61" s="114" t="str">
        <f>IF(ISNUMBER($Z61),INDEX($O$17:$P$98,$Z61,AF$1),"-")</f>
        <v>mixelm</v>
      </c>
      <c r="AG61" s="163" t="str">
        <f>IF(ISNUMBER($AA61),INDEX($R$17:$S$98,$AA61,AG$1),"-")</f>
        <v>-</v>
      </c>
      <c r="AH61" s="163" t="str">
        <f>IF(ISNUMBER(AB61),INDEX($U$17:$V$98,AB61,AH$1),"-")</f>
        <v>mixelm</v>
      </c>
      <c r="AI61" s="89"/>
      <c r="AJ61" s="89">
        <f>IF(ISNUMBER($W61),INDEX($F$17:$G$98,$W61,AJ$1),"-")</f>
        <v>0</v>
      </c>
      <c r="AK61" s="89" t="str">
        <f>IF(ISNUMBER($X61),INDEX($I$17:$J$98,$X61,AK$1),"-")</f>
        <v>-</v>
      </c>
      <c r="AL61" s="89" t="str">
        <f>IF(ISNUMBER($Y61),INDEX($L$17:$M$98,$Y61,AL$1),"-")</f>
        <v>-</v>
      </c>
      <c r="AM61" s="89" t="str">
        <f>IF(ISNUMBER($Z61),INDEX($O$17:$P$98,$Z61,AM$1),"-")</f>
        <v>0,-1,1</v>
      </c>
      <c r="AN61" s="89" t="str">
        <f>IF(ISNUMBER(AA61),INDEX($R$17:$S$98,AA61,AN$1),"-")</f>
        <v>-</v>
      </c>
      <c r="AO61" s="89">
        <f>IF(ISNUMBER(AB61),INDEX($U$17:$V$98,AB61,AO$1),"-")</f>
        <v>-1</v>
      </c>
      <c r="AP61" s="208" t="s">
        <v>2</v>
      </c>
      <c r="AQ61" s="88">
        <f>IF(INDEX($AC$17:$AI$98,$B61,AU$13)&lt;&gt;"-",MAX(AQ$16:AQ60)+1,0)</f>
        <v>11</v>
      </c>
      <c r="AR61" s="88" t="str">
        <f t="shared" si="21"/>
        <v/>
      </c>
      <c r="AS61" s="88" t="str">
        <f t="shared" si="22"/>
        <v/>
      </c>
      <c r="AT61" s="168" t="str">
        <f t="shared" si="23"/>
        <v/>
      </c>
      <c r="AU61" s="185" t="str">
        <f>IF(ISNUMBER($AR61),INDEX($AC$17:$AJ$98,$AS61,AU$13),"")</f>
        <v/>
      </c>
      <c r="AV61" s="178" t="str">
        <f>IF(ISNUMBER($AR61),INDEX($AJ$17:$AP$98,$AS61,AU$13),"")</f>
        <v/>
      </c>
      <c r="AW61" s="147"/>
      <c r="AX61" s="146" t="str">
        <f t="shared" si="29"/>
        <v/>
      </c>
      <c r="AY61" s="147"/>
      <c r="AZ61" s="185" t="str">
        <f>IF(ISNUMBER($AY61),INDEX($AU$17:$AV$98,$AW61,AZ$13),"")</f>
        <v/>
      </c>
      <c r="BA61" s="178" t="str">
        <f>IF(ISNUMBER($AY61),INDEX($AU$17:$AV$98,$AW61,BA$13),"")</f>
        <v/>
      </c>
      <c r="BB61" s="147"/>
      <c r="BC61" s="146"/>
      <c r="BD61" s="147"/>
      <c r="BE61" s="147"/>
      <c r="BF61" s="147"/>
      <c r="BG61" s="147"/>
      <c r="BH61" s="147"/>
      <c r="BI61" s="147"/>
    </row>
    <row r="62" spans="1:61" ht="9.9499999999999993" customHeight="1" x14ac:dyDescent="0.15">
      <c r="A62" s="147"/>
      <c r="B62" s="84">
        <f t="shared" si="28"/>
        <v>46</v>
      </c>
      <c r="C62" s="125" t="s">
        <v>82</v>
      </c>
      <c r="D62" s="131" t="s">
        <v>2</v>
      </c>
      <c r="E62" s="123"/>
      <c r="F62" s="86" t="s">
        <v>51</v>
      </c>
      <c r="G62" s="91">
        <v>9.9999999999999995E-7</v>
      </c>
      <c r="H62" s="123"/>
      <c r="I62" s="90" t="s">
        <v>140</v>
      </c>
      <c r="J62" s="91">
        <v>2</v>
      </c>
      <c r="K62" s="123"/>
      <c r="L62" s="134" t="s">
        <v>60</v>
      </c>
      <c r="M62" s="136">
        <v>4</v>
      </c>
      <c r="N62" s="123"/>
      <c r="O62" s="92" t="s">
        <v>164</v>
      </c>
      <c r="P62" s="139">
        <v>3</v>
      </c>
      <c r="Q62" s="123"/>
      <c r="R62" s="86"/>
      <c r="S62" s="87"/>
      <c r="T62" s="123"/>
      <c r="U62" s="86"/>
      <c r="V62" s="87"/>
      <c r="W62" s="88">
        <f t="shared" si="15"/>
        <v>41</v>
      </c>
      <c r="X62" s="88" t="str">
        <f t="shared" si="16"/>
        <v/>
      </c>
      <c r="Y62" s="88" t="str">
        <f t="shared" si="17"/>
        <v/>
      </c>
      <c r="Z62" s="88" t="str">
        <f t="shared" si="18"/>
        <v/>
      </c>
      <c r="AA62" s="88" t="str">
        <f t="shared" si="19"/>
        <v/>
      </c>
      <c r="AB62" s="88" t="str">
        <f t="shared" si="20"/>
        <v/>
      </c>
      <c r="AC62" s="152" t="str">
        <f>IF(ISNUMBER($W62),INDEX($F$17:$G$98,$W62,AC$1),"-")</f>
        <v>rhob</v>
      </c>
      <c r="AD62" s="114" t="str">
        <f>IF(ISNUMBER($X62),INDEX($I$17:$J$98,$X62,AD$1),"-")</f>
        <v>-</v>
      </c>
      <c r="AE62" s="114" t="str">
        <f>IF(ISNUMBER($Y62),INDEX($L$17:$M$98,$Y62,AE$1),"-")</f>
        <v>-</v>
      </c>
      <c r="AF62" s="114" t="str">
        <f>IF(ISNUMBER($Z62),INDEX($O$17:$P$98,$Z62,AF$1),"-")</f>
        <v>-</v>
      </c>
      <c r="AG62" s="163" t="str">
        <f>IF(ISNUMBER($AA62),INDEX($R$17:$S$98,$AA62,AG$1),"-")</f>
        <v>-</v>
      </c>
      <c r="AH62" s="163" t="str">
        <f>IF(ISNUMBER(AB62),INDEX($U$17:$V$98,AB62,AH$1),"-")</f>
        <v>-</v>
      </c>
      <c r="AI62" s="89"/>
      <c r="AJ62" s="89">
        <f>IF(ISNUMBER($W62),INDEX($F$17:$G$98,$W62,AJ$1),"-")</f>
        <v>0.25</v>
      </c>
      <c r="AK62" s="89" t="str">
        <f>IF(ISNUMBER($X62),INDEX($I$17:$J$98,$X62,AK$1),"-")</f>
        <v>-</v>
      </c>
      <c r="AL62" s="89" t="str">
        <f>IF(ISNUMBER($Y62),INDEX($L$17:$M$98,$Y62,AL$1),"-")</f>
        <v>-</v>
      </c>
      <c r="AM62" s="89" t="str">
        <f>IF(ISNUMBER($Z62),INDEX($O$17:$P$98,$Z62,AM$1),"-")</f>
        <v>-</v>
      </c>
      <c r="AN62" s="89" t="str">
        <f>IF(ISNUMBER(AA62),INDEX($R$17:$S$98,AA62,AN$1),"-")</f>
        <v>-</v>
      </c>
      <c r="AO62" s="89" t="str">
        <f>IF(ISNUMBER(AB62),INDEX($U$17:$V$98,AB62,AO$1),"-")</f>
        <v>-</v>
      </c>
      <c r="AP62" s="208" t="s">
        <v>2</v>
      </c>
      <c r="AQ62" s="88">
        <f>IF(INDEX($AC$17:$AI$98,$B62,AU$13)&lt;&gt;"-",MAX(AQ$16:AQ61)+1,0)</f>
        <v>0</v>
      </c>
      <c r="AR62" s="88" t="str">
        <f t="shared" si="21"/>
        <v/>
      </c>
      <c r="AS62" s="88" t="str">
        <f t="shared" si="22"/>
        <v/>
      </c>
      <c r="AT62" s="168" t="str">
        <f t="shared" si="23"/>
        <v/>
      </c>
      <c r="AU62" s="185" t="str">
        <f>IF(ISNUMBER($AR62),INDEX($AC$17:$AJ$98,$AS62,AU$13),"")</f>
        <v/>
      </c>
      <c r="AV62" s="178" t="str">
        <f>IF(ISNUMBER($AR62),INDEX($AJ$17:$AP$98,$AS62,AU$13),"")</f>
        <v/>
      </c>
      <c r="AW62" s="147"/>
      <c r="AX62" s="146" t="str">
        <f t="shared" si="29"/>
        <v/>
      </c>
      <c r="AY62" s="147"/>
      <c r="AZ62" s="185" t="str">
        <f>IF(ISNUMBER($AY62),INDEX($AU$17:$AV$98,$AW62,AZ$13),"")</f>
        <v/>
      </c>
      <c r="BA62" s="178" t="str">
        <f>IF(ISNUMBER($AY62),INDEX($AU$17:$AV$98,$AW62,BA$13),"")</f>
        <v/>
      </c>
      <c r="BB62" s="147"/>
      <c r="BC62" s="146"/>
      <c r="BD62" s="147"/>
      <c r="BE62" s="147"/>
      <c r="BF62" s="147"/>
      <c r="BG62" s="147"/>
      <c r="BH62" s="147"/>
      <c r="BI62" s="147"/>
    </row>
    <row r="63" spans="1:61" ht="9.9499999999999993" customHeight="1" x14ac:dyDescent="0.15">
      <c r="A63" s="147"/>
      <c r="B63" s="84">
        <f t="shared" si="28"/>
        <v>47</v>
      </c>
      <c r="C63" s="125" t="s">
        <v>83</v>
      </c>
      <c r="D63" s="131" t="s">
        <v>2</v>
      </c>
      <c r="E63" s="123"/>
      <c r="F63" s="90" t="s">
        <v>52</v>
      </c>
      <c r="G63" s="101">
        <v>9.9999999999999995E-7</v>
      </c>
      <c r="H63" s="123"/>
      <c r="I63" s="90"/>
      <c r="J63" s="91"/>
      <c r="K63" s="123"/>
      <c r="L63" s="134" t="s">
        <v>61</v>
      </c>
      <c r="M63" s="136">
        <v>32</v>
      </c>
      <c r="N63" s="123"/>
      <c r="O63" s="92" t="s">
        <v>165</v>
      </c>
      <c r="P63" s="139">
        <v>0.5</v>
      </c>
      <c r="Q63" s="123"/>
      <c r="R63" s="86"/>
      <c r="S63" s="87"/>
      <c r="T63" s="123"/>
      <c r="U63" s="86"/>
      <c r="V63" s="87"/>
      <c r="W63" s="88">
        <f t="shared" si="15"/>
        <v>42</v>
      </c>
      <c r="X63" s="88" t="str">
        <f t="shared" si="16"/>
        <v/>
      </c>
      <c r="Y63" s="88" t="str">
        <f t="shared" si="17"/>
        <v/>
      </c>
      <c r="Z63" s="88" t="str">
        <f t="shared" si="18"/>
        <v/>
      </c>
      <c r="AA63" s="88" t="str">
        <f t="shared" si="19"/>
        <v/>
      </c>
      <c r="AB63" s="88" t="str">
        <f t="shared" si="20"/>
        <v/>
      </c>
      <c r="AC63" s="152" t="str">
        <f>IF(ISNUMBER($W63),INDEX($F$17:$G$98,$W63,AC$1),"-")</f>
        <v>sp2</v>
      </c>
      <c r="AD63" s="114" t="str">
        <f>IF(ISNUMBER($X63),INDEX($I$17:$J$98,$X63,AD$1),"-")</f>
        <v>-</v>
      </c>
      <c r="AE63" s="114" t="str">
        <f>IF(ISNUMBER($Y63),INDEX($L$17:$M$98,$Y63,AE$1),"-")</f>
        <v>-</v>
      </c>
      <c r="AF63" s="114" t="str">
        <f>IF(ISNUMBER($Z63),INDEX($O$17:$P$98,$Z63,AF$1),"-")</f>
        <v>-</v>
      </c>
      <c r="AG63" s="163" t="str">
        <f>IF(ISNUMBER($AA63),INDEX($R$17:$S$98,$AA63,AG$1),"-")</f>
        <v>-</v>
      </c>
      <c r="AH63" s="163" t="str">
        <f>IF(ISNUMBER(AB63),INDEX($U$17:$V$98,AB63,AH$1),"-")</f>
        <v>-</v>
      </c>
      <c r="AI63" s="89"/>
      <c r="AJ63" s="89">
        <f>IF(ISNUMBER($W63),INDEX($F$17:$G$98,$W63,AJ$1),"-")</f>
        <v>0</v>
      </c>
      <c r="AK63" s="89" t="str">
        <f>IF(ISNUMBER($X63),INDEX($I$17:$J$98,$X63,AK$1),"-")</f>
        <v>-</v>
      </c>
      <c r="AL63" s="89" t="str">
        <f>IF(ISNUMBER($Y63),INDEX($L$17:$M$98,$Y63,AL$1),"-")</f>
        <v>-</v>
      </c>
      <c r="AM63" s="89" t="str">
        <f>IF(ISNUMBER($Z63),INDEX($O$17:$P$98,$Z63,AM$1),"-")</f>
        <v>-</v>
      </c>
      <c r="AN63" s="89" t="str">
        <f>IF(ISNUMBER(AA63),INDEX($R$17:$S$98,AA63,AN$1),"-")</f>
        <v>-</v>
      </c>
      <c r="AO63" s="89" t="str">
        <f>IF(ISNUMBER(AB63),INDEX($U$17:$V$98,AB63,AO$1),"-")</f>
        <v>-</v>
      </c>
      <c r="AP63" s="208" t="s">
        <v>2</v>
      </c>
      <c r="AQ63" s="88">
        <f>IF(INDEX($AC$17:$AI$98,$B63,AU$13)&lt;&gt;"-",MAX(AQ$16:AQ62)+1,0)</f>
        <v>0</v>
      </c>
      <c r="AR63" s="88" t="str">
        <f t="shared" si="21"/>
        <v/>
      </c>
      <c r="AS63" s="88" t="str">
        <f t="shared" si="22"/>
        <v/>
      </c>
      <c r="AT63" s="168" t="str">
        <f t="shared" si="23"/>
        <v/>
      </c>
      <c r="AU63" s="185" t="str">
        <f>IF(ISNUMBER($AR63),INDEX($AC$17:$AJ$98,$AS63,AU$13),"")</f>
        <v/>
      </c>
      <c r="AV63" s="178" t="str">
        <f>IF(ISNUMBER($AR63),INDEX($AJ$17:$AP$98,$AS63,AU$13),"")</f>
        <v/>
      </c>
      <c r="AW63" s="147"/>
      <c r="AX63" s="146" t="str">
        <f t="shared" si="29"/>
        <v/>
      </c>
      <c r="AY63" s="147"/>
      <c r="AZ63" s="185" t="str">
        <f>IF(ISNUMBER($AY63),INDEX($AU$17:$AV$98,$AW63,AZ$13),"")</f>
        <v/>
      </c>
      <c r="BA63" s="178" t="str">
        <f>IF(ISNUMBER($AY63),INDEX($AU$17:$AV$98,$AW63,BA$13),"")</f>
        <v/>
      </c>
      <c r="BB63" s="147"/>
      <c r="BC63" s="146"/>
      <c r="BD63" s="147"/>
      <c r="BE63" s="147"/>
      <c r="BF63" s="147"/>
      <c r="BG63" s="147"/>
      <c r="BH63" s="147"/>
      <c r="BI63" s="147"/>
    </row>
    <row r="64" spans="1:61" ht="9.9499999999999993" customHeight="1" x14ac:dyDescent="0.15">
      <c r="A64" s="147"/>
      <c r="B64" s="84">
        <f t="shared" si="28"/>
        <v>48</v>
      </c>
      <c r="C64" s="125" t="s">
        <v>84</v>
      </c>
      <c r="D64" s="131" t="s">
        <v>2</v>
      </c>
      <c r="E64" s="123"/>
      <c r="F64" s="90" t="s">
        <v>53</v>
      </c>
      <c r="G64" s="101">
        <v>1</v>
      </c>
      <c r="H64" s="123"/>
      <c r="I64" s="90"/>
      <c r="J64" s="91"/>
      <c r="K64" s="123"/>
      <c r="L64" s="134" t="s">
        <v>166</v>
      </c>
      <c r="M64" s="136" t="s">
        <v>167</v>
      </c>
      <c r="N64" s="123"/>
      <c r="O64" s="92" t="s">
        <v>58</v>
      </c>
      <c r="P64" s="141">
        <v>1.0000000000000001E-5</v>
      </c>
      <c r="Q64" s="123"/>
      <c r="R64" s="86"/>
      <c r="S64" s="87"/>
      <c r="T64" s="123"/>
      <c r="U64" s="86"/>
      <c r="V64" s="87"/>
      <c r="W64" s="88">
        <f t="shared" si="15"/>
        <v>43</v>
      </c>
      <c r="X64" s="88" t="str">
        <f t="shared" si="16"/>
        <v/>
      </c>
      <c r="Y64" s="88">
        <f t="shared" si="17"/>
        <v>24</v>
      </c>
      <c r="Z64" s="88">
        <f t="shared" si="18"/>
        <v>18</v>
      </c>
      <c r="AA64" s="88" t="str">
        <f t="shared" si="19"/>
        <v/>
      </c>
      <c r="AB64" s="88" t="str">
        <f t="shared" si="20"/>
        <v/>
      </c>
      <c r="AC64" s="152" t="str">
        <f>IF(ISNUMBER($W64),INDEX($F$17:$G$98,$W64,AC$1),"-")</f>
        <v>dmcoef</v>
      </c>
      <c r="AD64" s="114" t="str">
        <f>IF(ISNUMBER($X64),INDEX($I$17:$J$98,$X64,AD$1),"-")</f>
        <v>-</v>
      </c>
      <c r="AE64" s="114" t="str">
        <f>IF(ISNUMBER($Y64),INDEX($L$17:$M$98,$Y64,AE$1),"-")</f>
        <v>dmcoef</v>
      </c>
      <c r="AF64" s="114" t="str">
        <f>IF(ISNUMBER($Z64),INDEX($O$17:$P$98,$Z64,AF$1),"-")</f>
        <v>dmcoef</v>
      </c>
      <c r="AG64" s="163" t="str">
        <f>IF(ISNUMBER($AA64),INDEX($R$17:$S$98,$AA64,AG$1),"-")</f>
        <v>-</v>
      </c>
      <c r="AH64" s="163" t="str">
        <f>IF(ISNUMBER(AB64),INDEX($U$17:$V$98,AB64,AH$1),"-")</f>
        <v>-</v>
      </c>
      <c r="AI64" s="89"/>
      <c r="AJ64" s="89">
        <f>IF(ISNUMBER($W64),INDEX($F$17:$G$98,$W64,AJ$1),"-")</f>
        <v>0</v>
      </c>
      <c r="AK64" s="89" t="str">
        <f>IF(ISNUMBER($X64),INDEX($I$17:$J$98,$X64,AK$1),"-")</f>
        <v>-</v>
      </c>
      <c r="AL64" s="89">
        <f>IF(ISNUMBER($Y64),INDEX($L$17:$M$98,$Y64,AL$1),"-")</f>
        <v>0</v>
      </c>
      <c r="AM64" s="89">
        <f>IF(ISNUMBER($Z64),INDEX($O$17:$P$98,$Z64,AM$1),"-")</f>
        <v>1.0000000000000001E-9</v>
      </c>
      <c r="AN64" s="89" t="str">
        <f>IF(ISNUMBER(AA64),INDEX($R$17:$S$98,AA64,AN$1),"-")</f>
        <v>-</v>
      </c>
      <c r="AO64" s="89" t="str">
        <f>IF(ISNUMBER(AB64),INDEX($U$17:$V$98,AB64,AO$1),"-")</f>
        <v>-</v>
      </c>
      <c r="AP64" s="208" t="s">
        <v>2</v>
      </c>
      <c r="AQ64" s="88">
        <f>IF(INDEX($AC$17:$AI$98,$B64,AU$13)&lt;&gt;"-",MAX(AQ$16:AQ63)+1,0)</f>
        <v>0</v>
      </c>
      <c r="AR64" s="88" t="str">
        <f t="shared" si="21"/>
        <v/>
      </c>
      <c r="AS64" s="88" t="str">
        <f t="shared" si="22"/>
        <v/>
      </c>
      <c r="AT64" s="168" t="str">
        <f t="shared" si="23"/>
        <v/>
      </c>
      <c r="AU64" s="185" t="str">
        <f>IF(ISNUMBER($AR64),INDEX($AC$17:$AJ$98,$AS64,AU$13),"")</f>
        <v/>
      </c>
      <c r="AV64" s="178" t="str">
        <f>IF(ISNUMBER($AR64),INDEX($AJ$17:$AP$98,$AS64,AU$13),"")</f>
        <v/>
      </c>
      <c r="AW64" s="147"/>
      <c r="AX64" s="146" t="str">
        <f t="shared" si="29"/>
        <v/>
      </c>
      <c r="AY64" s="147"/>
      <c r="AZ64" s="185" t="str">
        <f>IF(ISNUMBER($AY64),INDEX($AU$17:$AV$98,$AW64,AZ$13),"")</f>
        <v/>
      </c>
      <c r="BA64" s="178" t="str">
        <f>IF(ISNUMBER($AY64),INDEX($AU$17:$AV$98,$AW64,BA$13),"")</f>
        <v/>
      </c>
      <c r="BB64" s="147"/>
      <c r="BC64" s="146"/>
      <c r="BD64" s="147"/>
      <c r="BE64" s="147"/>
      <c r="BF64" s="147"/>
      <c r="BG64" s="147"/>
      <c r="BH64" s="147"/>
      <c r="BI64" s="147"/>
    </row>
    <row r="65" spans="1:61" ht="9.9499999999999993" customHeight="1" x14ac:dyDescent="0.15">
      <c r="A65" s="147"/>
      <c r="B65" s="84">
        <f t="shared" si="28"/>
        <v>49</v>
      </c>
      <c r="C65" s="126" t="s">
        <v>54</v>
      </c>
      <c r="D65" s="131" t="s">
        <v>2</v>
      </c>
      <c r="E65" s="123"/>
      <c r="F65" s="90" t="s">
        <v>157</v>
      </c>
      <c r="G65" s="101" t="s">
        <v>2</v>
      </c>
      <c r="H65" s="123"/>
      <c r="I65" s="90"/>
      <c r="J65" s="91"/>
      <c r="K65" s="123"/>
      <c r="L65" s="134" t="s">
        <v>62</v>
      </c>
      <c r="M65" s="136" t="s">
        <v>56</v>
      </c>
      <c r="N65" s="123"/>
      <c r="O65" s="92" t="s">
        <v>56</v>
      </c>
      <c r="P65" s="139">
        <v>1</v>
      </c>
      <c r="Q65" s="123"/>
      <c r="R65" s="86"/>
      <c r="S65" s="87"/>
      <c r="T65" s="123"/>
      <c r="U65" s="86"/>
      <c r="V65" s="87"/>
      <c r="W65" s="88">
        <f t="shared" si="15"/>
        <v>44</v>
      </c>
      <c r="X65" s="88" t="str">
        <f t="shared" si="16"/>
        <v/>
      </c>
      <c r="Y65" s="88">
        <f t="shared" si="17"/>
        <v>34</v>
      </c>
      <c r="Z65" s="88">
        <f t="shared" si="18"/>
        <v>40</v>
      </c>
      <c r="AA65" s="88" t="str">
        <f t="shared" si="19"/>
        <v/>
      </c>
      <c r="AB65" s="88" t="str">
        <f t="shared" si="20"/>
        <v/>
      </c>
      <c r="AC65" s="152" t="str">
        <f>IF(ISNUMBER($W65),INDEX($F$17:$G$98,$W65,AC$1),"-")</f>
        <v>nouter</v>
      </c>
      <c r="AD65" s="114" t="str">
        <f>IF(ISNUMBER($X65),INDEX($I$17:$J$98,$X65,AD$1),"-")</f>
        <v>-</v>
      </c>
      <c r="AE65" s="114" t="str">
        <f>IF(ISNUMBER($Y65),INDEX($L$17:$M$98,$Y65,AE$1),"-")</f>
        <v>nouter</v>
      </c>
      <c r="AF65" s="114" t="str">
        <f>IF(ISNUMBER($Z65),INDEX($O$17:$P$98,$Z65,AF$1),"-")</f>
        <v>nouter</v>
      </c>
      <c r="AG65" s="163" t="str">
        <f>IF(ISNUMBER($AA65),INDEX($R$17:$S$98,$AA65,AG$1),"-")</f>
        <v>-</v>
      </c>
      <c r="AH65" s="163" t="str">
        <f>IF(ISNUMBER(AB65),INDEX($U$17:$V$98,AB65,AH$1),"-")</f>
        <v>-</v>
      </c>
      <c r="AI65" s="89"/>
      <c r="AJ65" s="89">
        <f>IF(ISNUMBER($W65),INDEX($F$17:$G$98,$W65,AJ$1),"-")</f>
        <v>200</v>
      </c>
      <c r="AK65" s="89" t="str">
        <f>IF(ISNUMBER($X65),INDEX($I$17:$J$98,$X65,AK$1),"-")</f>
        <v>-</v>
      </c>
      <c r="AL65" s="89">
        <f>IF(ISNUMBER($Y65),INDEX($L$17:$M$98,$Y65,AL$1),"-")</f>
        <v>100</v>
      </c>
      <c r="AM65" s="89">
        <f>IF(ISNUMBER($Z65),INDEX($O$17:$P$98,$Z65,AM$1),"-")</f>
        <v>100</v>
      </c>
      <c r="AN65" s="89" t="str">
        <f>IF(ISNUMBER(AA65),INDEX($R$17:$S$98,AA65,AN$1),"-")</f>
        <v>-</v>
      </c>
      <c r="AO65" s="89" t="str">
        <f>IF(ISNUMBER(AB65),INDEX($U$17:$V$98,AB65,AO$1),"-")</f>
        <v>-</v>
      </c>
      <c r="AP65" s="208" t="s">
        <v>2</v>
      </c>
      <c r="AQ65" s="88">
        <f>IF(INDEX($AC$17:$AI$98,$B65,AU$13)&lt;&gt;"-",MAX(AQ$16:AQ64)+1,0)</f>
        <v>0</v>
      </c>
      <c r="AR65" s="88" t="str">
        <f t="shared" si="21"/>
        <v/>
      </c>
      <c r="AS65" s="88" t="str">
        <f t="shared" si="22"/>
        <v/>
      </c>
      <c r="AT65" s="168" t="str">
        <f t="shared" si="23"/>
        <v/>
      </c>
      <c r="AU65" s="185" t="str">
        <f>IF(ISNUMBER($AR65),INDEX($AC$17:$AJ$98,$AS65,AU$13),"")</f>
        <v/>
      </c>
      <c r="AV65" s="178" t="str">
        <f>IF(ISNUMBER($AR65),INDEX($AJ$17:$AP$98,$AS65,AU$13),"")</f>
        <v/>
      </c>
      <c r="AW65" s="147"/>
      <c r="AX65" s="146" t="str">
        <f t="shared" si="29"/>
        <v/>
      </c>
      <c r="AY65" s="147"/>
      <c r="AZ65" s="185" t="str">
        <f>IF(ISNUMBER($AY65),INDEX($AU$17:$AV$98,$AW65,AZ$13),"")</f>
        <v/>
      </c>
      <c r="BA65" s="178" t="str">
        <f>IF(ISNUMBER($AY65),INDEX($AU$17:$AV$98,$AW65,BA$13),"")</f>
        <v/>
      </c>
      <c r="BB65" s="147"/>
      <c r="BC65" s="146"/>
      <c r="BD65" s="147"/>
      <c r="BE65" s="147"/>
      <c r="BF65" s="147"/>
      <c r="BG65" s="147"/>
      <c r="BH65" s="147"/>
      <c r="BI65" s="147"/>
    </row>
    <row r="66" spans="1:61" ht="9.9499999999999993" customHeight="1" x14ac:dyDescent="0.15">
      <c r="A66" s="147"/>
      <c r="B66" s="84">
        <f t="shared" si="28"/>
        <v>50</v>
      </c>
      <c r="C66" s="126" t="s">
        <v>55</v>
      </c>
      <c r="D66" s="131" t="s">
        <v>2</v>
      </c>
      <c r="E66" s="123"/>
      <c r="F66" s="90" t="s">
        <v>58</v>
      </c>
      <c r="G66" s="101">
        <v>1.0000000000000001E-5</v>
      </c>
      <c r="H66" s="123"/>
      <c r="I66" s="90"/>
      <c r="J66" s="91"/>
      <c r="K66" s="123"/>
      <c r="L66" s="134" t="s">
        <v>131</v>
      </c>
      <c r="M66" s="136" t="s">
        <v>57</v>
      </c>
      <c r="N66" s="123"/>
      <c r="O66" s="92" t="s">
        <v>59</v>
      </c>
      <c r="P66" s="139">
        <v>0</v>
      </c>
      <c r="Q66" s="123"/>
      <c r="R66" s="86"/>
      <c r="S66" s="87"/>
      <c r="T66" s="123"/>
      <c r="U66" s="86"/>
      <c r="V66" s="87"/>
      <c r="W66" s="88">
        <f t="shared" si="15"/>
        <v>45</v>
      </c>
      <c r="X66" s="88" t="str">
        <f t="shared" si="16"/>
        <v/>
      </c>
      <c r="Y66" s="88">
        <f t="shared" si="17"/>
        <v>35</v>
      </c>
      <c r="Z66" s="88">
        <f t="shared" si="18"/>
        <v>41</v>
      </c>
      <c r="AA66" s="88" t="str">
        <f t="shared" si="19"/>
        <v/>
      </c>
      <c r="AB66" s="88" t="str">
        <f t="shared" si="20"/>
        <v/>
      </c>
      <c r="AC66" s="152" t="str">
        <f>IF(ISNUMBER($W66),INDEX($F$17:$G$98,$W66,AC$1),"-")</f>
        <v>ninner</v>
      </c>
      <c r="AD66" s="114" t="str">
        <f>IF(ISNUMBER($X66),INDEX($I$17:$J$98,$X66,AD$1),"-")</f>
        <v>-</v>
      </c>
      <c r="AE66" s="114" t="str">
        <f>IF(ISNUMBER($Y66),INDEX($L$17:$M$98,$Y66,AE$1),"-")</f>
        <v>ninner</v>
      </c>
      <c r="AF66" s="114" t="str">
        <f>IF(ISNUMBER($Z66),INDEX($O$17:$P$98,$Z66,AF$1),"-")</f>
        <v>ninner</v>
      </c>
      <c r="AG66" s="163" t="str">
        <f>IF(ISNUMBER($AA66),INDEX($R$17:$S$98,$AA66,AG$1),"-")</f>
        <v>-</v>
      </c>
      <c r="AH66" s="163" t="str">
        <f>IF(ISNUMBER(AB66),INDEX($U$17:$V$98,AB66,AH$1),"-")</f>
        <v>-</v>
      </c>
      <c r="AI66" s="89"/>
      <c r="AJ66" s="89">
        <f>IF(ISNUMBER($W66),INDEX($F$17:$G$98,$W66,AJ$1),"-")</f>
        <v>300</v>
      </c>
      <c r="AK66" s="89" t="str">
        <f>IF(ISNUMBER($X66),INDEX($I$17:$J$98,$X66,AK$1),"-")</f>
        <v>-</v>
      </c>
      <c r="AL66" s="89">
        <f>IF(ISNUMBER($Y66),INDEX($L$17:$M$98,$Y66,AL$1),"-")</f>
        <v>300</v>
      </c>
      <c r="AM66" s="89">
        <f>IF(ISNUMBER($Z66),INDEX($O$17:$P$98,$Z66,AM$1),"-")</f>
        <v>300</v>
      </c>
      <c r="AN66" s="89" t="str">
        <f>IF(ISNUMBER(AA66),INDEX($R$17:$S$98,AA66,AN$1),"-")</f>
        <v>-</v>
      </c>
      <c r="AO66" s="89" t="str">
        <f>IF(ISNUMBER(AB66),INDEX($U$17:$V$98,AB66,AO$1),"-")</f>
        <v>-</v>
      </c>
      <c r="AP66" s="208" t="s">
        <v>2</v>
      </c>
      <c r="AQ66" s="88">
        <f>IF(INDEX($AC$17:$AI$98,$B66,AU$13)&lt;&gt;"-",MAX(AQ$16:AQ65)+1,0)</f>
        <v>0</v>
      </c>
      <c r="AR66" s="88" t="str">
        <f t="shared" si="21"/>
        <v/>
      </c>
      <c r="AS66" s="88" t="str">
        <f t="shared" si="22"/>
        <v/>
      </c>
      <c r="AT66" s="168" t="str">
        <f t="shared" si="23"/>
        <v/>
      </c>
      <c r="AU66" s="185" t="str">
        <f>IF(ISNUMBER($AR66),INDEX($AC$17:$AJ$98,$AS66,AU$13),"")</f>
        <v/>
      </c>
      <c r="AV66" s="178" t="str">
        <f>IF(ISNUMBER($AR66),INDEX($AJ$17:$AP$98,$AS66,AU$13),"")</f>
        <v/>
      </c>
      <c r="AW66" s="147"/>
      <c r="AX66" s="146" t="str">
        <f t="shared" si="29"/>
        <v/>
      </c>
      <c r="AY66" s="147"/>
      <c r="AZ66" s="185" t="str">
        <f>IF(ISNUMBER($AY66),INDEX($AU$17:$AV$98,$AW66,AZ$13),"")</f>
        <v/>
      </c>
      <c r="BA66" s="178" t="str">
        <f>IF(ISNUMBER($AY66),INDEX($AU$17:$AV$98,$AW66,BA$13),"")</f>
        <v/>
      </c>
      <c r="BB66" s="147"/>
      <c r="BC66" s="146"/>
      <c r="BD66" s="147"/>
      <c r="BE66" s="147"/>
      <c r="BF66" s="147"/>
      <c r="BG66" s="147"/>
      <c r="BH66" s="147"/>
      <c r="BI66" s="147"/>
    </row>
    <row r="67" spans="1:61" ht="9.9499999999999993" customHeight="1" x14ac:dyDescent="0.15">
      <c r="A67" s="147"/>
      <c r="B67" s="84">
        <f t="shared" si="28"/>
        <v>51</v>
      </c>
      <c r="C67" s="126" t="s">
        <v>51</v>
      </c>
      <c r="D67" s="131" t="s">
        <v>2</v>
      </c>
      <c r="E67" s="123"/>
      <c r="F67" s="90" t="s">
        <v>56</v>
      </c>
      <c r="G67" s="101">
        <v>1</v>
      </c>
      <c r="H67" s="123"/>
      <c r="I67" s="90"/>
      <c r="J67" s="91"/>
      <c r="K67" s="123"/>
      <c r="L67" s="134" t="s">
        <v>54</v>
      </c>
      <c r="M67" s="135">
        <v>100</v>
      </c>
      <c r="N67" s="123"/>
      <c r="O67" s="92" t="s">
        <v>57</v>
      </c>
      <c r="P67" s="139">
        <v>16</v>
      </c>
      <c r="Q67" s="123"/>
      <c r="R67" s="86"/>
      <c r="S67" s="87"/>
      <c r="T67" s="123"/>
      <c r="U67" s="86"/>
      <c r="V67" s="87"/>
      <c r="W67" s="88">
        <f t="shared" si="15"/>
        <v>46</v>
      </c>
      <c r="X67" s="88" t="str">
        <f t="shared" si="16"/>
        <v/>
      </c>
      <c r="Y67" s="88">
        <f t="shared" si="17"/>
        <v>36</v>
      </c>
      <c r="Z67" s="88">
        <f t="shared" si="18"/>
        <v>42</v>
      </c>
      <c r="AA67" s="88" t="str">
        <f t="shared" si="19"/>
        <v/>
      </c>
      <c r="AB67" s="88" t="str">
        <f t="shared" si="20"/>
        <v/>
      </c>
      <c r="AC67" s="152" t="str">
        <f>IF(ISNUMBER($W67),INDEX($F$17:$G$98,$W67,AC$1),"-")</f>
        <v>hclose</v>
      </c>
      <c r="AD67" s="114" t="str">
        <f>IF(ISNUMBER($X67),INDEX($I$17:$J$98,$X67,AD$1),"-")</f>
        <v>-</v>
      </c>
      <c r="AE67" s="114" t="str">
        <f>IF(ISNUMBER($Y67),INDEX($L$17:$M$98,$Y67,AE$1),"-")</f>
        <v>hclose</v>
      </c>
      <c r="AF67" s="114" t="str">
        <f>IF(ISNUMBER($Z67),INDEX($O$17:$P$98,$Z67,AF$1),"-")</f>
        <v>hclose</v>
      </c>
      <c r="AG67" s="163" t="str">
        <f>IF(ISNUMBER($AA67),INDEX($R$17:$S$98,$AA67,AG$1),"-")</f>
        <v>-</v>
      </c>
      <c r="AH67" s="163" t="str">
        <f>IF(ISNUMBER(AB67),INDEX($U$17:$V$98,AB67,AH$1),"-")</f>
        <v>-</v>
      </c>
      <c r="AI67" s="89"/>
      <c r="AJ67" s="89">
        <f>IF(ISNUMBER($W67),INDEX($F$17:$G$98,$W67,AJ$1),"-")</f>
        <v>9.9999999999999995E-7</v>
      </c>
      <c r="AK67" s="89" t="str">
        <f>IF(ISNUMBER($X67),INDEX($I$17:$J$98,$X67,AK$1),"-")</f>
        <v>-</v>
      </c>
      <c r="AL67" s="89">
        <f>IF(ISNUMBER($Y67),INDEX($L$17:$M$98,$Y67,AL$1),"-")</f>
        <v>9.9999999999999995E-7</v>
      </c>
      <c r="AM67" s="89">
        <f>IF(ISNUMBER($Z67),INDEX($O$17:$P$98,$Z67,AM$1),"-")</f>
        <v>9.9999999999999995E-7</v>
      </c>
      <c r="AN67" s="89" t="str">
        <f>IF(ISNUMBER(AA67),INDEX($R$17:$S$98,AA67,AN$1),"-")</f>
        <v>-</v>
      </c>
      <c r="AO67" s="89" t="str">
        <f>IF(ISNUMBER(AB67),INDEX($U$17:$V$98,AB67,AO$1),"-")</f>
        <v>-</v>
      </c>
      <c r="AP67" s="208" t="s">
        <v>2</v>
      </c>
      <c r="AQ67" s="88">
        <f>IF(INDEX($AC$17:$AI$98,$B67,AU$13)&lt;&gt;"-",MAX(AQ$16:AQ66)+1,0)</f>
        <v>0</v>
      </c>
      <c r="AR67" s="88" t="str">
        <f t="shared" si="21"/>
        <v/>
      </c>
      <c r="AS67" s="88" t="str">
        <f t="shared" si="22"/>
        <v/>
      </c>
      <c r="AT67" s="168" t="str">
        <f t="shared" si="23"/>
        <v/>
      </c>
      <c r="AU67" s="185" t="str">
        <f>IF(ISNUMBER($AR67),INDEX($AC$17:$AJ$98,$AS67,AU$13),"")</f>
        <v/>
      </c>
      <c r="AV67" s="178" t="str">
        <f>IF(ISNUMBER($AR67),INDEX($AJ$17:$AP$98,$AS67,AU$13),"")</f>
        <v/>
      </c>
      <c r="AW67" s="147"/>
      <c r="AX67" s="146" t="str">
        <f t="shared" si="29"/>
        <v/>
      </c>
      <c r="AY67" s="147"/>
      <c r="AZ67" s="185" t="str">
        <f>IF(ISNUMBER($AY67),INDEX($AU$17:$AV$98,$AW67,AZ$13),"")</f>
        <v/>
      </c>
      <c r="BA67" s="178" t="str">
        <f>IF(ISNUMBER($AY67),INDEX($AU$17:$AV$98,$AW67,BA$13),"")</f>
        <v/>
      </c>
      <c r="BB67" s="147"/>
      <c r="BC67" s="146"/>
      <c r="BD67" s="147"/>
      <c r="BE67" s="147"/>
      <c r="BF67" s="147"/>
      <c r="BG67" s="147"/>
      <c r="BH67" s="147"/>
      <c r="BI67" s="147"/>
    </row>
    <row r="68" spans="1:61" ht="9.9499999999999993" customHeight="1" x14ac:dyDescent="0.15">
      <c r="A68" s="147"/>
      <c r="B68" s="84">
        <f t="shared" si="28"/>
        <v>52</v>
      </c>
      <c r="C68" s="126" t="s">
        <v>52</v>
      </c>
      <c r="D68" s="131" t="s">
        <v>2</v>
      </c>
      <c r="E68" s="123"/>
      <c r="F68" s="90" t="s">
        <v>59</v>
      </c>
      <c r="G68" s="101">
        <v>0</v>
      </c>
      <c r="H68" s="123"/>
      <c r="I68" s="90"/>
      <c r="J68" s="91"/>
      <c r="K68" s="123"/>
      <c r="L68" s="134" t="s">
        <v>55</v>
      </c>
      <c r="M68" s="135">
        <v>300</v>
      </c>
      <c r="N68" s="123"/>
      <c r="O68" s="92" t="s">
        <v>60</v>
      </c>
      <c r="P68" s="139">
        <v>2</v>
      </c>
      <c r="Q68" s="123"/>
      <c r="R68" s="86"/>
      <c r="S68" s="87"/>
      <c r="T68" s="123"/>
      <c r="U68" s="86"/>
      <c r="V68" s="87"/>
      <c r="W68" s="88">
        <f t="shared" si="15"/>
        <v>47</v>
      </c>
      <c r="X68" s="88" t="str">
        <f t="shared" si="16"/>
        <v/>
      </c>
      <c r="Y68" s="88">
        <f t="shared" si="17"/>
        <v>37</v>
      </c>
      <c r="Z68" s="88">
        <f t="shared" si="18"/>
        <v>43</v>
      </c>
      <c r="AA68" s="88" t="str">
        <f t="shared" si="19"/>
        <v/>
      </c>
      <c r="AB68" s="88" t="str">
        <f t="shared" si="20"/>
        <v/>
      </c>
      <c r="AC68" s="152" t="str">
        <f>IF(ISNUMBER($W68),INDEX($F$17:$G$98,$W68,AC$1),"-")</f>
        <v>rclose</v>
      </c>
      <c r="AD68" s="114" t="str">
        <f>IF(ISNUMBER($X68),INDEX($I$17:$J$98,$X68,AD$1),"-")</f>
        <v>-</v>
      </c>
      <c r="AE68" s="114" t="str">
        <f>IF(ISNUMBER($Y68),INDEX($L$17:$M$98,$Y68,AE$1),"-")</f>
        <v>rclose</v>
      </c>
      <c r="AF68" s="114" t="str">
        <f>IF(ISNUMBER($Z68),INDEX($O$17:$P$98,$Z68,AF$1),"-")</f>
        <v>rclose</v>
      </c>
      <c r="AG68" s="163" t="str">
        <f>IF(ISNUMBER($AA68),INDEX($R$17:$S$98,$AA68,AG$1),"-")</f>
        <v>-</v>
      </c>
      <c r="AH68" s="163" t="str">
        <f>IF(ISNUMBER(AB68),INDEX($U$17:$V$98,AB68,AH$1),"-")</f>
        <v>-</v>
      </c>
      <c r="AI68" s="89"/>
      <c r="AJ68" s="89">
        <f>IF(ISNUMBER($W68),INDEX($F$17:$G$98,$W68,AJ$1),"-")</f>
        <v>9.9999999999999995E-7</v>
      </c>
      <c r="AK68" s="89" t="str">
        <f>IF(ISNUMBER($X68),INDEX($I$17:$J$98,$X68,AK$1),"-")</f>
        <v>-</v>
      </c>
      <c r="AL68" s="89">
        <f>IF(ISNUMBER($Y68),INDEX($L$17:$M$98,$Y68,AL$1),"-")</f>
        <v>9.9999999999999995E-7</v>
      </c>
      <c r="AM68" s="89">
        <f>IF(ISNUMBER($Z68),INDEX($O$17:$P$98,$Z68,AM$1),"-")</f>
        <v>9.9999999999999995E-7</v>
      </c>
      <c r="AN68" s="89" t="str">
        <f>IF(ISNUMBER(AA68),INDEX($R$17:$S$98,AA68,AN$1),"-")</f>
        <v>-</v>
      </c>
      <c r="AO68" s="89" t="str">
        <f>IF(ISNUMBER(AB68),INDEX($U$17:$V$98,AB68,AO$1),"-")</f>
        <v>-</v>
      </c>
      <c r="AP68" s="208" t="s">
        <v>2</v>
      </c>
      <c r="AQ68" s="88">
        <f>IF(INDEX($AC$17:$AI$98,$B68,AU$13)&lt;&gt;"-",MAX(AQ$16:AQ67)+1,0)</f>
        <v>0</v>
      </c>
      <c r="AR68" s="88" t="str">
        <f t="shared" si="21"/>
        <v/>
      </c>
      <c r="AS68" s="88" t="str">
        <f t="shared" si="22"/>
        <v/>
      </c>
      <c r="AT68" s="168" t="str">
        <f t="shared" si="23"/>
        <v/>
      </c>
      <c r="AU68" s="185" t="str">
        <f>IF(ISNUMBER($AR68),INDEX($AC$17:$AJ$98,$AS68,AU$13),"")</f>
        <v/>
      </c>
      <c r="AV68" s="178" t="str">
        <f>IF(ISNUMBER($AR68),INDEX($AJ$17:$AP$98,$AS68,AU$13),"")</f>
        <v/>
      </c>
      <c r="AW68" s="147"/>
      <c r="AX68" s="146" t="str">
        <f t="shared" si="29"/>
        <v/>
      </c>
      <c r="AY68" s="147"/>
      <c r="AZ68" s="185" t="str">
        <f>IF(ISNUMBER($AY68),INDEX($AU$17:$AV$98,$AW68,AZ$13),"")</f>
        <v/>
      </c>
      <c r="BA68" s="178" t="str">
        <f>IF(ISNUMBER($AY68),INDEX($AU$17:$AV$98,$AW68,BA$13),"")</f>
        <v/>
      </c>
      <c r="BB68" s="147"/>
      <c r="BC68" s="146"/>
      <c r="BD68" s="147"/>
      <c r="BE68" s="147"/>
      <c r="BF68" s="147"/>
      <c r="BG68" s="147"/>
      <c r="BH68" s="147"/>
      <c r="BI68" s="147"/>
    </row>
    <row r="69" spans="1:61" ht="9.9499999999999993" customHeight="1" x14ac:dyDescent="0.15">
      <c r="A69" s="147"/>
      <c r="B69" s="84">
        <f t="shared" si="28"/>
        <v>53</v>
      </c>
      <c r="C69" s="126" t="s">
        <v>53</v>
      </c>
      <c r="D69" s="131" t="s">
        <v>2</v>
      </c>
      <c r="E69" s="123"/>
      <c r="F69" s="90" t="s">
        <v>57</v>
      </c>
      <c r="G69" s="101">
        <v>4</v>
      </c>
      <c r="H69" s="123"/>
      <c r="I69" s="90"/>
      <c r="J69" s="91"/>
      <c r="K69" s="123"/>
      <c r="L69" s="134" t="s">
        <v>51</v>
      </c>
      <c r="M69" s="137">
        <v>9.9999999999999995E-7</v>
      </c>
      <c r="N69" s="123"/>
      <c r="O69" s="92" t="s">
        <v>61</v>
      </c>
      <c r="P69" s="139">
        <v>32</v>
      </c>
      <c r="Q69" s="123"/>
      <c r="R69" s="86"/>
      <c r="S69" s="87"/>
      <c r="T69" s="123"/>
      <c r="U69" s="86"/>
      <c r="V69" s="87"/>
      <c r="W69" s="88">
        <f t="shared" si="15"/>
        <v>48</v>
      </c>
      <c r="X69" s="88" t="str">
        <f t="shared" si="16"/>
        <v/>
      </c>
      <c r="Y69" s="88">
        <f t="shared" si="17"/>
        <v>38</v>
      </c>
      <c r="Z69" s="88">
        <f t="shared" si="18"/>
        <v>44</v>
      </c>
      <c r="AA69" s="88" t="str">
        <f t="shared" si="19"/>
        <v/>
      </c>
      <c r="AB69" s="88" t="str">
        <f t="shared" si="20"/>
        <v/>
      </c>
      <c r="AC69" s="152" t="str">
        <f>IF(ISNUMBER($W69),INDEX($F$17:$G$98,$W69,AC$1),"-")</f>
        <v>relax</v>
      </c>
      <c r="AD69" s="114" t="str">
        <f>IF(ISNUMBER($X69),INDEX($I$17:$J$98,$X69,AD$1),"-")</f>
        <v>-</v>
      </c>
      <c r="AE69" s="114" t="str">
        <f>IF(ISNUMBER($Y69),INDEX($L$17:$M$98,$Y69,AE$1),"-")</f>
        <v>relax</v>
      </c>
      <c r="AF69" s="114" t="str">
        <f>IF(ISNUMBER($Z69),INDEX($O$17:$P$98,$Z69,AF$1),"-")</f>
        <v>relax</v>
      </c>
      <c r="AG69" s="163" t="str">
        <f>IF(ISNUMBER($AA69),INDEX($R$17:$S$98,$AA69,AG$1),"-")</f>
        <v>-</v>
      </c>
      <c r="AH69" s="163" t="str">
        <f>IF(ISNUMBER(AB69),INDEX($U$17:$V$98,AB69,AH$1),"-")</f>
        <v>-</v>
      </c>
      <c r="AI69" s="89"/>
      <c r="AJ69" s="89">
        <f>IF(ISNUMBER($W69),INDEX($F$17:$G$98,$W69,AJ$1),"-")</f>
        <v>1</v>
      </c>
      <c r="AK69" s="89" t="str">
        <f>IF(ISNUMBER($X69),INDEX($I$17:$J$98,$X69,AK$1),"-")</f>
        <v>-</v>
      </c>
      <c r="AL69" s="89">
        <f>IF(ISNUMBER($Y69),INDEX($L$17:$M$98,$Y69,AL$1),"-")</f>
        <v>1</v>
      </c>
      <c r="AM69" s="89">
        <f>IF(ISNUMBER($Z69),INDEX($O$17:$P$98,$Z69,AM$1),"-")</f>
        <v>1</v>
      </c>
      <c r="AN69" s="89" t="str">
        <f>IF(ISNUMBER(AA69),INDEX($R$17:$S$98,AA69,AN$1),"-")</f>
        <v>-</v>
      </c>
      <c r="AO69" s="89" t="str">
        <f>IF(ISNUMBER(AB69),INDEX($U$17:$V$98,AB69,AO$1),"-")</f>
        <v>-</v>
      </c>
      <c r="AP69" s="208" t="s">
        <v>2</v>
      </c>
      <c r="AQ69" s="88">
        <f>IF(INDEX($AC$17:$AI$98,$B69,AU$13)&lt;&gt;"-",MAX(AQ$16:AQ68)+1,0)</f>
        <v>0</v>
      </c>
      <c r="AR69" s="88" t="str">
        <f t="shared" si="21"/>
        <v/>
      </c>
      <c r="AS69" s="88" t="str">
        <f t="shared" si="22"/>
        <v/>
      </c>
      <c r="AT69" s="168" t="str">
        <f t="shared" si="23"/>
        <v/>
      </c>
      <c r="AU69" s="185" t="str">
        <f>IF(ISNUMBER($AR69),INDEX($AC$17:$AJ$98,$AS69,AU$13),"")</f>
        <v/>
      </c>
      <c r="AV69" s="178" t="str">
        <f>IF(ISNUMBER($AR69),INDEX($AJ$17:$AP$98,$AS69,AU$13),"")</f>
        <v/>
      </c>
      <c r="AW69" s="147"/>
      <c r="AX69" s="146" t="str">
        <f t="shared" si="29"/>
        <v/>
      </c>
      <c r="AY69" s="147"/>
      <c r="AZ69" s="185" t="str">
        <f>IF(ISNUMBER($AY69),INDEX($AU$17:$AV$98,$AW69,AZ$13),"")</f>
        <v/>
      </c>
      <c r="BA69" s="178" t="str">
        <f>IF(ISNUMBER($AY69),INDEX($AU$17:$AV$98,$AW69,BA$13),"")</f>
        <v/>
      </c>
      <c r="BB69" s="147"/>
      <c r="BC69" s="146"/>
      <c r="BD69" s="147"/>
      <c r="BE69" s="147"/>
      <c r="BF69" s="147"/>
      <c r="BG69" s="147"/>
      <c r="BH69" s="147"/>
      <c r="BI69" s="147"/>
    </row>
    <row r="70" spans="1:61" ht="9.9499999999999993" customHeight="1" x14ac:dyDescent="0.15">
      <c r="A70" s="147" t="s">
        <v>157</v>
      </c>
      <c r="B70" s="84">
        <f t="shared" si="28"/>
        <v>54</v>
      </c>
      <c r="C70" s="126" t="s">
        <v>157</v>
      </c>
      <c r="D70" s="131" t="s">
        <v>2</v>
      </c>
      <c r="E70" s="123"/>
      <c r="F70" s="90" t="s">
        <v>60</v>
      </c>
      <c r="G70" s="101">
        <v>0</v>
      </c>
      <c r="H70" s="123"/>
      <c r="I70" s="90"/>
      <c r="J70" s="91"/>
      <c r="K70" s="123"/>
      <c r="L70" s="134" t="s">
        <v>52</v>
      </c>
      <c r="M70" s="137">
        <v>9.9999999999999995E-7</v>
      </c>
      <c r="N70" s="123"/>
      <c r="O70" s="92" t="s">
        <v>188</v>
      </c>
      <c r="P70" s="141">
        <v>1E-3</v>
      </c>
      <c r="Q70" s="123"/>
      <c r="R70" s="86"/>
      <c r="S70" s="87"/>
      <c r="T70" s="123"/>
      <c r="U70" s="86"/>
      <c r="V70" s="87"/>
      <c r="W70" s="88">
        <f t="shared" si="15"/>
        <v>49</v>
      </c>
      <c r="X70" s="88" t="str">
        <f t="shared" si="16"/>
        <v/>
      </c>
      <c r="Y70" s="88">
        <f t="shared" si="17"/>
        <v>20</v>
      </c>
      <c r="Z70" s="88">
        <f t="shared" si="18"/>
        <v>22</v>
      </c>
      <c r="AA70" s="88" t="str">
        <f t="shared" si="19"/>
        <v/>
      </c>
      <c r="AB70" s="88" t="str">
        <f t="shared" si="20"/>
        <v/>
      </c>
      <c r="AC70" s="152" t="str">
        <f>IF(ISNUMBER($W70),INDEX($F$17:$G$98,$W70,AC$1),"-")</f>
        <v>tsmult</v>
      </c>
      <c r="AD70" s="114" t="str">
        <f>IF(ISNUMBER($X70),INDEX($I$17:$J$98,$X70,AD$1),"-")</f>
        <v>-</v>
      </c>
      <c r="AE70" s="114" t="str">
        <f>IF(ISNUMBER($Y70),INDEX($L$17:$M$98,$Y70,AE$1),"-")</f>
        <v>tsmult</v>
      </c>
      <c r="AF70" s="114" t="str">
        <f>IF(ISNUMBER($Z70),INDEX($O$17:$P$98,$Z70,AF$1),"-")</f>
        <v>tsmult</v>
      </c>
      <c r="AG70" s="163" t="str">
        <f>IF(ISNUMBER($AA70),INDEX($R$17:$S$98,$AA70,AG$1),"-")</f>
        <v>-</v>
      </c>
      <c r="AH70" s="163" t="str">
        <f>IF(ISNUMBER(AB70),INDEX($U$17:$V$98,AB70,AH$1),"-")</f>
        <v>-</v>
      </c>
      <c r="AI70" s="89"/>
      <c r="AJ70" s="89" t="str">
        <f>IF(ISNUMBER($W70),INDEX($F$17:$G$98,$W70,AJ$1),"-")</f>
        <v>-</v>
      </c>
      <c r="AK70" s="89" t="str">
        <f>IF(ISNUMBER($X70),INDEX($I$17:$J$98,$X70,AK$1),"-")</f>
        <v>-</v>
      </c>
      <c r="AL70" s="89" t="str">
        <f>IF(ISNUMBER($Y70),INDEX($L$17:$M$98,$Y70,AL$1),"-")</f>
        <v>1  , 1</v>
      </c>
      <c r="AM70" s="89">
        <f>IF(ISNUMBER($Z70),INDEX($O$17:$P$98,$Z70,AM$1),"-")</f>
        <v>1</v>
      </c>
      <c r="AN70" s="89" t="str">
        <f>IF(ISNUMBER(AA70),INDEX($R$17:$S$98,AA70,AN$1),"-")</f>
        <v>-</v>
      </c>
      <c r="AO70" s="89" t="str">
        <f>IF(ISNUMBER(AB70),INDEX($U$17:$V$98,AB70,AO$1),"-")</f>
        <v>-</v>
      </c>
      <c r="AP70" s="208" t="s">
        <v>2</v>
      </c>
      <c r="AQ70" s="88">
        <f>IF(INDEX($AC$17:$AI$98,$B70,AU$13)&lt;&gt;"-",MAX(AQ$16:AQ69)+1,0)</f>
        <v>0</v>
      </c>
      <c r="AR70" s="88" t="str">
        <f t="shared" si="21"/>
        <v/>
      </c>
      <c r="AS70" s="88" t="str">
        <f t="shared" si="22"/>
        <v/>
      </c>
      <c r="AT70" s="168" t="str">
        <f t="shared" si="23"/>
        <v/>
      </c>
      <c r="AU70" s="185" t="str">
        <f>IF(ISNUMBER($AR70),INDEX($AC$17:$AJ$98,$AS70,AU$13),"")</f>
        <v/>
      </c>
      <c r="AV70" s="178" t="str">
        <f>IF(ISNUMBER($AR70),INDEX($AJ$17:$AP$98,$AS70,AU$13),"")</f>
        <v/>
      </c>
      <c r="AW70" s="147"/>
      <c r="AX70" s="146" t="str">
        <f t="shared" si="29"/>
        <v/>
      </c>
      <c r="AY70" s="147"/>
      <c r="AZ70" s="185" t="str">
        <f>IF(ISNUMBER($AY70),INDEX($AU$17:$AV$98,$AW70,AZ$13),"")</f>
        <v/>
      </c>
      <c r="BA70" s="178" t="str">
        <f>IF(ISNUMBER($AY70),INDEX($AU$17:$AV$98,$AW70,BA$13),"")</f>
        <v/>
      </c>
      <c r="BB70" s="147"/>
      <c r="BC70" s="146"/>
      <c r="BD70" s="147"/>
      <c r="BE70" s="147"/>
      <c r="BF70" s="147"/>
      <c r="BG70" s="147"/>
      <c r="BH70" s="147"/>
      <c r="BI70" s="147"/>
    </row>
    <row r="71" spans="1:61" ht="9.9499999999999993" customHeight="1" x14ac:dyDescent="0.15">
      <c r="A71" s="147"/>
      <c r="B71" s="84">
        <f t="shared" si="28"/>
        <v>55</v>
      </c>
      <c r="C71" s="126" t="s">
        <v>58</v>
      </c>
      <c r="D71" s="131" t="s">
        <v>2</v>
      </c>
      <c r="E71" s="123"/>
      <c r="F71" s="90" t="s">
        <v>61</v>
      </c>
      <c r="G71" s="101">
        <v>8</v>
      </c>
      <c r="H71" s="123"/>
      <c r="I71" s="90"/>
      <c r="J71" s="91"/>
      <c r="K71" s="123"/>
      <c r="L71" s="134" t="s">
        <v>53</v>
      </c>
      <c r="M71" s="136">
        <v>1</v>
      </c>
      <c r="N71" s="123"/>
      <c r="O71" s="92" t="s">
        <v>62</v>
      </c>
      <c r="P71" s="139" t="s">
        <v>56</v>
      </c>
      <c r="Q71" s="123"/>
      <c r="R71" s="86"/>
      <c r="S71" s="87"/>
      <c r="T71" s="123"/>
      <c r="U71" s="86"/>
      <c r="V71" s="87"/>
      <c r="W71" s="88">
        <f t="shared" si="15"/>
        <v>50</v>
      </c>
      <c r="X71" s="88" t="str">
        <f t="shared" si="16"/>
        <v/>
      </c>
      <c r="Y71" s="88">
        <f t="shared" si="17"/>
        <v>42</v>
      </c>
      <c r="Z71" s="88">
        <f t="shared" si="18"/>
        <v>48</v>
      </c>
      <c r="AA71" s="88" t="str">
        <f t="shared" si="19"/>
        <v/>
      </c>
      <c r="AB71" s="88" t="str">
        <f t="shared" si="20"/>
        <v/>
      </c>
      <c r="AC71" s="152" t="str">
        <f>IF(ISNUMBER($W71),INDEX($F$17:$G$98,$W71,AC$1),"-")</f>
        <v>dceps</v>
      </c>
      <c r="AD71" s="114" t="str">
        <f>IF(ISNUMBER($X71),INDEX($I$17:$J$98,$X71,AD$1),"-")</f>
        <v>-</v>
      </c>
      <c r="AE71" s="114" t="str">
        <f>IF(ISNUMBER($Y71),INDEX($L$17:$M$98,$Y71,AE$1),"-")</f>
        <v>dceps</v>
      </c>
      <c r="AF71" s="114" t="str">
        <f>IF(ISNUMBER($Z71),INDEX($O$17:$P$98,$Z71,AF$1),"-")</f>
        <v>dceps</v>
      </c>
      <c r="AG71" s="163" t="str">
        <f>IF(ISNUMBER($AA71),INDEX($R$17:$S$98,$AA71,AG$1),"-")</f>
        <v>-</v>
      </c>
      <c r="AH71" s="163" t="str">
        <f>IF(ISNUMBER(AB71),INDEX($U$17:$V$98,AB71,AH$1),"-")</f>
        <v>-</v>
      </c>
      <c r="AI71" s="89"/>
      <c r="AJ71" s="89">
        <f>IF(ISNUMBER($W71),INDEX($F$17:$G$98,$W71,AJ$1),"-")</f>
        <v>1.0000000000000001E-5</v>
      </c>
      <c r="AK71" s="89" t="str">
        <f>IF(ISNUMBER($X71),INDEX($I$17:$J$98,$X71,AK$1),"-")</f>
        <v>-</v>
      </c>
      <c r="AL71" s="89">
        <f>IF(ISNUMBER($Y71),INDEX($L$17:$M$98,$Y71,AL$1),"-")</f>
        <v>1.0000000000000001E-5</v>
      </c>
      <c r="AM71" s="89">
        <f>IF(ISNUMBER($Z71),INDEX($O$17:$P$98,$Z71,AM$1),"-")</f>
        <v>1.0000000000000001E-5</v>
      </c>
      <c r="AN71" s="89" t="str">
        <f>IF(ISNUMBER(AA71),INDEX($R$17:$S$98,AA71,AN$1),"-")</f>
        <v>-</v>
      </c>
      <c r="AO71" s="89" t="str">
        <f>IF(ISNUMBER(AB71),INDEX($U$17:$V$98,AB71,AO$1),"-")</f>
        <v>-</v>
      </c>
      <c r="AP71" s="208" t="s">
        <v>2</v>
      </c>
      <c r="AQ71" s="88">
        <f>IF(INDEX($AC$17:$AI$98,$B71,AU$13)&lt;&gt;"-",MAX(AQ$16:AQ70)+1,0)</f>
        <v>0</v>
      </c>
      <c r="AR71" s="88" t="str">
        <f t="shared" si="21"/>
        <v/>
      </c>
      <c r="AS71" s="88" t="str">
        <f t="shared" si="22"/>
        <v/>
      </c>
      <c r="AT71" s="168" t="str">
        <f t="shared" si="23"/>
        <v/>
      </c>
      <c r="AU71" s="185" t="str">
        <f>IF(ISNUMBER($AR71),INDEX($AC$17:$AJ$98,$AS71,AU$13),"")</f>
        <v/>
      </c>
      <c r="AV71" s="178" t="str">
        <f>IF(ISNUMBER($AR71),INDEX($AJ$17:$AP$98,$AS71,AU$13),"")</f>
        <v/>
      </c>
      <c r="AW71" s="147"/>
      <c r="AX71" s="146" t="str">
        <f t="shared" si="29"/>
        <v/>
      </c>
      <c r="AY71" s="147"/>
      <c r="AZ71" s="185" t="str">
        <f>IF(ISNUMBER($AY71),INDEX($AU$17:$AV$98,$AW71,AZ$13),"")</f>
        <v/>
      </c>
      <c r="BA71" s="178" t="str">
        <f>IF(ISNUMBER($AY71),INDEX($AU$17:$AV$98,$AW71,BA$13),"")</f>
        <v/>
      </c>
      <c r="BB71" s="147"/>
      <c r="BC71" s="146"/>
      <c r="BD71" s="147"/>
      <c r="BE71" s="147"/>
      <c r="BF71" s="147"/>
      <c r="BG71" s="147"/>
      <c r="BH71" s="147"/>
      <c r="BI71" s="147"/>
    </row>
    <row r="72" spans="1:61" ht="9.9499999999999993" customHeight="1" x14ac:dyDescent="0.15">
      <c r="A72" s="147"/>
      <c r="B72" s="84">
        <f t="shared" si="28"/>
        <v>56</v>
      </c>
      <c r="C72" s="126" t="s">
        <v>56</v>
      </c>
      <c r="D72" s="131" t="s">
        <v>2</v>
      </c>
      <c r="E72" s="123"/>
      <c r="F72" s="90" t="s">
        <v>62</v>
      </c>
      <c r="G72" s="101" t="s">
        <v>56</v>
      </c>
      <c r="H72" s="123"/>
      <c r="I72" s="90"/>
      <c r="J72" s="91"/>
      <c r="K72" s="123"/>
      <c r="L72" s="86" t="s">
        <v>16</v>
      </c>
      <c r="M72" s="91">
        <v>1</v>
      </c>
      <c r="N72" s="123"/>
      <c r="O72" s="92" t="s">
        <v>131</v>
      </c>
      <c r="P72" s="139" t="s">
        <v>57</v>
      </c>
      <c r="Q72" s="123"/>
      <c r="R72" s="86"/>
      <c r="S72" s="87"/>
      <c r="T72" s="123"/>
      <c r="U72" s="86"/>
      <c r="V72" s="87"/>
      <c r="W72" s="88">
        <f t="shared" si="15"/>
        <v>51</v>
      </c>
      <c r="X72" s="88" t="str">
        <f t="shared" si="16"/>
        <v/>
      </c>
      <c r="Y72" s="88">
        <f t="shared" si="17"/>
        <v>43</v>
      </c>
      <c r="Z72" s="88">
        <f t="shared" si="18"/>
        <v>49</v>
      </c>
      <c r="AA72" s="88" t="str">
        <f t="shared" si="19"/>
        <v/>
      </c>
      <c r="AB72" s="88" t="str">
        <f t="shared" si="20"/>
        <v/>
      </c>
      <c r="AC72" s="152" t="str">
        <f>IF(ISNUMBER($W72),INDEX($F$17:$G$98,$W72,AC$1),"-")</f>
        <v>nplane</v>
      </c>
      <c r="AD72" s="114" t="str">
        <f>IF(ISNUMBER($X72),INDEX($I$17:$J$98,$X72,AD$1),"-")</f>
        <v>-</v>
      </c>
      <c r="AE72" s="114" t="str">
        <f>IF(ISNUMBER($Y72),INDEX($L$17:$M$98,$Y72,AE$1),"-")</f>
        <v>nplane</v>
      </c>
      <c r="AF72" s="114" t="str">
        <f>IF(ISNUMBER($Z72),INDEX($O$17:$P$98,$Z72,AF$1),"-")</f>
        <v>nplane</v>
      </c>
      <c r="AG72" s="163" t="str">
        <f>IF(ISNUMBER($AA72),INDEX($R$17:$S$98,$AA72,AG$1),"-")</f>
        <v>-</v>
      </c>
      <c r="AH72" s="163" t="str">
        <f>IF(ISNUMBER(AB72),INDEX($U$17:$V$98,AB72,AH$1),"-")</f>
        <v>-</v>
      </c>
      <c r="AI72" s="89"/>
      <c r="AJ72" s="89">
        <f>IF(ISNUMBER($W72),INDEX($F$17:$G$98,$W72,AJ$1),"-")</f>
        <v>1</v>
      </c>
      <c r="AK72" s="89" t="str">
        <f>IF(ISNUMBER($X72),INDEX($I$17:$J$98,$X72,AK$1),"-")</f>
        <v>-</v>
      </c>
      <c r="AL72" s="89">
        <f>IF(ISNUMBER($Y72),INDEX($L$17:$M$98,$Y72,AL$1),"-")</f>
        <v>1</v>
      </c>
      <c r="AM72" s="89">
        <f>IF(ISNUMBER($Z72),INDEX($O$17:$P$98,$Z72,AM$1),"-")</f>
        <v>1</v>
      </c>
      <c r="AN72" s="89" t="str">
        <f>IF(ISNUMBER(AA72),INDEX($R$17:$S$98,AA72,AN$1),"-")</f>
        <v>-</v>
      </c>
      <c r="AO72" s="89" t="str">
        <f>IF(ISNUMBER(AB72),INDEX($U$17:$V$98,AB72,AO$1),"-")</f>
        <v>-</v>
      </c>
      <c r="AP72" s="208" t="s">
        <v>2</v>
      </c>
      <c r="AQ72" s="88">
        <f>IF(INDEX($AC$17:$AI$98,$B72,AU$13)&lt;&gt;"-",MAX(AQ$16:AQ71)+1,0)</f>
        <v>0</v>
      </c>
      <c r="AR72" s="88" t="str">
        <f t="shared" si="21"/>
        <v/>
      </c>
      <c r="AS72" s="88" t="str">
        <f t="shared" si="22"/>
        <v/>
      </c>
      <c r="AT72" s="168" t="str">
        <f t="shared" si="23"/>
        <v/>
      </c>
      <c r="AU72" s="185" t="str">
        <f>IF(ISNUMBER($AR72),INDEX($AC$17:$AJ$98,$AS72,AU$13),"")</f>
        <v/>
      </c>
      <c r="AV72" s="178" t="str">
        <f>IF(ISNUMBER($AR72),INDEX($AJ$17:$AP$98,$AS72,AU$13),"")</f>
        <v/>
      </c>
      <c r="AW72" s="147"/>
      <c r="AX72" s="146" t="str">
        <f t="shared" si="29"/>
        <v/>
      </c>
      <c r="AY72" s="147"/>
      <c r="AZ72" s="185" t="str">
        <f>IF(ISNUMBER($AY72),INDEX($AU$17:$AV$98,$AW72,AZ$13),"")</f>
        <v/>
      </c>
      <c r="BA72" s="178" t="str">
        <f>IF(ISNUMBER($AY72),INDEX($AU$17:$AV$98,$AW72,BA$13),"")</f>
        <v/>
      </c>
      <c r="BB72" s="147"/>
      <c r="BC72" s="146"/>
      <c r="BD72" s="147"/>
      <c r="BE72" s="147"/>
      <c r="BF72" s="147"/>
      <c r="BG72" s="147"/>
      <c r="BH72" s="147"/>
      <c r="BI72" s="147"/>
    </row>
    <row r="73" spans="1:61" ht="9.9499999999999993" customHeight="1" x14ac:dyDescent="0.15">
      <c r="A73" s="147"/>
      <c r="B73" s="84">
        <f t="shared" si="28"/>
        <v>57</v>
      </c>
      <c r="C73" s="126" t="s">
        <v>59</v>
      </c>
      <c r="D73" s="131" t="s">
        <v>2</v>
      </c>
      <c r="E73" s="123"/>
      <c r="F73" s="90" t="s">
        <v>131</v>
      </c>
      <c r="G73" s="101" t="s">
        <v>57</v>
      </c>
      <c r="H73" s="123"/>
      <c r="I73" s="90"/>
      <c r="J73" s="91"/>
      <c r="K73" s="123"/>
      <c r="L73" s="90" t="s">
        <v>72</v>
      </c>
      <c r="M73" s="91">
        <v>1</v>
      </c>
      <c r="N73" s="123"/>
      <c r="O73" s="92" t="s">
        <v>190</v>
      </c>
      <c r="P73" s="139">
        <v>0</v>
      </c>
      <c r="Q73" s="123"/>
      <c r="R73" s="86"/>
      <c r="S73" s="87"/>
      <c r="T73" s="123"/>
      <c r="U73" s="86"/>
      <c r="V73" s="87"/>
      <c r="W73" s="88">
        <f t="shared" si="15"/>
        <v>52</v>
      </c>
      <c r="X73" s="88" t="str">
        <f t="shared" si="16"/>
        <v/>
      </c>
      <c r="Y73" s="88">
        <f t="shared" si="17"/>
        <v>44</v>
      </c>
      <c r="Z73" s="88">
        <f t="shared" si="18"/>
        <v>50</v>
      </c>
      <c r="AA73" s="88" t="str">
        <f t="shared" si="19"/>
        <v/>
      </c>
      <c r="AB73" s="88" t="str">
        <f t="shared" si="20"/>
        <v/>
      </c>
      <c r="AC73" s="152" t="str">
        <f>IF(ISNUMBER($W73),INDEX($F$17:$G$98,$W73,AC$1),"-")</f>
        <v>npl</v>
      </c>
      <c r="AD73" s="114" t="str">
        <f>IF(ISNUMBER($X73),INDEX($I$17:$J$98,$X73,AD$1),"-")</f>
        <v>-</v>
      </c>
      <c r="AE73" s="114" t="str">
        <f>IF(ISNUMBER($Y73),INDEX($L$17:$M$98,$Y73,AE$1),"-")</f>
        <v>npl</v>
      </c>
      <c r="AF73" s="114" t="str">
        <f>IF(ISNUMBER($Z73),INDEX($O$17:$P$98,$Z73,AF$1),"-")</f>
        <v>npl</v>
      </c>
      <c r="AG73" s="163" t="str">
        <f>IF(ISNUMBER($AA73),INDEX($R$17:$S$98,$AA73,AG$1),"-")</f>
        <v>-</v>
      </c>
      <c r="AH73" s="163" t="str">
        <f>IF(ISNUMBER(AB73),INDEX($U$17:$V$98,AB73,AH$1),"-")</f>
        <v>-</v>
      </c>
      <c r="AI73" s="89"/>
      <c r="AJ73" s="89">
        <f>IF(ISNUMBER($W73),INDEX($F$17:$G$98,$W73,AJ$1),"-")</f>
        <v>0</v>
      </c>
      <c r="AK73" s="89" t="str">
        <f>IF(ISNUMBER($X73),INDEX($I$17:$J$98,$X73,AK$1),"-")</f>
        <v>-</v>
      </c>
      <c r="AL73" s="89">
        <f>IF(ISNUMBER($Y73),INDEX($L$17:$M$98,$Y73,AL$1),"-")</f>
        <v>0</v>
      </c>
      <c r="AM73" s="89">
        <f>IF(ISNUMBER($Z73),INDEX($O$17:$P$98,$Z73,AM$1),"-")</f>
        <v>0</v>
      </c>
      <c r="AN73" s="89" t="str">
        <f>IF(ISNUMBER(AA73),INDEX($R$17:$S$98,AA73,AN$1),"-")</f>
        <v>-</v>
      </c>
      <c r="AO73" s="89" t="str">
        <f>IF(ISNUMBER(AB73),INDEX($U$17:$V$98,AB73,AO$1),"-")</f>
        <v>-</v>
      </c>
      <c r="AP73" s="208" t="s">
        <v>2</v>
      </c>
      <c r="AQ73" s="88">
        <f>IF(INDEX($AC$17:$AI$98,$B73,AU$13)&lt;&gt;"-",MAX(AQ$16:AQ72)+1,0)</f>
        <v>0</v>
      </c>
      <c r="AR73" s="88" t="str">
        <f t="shared" si="21"/>
        <v/>
      </c>
      <c r="AS73" s="88" t="str">
        <f t="shared" si="22"/>
        <v/>
      </c>
      <c r="AT73" s="168" t="str">
        <f t="shared" si="23"/>
        <v/>
      </c>
      <c r="AU73" s="185" t="str">
        <f>IF(ISNUMBER($AR73),INDEX($AC$17:$AJ$98,$AS73,AU$13),"")</f>
        <v/>
      </c>
      <c r="AV73" s="178" t="str">
        <f>IF(ISNUMBER($AR73),INDEX($AJ$17:$AP$98,$AS73,AU$13),"")</f>
        <v/>
      </c>
      <c r="AW73" s="147"/>
      <c r="AX73" s="146" t="str">
        <f t="shared" si="29"/>
        <v/>
      </c>
      <c r="AY73" s="147"/>
      <c r="AZ73" s="185" t="str">
        <f>IF(ISNUMBER($AY73),INDEX($AU$17:$AV$98,$AW73,AZ$13),"")</f>
        <v/>
      </c>
      <c r="BA73" s="178" t="str">
        <f>IF(ISNUMBER($AY73),INDEX($AU$17:$AV$98,$AW73,BA$13),"")</f>
        <v/>
      </c>
      <c r="BB73" s="147"/>
      <c r="BC73" s="146"/>
      <c r="BD73" s="147"/>
      <c r="BE73" s="147"/>
      <c r="BF73" s="147"/>
      <c r="BG73" s="147"/>
      <c r="BH73" s="147"/>
      <c r="BI73" s="147"/>
    </row>
    <row r="74" spans="1:61" ht="9.9499999999999993" customHeight="1" x14ac:dyDescent="0.15">
      <c r="A74" s="147"/>
      <c r="B74" s="84">
        <f t="shared" si="28"/>
        <v>58</v>
      </c>
      <c r="C74" s="126" t="s">
        <v>57</v>
      </c>
      <c r="D74" s="131" t="s">
        <v>2</v>
      </c>
      <c r="E74" s="123"/>
      <c r="F74" s="90" t="s">
        <v>64</v>
      </c>
      <c r="G74" s="101" t="s">
        <v>2</v>
      </c>
      <c r="H74" s="123"/>
      <c r="I74" s="90"/>
      <c r="J74" s="91"/>
      <c r="K74" s="123"/>
      <c r="L74" s="90" t="s">
        <v>72</v>
      </c>
      <c r="M74" s="91">
        <v>1</v>
      </c>
      <c r="N74" s="123"/>
      <c r="O74" s="92" t="s">
        <v>189</v>
      </c>
      <c r="P74" s="139">
        <v>0</v>
      </c>
      <c r="Q74" s="123"/>
      <c r="R74" s="86"/>
      <c r="S74" s="87"/>
      <c r="T74" s="123"/>
      <c r="U74" s="86"/>
      <c r="V74" s="87"/>
      <c r="W74" s="88">
        <f t="shared" si="15"/>
        <v>53</v>
      </c>
      <c r="X74" s="88" t="str">
        <f t="shared" si="16"/>
        <v/>
      </c>
      <c r="Y74" s="88">
        <f t="shared" si="17"/>
        <v>45</v>
      </c>
      <c r="Z74" s="88">
        <f t="shared" si="18"/>
        <v>51</v>
      </c>
      <c r="AA74" s="88" t="str">
        <f t="shared" si="19"/>
        <v/>
      </c>
      <c r="AB74" s="88" t="str">
        <f t="shared" si="20"/>
        <v/>
      </c>
      <c r="AC74" s="152" t="str">
        <f>IF(ISNUMBER($W74),INDEX($F$17:$G$98,$W74,AC$1),"-")</f>
        <v>nph</v>
      </c>
      <c r="AD74" s="114" t="str">
        <f>IF(ISNUMBER($X74),INDEX($I$17:$J$98,$X74,AD$1),"-")</f>
        <v>-</v>
      </c>
      <c r="AE74" s="114" t="str">
        <f>IF(ISNUMBER($Y74),INDEX($L$17:$M$98,$Y74,AE$1),"-")</f>
        <v>nph</v>
      </c>
      <c r="AF74" s="114" t="str">
        <f>IF(ISNUMBER($Z74),INDEX($O$17:$P$98,$Z74,AF$1),"-")</f>
        <v>nph</v>
      </c>
      <c r="AG74" s="163" t="str">
        <f>IF(ISNUMBER($AA74),INDEX($R$17:$S$98,$AA74,AG$1),"-")</f>
        <v>-</v>
      </c>
      <c r="AH74" s="163" t="str">
        <f>IF(ISNUMBER(AB74),INDEX($U$17:$V$98,AB74,AH$1),"-")</f>
        <v>-</v>
      </c>
      <c r="AI74" s="89"/>
      <c r="AJ74" s="89">
        <f>IF(ISNUMBER($W74),INDEX($F$17:$G$98,$W74,AJ$1),"-")</f>
        <v>4</v>
      </c>
      <c r="AK74" s="89" t="str">
        <f>IF(ISNUMBER($X74),INDEX($I$17:$J$98,$X74,AK$1),"-")</f>
        <v>-</v>
      </c>
      <c r="AL74" s="89">
        <f>IF(ISNUMBER($Y74),INDEX($L$17:$M$98,$Y74,AL$1),"-")</f>
        <v>16</v>
      </c>
      <c r="AM74" s="89">
        <f>IF(ISNUMBER($Z74),INDEX($O$17:$P$98,$Z74,AM$1),"-")</f>
        <v>16</v>
      </c>
      <c r="AN74" s="89" t="str">
        <f>IF(ISNUMBER(AA74),INDEX($R$17:$S$98,AA74,AN$1),"-")</f>
        <v>-</v>
      </c>
      <c r="AO74" s="89" t="str">
        <f>IF(ISNUMBER(AB74),INDEX($U$17:$V$98,AB74,AO$1),"-")</f>
        <v>-</v>
      </c>
      <c r="AP74" s="208" t="s">
        <v>2</v>
      </c>
      <c r="AQ74" s="88">
        <f>IF(INDEX($AC$17:$AI$98,$B74,AU$13)&lt;&gt;"-",MAX(AQ$16:AQ73)+1,0)</f>
        <v>0</v>
      </c>
      <c r="AR74" s="88" t="str">
        <f t="shared" si="21"/>
        <v/>
      </c>
      <c r="AS74" s="88" t="str">
        <f t="shared" si="22"/>
        <v/>
      </c>
      <c r="AT74" s="168" t="str">
        <f t="shared" si="23"/>
        <v/>
      </c>
      <c r="AU74" s="185" t="str">
        <f>IF(ISNUMBER($AR74),INDEX($AC$17:$AJ$98,$AS74,AU$13),"")</f>
        <v/>
      </c>
      <c r="AV74" s="178" t="str">
        <f>IF(ISNUMBER($AR74),INDEX($AJ$17:$AP$98,$AS74,AU$13),"")</f>
        <v/>
      </c>
      <c r="AW74" s="147"/>
      <c r="AX74" s="146" t="str">
        <f t="shared" si="29"/>
        <v/>
      </c>
      <c r="AY74" s="147"/>
      <c r="AZ74" s="185" t="str">
        <f>IF(ISNUMBER($AY74),INDEX($AU$17:$AV$98,$AW74,AZ$13),"")</f>
        <v/>
      </c>
      <c r="BA74" s="178" t="str">
        <f>IF(ISNUMBER($AY74),INDEX($AU$17:$AV$98,$AW74,BA$13),"")</f>
        <v/>
      </c>
      <c r="BB74" s="147"/>
      <c r="BC74" s="146"/>
      <c r="BD74" s="147"/>
      <c r="BE74" s="147"/>
      <c r="BF74" s="147"/>
      <c r="BG74" s="147"/>
      <c r="BH74" s="147"/>
      <c r="BI74" s="147"/>
    </row>
    <row r="75" spans="1:61" ht="9.9499999999999993" customHeight="1" x14ac:dyDescent="0.15">
      <c r="A75" s="147"/>
      <c r="B75" s="84">
        <f t="shared" si="28"/>
        <v>59</v>
      </c>
      <c r="C75" s="126" t="s">
        <v>60</v>
      </c>
      <c r="D75" s="131" t="s">
        <v>2</v>
      </c>
      <c r="E75" s="123"/>
      <c r="F75" s="86" t="s">
        <v>117</v>
      </c>
      <c r="G75" s="91" t="s">
        <v>134</v>
      </c>
      <c r="H75" s="123"/>
      <c r="I75" s="90"/>
      <c r="J75" s="91"/>
      <c r="K75" s="123"/>
      <c r="L75" s="90" t="s">
        <v>187</v>
      </c>
      <c r="M75" s="90" t="s">
        <v>187</v>
      </c>
      <c r="N75" s="123"/>
      <c r="O75" s="92" t="s">
        <v>192</v>
      </c>
      <c r="P75" s="139" t="s">
        <v>192</v>
      </c>
      <c r="Q75" s="123"/>
      <c r="R75" s="86"/>
      <c r="S75" s="87"/>
      <c r="T75" s="123"/>
      <c r="U75" s="86"/>
      <c r="V75" s="87"/>
      <c r="W75" s="88">
        <f t="shared" si="15"/>
        <v>54</v>
      </c>
      <c r="X75" s="88" t="str">
        <f t="shared" si="16"/>
        <v/>
      </c>
      <c r="Y75" s="88">
        <f t="shared" si="17"/>
        <v>46</v>
      </c>
      <c r="Z75" s="88">
        <f t="shared" si="18"/>
        <v>52</v>
      </c>
      <c r="AA75" s="88" t="str">
        <f t="shared" si="19"/>
        <v/>
      </c>
      <c r="AB75" s="88" t="str">
        <f t="shared" si="20"/>
        <v/>
      </c>
      <c r="AC75" s="152" t="str">
        <f>IF(ISNUMBER($W75),INDEX($F$17:$G$98,$W75,AC$1),"-")</f>
        <v>npmin</v>
      </c>
      <c r="AD75" s="114" t="str">
        <f>IF(ISNUMBER($X75),INDEX($I$17:$J$98,$X75,AD$1),"-")</f>
        <v>-</v>
      </c>
      <c r="AE75" s="114" t="str">
        <f>IF(ISNUMBER($Y75),INDEX($L$17:$M$98,$Y75,AE$1),"-")</f>
        <v>npmin</v>
      </c>
      <c r="AF75" s="114" t="str">
        <f>IF(ISNUMBER($Z75),INDEX($O$17:$P$98,$Z75,AF$1),"-")</f>
        <v>npmin</v>
      </c>
      <c r="AG75" s="163" t="str">
        <f>IF(ISNUMBER($AA75),INDEX($R$17:$S$98,$AA75,AG$1),"-")</f>
        <v>-</v>
      </c>
      <c r="AH75" s="163" t="str">
        <f>IF(ISNUMBER(AB75),INDEX($U$17:$V$98,AB75,AH$1),"-")</f>
        <v>-</v>
      </c>
      <c r="AI75" s="89"/>
      <c r="AJ75" s="89">
        <f>IF(ISNUMBER($W75),INDEX($F$17:$G$98,$W75,AJ$1),"-")</f>
        <v>0</v>
      </c>
      <c r="AK75" s="89" t="str">
        <f>IF(ISNUMBER($X75),INDEX($I$17:$J$98,$X75,AK$1),"-")</f>
        <v>-</v>
      </c>
      <c r="AL75" s="89">
        <f>IF(ISNUMBER($Y75),INDEX($L$17:$M$98,$Y75,AL$1),"-")</f>
        <v>4</v>
      </c>
      <c r="AM75" s="89">
        <f>IF(ISNUMBER($Z75),INDEX($O$17:$P$98,$Z75,AM$1),"-")</f>
        <v>2</v>
      </c>
      <c r="AN75" s="89" t="str">
        <f>IF(ISNUMBER(AA75),INDEX($R$17:$S$98,AA75,AN$1),"-")</f>
        <v>-</v>
      </c>
      <c r="AO75" s="89" t="str">
        <f>IF(ISNUMBER(AB75),INDEX($U$17:$V$98,AB75,AO$1),"-")</f>
        <v>-</v>
      </c>
      <c r="AP75" s="208" t="s">
        <v>2</v>
      </c>
      <c r="AQ75" s="88">
        <f>IF(INDEX($AC$17:$AI$98,$B75,AU$13)&lt;&gt;"-",MAX(AQ$16:AQ74)+1,0)</f>
        <v>0</v>
      </c>
      <c r="AR75" s="88" t="str">
        <f t="shared" si="21"/>
        <v/>
      </c>
      <c r="AS75" s="88" t="str">
        <f t="shared" si="22"/>
        <v/>
      </c>
      <c r="AT75" s="168" t="str">
        <f t="shared" si="23"/>
        <v/>
      </c>
      <c r="AU75" s="185" t="str">
        <f>IF(ISNUMBER($AR75),INDEX($AC$17:$AJ$98,$AS75,AU$13),"")</f>
        <v/>
      </c>
      <c r="AV75" s="178" t="str">
        <f>IF(ISNUMBER($AR75),INDEX($AJ$17:$AP$98,$AS75,AU$13),"")</f>
        <v/>
      </c>
      <c r="AW75" s="147"/>
      <c r="AX75" s="146" t="str">
        <f t="shared" si="29"/>
        <v/>
      </c>
      <c r="AY75" s="147"/>
      <c r="AZ75" s="185" t="str">
        <f>IF(ISNUMBER($AY75),INDEX($AU$17:$AV$98,$AW75,AZ$13),"")</f>
        <v/>
      </c>
      <c r="BA75" s="178" t="str">
        <f>IF(ISNUMBER($AY75),INDEX($AU$17:$AV$98,$AW75,BA$13),"")</f>
        <v/>
      </c>
      <c r="BB75" s="147"/>
      <c r="BC75" s="146"/>
      <c r="BD75" s="147"/>
      <c r="BE75" s="147"/>
      <c r="BF75" s="147"/>
      <c r="BG75" s="147"/>
      <c r="BH75" s="147"/>
      <c r="BI75" s="147"/>
    </row>
    <row r="76" spans="1:61" ht="9.9499999999999993" customHeight="1" x14ac:dyDescent="0.15">
      <c r="A76" s="147"/>
      <c r="B76" s="84">
        <f t="shared" si="28"/>
        <v>60</v>
      </c>
      <c r="C76" s="126" t="s">
        <v>61</v>
      </c>
      <c r="D76" s="131" t="s">
        <v>2</v>
      </c>
      <c r="E76" s="123"/>
      <c r="F76" s="86" t="s">
        <v>118</v>
      </c>
      <c r="G76" s="91" t="s">
        <v>134</v>
      </c>
      <c r="H76" s="123"/>
      <c r="I76" s="90"/>
      <c r="J76" s="91"/>
      <c r="K76" s="123"/>
      <c r="L76" s="90"/>
      <c r="M76" s="90"/>
      <c r="N76" s="123"/>
      <c r="O76" s="92"/>
      <c r="P76" s="139"/>
      <c r="Q76" s="123"/>
      <c r="R76" s="86"/>
      <c r="S76" s="87"/>
      <c r="T76" s="123"/>
      <c r="U76" s="86"/>
      <c r="V76" s="87"/>
      <c r="W76" s="88">
        <f t="shared" si="15"/>
        <v>55</v>
      </c>
      <c r="X76" s="88" t="str">
        <f t="shared" si="16"/>
        <v/>
      </c>
      <c r="Y76" s="88">
        <f t="shared" si="17"/>
        <v>47</v>
      </c>
      <c r="Z76" s="88">
        <f t="shared" si="18"/>
        <v>53</v>
      </c>
      <c r="AA76" s="88" t="str">
        <f t="shared" si="19"/>
        <v/>
      </c>
      <c r="AB76" s="88" t="str">
        <f t="shared" si="20"/>
        <v/>
      </c>
      <c r="AC76" s="152" t="str">
        <f>IF(ISNUMBER($W76),INDEX($F$17:$G$98,$W76,AC$1),"-")</f>
        <v>npmax</v>
      </c>
      <c r="AD76" s="114" t="str">
        <f>IF(ISNUMBER($X76),INDEX($I$17:$J$98,$X76,AD$1),"-")</f>
        <v>-</v>
      </c>
      <c r="AE76" s="114" t="str">
        <f>IF(ISNUMBER($Y76),INDEX($L$17:$M$98,$Y76,AE$1),"-")</f>
        <v>npmax</v>
      </c>
      <c r="AF76" s="114" t="str">
        <f>IF(ISNUMBER($Z76),INDEX($O$17:$P$98,$Z76,AF$1),"-")</f>
        <v>npmax</v>
      </c>
      <c r="AG76" s="163" t="str">
        <f>IF(ISNUMBER($AA76),INDEX($R$17:$S$98,$AA76,AG$1),"-")</f>
        <v>-</v>
      </c>
      <c r="AH76" s="163" t="str">
        <f>IF(ISNUMBER(AB76),INDEX($U$17:$V$98,AB76,AH$1),"-")</f>
        <v>-</v>
      </c>
      <c r="AI76" s="89"/>
      <c r="AJ76" s="89">
        <f>IF(ISNUMBER($W76),INDEX($F$17:$G$98,$W76,AJ$1),"-")</f>
        <v>8</v>
      </c>
      <c r="AK76" s="89" t="str">
        <f>IF(ISNUMBER($X76),INDEX($I$17:$J$98,$X76,AK$1),"-")</f>
        <v>-</v>
      </c>
      <c r="AL76" s="89">
        <f>IF(ISNUMBER($Y76),INDEX($L$17:$M$98,$Y76,AL$1),"-")</f>
        <v>32</v>
      </c>
      <c r="AM76" s="89">
        <f>IF(ISNUMBER($Z76),INDEX($O$17:$P$98,$Z76,AM$1),"-")</f>
        <v>32</v>
      </c>
      <c r="AN76" s="89" t="str">
        <f>IF(ISNUMBER(AA76),INDEX($R$17:$S$98,AA76,AN$1),"-")</f>
        <v>-</v>
      </c>
      <c r="AO76" s="89" t="str">
        <f>IF(ISNUMBER(AB76),INDEX($U$17:$V$98,AB76,AO$1),"-")</f>
        <v>-</v>
      </c>
      <c r="AP76" s="208" t="s">
        <v>2</v>
      </c>
      <c r="AQ76" s="88">
        <f>IF(INDEX($AC$17:$AI$98,$B76,AU$13)&lt;&gt;"-",MAX(AQ$16:AQ75)+1,0)</f>
        <v>0</v>
      </c>
      <c r="AR76" s="88" t="str">
        <f t="shared" si="21"/>
        <v/>
      </c>
      <c r="AS76" s="88" t="str">
        <f t="shared" si="22"/>
        <v/>
      </c>
      <c r="AT76" s="168" t="str">
        <f t="shared" si="23"/>
        <v/>
      </c>
      <c r="AU76" s="185" t="str">
        <f>IF(ISNUMBER($AR76),INDEX($AC$17:$AJ$98,$AS76,AU$13),"")</f>
        <v/>
      </c>
      <c r="AV76" s="178" t="str">
        <f>IF(ISNUMBER($AR76),INDEX($AJ$17:$AP$98,$AS76,AU$13),"")</f>
        <v/>
      </c>
      <c r="AW76" s="147"/>
      <c r="AX76" s="146" t="str">
        <f t="shared" si="29"/>
        <v/>
      </c>
      <c r="AY76" s="147"/>
      <c r="AZ76" s="185" t="str">
        <f>IF(ISNUMBER($AY76),INDEX($AU$17:$AV$98,$AW76,AZ$13),"")</f>
        <v/>
      </c>
      <c r="BA76" s="178" t="str">
        <f>IF(ISNUMBER($AY76),INDEX($AU$17:$AV$98,$AW76,BA$13),"")</f>
        <v/>
      </c>
      <c r="BB76" s="147"/>
      <c r="BC76" s="146"/>
      <c r="BD76" s="147"/>
      <c r="BE76" s="147"/>
      <c r="BF76" s="147"/>
      <c r="BG76" s="147"/>
      <c r="BH76" s="147"/>
      <c r="BI76" s="147"/>
    </row>
    <row r="77" spans="1:61" ht="9.9499999999999993" customHeight="1" x14ac:dyDescent="0.15">
      <c r="A77" s="147"/>
      <c r="B77" s="84">
        <f t="shared" si="28"/>
        <v>61</v>
      </c>
      <c r="C77" s="126" t="s">
        <v>62</v>
      </c>
      <c r="D77" s="131" t="s">
        <v>2</v>
      </c>
      <c r="E77" s="123"/>
      <c r="F77" s="86" t="s">
        <v>92</v>
      </c>
      <c r="G77" s="91" t="s">
        <v>2</v>
      </c>
      <c r="H77" s="123"/>
      <c r="I77" s="90"/>
      <c r="J77" s="91"/>
      <c r="K77" s="123"/>
      <c r="L77" s="90"/>
      <c r="M77" s="90"/>
      <c r="N77" s="123"/>
      <c r="O77" s="92"/>
      <c r="P77" s="139"/>
      <c r="Q77" s="123"/>
      <c r="R77" s="86"/>
      <c r="S77" s="87"/>
      <c r="T77" s="123"/>
      <c r="U77" s="86"/>
      <c r="V77" s="87"/>
      <c r="W77" s="88">
        <f t="shared" si="15"/>
        <v>56</v>
      </c>
      <c r="X77" s="88" t="str">
        <f t="shared" si="16"/>
        <v/>
      </c>
      <c r="Y77" s="88">
        <f t="shared" si="17"/>
        <v>49</v>
      </c>
      <c r="Z77" s="88">
        <f t="shared" si="18"/>
        <v>55</v>
      </c>
      <c r="AA77" s="88" t="str">
        <f t="shared" si="19"/>
        <v/>
      </c>
      <c r="AB77" s="88" t="str">
        <f t="shared" si="20"/>
        <v/>
      </c>
      <c r="AC77" s="152" t="str">
        <f>IF(ISNUMBER($W77),INDEX($F$17:$G$98,$W77,AC$1),"-")</f>
        <v>nlsink</v>
      </c>
      <c r="AD77" s="114" t="str">
        <f>IF(ISNUMBER($X77),INDEX($I$17:$J$98,$X77,AD$1),"-")</f>
        <v>-</v>
      </c>
      <c r="AE77" s="114" t="str">
        <f>IF(ISNUMBER($Y77),INDEX($L$17:$M$98,$Y77,AE$1),"-")</f>
        <v>nlsink</v>
      </c>
      <c r="AF77" s="114" t="str">
        <f>IF(ISNUMBER($Z77),INDEX($O$17:$P$98,$Z77,AF$1),"-")</f>
        <v>nlsink</v>
      </c>
      <c r="AG77" s="163" t="str">
        <f>IF(ISNUMBER($AA77),INDEX($R$17:$S$98,$AA77,AG$1),"-")</f>
        <v>-</v>
      </c>
      <c r="AH77" s="163" t="str">
        <f>IF(ISNUMBER(AB77),INDEX($U$17:$V$98,AB77,AH$1),"-")</f>
        <v>-</v>
      </c>
      <c r="AI77" s="89"/>
      <c r="AJ77" s="89" t="str">
        <f>IF(ISNUMBER($W77),INDEX($F$17:$G$98,$W77,AJ$1),"-")</f>
        <v>nplane</v>
      </c>
      <c r="AK77" s="89" t="str">
        <f>IF(ISNUMBER($X77),INDEX($I$17:$J$98,$X77,AK$1),"-")</f>
        <v>-</v>
      </c>
      <c r="AL77" s="89" t="str">
        <f>IF(ISNUMBER($Y77),INDEX($L$17:$M$98,$Y77,AL$1),"-")</f>
        <v>nplane</v>
      </c>
      <c r="AM77" s="89" t="str">
        <f>IF(ISNUMBER($Z77),INDEX($O$17:$P$98,$Z77,AM$1),"-")</f>
        <v>nplane</v>
      </c>
      <c r="AN77" s="89" t="str">
        <f>IF(ISNUMBER(AA77),INDEX($R$17:$S$98,AA77,AN$1),"-")</f>
        <v>-</v>
      </c>
      <c r="AO77" s="89" t="str">
        <f>IF(ISNUMBER(AB77),INDEX($U$17:$V$98,AB77,AO$1),"-")</f>
        <v>-</v>
      </c>
      <c r="AP77" s="208" t="s">
        <v>2</v>
      </c>
      <c r="AQ77" s="88">
        <f>IF(INDEX($AC$17:$AI$98,$B77,AU$13)&lt;&gt;"-",MAX(AQ$16:AQ76)+1,0)</f>
        <v>0</v>
      </c>
      <c r="AR77" s="88" t="str">
        <f t="shared" si="21"/>
        <v/>
      </c>
      <c r="AS77" s="88" t="str">
        <f t="shared" si="22"/>
        <v/>
      </c>
      <c r="AT77" s="168" t="str">
        <f t="shared" si="23"/>
        <v/>
      </c>
      <c r="AU77" s="185" t="str">
        <f>IF(ISNUMBER($AR77),INDEX($AC$17:$AJ$98,$AS77,AU$13),"")</f>
        <v/>
      </c>
      <c r="AV77" s="178" t="str">
        <f>IF(ISNUMBER($AR77),INDEX($AJ$17:$AP$98,$AS77,AU$13),"")</f>
        <v/>
      </c>
      <c r="AW77" s="147"/>
      <c r="AX77" s="146" t="str">
        <f t="shared" si="29"/>
        <v/>
      </c>
      <c r="AY77" s="147"/>
      <c r="AZ77" s="185" t="str">
        <f>IF(ISNUMBER($AY77),INDEX($AU$17:$AV$98,$AW77,AZ$13),"")</f>
        <v/>
      </c>
      <c r="BA77" s="178" t="str">
        <f>IF(ISNUMBER($AY77),INDEX($AU$17:$AV$98,$AW77,BA$13),"")</f>
        <v/>
      </c>
      <c r="BB77" s="147"/>
      <c r="BC77" s="146"/>
      <c r="BD77" s="147"/>
      <c r="BE77" s="147"/>
      <c r="BF77" s="147"/>
      <c r="BG77" s="147"/>
      <c r="BH77" s="147"/>
      <c r="BI77" s="147"/>
    </row>
    <row r="78" spans="1:61" ht="9.9499999999999993" customHeight="1" x14ac:dyDescent="0.15">
      <c r="A78" s="147"/>
      <c r="B78" s="84">
        <f t="shared" si="28"/>
        <v>62</v>
      </c>
      <c r="C78" s="126" t="s">
        <v>63</v>
      </c>
      <c r="D78" s="131" t="s">
        <v>2</v>
      </c>
      <c r="E78" s="123"/>
      <c r="F78" s="86" t="s">
        <v>91</v>
      </c>
      <c r="G78" s="91" t="s">
        <v>2</v>
      </c>
      <c r="H78" s="123"/>
      <c r="I78" s="90"/>
      <c r="J78" s="91"/>
      <c r="K78" s="123"/>
      <c r="L78" s="90"/>
      <c r="M78" s="90"/>
      <c r="N78" s="123"/>
      <c r="O78" s="92"/>
      <c r="P78" s="139"/>
      <c r="Q78" s="123"/>
      <c r="R78" s="86"/>
      <c r="S78" s="87"/>
      <c r="T78" s="123"/>
      <c r="U78" s="86"/>
      <c r="V78" s="87"/>
      <c r="W78" s="88" t="str">
        <f t="shared" si="15"/>
        <v/>
      </c>
      <c r="X78" s="88" t="str">
        <f t="shared" si="16"/>
        <v/>
      </c>
      <c r="Y78" s="88" t="str">
        <f t="shared" si="17"/>
        <v/>
      </c>
      <c r="Z78" s="88" t="str">
        <f t="shared" si="18"/>
        <v/>
      </c>
      <c r="AA78" s="88" t="str">
        <f t="shared" si="19"/>
        <v/>
      </c>
      <c r="AB78" s="88" t="str">
        <f t="shared" si="20"/>
        <v/>
      </c>
      <c r="AC78" s="152" t="str">
        <f>IF(ISNUMBER($W78),INDEX($F$17:$G$98,$W78,AC$1),"-")</f>
        <v>-</v>
      </c>
      <c r="AD78" s="114" t="str">
        <f>IF(ISNUMBER($X78),INDEX($I$17:$J$98,$X78,AD$1),"-")</f>
        <v>-</v>
      </c>
      <c r="AE78" s="114" t="str">
        <f>IF(ISNUMBER($Y78),INDEX($L$17:$M$98,$Y78,AE$1),"-")</f>
        <v>-</v>
      </c>
      <c r="AF78" s="114" t="str">
        <f>IF(ISNUMBER($Z78),INDEX($O$17:$P$98,$Z78,AF$1),"-")</f>
        <v>-</v>
      </c>
      <c r="AG78" s="163" t="str">
        <f>IF(ISNUMBER($AA78),INDEX($R$17:$S$98,$AA78,AG$1),"-")</f>
        <v>-</v>
      </c>
      <c r="AH78" s="163" t="str">
        <f>IF(ISNUMBER(AB78),INDEX($U$17:$V$98,AB78,AH$1),"-")</f>
        <v>-</v>
      </c>
      <c r="AI78" s="89"/>
      <c r="AJ78" s="89" t="str">
        <f>IF(ISNUMBER($W78),INDEX($F$17:$G$98,$W78,AJ$1),"-")</f>
        <v>-</v>
      </c>
      <c r="AK78" s="89" t="str">
        <f>IF(ISNUMBER($X78),INDEX($I$17:$J$98,$X78,AK$1),"-")</f>
        <v>-</v>
      </c>
      <c r="AL78" s="89" t="str">
        <f>IF(ISNUMBER($Y78),INDEX($L$17:$M$98,$Y78,AL$1),"-")</f>
        <v>-</v>
      </c>
      <c r="AM78" s="89" t="str">
        <f>IF(ISNUMBER($Z78),INDEX($O$17:$P$98,$Z78,AM$1),"-")</f>
        <v>-</v>
      </c>
      <c r="AN78" s="89" t="str">
        <f>IF(ISNUMBER(AA78),INDEX($R$17:$S$98,AA78,AN$1),"-")</f>
        <v>-</v>
      </c>
      <c r="AO78" s="89" t="str">
        <f>IF(ISNUMBER(AB78),INDEX($U$17:$V$98,AB78,AO$1),"-")</f>
        <v>-</v>
      </c>
      <c r="AP78" s="208" t="s">
        <v>2</v>
      </c>
      <c r="AQ78" s="88">
        <f>IF(INDEX($AC$17:$AI$98,$B78,AU$13)&lt;&gt;"-",MAX(AQ$16:AQ77)+1,0)</f>
        <v>0</v>
      </c>
      <c r="AR78" s="88" t="str">
        <f t="shared" si="21"/>
        <v/>
      </c>
      <c r="AS78" s="88" t="str">
        <f t="shared" si="22"/>
        <v/>
      </c>
      <c r="AT78" s="168" t="str">
        <f t="shared" si="23"/>
        <v/>
      </c>
      <c r="AU78" s="185" t="str">
        <f>IF(ISNUMBER($AR78),INDEX($AC$17:$AJ$98,$AS78,AU$13),"")</f>
        <v/>
      </c>
      <c r="AV78" s="178" t="str">
        <f>IF(ISNUMBER($AR78),INDEX($AJ$17:$AP$98,$AS78,AU$13),"")</f>
        <v/>
      </c>
      <c r="AW78" s="147"/>
      <c r="AX78" s="146" t="str">
        <f t="shared" si="29"/>
        <v/>
      </c>
      <c r="AY78" s="147"/>
      <c r="AZ78" s="185" t="str">
        <f>IF(ISNUMBER($AY78),INDEX($AU$17:$AV$98,$AW78,AZ$13),"")</f>
        <v/>
      </c>
      <c r="BA78" s="178" t="str">
        <f>IF(ISNUMBER($AY78),INDEX($AU$17:$AV$98,$AW78,BA$13),"")</f>
        <v/>
      </c>
      <c r="BB78" s="147"/>
      <c r="BC78" s="146"/>
      <c r="BD78" s="147"/>
      <c r="BE78" s="147"/>
      <c r="BF78" s="147"/>
      <c r="BG78" s="147"/>
      <c r="BH78" s="147"/>
      <c r="BI78" s="147"/>
    </row>
    <row r="79" spans="1:61" ht="9.9499999999999993" customHeight="1" x14ac:dyDescent="0.15">
      <c r="A79" s="147"/>
      <c r="B79" s="84">
        <f t="shared" si="28"/>
        <v>63</v>
      </c>
      <c r="C79" s="125" t="s">
        <v>119</v>
      </c>
      <c r="D79" s="131" t="s">
        <v>2</v>
      </c>
      <c r="E79" s="123"/>
      <c r="F79" s="86" t="s">
        <v>136</v>
      </c>
      <c r="G79" s="91" t="s">
        <v>2</v>
      </c>
      <c r="H79" s="123"/>
      <c r="I79" s="90"/>
      <c r="J79" s="91"/>
      <c r="K79" s="123"/>
      <c r="L79" s="90"/>
      <c r="M79" s="91"/>
      <c r="N79" s="123"/>
      <c r="O79" s="92"/>
      <c r="P79" s="139"/>
      <c r="Q79" s="123"/>
      <c r="R79" s="86"/>
      <c r="S79" s="87"/>
      <c r="T79" s="123"/>
      <c r="U79" s="86"/>
      <c r="V79" s="87"/>
      <c r="W79" s="88">
        <f t="shared" si="15"/>
        <v>1</v>
      </c>
      <c r="X79" s="88">
        <f t="shared" si="16"/>
        <v>1</v>
      </c>
      <c r="Y79" s="88">
        <f t="shared" si="17"/>
        <v>1</v>
      </c>
      <c r="Z79" s="88">
        <f t="shared" si="18"/>
        <v>1</v>
      </c>
      <c r="AA79" s="88">
        <f t="shared" si="19"/>
        <v>1</v>
      </c>
      <c r="AB79" s="88">
        <f t="shared" si="20"/>
        <v>1</v>
      </c>
      <c r="AC79" s="152" t="str">
        <f>IF(ISNUMBER($W79),INDEX($F$17:$G$98,$W79,AC$1),"-")</f>
        <v>length_units</v>
      </c>
      <c r="AD79" s="114" t="str">
        <f>IF(ISNUMBER($X79),INDEX($I$17:$J$98,$X79,AD$1),"-")</f>
        <v>mt_tunit</v>
      </c>
      <c r="AE79" s="114" t="str">
        <f>IF(ISNUMBER($Y79),INDEX($L$17:$M$98,$Y79,AE$1),"-")</f>
        <v>length_units</v>
      </c>
      <c r="AF79" s="114" t="str">
        <f>IF(ISNUMBER($Z79),INDEX($O$17:$P$98,$Z79,AF$1),"-")</f>
        <v>length_units</v>
      </c>
      <c r="AG79" s="163" t="str">
        <f>IF(ISNUMBER($AA79),INDEX($R$17:$S$98,$AA79,AG$1),"-")</f>
        <v>length_units</v>
      </c>
      <c r="AH79" s="163" t="str">
        <f>IF(ISNUMBER(AB79),INDEX($U$17:$V$98,AB79,AH$1),"-")</f>
        <v>mt_tunit</v>
      </c>
      <c r="AI79" s="89"/>
      <c r="AJ79" s="89" t="str">
        <f>IF(ISNUMBER($W79),INDEX($F$17:$G$98,$W79,AJ$1),"-")</f>
        <v>m</v>
      </c>
      <c r="AK79" s="89" t="str">
        <f>IF(ISNUMBER($X79),INDEX($I$17:$J$98,$X79,AK$1),"-")</f>
        <v>cm</v>
      </c>
      <c r="AL79" s="89" t="str">
        <f>IF(ISNUMBER($Y79),INDEX($L$17:$M$98,$Y79,AL$1),"-")</f>
        <v>m</v>
      </c>
      <c r="AM79" s="89" t="str">
        <f>IF(ISNUMBER($Z79),INDEX($O$17:$P$98,$Z79,AM$1),"-")</f>
        <v>m</v>
      </c>
      <c r="AN79" s="89" t="str">
        <f>IF(ISNUMBER(AA79),INDEX($R$17:$S$98,AA79,AN$1),"-")</f>
        <v>m</v>
      </c>
      <c r="AO79" s="89" t="str">
        <f>IF(ISNUMBER(AB79),INDEX($U$17:$V$98,AB79,AO$1),"-")</f>
        <v>'D'</v>
      </c>
      <c r="AP79" s="208" t="s">
        <v>2</v>
      </c>
      <c r="AQ79" s="88">
        <f>IF(INDEX($AC$17:$AI$98,$B79,AU$13)&lt;&gt;"-",MAX(AQ$16:AQ78)+1,0)</f>
        <v>12</v>
      </c>
      <c r="AR79" s="88" t="str">
        <f t="shared" si="21"/>
        <v/>
      </c>
      <c r="AS79" s="88" t="str">
        <f t="shared" si="22"/>
        <v/>
      </c>
      <c r="AT79" s="168" t="str">
        <f t="shared" si="23"/>
        <v/>
      </c>
      <c r="AU79" s="185" t="str">
        <f>IF(ISNUMBER($AR79),INDEX($AC$17:$AJ$98,$AS79,AU$13),"")</f>
        <v/>
      </c>
      <c r="AV79" s="178" t="str">
        <f>IF(ISNUMBER($AR79),INDEX($AJ$17:$AP$98,$AS79,AU$13),"")</f>
        <v/>
      </c>
      <c r="AW79" s="147"/>
      <c r="AX79" s="146" t="str">
        <f t="shared" si="29"/>
        <v/>
      </c>
      <c r="AY79" s="147"/>
      <c r="AZ79" s="185" t="str">
        <f>IF(ISNUMBER($AY79),INDEX($AU$17:$AV$98,$AW79,AZ$13),"")</f>
        <v/>
      </c>
      <c r="BA79" s="178" t="str">
        <f>IF(ISNUMBER($AY79),INDEX($AU$17:$AV$98,$AW79,BA$13),"")</f>
        <v/>
      </c>
      <c r="BB79" s="147"/>
      <c r="BC79" s="146"/>
      <c r="BD79" s="147"/>
      <c r="BE79" s="147"/>
      <c r="BF79" s="147"/>
      <c r="BG79" s="147"/>
      <c r="BH79" s="147"/>
      <c r="BI79" s="147"/>
    </row>
    <row r="80" spans="1:61" ht="9.9499999999999993" customHeight="1" x14ac:dyDescent="0.15">
      <c r="A80" s="147"/>
      <c r="B80" s="84">
        <f t="shared" ref="B80:B98" si="30">ROW()-$B$16</f>
        <v>64</v>
      </c>
      <c r="C80" s="125" t="s">
        <v>121</v>
      </c>
      <c r="D80" s="131" t="s">
        <v>2</v>
      </c>
      <c r="E80" s="123"/>
      <c r="F80" s="86" t="s">
        <v>176</v>
      </c>
      <c r="G80" s="91" t="s">
        <v>2</v>
      </c>
      <c r="H80" s="123"/>
      <c r="I80" s="90"/>
      <c r="J80" s="91"/>
      <c r="K80" s="123"/>
      <c r="L80" s="90"/>
      <c r="M80" s="90"/>
      <c r="N80" s="123"/>
      <c r="O80" s="92"/>
      <c r="P80" s="139"/>
      <c r="Q80" s="123"/>
      <c r="R80" s="86"/>
      <c r="S80" s="87"/>
      <c r="T80" s="123"/>
      <c r="U80" s="86"/>
      <c r="V80" s="87"/>
      <c r="W80" s="88">
        <f t="shared" si="15"/>
        <v>2</v>
      </c>
      <c r="X80" s="88">
        <f t="shared" si="16"/>
        <v>2</v>
      </c>
      <c r="Y80" s="88">
        <f t="shared" si="17"/>
        <v>2</v>
      </c>
      <c r="Z80" s="88">
        <f t="shared" si="18"/>
        <v>2</v>
      </c>
      <c r="AA80" s="88">
        <f t="shared" si="19"/>
        <v>2</v>
      </c>
      <c r="AB80" s="88">
        <f t="shared" si="20"/>
        <v>2</v>
      </c>
      <c r="AC80" s="152" t="str">
        <f>IF(ISNUMBER($W80),INDEX($F$17:$G$98,$W80,AC$1),"-")</f>
        <v>time_units</v>
      </c>
      <c r="AD80" s="114" t="str">
        <f>IF(ISNUMBER($X80),INDEX($I$17:$J$98,$X80,AD$1),"-")</f>
        <v>mt_lunit</v>
      </c>
      <c r="AE80" s="114" t="str">
        <f>IF(ISNUMBER($Y80),INDEX($L$17:$M$98,$Y80,AE$1),"-")</f>
        <v>time_units</v>
      </c>
      <c r="AF80" s="114" t="str">
        <f>IF(ISNUMBER($Z80),INDEX($O$17:$P$98,$Z80,AF$1),"-")</f>
        <v>time_units</v>
      </c>
      <c r="AG80" s="163" t="str">
        <f>IF(ISNUMBER($AA80),INDEX($R$17:$S$98,$AA80,AG$1),"-")</f>
        <v>time_units</v>
      </c>
      <c r="AH80" s="163" t="str">
        <f>IF(ISNUMBER(AB80),INDEX($U$17:$V$98,AB80,AH$1),"-")</f>
        <v>mt_lunit</v>
      </c>
      <c r="AI80" s="89"/>
      <c r="AJ80" s="89" t="str">
        <f>IF(ISNUMBER($W80),INDEX($F$17:$G$98,$W80,AJ$1),"-")</f>
        <v>/d</v>
      </c>
      <c r="AK80" s="89" t="str">
        <f>IF(ISNUMBER($X80),INDEX($I$17:$J$98,$X80,AK$1),"-")</f>
        <v>/s</v>
      </c>
      <c r="AL80" s="89" t="str">
        <f>IF(ISNUMBER($Y80),INDEX($L$17:$M$98,$Y80,AL$1),"-")</f>
        <v>/d</v>
      </c>
      <c r="AM80" s="89" t="str">
        <f>IF(ISNUMBER($Z80),INDEX($O$17:$P$98,$Z80,AM$1),"-")</f>
        <v>/d</v>
      </c>
      <c r="AN80" s="89" t="str">
        <f>IF(ISNUMBER(AA80),INDEX($R$17:$S$98,AA80,AN$1),"-")</f>
        <v>/d</v>
      </c>
      <c r="AO80" s="89" t="str">
        <f>IF(ISNUMBER(AB80),INDEX($U$17:$V$98,AB80,AO$1),"-")</f>
        <v>'M'</v>
      </c>
      <c r="AP80" s="208" t="s">
        <v>2</v>
      </c>
      <c r="AQ80" s="88">
        <f>IF(INDEX($AC$17:$AI$98,$B80,AU$13)&lt;&gt;"-",MAX(AQ$16:AQ79)+1,0)</f>
        <v>13</v>
      </c>
      <c r="AR80" s="88" t="str">
        <f t="shared" si="21"/>
        <v/>
      </c>
      <c r="AS80" s="88" t="str">
        <f t="shared" si="22"/>
        <v/>
      </c>
      <c r="AT80" s="168" t="str">
        <f t="shared" si="23"/>
        <v/>
      </c>
      <c r="AU80" s="185" t="str">
        <f>IF(ISNUMBER($AR80),INDEX($AC$17:$AJ$98,$AS80,AU$13),"")</f>
        <v/>
      </c>
      <c r="AV80" s="178" t="str">
        <f>IF(ISNUMBER($AR80),INDEX($AJ$17:$AP$98,$AS80,AU$13),"")</f>
        <v/>
      </c>
      <c r="AW80" s="147"/>
      <c r="AX80" s="146" t="str">
        <f t="shared" si="29"/>
        <v/>
      </c>
      <c r="AY80" s="147"/>
      <c r="AZ80" s="185" t="str">
        <f>IF(ISNUMBER($AY80),INDEX($AU$17:$AV$98,$AW80,AZ$13),"")</f>
        <v/>
      </c>
      <c r="BA80" s="178" t="str">
        <f>IF(ISNUMBER($AY80),INDEX($AU$17:$AV$98,$AW80,BA$13),"")</f>
        <v/>
      </c>
      <c r="BB80" s="147"/>
      <c r="BC80" s="146"/>
      <c r="BD80" s="147"/>
      <c r="BE80" s="147"/>
      <c r="BF80" s="147"/>
      <c r="BG80" s="147"/>
      <c r="BH80" s="147"/>
      <c r="BI80" s="147"/>
    </row>
    <row r="81" spans="1:61" ht="9.9499999999999993" customHeight="1" x14ac:dyDescent="0.15">
      <c r="A81" s="147"/>
      <c r="B81" s="84">
        <f t="shared" si="30"/>
        <v>65</v>
      </c>
      <c r="C81" s="125" t="s">
        <v>122</v>
      </c>
      <c r="D81" s="131" t="s">
        <v>2</v>
      </c>
      <c r="E81" s="123"/>
      <c r="F81" s="86" t="s">
        <v>175</v>
      </c>
      <c r="G81" s="91" t="s">
        <v>2</v>
      </c>
      <c r="H81" s="123"/>
      <c r="I81" s="90"/>
      <c r="J81" s="91"/>
      <c r="K81" s="123"/>
      <c r="L81" s="90"/>
      <c r="M81" s="90"/>
      <c r="N81" s="123"/>
      <c r="O81" s="92"/>
      <c r="P81" s="139"/>
      <c r="Q81" s="123"/>
      <c r="R81" s="86"/>
      <c r="S81" s="87"/>
      <c r="T81" s="123"/>
      <c r="U81" s="86"/>
      <c r="V81" s="87"/>
      <c r="W81" s="88">
        <f t="shared" si="15"/>
        <v>5</v>
      </c>
      <c r="X81" s="88" t="str">
        <f t="shared" si="16"/>
        <v/>
      </c>
      <c r="Y81" s="88" t="str">
        <f t="shared" si="17"/>
        <v/>
      </c>
      <c r="Z81" s="88" t="str">
        <f t="shared" si="18"/>
        <v/>
      </c>
      <c r="AA81" s="88" t="str">
        <f t="shared" si="19"/>
        <v/>
      </c>
      <c r="AB81" s="88" t="str">
        <f t="shared" si="20"/>
        <v/>
      </c>
      <c r="AC81" s="152" t="str">
        <f>IF(ISNUMBER($W81),INDEX($F$17:$G$98,$W81,AC$1),"-")</f>
        <v>decay</v>
      </c>
      <c r="AD81" s="114" t="str">
        <f>IF(ISNUMBER($X81),INDEX($I$17:$J$98,$X81,AD$1),"-")</f>
        <v>-</v>
      </c>
      <c r="AE81" s="114" t="str">
        <f>IF(ISNUMBER($Y81),INDEX($L$17:$M$98,$Y81,AE$1),"-")</f>
        <v>-</v>
      </c>
      <c r="AF81" s="114" t="str">
        <f>IF(ISNUMBER($Z81),INDEX($O$17:$P$98,$Z81,AF$1),"-")</f>
        <v>-</v>
      </c>
      <c r="AG81" s="163" t="str">
        <f>IF(ISNUMBER($AA81),INDEX($R$17:$S$98,$AA81,AG$1),"-")</f>
        <v>-</v>
      </c>
      <c r="AH81" s="163" t="str">
        <f>IF(ISNUMBER(AB81),INDEX($U$17:$V$98,AB81,AH$1),"-")</f>
        <v>-</v>
      </c>
      <c r="AI81" s="89"/>
      <c r="AJ81" s="89" t="str">
        <f>IF(ISNUMBER($W81),INDEX($F$17:$G$98,$W81,AJ$1),"-")</f>
        <v>0,0,0,0.002</v>
      </c>
      <c r="AK81" s="89" t="str">
        <f>IF(ISNUMBER($X81),INDEX($I$17:$J$98,$X81,AK$1),"-")</f>
        <v>-</v>
      </c>
      <c r="AL81" s="89" t="str">
        <f>IF(ISNUMBER($Y81),INDEX($L$17:$M$98,$Y81,AL$1),"-")</f>
        <v>-</v>
      </c>
      <c r="AM81" s="89" t="str">
        <f>IF(ISNUMBER($Z81),INDEX($O$17:$P$98,$Z81,AM$1),"-")</f>
        <v>-</v>
      </c>
      <c r="AN81" s="89" t="str">
        <f>IF(ISNUMBER(AA81),INDEX($R$17:$S$98,AA81,AN$1),"-")</f>
        <v>-</v>
      </c>
      <c r="AO81" s="89" t="str">
        <f>IF(ISNUMBER(AB81),INDEX($U$17:$V$98,AB81,AO$1),"-")</f>
        <v>-</v>
      </c>
      <c r="AP81" s="208" t="s">
        <v>2</v>
      </c>
      <c r="AQ81" s="88">
        <f>IF(INDEX($AC$17:$AI$98,$B81,AU$13)&lt;&gt;"-",MAX(AQ$16:AQ80)+1,0)</f>
        <v>0</v>
      </c>
      <c r="AR81" s="88" t="str">
        <f t="shared" si="21"/>
        <v/>
      </c>
      <c r="AS81" s="88" t="str">
        <f t="shared" si="22"/>
        <v/>
      </c>
      <c r="AT81" s="168" t="str">
        <f t="shared" si="23"/>
        <v/>
      </c>
      <c r="AU81" s="185" t="str">
        <f>IF(ISNUMBER($AR81),INDEX($AC$17:$AJ$98,$AS81,AU$13),"")</f>
        <v/>
      </c>
      <c r="AV81" s="178" t="str">
        <f>IF(ISNUMBER($AR81),INDEX($AJ$17:$AP$98,$AS81,AU$13),"")</f>
        <v/>
      </c>
      <c r="AW81" s="147"/>
      <c r="AX81" s="146" t="str">
        <f t="shared" si="29"/>
        <v/>
      </c>
      <c r="AY81" s="147"/>
      <c r="AZ81" s="185" t="str">
        <f>IF(ISNUMBER($AY81),INDEX($AU$17:$AV$98,$AW81,AZ$13),"")</f>
        <v/>
      </c>
      <c r="BA81" s="178" t="str">
        <f>IF(ISNUMBER($AY81),INDEX($AU$17:$AV$98,$AW81,BA$13),"")</f>
        <v/>
      </c>
      <c r="BB81" s="147"/>
      <c r="BC81" s="146"/>
      <c r="BD81" s="147"/>
      <c r="BE81" s="147"/>
      <c r="BF81" s="147"/>
      <c r="BG81" s="147"/>
      <c r="BH81" s="147"/>
      <c r="BI81" s="147"/>
    </row>
    <row r="82" spans="1:61" ht="9.9499999999999993" customHeight="1" x14ac:dyDescent="0.15">
      <c r="A82" s="147"/>
      <c r="B82" s="84">
        <f t="shared" si="30"/>
        <v>66</v>
      </c>
      <c r="C82" s="125" t="s">
        <v>154</v>
      </c>
      <c r="D82" s="131" t="s">
        <v>2</v>
      </c>
      <c r="E82" s="123"/>
      <c r="F82" s="86" t="s">
        <v>179</v>
      </c>
      <c r="G82" s="91" t="s">
        <v>2</v>
      </c>
      <c r="H82" s="123"/>
      <c r="I82" s="90"/>
      <c r="J82" s="91"/>
      <c r="K82" s="123"/>
      <c r="L82" s="90"/>
      <c r="M82" s="90"/>
      <c r="N82" s="123"/>
      <c r="O82" s="92"/>
      <c r="P82" s="139"/>
      <c r="Q82" s="123"/>
      <c r="R82" s="86"/>
      <c r="S82" s="87"/>
      <c r="T82" s="123"/>
      <c r="U82" s="86"/>
      <c r="V82" s="87"/>
      <c r="W82" s="88">
        <f t="shared" ref="W82:W91" si="31">IF(ISNUMBER(MATCH($C82,$F$17:$F$98,0)),MATCH($C82,$F$17:$F$98,0),(((IF(ISNUMBER(MATCH($C82,$E$17:$E$98,0)),MATCH($C82,$E$17:$E$98,0),"")))))</f>
        <v>69</v>
      </c>
      <c r="X82" s="88" t="str">
        <f t="shared" ref="X82:X91" si="32">IF(ISNUMBER(MATCH($C82,$I$17:$I$98,0)),MATCH($C82,$I$17:$I$98,0),(((IF(ISNUMBER(MATCH($C82,$H$17:$H$98,0)),MATCH($C82,$H$17:$H$98,0),"")))))</f>
        <v/>
      </c>
      <c r="Y82" s="88">
        <f t="shared" ref="Y82:Y91" si="33">IF(ISNUMBER(MATCH($C82,$L$17:$L$98,0)),MATCH($C82,$L$17:$L$98,0),(((IF(ISNUMBER(MATCH($C82,$K$17:$K$98,0)),MATCH($C82,$K$17:$K$98,0),"")))))</f>
        <v>14</v>
      </c>
      <c r="Z82" s="88">
        <f t="shared" ref="Z82:Z91" si="34">IF(ISNUMBER(MATCH($C82,$O$17:$O$98,0)),MATCH($C82,$O$17:$O$98,0),(((IF(ISNUMBER(MATCH($C82,$N$17:$N$98,0)),MATCH($C82,$N$17:$N$98,0),"")))))</f>
        <v>14</v>
      </c>
      <c r="AA82" s="88" t="str">
        <f t="shared" ref="AA82:AA91" si="35">IF(ISNUMBER(MATCH($C82,$R$17:$R$98,0)),MATCH($C82,$R$17:$R$98,0),(((IF(ISNUMBER(MATCH($C82,$Q$17:$Q$98,0)),MATCH($C82,$Q$17:$Q$98,0),"")))))</f>
        <v/>
      </c>
      <c r="AB82" s="88" t="str">
        <f>IF(ISNUMBER(MATCH($C82,$U$17:$U$98,0)),MATCH($C82,$U$17:$U$98,0),(((IF(ISNUMBER(MATCH($C82,$T$17:$T$98,0)),MATCH($C82,$T$17:$T$98,0),"")))))</f>
        <v/>
      </c>
      <c r="AC82" s="152" t="str">
        <f>IF(ISNUMBER($W82),INDEX($F$17:$G$98,$W82,AC$1),"-")</f>
        <v>qwell</v>
      </c>
      <c r="AD82" s="114" t="str">
        <f>IF(ISNUMBER($X82),INDEX($I$17:$J$98,$X82,AD$1),"-")</f>
        <v>-</v>
      </c>
      <c r="AE82" s="114" t="str">
        <f>IF(ISNUMBER($Y82),INDEX($L$17:$M$98,$Y82,AE$1),"-")</f>
        <v>qwell</v>
      </c>
      <c r="AF82" s="114" t="str">
        <f>IF(ISNUMBER($Z82),INDEX($O$17:$P$98,$Z82,AF$1),"-")</f>
        <v>qwell</v>
      </c>
      <c r="AG82" s="163" t="str">
        <f>IF(ISNUMBER($AA82),INDEX($R$17:$S$98,$AA82,AG$1),"-")</f>
        <v>-</v>
      </c>
      <c r="AH82" s="163" t="str">
        <f>IF(ISNUMBER(AB82),INDEX($U$17:$V$98,AB82,AH$1),"-")</f>
        <v>-</v>
      </c>
      <c r="AI82" s="89"/>
      <c r="AJ82" s="89" t="str">
        <f>IF(ISNUMBER($W82),INDEX($F$17:$G$98,$W82,AJ$1),"-")</f>
        <v>-</v>
      </c>
      <c r="AK82" s="89" t="str">
        <f>IF(ISNUMBER($X82),INDEX($I$17:$J$98,$X82,AK$1),"-")</f>
        <v>-</v>
      </c>
      <c r="AL82" s="89">
        <f>IF(ISNUMBER($Y82),INDEX($L$17:$M$98,$Y82,AL$1),"-")</f>
        <v>1</v>
      </c>
      <c r="AM82" s="89">
        <f>IF(ISNUMBER($Z82),INDEX($O$17:$P$98,$Z82,AM$1),"-")</f>
        <v>0.01</v>
      </c>
      <c r="AN82" s="89" t="str">
        <f>IF(ISNUMBER(AA82),INDEX($R$17:$S$98,AA82,AN$1),"-")</f>
        <v>-</v>
      </c>
      <c r="AO82" s="89" t="str">
        <f>IF(ISNUMBER(AB82),INDEX($U$17:$V$98,AB82,AO$1),"-")</f>
        <v>-</v>
      </c>
      <c r="AP82" s="208" t="s">
        <v>2</v>
      </c>
      <c r="AQ82" s="88">
        <f>IF(INDEX($AC$17:$AI$98,$B82,AU$13)&lt;&gt;"-",MAX(AQ$16:AQ81)+1,0)</f>
        <v>0</v>
      </c>
      <c r="AR82" s="88" t="str">
        <f t="shared" ref="AR82:AR98" si="36">IF(AR81="","",IF($B82&lt;=$AQ$13,$B82,""))</f>
        <v/>
      </c>
      <c r="AS82" s="88" t="str">
        <f t="shared" ref="AS82:AS98" si="37">IF(ISNUMBER($AR82),MATCH(AR82,$AQ$17:$AQ$99,0),"")</f>
        <v/>
      </c>
      <c r="AT82" s="168" t="str">
        <f t="shared" ref="AT82:AT98" si="38">IF(ISNUMBER(AS82),B82,"")</f>
        <v/>
      </c>
      <c r="AU82" s="185" t="str">
        <f>IF(ISNUMBER($AR82),INDEX($AC$17:$AJ$98,$AS82,AU$13),"")</f>
        <v/>
      </c>
      <c r="AV82" s="178" t="str">
        <f>IF(ISNUMBER($AR82),INDEX($AJ$17:$AP$98,$AS82,AU$13),"")</f>
        <v/>
      </c>
      <c r="AW82" s="147"/>
      <c r="AX82" s="146" t="str">
        <f t="shared" ref="AX82:AX98" si="39">INDEX($AU$17:$AV$98,$AW82,AX$16)</f>
        <v/>
      </c>
      <c r="AY82" s="147"/>
      <c r="AZ82" s="185" t="str">
        <f>IF(ISNUMBER($AY82),INDEX($AU$17:$AV$98,$AW82,AZ$13),"")</f>
        <v/>
      </c>
      <c r="BA82" s="178" t="str">
        <f>IF(ISNUMBER($AY82),INDEX($AU$17:$AV$98,$AW82,BA$13),"")</f>
        <v/>
      </c>
      <c r="BB82" s="147"/>
      <c r="BC82" s="146"/>
      <c r="BD82" s="147"/>
      <c r="BE82" s="147"/>
      <c r="BF82" s="147"/>
      <c r="BG82" s="147"/>
      <c r="BH82" s="147"/>
      <c r="BI82" s="147"/>
    </row>
    <row r="83" spans="1:61" ht="9.9499999999999993" customHeight="1" x14ac:dyDescent="0.15">
      <c r="A83" s="147"/>
      <c r="B83" s="84">
        <f t="shared" si="30"/>
        <v>67</v>
      </c>
      <c r="C83" s="125" t="s">
        <v>155</v>
      </c>
      <c r="D83" s="131" t="s">
        <v>2</v>
      </c>
      <c r="E83" s="123"/>
      <c r="F83" s="86" t="s">
        <v>180</v>
      </c>
      <c r="G83" s="91" t="s">
        <v>2</v>
      </c>
      <c r="H83" s="123"/>
      <c r="I83" s="90"/>
      <c r="J83" s="91"/>
      <c r="K83" s="123"/>
      <c r="L83" s="90"/>
      <c r="M83" s="90"/>
      <c r="N83" s="123"/>
      <c r="O83" s="92"/>
      <c r="P83" s="139"/>
      <c r="Q83" s="123"/>
      <c r="R83" s="86"/>
      <c r="S83" s="87"/>
      <c r="T83" s="123"/>
      <c r="U83" s="86"/>
      <c r="V83" s="87"/>
      <c r="W83" s="88">
        <f t="shared" si="31"/>
        <v>70</v>
      </c>
      <c r="X83" s="88" t="str">
        <f t="shared" si="32"/>
        <v/>
      </c>
      <c r="Y83" s="88">
        <f t="shared" si="33"/>
        <v>15</v>
      </c>
      <c r="Z83" s="88">
        <f t="shared" si="34"/>
        <v>15</v>
      </c>
      <c r="AA83" s="88" t="str">
        <f t="shared" si="35"/>
        <v/>
      </c>
      <c r="AB83" s="88" t="str">
        <f>IF(ISNUMBER(MATCH($C83,$U$17:$U$98,0)),MATCH($C83,$U$17:$U$98,0),(((IF(ISNUMBER(MATCH($C83,$T$17:$T$98,0)),MATCH($C83,$T$17:$T$98,0),"")))))</f>
        <v/>
      </c>
      <c r="AC83" s="152" t="str">
        <f>IF(ISNUMBER($W83),INDEX($F$17:$G$98,$W83,AC$1),"-")</f>
        <v>cwell</v>
      </c>
      <c r="AD83" s="114" t="str">
        <f>IF(ISNUMBER($X83),INDEX($I$17:$J$98,$X83,AD$1),"-")</f>
        <v>-</v>
      </c>
      <c r="AE83" s="114" t="str">
        <f>IF(ISNUMBER($Y83),INDEX($L$17:$M$98,$Y83,AE$1),"-")</f>
        <v>cwell</v>
      </c>
      <c r="AF83" s="114" t="str">
        <f>IF(ISNUMBER($Z83),INDEX($O$17:$P$98,$Z83,AF$1),"-")</f>
        <v>cwell</v>
      </c>
      <c r="AG83" s="163" t="str">
        <f>IF(ISNUMBER($AA83),INDEX($R$17:$S$98,$AA83,AG$1),"-")</f>
        <v>-</v>
      </c>
      <c r="AH83" s="163" t="str">
        <f>IF(ISNUMBER(AB83),INDEX($U$17:$V$98,AB83,AH$1),"-")</f>
        <v>-</v>
      </c>
      <c r="AI83" s="89"/>
      <c r="AJ83" s="89" t="str">
        <f>IF(ISNUMBER($W83),INDEX($F$17:$G$98,$W83,AJ$1),"-")</f>
        <v>-</v>
      </c>
      <c r="AK83" s="89" t="str">
        <f>IF(ISNUMBER($X83),INDEX($I$17:$J$98,$X83,AK$1),"-")</f>
        <v>-</v>
      </c>
      <c r="AL83" s="89">
        <f>IF(ISNUMBER($Y83),INDEX($L$17:$M$98,$Y83,AL$1),"-")</f>
        <v>1000</v>
      </c>
      <c r="AM83" s="89">
        <f>IF(ISNUMBER($Z83),INDEX($O$17:$P$98,$Z83,AM$1),"-")</f>
        <v>1000</v>
      </c>
      <c r="AN83" s="89" t="str">
        <f>IF(ISNUMBER(AA83),INDEX($R$17:$S$98,AA83,AN$1),"-")</f>
        <v>-</v>
      </c>
      <c r="AO83" s="89" t="str">
        <f>IF(ISNUMBER(AB83),INDEX($U$17:$V$98,AB83,AO$1),"-")</f>
        <v>-</v>
      </c>
      <c r="AP83" s="208" t="s">
        <v>2</v>
      </c>
      <c r="AQ83" s="88">
        <f>IF(INDEX($AC$17:$AI$98,$B83,AU$13)&lt;&gt;"-",MAX(AQ$16:AQ82)+1,0)</f>
        <v>0</v>
      </c>
      <c r="AR83" s="88" t="str">
        <f t="shared" si="36"/>
        <v/>
      </c>
      <c r="AS83" s="88" t="str">
        <f t="shared" si="37"/>
        <v/>
      </c>
      <c r="AT83" s="168" t="str">
        <f t="shared" si="38"/>
        <v/>
      </c>
      <c r="AU83" s="185" t="str">
        <f>IF(ISNUMBER($AR83),INDEX($AC$17:$AJ$98,$AS83,AU$13),"")</f>
        <v/>
      </c>
      <c r="AV83" s="178" t="str">
        <f>IF(ISNUMBER($AR83),INDEX($AJ$17:$AP$98,$AS83,AU$13),"")</f>
        <v/>
      </c>
      <c r="AW83" s="147"/>
      <c r="AX83" s="146" t="str">
        <f t="shared" si="39"/>
        <v/>
      </c>
      <c r="AY83" s="147"/>
      <c r="AZ83" s="185" t="str">
        <f>IF(ISNUMBER($AY83),INDEX($AU$17:$AV$98,$AW83,AZ$13),"")</f>
        <v/>
      </c>
      <c r="BA83" s="178" t="str">
        <f>IF(ISNUMBER($AY83),INDEX($AU$17:$AV$98,$AW83,BA$13),"")</f>
        <v/>
      </c>
      <c r="BB83" s="147"/>
      <c r="BC83" s="146"/>
      <c r="BD83" s="147"/>
      <c r="BE83" s="147"/>
      <c r="BF83" s="147"/>
      <c r="BG83" s="147"/>
      <c r="BH83" s="147"/>
      <c r="BI83" s="147"/>
    </row>
    <row r="84" spans="1:61" ht="9.9499999999999993" customHeight="1" x14ac:dyDescent="0.15">
      <c r="A84" s="147"/>
      <c r="B84" s="84">
        <f t="shared" si="30"/>
        <v>68</v>
      </c>
      <c r="C84" s="126" t="s">
        <v>187</v>
      </c>
      <c r="D84" s="131"/>
      <c r="E84" s="123"/>
      <c r="F84" s="86" t="s">
        <v>48</v>
      </c>
      <c r="G84" s="91" t="s">
        <v>2</v>
      </c>
      <c r="H84" s="123"/>
      <c r="I84" s="90"/>
      <c r="J84" s="91"/>
      <c r="K84" s="123"/>
      <c r="L84" s="90"/>
      <c r="M84" s="90"/>
      <c r="N84" s="123"/>
      <c r="O84" s="92"/>
      <c r="P84" s="139"/>
      <c r="Q84" s="123"/>
      <c r="R84" s="86"/>
      <c r="S84" s="87"/>
      <c r="T84" s="123"/>
      <c r="U84" s="86"/>
      <c r="V84" s="87"/>
      <c r="W84" s="88">
        <f t="shared" si="31"/>
        <v>71</v>
      </c>
      <c r="X84" s="88" t="str">
        <f t="shared" si="32"/>
        <v/>
      </c>
      <c r="Y84" s="88">
        <f t="shared" si="33"/>
        <v>59</v>
      </c>
      <c r="Z84" s="88">
        <f t="shared" si="34"/>
        <v>39</v>
      </c>
      <c r="AA84" s="88" t="str">
        <f t="shared" si="35"/>
        <v/>
      </c>
      <c r="AB84" s="88" t="str">
        <f>IF(ISNUMBER(MATCH($C84,$U$17:$U$98,0)),MATCH($C84,$U$17:$U$98,0),(((IF(ISNUMBER(MATCH($C84,$T$17:$T$98,0)),MATCH($C84,$T$17:$T$98,0),"")))))</f>
        <v/>
      </c>
      <c r="AC84" s="152" t="str">
        <f>IF(ISNUMBER($W84),INDEX($F$17:$G$98,$W84,AC$1),"-")</f>
        <v>HMOC</v>
      </c>
      <c r="AD84" s="114" t="str">
        <f>IF(ISNUMBER($X84),INDEX($I$17:$J$98,$X84,AD$1),"-")</f>
        <v>-</v>
      </c>
      <c r="AE84" s="114" t="str">
        <f>IF(ISNUMBER($Y84),INDEX($L$17:$M$98,$Y84,AE$1),"-")</f>
        <v>HMOC</v>
      </c>
      <c r="AF84" s="114" t="str">
        <f>IF(ISNUMBER($Z84),INDEX($O$17:$P$98,$Z84,AF$1),"-")</f>
        <v>HMOC</v>
      </c>
      <c r="AG84" s="163" t="str">
        <f>IF(ISNUMBER($AA84),INDEX($R$17:$S$98,$AA84,AG$1),"-")</f>
        <v>-</v>
      </c>
      <c r="AH84" s="163" t="str">
        <f>IF(ISNUMBER(AB84),INDEX($U$17:$V$98,AB84,AH$1),"-")</f>
        <v>-</v>
      </c>
      <c r="AI84" s="89"/>
      <c r="AJ84" s="89" t="str">
        <f>IF(ISNUMBER($W84),INDEX($F$17:$G$98,$W84,AJ$1),"-")</f>
        <v>-</v>
      </c>
      <c r="AK84" s="89" t="str">
        <f>IF(ISNUMBER($X84),INDEX($I$17:$J$98,$X84,AK$1),"-")</f>
        <v>-</v>
      </c>
      <c r="AL84" s="89" t="str">
        <f>IF(ISNUMBER($Y84),INDEX($L$17:$M$98,$Y84,AL$1),"-")</f>
        <v>HMOC</v>
      </c>
      <c r="AM84" s="89" t="str">
        <f>IF(ISNUMBER($Z84),INDEX($O$17:$P$98,$Z84,AM$1),"-")</f>
        <v>HMOC</v>
      </c>
      <c r="AN84" s="89" t="str">
        <f>IF(ISNUMBER(AA84),INDEX($R$17:$S$98,AA84,AN$1),"-")</f>
        <v>-</v>
      </c>
      <c r="AO84" s="89" t="str">
        <f>IF(ISNUMBER(AB84),INDEX($U$17:$V$98,AB84,AO$1),"-")</f>
        <v>-</v>
      </c>
      <c r="AP84" s="208" t="s">
        <v>2</v>
      </c>
      <c r="AQ84" s="88">
        <f>IF(INDEX($AC$17:$AI$98,$B84,AU$13)&lt;&gt;"-",MAX(AQ$16:AQ83)+1,0)</f>
        <v>0</v>
      </c>
      <c r="AR84" s="88" t="str">
        <f t="shared" si="36"/>
        <v/>
      </c>
      <c r="AS84" s="88" t="str">
        <f t="shared" si="37"/>
        <v/>
      </c>
      <c r="AT84" s="168" t="str">
        <f t="shared" si="38"/>
        <v/>
      </c>
      <c r="AU84" s="185" t="str">
        <f>IF(ISNUMBER($AR84),INDEX($AC$17:$AJ$98,$AS84,AU$13),"")</f>
        <v/>
      </c>
      <c r="AV84" s="178" t="str">
        <f>IF(ISNUMBER($AR84),INDEX($AJ$17:$AP$98,$AS84,AU$13),"")</f>
        <v/>
      </c>
      <c r="AW84" s="147"/>
      <c r="AX84" s="146" t="str">
        <f t="shared" si="39"/>
        <v/>
      </c>
      <c r="AY84" s="147"/>
      <c r="AZ84" s="185" t="str">
        <f>IF(ISNUMBER($AY84),INDEX($AU$17:$AV$98,$AW84,AZ$13),"")</f>
        <v/>
      </c>
      <c r="BA84" s="178" t="str">
        <f>IF(ISNUMBER($AY84),INDEX($AU$17:$AV$98,$AW84,BA$13),"")</f>
        <v/>
      </c>
      <c r="BB84" s="147"/>
      <c r="BC84" s="146"/>
      <c r="BD84" s="147"/>
      <c r="BE84" s="147"/>
      <c r="BF84" s="147"/>
      <c r="BG84" s="147"/>
      <c r="BH84" s="147"/>
      <c r="BI84" s="147"/>
    </row>
    <row r="85" spans="1:61" ht="9.9499999999999993" customHeight="1" x14ac:dyDescent="0.15">
      <c r="A85" s="147"/>
      <c r="B85" s="84">
        <f t="shared" si="30"/>
        <v>69</v>
      </c>
      <c r="C85" s="126" t="s">
        <v>191</v>
      </c>
      <c r="D85" s="131"/>
      <c r="E85" s="123"/>
      <c r="F85" s="86" t="s">
        <v>154</v>
      </c>
      <c r="G85" s="91" t="s">
        <v>2</v>
      </c>
      <c r="H85" s="123"/>
      <c r="I85" s="90"/>
      <c r="J85" s="91"/>
      <c r="K85" s="123"/>
      <c r="L85" s="90"/>
      <c r="M85" s="90"/>
      <c r="N85" s="123"/>
      <c r="O85" s="92"/>
      <c r="P85" s="139"/>
      <c r="Q85" s="123"/>
      <c r="R85" s="86"/>
      <c r="S85" s="87"/>
      <c r="T85" s="123"/>
      <c r="U85" s="86"/>
      <c r="V85" s="87"/>
      <c r="W85" s="88">
        <f t="shared" si="31"/>
        <v>72</v>
      </c>
      <c r="X85" s="88" t="str">
        <f t="shared" si="32"/>
        <v/>
      </c>
      <c r="Y85" s="88" t="str">
        <f t="shared" si="33"/>
        <v/>
      </c>
      <c r="Z85" s="88" t="str">
        <f t="shared" si="34"/>
        <v/>
      </c>
      <c r="AA85" s="88" t="str">
        <f t="shared" si="35"/>
        <v/>
      </c>
      <c r="AB85" s="88" t="str">
        <f>IF(ISNUMBER(MATCH($C85,$U$17:$U$98,0)),MATCH($C85,$U$17:$U$98,0),(((IF(ISNUMBER(MATCH($C85,$T$17:$T$98,0)),MATCH($C85,$T$17:$T$98,0),"")))))</f>
        <v/>
      </c>
      <c r="AC85" s="152" t="str">
        <f>IF(ISNUMBER($W85),INDEX($F$17:$G$98,$W85,AC$1),"-")</f>
        <v>MOC</v>
      </c>
      <c r="AD85" s="114" t="str">
        <f>IF(ISNUMBER($X85),INDEX($I$17:$J$98,$X85,AD$1),"-")</f>
        <v>-</v>
      </c>
      <c r="AE85" s="114" t="str">
        <f>IF(ISNUMBER($Y85),INDEX($L$17:$M$98,$Y85,AE$1),"-")</f>
        <v>-</v>
      </c>
      <c r="AF85" s="114" t="str">
        <f>IF(ISNUMBER($Z85),INDEX($O$17:$P$98,$Z85,AF$1),"-")</f>
        <v>-</v>
      </c>
      <c r="AG85" s="163" t="str">
        <f>IF(ISNUMBER($AA85),INDEX($R$17:$S$98,$AA85,AG$1),"-")</f>
        <v>-</v>
      </c>
      <c r="AH85" s="163" t="str">
        <f>IF(ISNUMBER(AB85),INDEX($U$17:$V$98,AB85,AH$1),"-")</f>
        <v>-</v>
      </c>
      <c r="AI85" s="89"/>
      <c r="AJ85" s="89" t="str">
        <f>IF(ISNUMBER($W85),INDEX($F$17:$G$98,$W85,AJ$1),"-")</f>
        <v>-</v>
      </c>
      <c r="AK85" s="89" t="str">
        <f>IF(ISNUMBER($X85),INDEX($I$17:$J$98,$X85,AK$1),"-")</f>
        <v>-</v>
      </c>
      <c r="AL85" s="89" t="str">
        <f>IF(ISNUMBER($Y85),INDEX($L$17:$M$98,$Y85,AL$1),"-")</f>
        <v>-</v>
      </c>
      <c r="AM85" s="89" t="str">
        <f>IF(ISNUMBER($Z85),INDEX($O$17:$P$98,$Z85,AM$1),"-")</f>
        <v>-</v>
      </c>
      <c r="AN85" s="89" t="str">
        <f>IF(ISNUMBER(AA85),INDEX($R$17:$S$98,AA85,AN$1),"-")</f>
        <v>-</v>
      </c>
      <c r="AO85" s="89" t="str">
        <f>IF(ISNUMBER(AB85),INDEX($U$17:$V$98,AB85,AO$1),"-")</f>
        <v>-</v>
      </c>
      <c r="AP85" s="208" t="s">
        <v>2</v>
      </c>
      <c r="AQ85" s="88">
        <f>IF(INDEX($AC$17:$AI$98,$B85,AU$13)&lt;&gt;"-",MAX(AQ$16:AQ84)+1,0)</f>
        <v>0</v>
      </c>
      <c r="AR85" s="88" t="str">
        <f t="shared" si="36"/>
        <v/>
      </c>
      <c r="AS85" s="88" t="str">
        <f t="shared" si="37"/>
        <v/>
      </c>
      <c r="AT85" s="168" t="str">
        <f t="shared" si="38"/>
        <v/>
      </c>
      <c r="AU85" s="185" t="str">
        <f>IF(ISNUMBER($AR85),INDEX($AC$17:$AJ$98,$AS85,AU$13),"")</f>
        <v/>
      </c>
      <c r="AV85" s="178" t="str">
        <f>IF(ISNUMBER($AR85),INDEX($AJ$17:$AP$98,$AS85,AU$13),"")</f>
        <v/>
      </c>
      <c r="AW85" s="147"/>
      <c r="AX85" s="146" t="str">
        <f t="shared" si="39"/>
        <v/>
      </c>
      <c r="AY85" s="147"/>
      <c r="AZ85" s="185" t="str">
        <f>IF(ISNUMBER($AY85),INDEX($AU$17:$AV$98,$AW85,AZ$13),"")</f>
        <v/>
      </c>
      <c r="BA85" s="178" t="str">
        <f>IF(ISNUMBER($AY85),INDEX($AU$17:$AV$98,$AW85,BA$13),"")</f>
        <v/>
      </c>
      <c r="BB85" s="147"/>
      <c r="BC85" s="146"/>
      <c r="BD85" s="147"/>
      <c r="BE85" s="147"/>
      <c r="BF85" s="147"/>
      <c r="BG85" s="147"/>
      <c r="BH85" s="147"/>
      <c r="BI85" s="147"/>
    </row>
    <row r="86" spans="1:61" ht="9.9499999999999993" customHeight="1" x14ac:dyDescent="0.15">
      <c r="A86" s="147"/>
      <c r="B86" s="84">
        <f t="shared" si="30"/>
        <v>70</v>
      </c>
      <c r="C86" s="126" t="s">
        <v>192</v>
      </c>
      <c r="D86" s="131"/>
      <c r="E86" s="123"/>
      <c r="F86" s="86" t="s">
        <v>155</v>
      </c>
      <c r="G86" s="91" t="s">
        <v>2</v>
      </c>
      <c r="H86" s="123"/>
      <c r="I86" s="90"/>
      <c r="J86" s="91"/>
      <c r="K86" s="123"/>
      <c r="L86" s="90"/>
      <c r="M86" s="90"/>
      <c r="N86" s="123"/>
      <c r="O86" s="92"/>
      <c r="P86" s="139"/>
      <c r="Q86" s="123"/>
      <c r="R86" s="86"/>
      <c r="S86" s="87"/>
      <c r="T86" s="123"/>
      <c r="U86" s="86"/>
      <c r="V86" s="87"/>
      <c r="W86" s="88">
        <f t="shared" si="31"/>
        <v>73</v>
      </c>
      <c r="X86" s="88" t="str">
        <f t="shared" si="32"/>
        <v/>
      </c>
      <c r="Y86" s="88" t="str">
        <f t="shared" si="33"/>
        <v/>
      </c>
      <c r="Z86" s="88">
        <f t="shared" si="34"/>
        <v>59</v>
      </c>
      <c r="AA86" s="88" t="str">
        <f t="shared" si="35"/>
        <v/>
      </c>
      <c r="AB86" s="88" t="str">
        <f>IF(ISNUMBER(MATCH($C86,$U$17:$U$98,0)),MATCH($C86,$U$17:$U$98,0),(((IF(ISNUMBER(MATCH($C86,$T$17:$T$98,0)),MATCH($C86,$T$17:$T$98,0),"")))))</f>
        <v/>
      </c>
      <c r="AC86" s="152" t="str">
        <f>IF(ISNUMBER($W86),INDEX($F$17:$G$98,$W86,AC$1),"-")</f>
        <v>FD</v>
      </c>
      <c r="AD86" s="114" t="str">
        <f>IF(ISNUMBER($X86),INDEX($I$17:$J$98,$X86,AD$1),"-")</f>
        <v>-</v>
      </c>
      <c r="AE86" s="114" t="str">
        <f>IF(ISNUMBER($Y86),INDEX($L$17:$M$98,$Y86,AE$1),"-")</f>
        <v>-</v>
      </c>
      <c r="AF86" s="114" t="str">
        <f>IF(ISNUMBER($Z86),INDEX($O$17:$P$98,$Z86,AF$1),"-")</f>
        <v>FD</v>
      </c>
      <c r="AG86" s="163" t="str">
        <f>IF(ISNUMBER($AA86),INDEX($R$17:$S$98,$AA86,AG$1),"-")</f>
        <v>-</v>
      </c>
      <c r="AH86" s="163" t="str">
        <f>IF(ISNUMBER(AB86),INDEX($U$17:$V$98,AB86,AH$1),"-")</f>
        <v>-</v>
      </c>
      <c r="AI86" s="89"/>
      <c r="AJ86" s="89" t="str">
        <f>IF(ISNUMBER($W86),INDEX($F$17:$G$98,$W86,AJ$1),"-")</f>
        <v>-</v>
      </c>
      <c r="AK86" s="89" t="str">
        <f>IF(ISNUMBER($X86),INDEX($I$17:$J$98,$X86,AK$1),"-")</f>
        <v>-</v>
      </c>
      <c r="AL86" s="89" t="str">
        <f>IF(ISNUMBER($Y86),INDEX($L$17:$M$98,$Y86,AL$1),"-")</f>
        <v>-</v>
      </c>
      <c r="AM86" s="89" t="str">
        <f>IF(ISNUMBER($Z86),INDEX($O$17:$P$98,$Z86,AM$1),"-")</f>
        <v>FD</v>
      </c>
      <c r="AN86" s="89" t="str">
        <f>IF(ISNUMBER(AA86),INDEX($R$17:$S$98,AA86,AN$1),"-")</f>
        <v>-</v>
      </c>
      <c r="AO86" s="89" t="str">
        <f>IF(ISNUMBER(AB86),INDEX($U$17:$V$98,AB86,AO$1),"-")</f>
        <v>-</v>
      </c>
      <c r="AP86" s="208" t="s">
        <v>2</v>
      </c>
      <c r="AQ86" s="88">
        <f>IF(INDEX($AC$17:$AI$98,$B86,AU$13)&lt;&gt;"-",MAX(AQ$16:AQ85)+1,0)</f>
        <v>0</v>
      </c>
      <c r="AR86" s="88" t="str">
        <f t="shared" si="36"/>
        <v/>
      </c>
      <c r="AS86" s="88" t="str">
        <f t="shared" si="37"/>
        <v/>
      </c>
      <c r="AT86" s="168" t="str">
        <f t="shared" si="38"/>
        <v/>
      </c>
      <c r="AU86" s="185" t="str">
        <f>IF(ISNUMBER($AR86),INDEX($AC$17:$AJ$98,$AS86,AU$13),"")</f>
        <v/>
      </c>
      <c r="AV86" s="178" t="str">
        <f>IF(ISNUMBER($AR86),INDEX($AJ$17:$AP$98,$AS86,AU$13),"")</f>
        <v/>
      </c>
      <c r="AW86" s="147"/>
      <c r="AX86" s="146" t="str">
        <f t="shared" si="39"/>
        <v/>
      </c>
      <c r="AY86" s="147"/>
      <c r="AZ86" s="185" t="str">
        <f>IF(ISNUMBER($AY86),INDEX($AU$17:$AV$98,$AW86,AZ$13),"")</f>
        <v/>
      </c>
      <c r="BA86" s="178" t="str">
        <f>IF(ISNUMBER($AY86),INDEX($AU$17:$AV$98,$AW86,BA$13),"")</f>
        <v/>
      </c>
      <c r="BB86" s="147"/>
      <c r="BC86" s="146"/>
      <c r="BD86" s="147"/>
      <c r="BE86" s="147"/>
      <c r="BF86" s="147"/>
      <c r="BG86" s="147"/>
      <c r="BH86" s="147"/>
      <c r="BI86" s="147"/>
    </row>
    <row r="87" spans="1:61" ht="9.9499999999999993" customHeight="1" x14ac:dyDescent="0.15">
      <c r="A87" s="147"/>
      <c r="B87" s="84">
        <f t="shared" si="30"/>
        <v>71</v>
      </c>
      <c r="C87" s="126" t="s">
        <v>198</v>
      </c>
      <c r="D87" s="131"/>
      <c r="E87" s="123"/>
      <c r="F87" s="86" t="s">
        <v>187</v>
      </c>
      <c r="G87" s="91" t="s">
        <v>2</v>
      </c>
      <c r="H87" s="123"/>
      <c r="I87" s="90"/>
      <c r="J87" s="91"/>
      <c r="K87" s="123"/>
      <c r="L87" s="90"/>
      <c r="M87" s="90"/>
      <c r="N87" s="123"/>
      <c r="O87" s="92"/>
      <c r="P87" s="139"/>
      <c r="Q87" s="123"/>
      <c r="R87" s="86"/>
      <c r="S87" s="87"/>
      <c r="T87" s="123"/>
      <c r="U87" s="86"/>
      <c r="V87" s="87"/>
      <c r="W87" s="88">
        <f t="shared" si="31"/>
        <v>74</v>
      </c>
      <c r="X87" s="88" t="str">
        <f t="shared" si="32"/>
        <v/>
      </c>
      <c r="Y87" s="88" t="str">
        <f t="shared" si="33"/>
        <v/>
      </c>
      <c r="Z87" s="88" t="str">
        <f t="shared" si="34"/>
        <v/>
      </c>
      <c r="AA87" s="88" t="str">
        <f t="shared" si="35"/>
        <v/>
      </c>
      <c r="AB87" s="88" t="str">
        <f>IF(ISNUMBER(MATCH($C87,$U$17:$U$98,0)),MATCH($C87,$U$17:$U$98,0),(((IF(ISNUMBER(MATCH($C87,$T$17:$T$98,0)),MATCH($C87,$T$17:$T$98,0),"")))))</f>
        <v/>
      </c>
      <c r="AC87" s="152" t="str">
        <f>IF(ISNUMBER($W87),INDEX($F$17:$G$98,$W87,AC$1),"-")</f>
        <v>Utimate</v>
      </c>
      <c r="AD87" s="114" t="str">
        <f>IF(ISNUMBER($X87),INDEX($I$17:$J$98,$X87,AD$1),"-")</f>
        <v>-</v>
      </c>
      <c r="AE87" s="114" t="str">
        <f>IF(ISNUMBER($Y87),INDEX($L$17:$M$98,$Y87,AE$1),"-")</f>
        <v>-</v>
      </c>
      <c r="AF87" s="114" t="str">
        <f>IF(ISNUMBER($Z87),INDEX($O$17:$P$98,$Z87,AF$1),"-")</f>
        <v>-</v>
      </c>
      <c r="AG87" s="163" t="str">
        <f>IF(ISNUMBER($AA87),INDEX($R$17:$S$98,$AA87,AG$1),"-")</f>
        <v>-</v>
      </c>
      <c r="AH87" s="163" t="str">
        <f>IF(ISNUMBER(AB87),INDEX($U$17:$V$98,AB87,AH$1),"-")</f>
        <v>-</v>
      </c>
      <c r="AI87" s="89"/>
      <c r="AJ87" s="89" t="str">
        <f>IF(ISNUMBER($W87),INDEX($F$17:$G$98,$W87,AJ$1),"-")</f>
        <v>-</v>
      </c>
      <c r="AK87" s="89" t="str">
        <f>IF(ISNUMBER($X87),INDEX($I$17:$J$98,$X87,AK$1),"-")</f>
        <v>-</v>
      </c>
      <c r="AL87" s="89" t="str">
        <f>IF(ISNUMBER($Y87),INDEX($L$17:$M$98,$Y87,AL$1),"-")</f>
        <v>-</v>
      </c>
      <c r="AM87" s="89" t="str">
        <f>IF(ISNUMBER($Z87),INDEX($O$17:$P$98,$Z87,AM$1),"-")</f>
        <v>-</v>
      </c>
      <c r="AN87" s="89" t="str">
        <f>IF(ISNUMBER(AA87),INDEX($R$17:$S$98,AA87,AN$1),"-")</f>
        <v>-</v>
      </c>
      <c r="AO87" s="89" t="str">
        <f>IF(ISNUMBER(AB87),INDEX($U$17:$V$98,AB87,AO$1),"-")</f>
        <v>-</v>
      </c>
      <c r="AP87" s="208" t="s">
        <v>2</v>
      </c>
      <c r="AQ87" s="88">
        <f>IF(INDEX($AC$17:$AI$98,$B87,AU$13)&lt;&gt;"-",MAX(AQ$16:AQ86)+1,0)</f>
        <v>0</v>
      </c>
      <c r="AR87" s="88" t="str">
        <f t="shared" si="36"/>
        <v/>
      </c>
      <c r="AS87" s="88" t="str">
        <f t="shared" si="37"/>
        <v/>
      </c>
      <c r="AT87" s="168" t="str">
        <f t="shared" si="38"/>
        <v/>
      </c>
      <c r="AU87" s="185" t="str">
        <f>IF(ISNUMBER($AR87),INDEX($AC$17:$AJ$98,$AS87,AU$13),"")</f>
        <v/>
      </c>
      <c r="AV87" s="178" t="str">
        <f>IF(ISNUMBER($AR87),INDEX($AJ$17:$AP$98,$AS87,AU$13),"")</f>
        <v/>
      </c>
      <c r="AW87" s="147"/>
      <c r="AX87" s="146" t="str">
        <f t="shared" si="39"/>
        <v/>
      </c>
      <c r="AY87" s="147"/>
      <c r="AZ87" s="185" t="str">
        <f>IF(ISNUMBER($AY87),INDEX($AU$17:$AV$98,$AW87,AZ$13),"")</f>
        <v/>
      </c>
      <c r="BA87" s="178" t="str">
        <f>IF(ISNUMBER($AY87),INDEX($AU$17:$AV$98,$AW87,BA$13),"")</f>
        <v/>
      </c>
      <c r="BB87" s="147"/>
      <c r="BC87" s="146"/>
      <c r="BD87" s="147"/>
      <c r="BE87" s="147"/>
      <c r="BF87" s="147"/>
      <c r="BG87" s="147"/>
      <c r="BH87" s="147"/>
      <c r="BI87" s="147"/>
    </row>
    <row r="88" spans="1:61" ht="9.9499999999999993" customHeight="1" x14ac:dyDescent="0.15">
      <c r="A88" s="147"/>
      <c r="B88" s="84">
        <f t="shared" si="30"/>
        <v>72</v>
      </c>
      <c r="C88" s="125" t="s">
        <v>190</v>
      </c>
      <c r="D88" s="131"/>
      <c r="E88" s="123"/>
      <c r="F88" s="86" t="s">
        <v>191</v>
      </c>
      <c r="G88" s="91" t="s">
        <v>2</v>
      </c>
      <c r="H88" s="123"/>
      <c r="I88" s="90"/>
      <c r="J88" s="91"/>
      <c r="K88" s="123"/>
      <c r="L88" s="90"/>
      <c r="M88" s="90"/>
      <c r="N88" s="123"/>
      <c r="O88" s="92"/>
      <c r="P88" s="139"/>
      <c r="Q88" s="123"/>
      <c r="R88" s="86"/>
      <c r="S88" s="87"/>
      <c r="T88" s="123"/>
      <c r="U88" s="86"/>
      <c r="V88" s="87"/>
      <c r="W88" s="88">
        <f t="shared" si="31"/>
        <v>75</v>
      </c>
      <c r="X88" s="88" t="str">
        <f t="shared" si="32"/>
        <v/>
      </c>
      <c r="Y88" s="88" t="str">
        <f t="shared" si="33"/>
        <v/>
      </c>
      <c r="Z88" s="88">
        <f t="shared" si="34"/>
        <v>57</v>
      </c>
      <c r="AA88" s="88" t="str">
        <f t="shared" si="35"/>
        <v/>
      </c>
      <c r="AB88" s="88" t="str">
        <f>IF(ISNUMBER(MATCH($C88,$U$17:$U$98,0)),MATCH($C88,$U$17:$U$98,0),(((IF(ISNUMBER(MATCH($C88,$T$17:$T$98,0)),MATCH($C88,$T$17:$T$98,0),"")))))</f>
        <v/>
      </c>
      <c r="AC88" s="152" t="str">
        <f>IF(ISNUMBER($W88),INDEX($F$17:$G$98,$W88,AC$1),"-")</f>
        <v>ss</v>
      </c>
      <c r="AD88" s="114" t="str">
        <f>IF(ISNUMBER($X88),INDEX($I$17:$J$98,$X88,AD$1),"-")</f>
        <v>-</v>
      </c>
      <c r="AE88" s="114" t="str">
        <f>IF(ISNUMBER($Y88),INDEX($L$17:$M$98,$Y88,AE$1),"-")</f>
        <v>-</v>
      </c>
      <c r="AF88" s="114" t="str">
        <f>IF(ISNUMBER($Z88),INDEX($O$17:$P$98,$Z88,AF$1),"-")</f>
        <v>ss</v>
      </c>
      <c r="AG88" s="163" t="str">
        <f>IF(ISNUMBER($AA88),INDEX($R$17:$S$98,$AA88,AG$1),"-")</f>
        <v>-</v>
      </c>
      <c r="AH88" s="163" t="str">
        <f>IF(ISNUMBER(AB88),INDEX($U$17:$V$98,AB88,AH$1),"-")</f>
        <v>-</v>
      </c>
      <c r="AI88" s="89"/>
      <c r="AJ88" s="89" t="str">
        <f>IF(ISNUMBER($W88),INDEX($F$17:$G$98,$W88,AJ$1),"-")</f>
        <v>-</v>
      </c>
      <c r="AK88" s="89" t="str">
        <f>IF(ISNUMBER($X88),INDEX($I$17:$J$98,$X88,AK$1),"-")</f>
        <v>-</v>
      </c>
      <c r="AL88" s="89" t="str">
        <f>IF(ISNUMBER($Y88),INDEX($L$17:$M$98,$Y88,AL$1),"-")</f>
        <v>-</v>
      </c>
      <c r="AM88" s="89">
        <f>IF(ISNUMBER($Z88),INDEX($O$17:$P$98,$Z88,AM$1),"-")</f>
        <v>0</v>
      </c>
      <c r="AN88" s="89" t="str">
        <f>IF(ISNUMBER(AA88),INDEX($R$17:$S$98,AA88,AN$1),"-")</f>
        <v>-</v>
      </c>
      <c r="AO88" s="89" t="str">
        <f>IF(ISNUMBER(AB88),INDEX($U$17:$V$98,AB88,AO$1),"-")</f>
        <v>-</v>
      </c>
      <c r="AP88" s="208" t="s">
        <v>2</v>
      </c>
      <c r="AQ88" s="88">
        <f>IF(INDEX($AC$17:$AI$98,$B88,AU$13)&lt;&gt;"-",MAX(AQ$16:AQ87)+1,0)</f>
        <v>0</v>
      </c>
      <c r="AR88" s="88" t="str">
        <f t="shared" si="36"/>
        <v/>
      </c>
      <c r="AS88" s="88" t="str">
        <f t="shared" si="37"/>
        <v/>
      </c>
      <c r="AT88" s="168" t="str">
        <f t="shared" si="38"/>
        <v/>
      </c>
      <c r="AU88" s="185" t="str">
        <f>IF(ISNUMBER($AR88),INDEX($AC$17:$AJ$98,$AS88,AU$13),"")</f>
        <v/>
      </c>
      <c r="AV88" s="178" t="str">
        <f>IF(ISNUMBER($AR88),INDEX($AJ$17:$AP$98,$AS88,AU$13),"")</f>
        <v/>
      </c>
      <c r="AW88" s="147"/>
      <c r="AX88" s="146" t="str">
        <f t="shared" si="39"/>
        <v/>
      </c>
      <c r="AY88" s="147"/>
      <c r="AZ88" s="185" t="str">
        <f>IF(ISNUMBER($AY88),INDEX($AU$17:$AV$98,$AW88,AZ$13),"")</f>
        <v/>
      </c>
      <c r="BA88" s="178" t="str">
        <f>IF(ISNUMBER($AY88),INDEX($AU$17:$AV$98,$AW88,BA$13),"")</f>
        <v/>
      </c>
      <c r="BB88" s="147"/>
      <c r="BC88" s="146"/>
      <c r="BD88" s="147"/>
      <c r="BE88" s="147"/>
      <c r="BF88" s="147"/>
      <c r="BG88" s="147"/>
      <c r="BH88" s="147"/>
      <c r="BI88" s="147"/>
    </row>
    <row r="89" spans="1:61" ht="9.9499999999999993" customHeight="1" x14ac:dyDescent="0.15">
      <c r="A89" s="147"/>
      <c r="B89" s="84">
        <f t="shared" si="30"/>
        <v>73</v>
      </c>
      <c r="C89" s="125" t="s">
        <v>189</v>
      </c>
      <c r="D89" s="131"/>
      <c r="E89" s="123"/>
      <c r="F89" s="86" t="s">
        <v>192</v>
      </c>
      <c r="G89" s="91" t="s">
        <v>2</v>
      </c>
      <c r="H89" s="123"/>
      <c r="I89" s="90"/>
      <c r="J89" s="91"/>
      <c r="K89" s="123"/>
      <c r="L89" s="90"/>
      <c r="M89" s="90"/>
      <c r="N89" s="123"/>
      <c r="O89" s="92"/>
      <c r="P89" s="139"/>
      <c r="Q89" s="123"/>
      <c r="R89" s="86"/>
      <c r="S89" s="87"/>
      <c r="T89" s="123"/>
      <c r="U89" s="86"/>
      <c r="V89" s="87"/>
      <c r="W89" s="88">
        <f t="shared" si="31"/>
        <v>76</v>
      </c>
      <c r="X89" s="88" t="str">
        <f t="shared" si="32"/>
        <v/>
      </c>
      <c r="Y89" s="88" t="str">
        <f t="shared" si="33"/>
        <v/>
      </c>
      <c r="Z89" s="88">
        <f t="shared" si="34"/>
        <v>58</v>
      </c>
      <c r="AA89" s="88" t="str">
        <f t="shared" si="35"/>
        <v/>
      </c>
      <c r="AB89" s="88" t="str">
        <f>IF(ISNUMBER(MATCH($C89,$U$17:$U$98,0)),MATCH($C89,$U$17:$U$98,0),(((IF(ISNUMBER(MATCH($C89,$T$17:$T$98,0)),MATCH($C89,$T$17:$T$98,0),"")))))</f>
        <v/>
      </c>
      <c r="AC89" s="152" t="str">
        <f>IF(ISNUMBER($W89),INDEX($F$17:$G$98,$W89,AC$1),"-")</f>
        <v>sy</v>
      </c>
      <c r="AD89" s="114" t="str">
        <f>IF(ISNUMBER($X89),INDEX($I$17:$J$98,$X89,AD$1),"-")</f>
        <v>-</v>
      </c>
      <c r="AE89" s="114" t="str">
        <f>IF(ISNUMBER($Y89),INDEX($L$17:$M$98,$Y89,AE$1),"-")</f>
        <v>-</v>
      </c>
      <c r="AF89" s="114" t="str">
        <f>IF(ISNUMBER($Z89),INDEX($O$17:$P$98,$Z89,AF$1),"-")</f>
        <v>sy</v>
      </c>
      <c r="AG89" s="163" t="str">
        <f>IF(ISNUMBER($AA89),INDEX($R$17:$S$98,$AA89,AG$1),"-")</f>
        <v>-</v>
      </c>
      <c r="AH89" s="163" t="str">
        <f>IF(ISNUMBER(AB89),INDEX($U$17:$V$98,AB89,AH$1),"-")</f>
        <v>-</v>
      </c>
      <c r="AI89" s="89"/>
      <c r="AJ89" s="89">
        <f>IF(ISNUMBER($W89),INDEX($F$17:$G$98,$W89,AJ$1),"-")</f>
        <v>0</v>
      </c>
      <c r="AK89" s="89" t="str">
        <f>IF(ISNUMBER($X89),INDEX($I$17:$J$98,$X89,AK$1),"-")</f>
        <v>-</v>
      </c>
      <c r="AL89" s="89" t="str">
        <f>IF(ISNUMBER($Y89),INDEX($L$17:$M$98,$Y89,AL$1),"-")</f>
        <v>-</v>
      </c>
      <c r="AM89" s="89">
        <f>IF(ISNUMBER($Z89),INDEX($O$17:$P$98,$Z89,AM$1),"-")</f>
        <v>0</v>
      </c>
      <c r="AN89" s="89" t="str">
        <f>IF(ISNUMBER(AA89),INDEX($R$17:$S$98,AA89,AN$1),"-")</f>
        <v>-</v>
      </c>
      <c r="AO89" s="89" t="str">
        <f>IF(ISNUMBER(AB89),INDEX($U$17:$V$98,AB89,AO$1),"-")</f>
        <v>-</v>
      </c>
      <c r="AP89" s="208" t="s">
        <v>2</v>
      </c>
      <c r="AQ89" s="88">
        <f>IF(INDEX($AC$17:$AI$98,$B89,AU$13)&lt;&gt;"-",MAX(AQ$16:AQ88)+1,0)</f>
        <v>0</v>
      </c>
      <c r="AR89" s="88" t="str">
        <f t="shared" si="36"/>
        <v/>
      </c>
      <c r="AS89" s="88" t="str">
        <f t="shared" si="37"/>
        <v/>
      </c>
      <c r="AT89" s="168" t="str">
        <f t="shared" si="38"/>
        <v/>
      </c>
      <c r="AU89" s="185" t="str">
        <f>IF(ISNUMBER($AR89),INDEX($AC$17:$AJ$98,$AS89,AU$13),"")</f>
        <v/>
      </c>
      <c r="AV89" s="178" t="str">
        <f>IF(ISNUMBER($AR89),INDEX($AJ$17:$AP$98,$AS89,AU$13),"")</f>
        <v/>
      </c>
      <c r="AW89" s="147"/>
      <c r="AX89" s="146" t="str">
        <f t="shared" si="39"/>
        <v/>
      </c>
      <c r="AY89" s="147"/>
      <c r="AZ89" s="185" t="str">
        <f>IF(ISNUMBER($AY89),INDEX($AU$17:$AV$98,$AW89,AZ$13),"")</f>
        <v/>
      </c>
      <c r="BA89" s="178" t="str">
        <f>IF(ISNUMBER($AY89),INDEX($AU$17:$AV$98,$AW89,BA$13),"")</f>
        <v/>
      </c>
      <c r="BB89" s="147"/>
      <c r="BC89" s="146"/>
      <c r="BD89" s="147"/>
      <c r="BE89" s="147"/>
      <c r="BF89" s="147"/>
      <c r="BG89" s="147"/>
      <c r="BH89" s="147"/>
      <c r="BI89" s="147"/>
    </row>
    <row r="90" spans="1:61" ht="9.9499999999999993" customHeight="1" x14ac:dyDescent="0.15">
      <c r="A90" s="147"/>
      <c r="B90" s="84">
        <f t="shared" si="30"/>
        <v>74</v>
      </c>
      <c r="C90" s="85" t="s">
        <v>202</v>
      </c>
      <c r="D90" s="131"/>
      <c r="E90" s="123"/>
      <c r="F90" s="86" t="s">
        <v>198</v>
      </c>
      <c r="G90" s="91" t="s">
        <v>2</v>
      </c>
      <c r="H90" s="123"/>
      <c r="I90" s="90"/>
      <c r="J90" s="91"/>
      <c r="K90" s="123"/>
      <c r="L90" s="90"/>
      <c r="M90" s="90"/>
      <c r="N90" s="123"/>
      <c r="O90" s="92"/>
      <c r="P90" s="139"/>
      <c r="Q90" s="123"/>
      <c r="R90" s="86"/>
      <c r="S90" s="87"/>
      <c r="T90" s="123"/>
      <c r="U90" s="86"/>
      <c r="V90" s="87"/>
      <c r="W90" s="88">
        <f t="shared" si="31"/>
        <v>77</v>
      </c>
      <c r="X90" s="88" t="str">
        <f t="shared" si="32"/>
        <v/>
      </c>
      <c r="Y90" s="88" t="str">
        <f t="shared" si="33"/>
        <v/>
      </c>
      <c r="Z90" s="88" t="str">
        <f t="shared" si="34"/>
        <v/>
      </c>
      <c r="AA90" s="88" t="str">
        <f t="shared" si="35"/>
        <v/>
      </c>
      <c r="AB90" s="88" t="str">
        <f>IF(ISNUMBER(MATCH($C90,$U$17:$U$98,0)),MATCH($C90,$U$17:$U$98,0),(((IF(ISNUMBER(MATCH($C90,$T$17:$T$98,0)),MATCH($C90,$T$17:$T$98,0),"")))))</f>
        <v/>
      </c>
      <c r="AC90" s="152" t="str">
        <f>IF(ISNUMBER($W90),INDEX($F$17:$G$98,$W90,AC$1),"-")</f>
        <v>kstp</v>
      </c>
      <c r="AD90" s="114" t="str">
        <f>IF(ISNUMBER($X90),INDEX($I$17:$J$98,$X90,AD$1),"-")</f>
        <v>-</v>
      </c>
      <c r="AE90" s="114" t="str">
        <f>IF(ISNUMBER($Y90),INDEX($L$17:$M$98,$Y90,AE$1),"-")</f>
        <v>-</v>
      </c>
      <c r="AF90" s="114" t="str">
        <f>IF(ISNUMBER($Z90),INDEX($O$17:$P$98,$Z90,AF$1),"-")</f>
        <v>-</v>
      </c>
      <c r="AG90" s="163" t="str">
        <f>IF(ISNUMBER($AA90),INDEX($R$17:$S$98,$AA90,AG$1),"-")</f>
        <v>-</v>
      </c>
      <c r="AH90" s="163" t="str">
        <f>IF(ISNUMBER(AB90),INDEX($U$17:$V$98,AB90,AH$1),"-")</f>
        <v>-</v>
      </c>
      <c r="AI90" s="89"/>
      <c r="AJ90" s="89" t="str">
        <f>IF(ISNUMBER($W90),INDEX($F$17:$G$98,$W90,AJ$1),"-")</f>
        <v>-</v>
      </c>
      <c r="AK90" s="89" t="str">
        <f>IF(ISNUMBER($X90),INDEX($I$17:$J$98,$X90,AK$1),"-")</f>
        <v>-</v>
      </c>
      <c r="AL90" s="89" t="str">
        <f>IF(ISNUMBER($Y90),INDEX($L$17:$M$98,$Y90,AL$1),"-")</f>
        <v>-</v>
      </c>
      <c r="AM90" s="89" t="str">
        <f>IF(ISNUMBER($Z90),INDEX($O$17:$P$98,$Z90,AM$1),"-")</f>
        <v>-</v>
      </c>
      <c r="AN90" s="89" t="str">
        <f>IF(ISNUMBER(AA90),INDEX($R$17:$S$98,AA90,AN$1),"-")</f>
        <v>-</v>
      </c>
      <c r="AO90" s="89" t="str">
        <f>IF(ISNUMBER(AB90),INDEX($U$17:$V$98,AB90,AO$1),"-")</f>
        <v>-</v>
      </c>
      <c r="AP90" s="208" t="s">
        <v>2</v>
      </c>
      <c r="AQ90" s="88">
        <f>IF(INDEX($AC$17:$AI$98,$B90,AU$13)&lt;&gt;"-",MAX(AQ$16:AQ89)+1,0)</f>
        <v>0</v>
      </c>
      <c r="AR90" s="88" t="str">
        <f t="shared" si="36"/>
        <v/>
      </c>
      <c r="AS90" s="88" t="str">
        <f t="shared" si="37"/>
        <v/>
      </c>
      <c r="AT90" s="168" t="str">
        <f t="shared" si="38"/>
        <v/>
      </c>
      <c r="AU90" s="185" t="str">
        <f>IF(ISNUMBER($AR90),INDEX($AC$17:$AJ$98,$AS90,AU$13),"")</f>
        <v/>
      </c>
      <c r="AV90" s="178" t="str">
        <f>IF(ISNUMBER($AR90),INDEX($AJ$17:$AP$98,$AS90,AU$13),"")</f>
        <v/>
      </c>
      <c r="AW90" s="147"/>
      <c r="AX90" s="146" t="str">
        <f t="shared" si="39"/>
        <v/>
      </c>
      <c r="AY90" s="147"/>
      <c r="AZ90" s="185" t="str">
        <f>IF(ISNUMBER($AY90),INDEX($AU$17:$AV$98,$AW90,AZ$13),"")</f>
        <v/>
      </c>
      <c r="BA90" s="178" t="str">
        <f>IF(ISNUMBER($AY90),INDEX($AU$17:$AV$98,$AW90,BA$13),"")</f>
        <v/>
      </c>
      <c r="BB90" s="147"/>
      <c r="BC90" s="146"/>
      <c r="BD90" s="147"/>
      <c r="BE90" s="147"/>
      <c r="BF90" s="147"/>
      <c r="BG90" s="147"/>
      <c r="BH90" s="147"/>
      <c r="BI90" s="147"/>
    </row>
    <row r="91" spans="1:61" ht="9.9499999999999993" customHeight="1" x14ac:dyDescent="0.15">
      <c r="A91" s="147"/>
      <c r="B91" s="84">
        <f t="shared" si="30"/>
        <v>75</v>
      </c>
      <c r="C91" s="85" t="s">
        <v>203</v>
      </c>
      <c r="D91" s="131" t="s">
        <v>2</v>
      </c>
      <c r="E91" s="123"/>
      <c r="F91" s="86" t="s">
        <v>190</v>
      </c>
      <c r="G91" s="91" t="s">
        <v>2</v>
      </c>
      <c r="H91" s="123"/>
      <c r="I91" s="90"/>
      <c r="J91" s="91"/>
      <c r="K91" s="123"/>
      <c r="L91" s="90"/>
      <c r="M91" s="90"/>
      <c r="N91" s="123"/>
      <c r="O91" s="92"/>
      <c r="P91" s="139"/>
      <c r="Q91" s="123"/>
      <c r="R91" s="86"/>
      <c r="S91" s="87"/>
      <c r="T91" s="123"/>
      <c r="U91" s="86"/>
      <c r="V91" s="87"/>
      <c r="W91" s="88">
        <f t="shared" si="31"/>
        <v>78</v>
      </c>
      <c r="X91" s="88" t="str">
        <f t="shared" si="32"/>
        <v/>
      </c>
      <c r="Y91" s="88" t="str">
        <f t="shared" si="33"/>
        <v/>
      </c>
      <c r="Z91" s="88" t="str">
        <f t="shared" si="34"/>
        <v/>
      </c>
      <c r="AA91" s="88" t="str">
        <f t="shared" si="35"/>
        <v/>
      </c>
      <c r="AB91" s="88" t="str">
        <f>IF(ISNUMBER(MATCH($C91,$U$17:$U$98,0)),MATCH($C91,$U$17:$U$98,0),(((IF(ISNUMBER(MATCH($C91,$T$17:$T$98,0)),MATCH($C91,$T$17:$T$98,0),"")))))</f>
        <v/>
      </c>
      <c r="AC91" s="152" t="str">
        <f>IF(ISNUMBER($W91),INDEX($F$17:$G$98,$W91,AC$1),"-")</f>
        <v>kper</v>
      </c>
      <c r="AD91" s="114" t="str">
        <f>IF(ISNUMBER($X91),INDEX($I$17:$J$98,$X91,AD$1),"-")</f>
        <v>-</v>
      </c>
      <c r="AE91" s="114" t="str">
        <f>IF(ISNUMBER($Y91),INDEX($L$17:$M$98,$Y91,AE$1),"-")</f>
        <v>-</v>
      </c>
      <c r="AF91" s="114" t="str">
        <f>IF(ISNUMBER($Z91),INDEX($O$17:$P$98,$Z91,AF$1),"-")</f>
        <v>-</v>
      </c>
      <c r="AG91" s="163" t="str">
        <f>IF(ISNUMBER($AA91),INDEX($R$17:$S$98,$AA91,AG$1),"-")</f>
        <v>-</v>
      </c>
      <c r="AH91" s="163" t="str">
        <f>IF(ISNUMBER(AB91),INDEX($U$17:$V$98,AB91,AH$1),"-")</f>
        <v>-</v>
      </c>
      <c r="AI91" s="89"/>
      <c r="AJ91" s="89" t="str">
        <f>IF(ISNUMBER($W91),INDEX($F$17:$G$98,$W91,AJ$1),"-")</f>
        <v>-</v>
      </c>
      <c r="AK91" s="89" t="str">
        <f>IF(ISNUMBER($X91),INDEX($I$17:$J$98,$X91,AK$1),"-")</f>
        <v>-</v>
      </c>
      <c r="AL91" s="89" t="str">
        <f>IF(ISNUMBER($Y91),INDEX($L$17:$M$98,$Y91,AL$1),"-")</f>
        <v>-</v>
      </c>
      <c r="AM91" s="89" t="str">
        <f>IF(ISNUMBER($Z91),INDEX($O$17:$P$98,$Z91,AM$1),"-")</f>
        <v>-</v>
      </c>
      <c r="AN91" s="89" t="str">
        <f>IF(ISNUMBER(AA91),INDEX($R$17:$S$98,AA91,AN$1),"-")</f>
        <v>-</v>
      </c>
      <c r="AO91" s="89" t="str">
        <f>IF(ISNUMBER(AB91),INDEX($U$17:$V$98,AB91,AO$1),"-")</f>
        <v>-</v>
      </c>
      <c r="AP91" s="208" t="s">
        <v>2</v>
      </c>
      <c r="AQ91" s="88">
        <f>IF(INDEX($AC$17:$AI$98,$B91,AU$13)&lt;&gt;"-",MAX(AQ$16:AQ90)+1,0)</f>
        <v>0</v>
      </c>
      <c r="AR91" s="88" t="str">
        <f t="shared" si="36"/>
        <v/>
      </c>
      <c r="AS91" s="88" t="str">
        <f t="shared" si="37"/>
        <v/>
      </c>
      <c r="AT91" s="168" t="str">
        <f t="shared" si="38"/>
        <v/>
      </c>
      <c r="AU91" s="185" t="str">
        <f>IF(ISNUMBER($AR91),INDEX($AC$17:$AJ$98,$AS91,AU$13),"")</f>
        <v/>
      </c>
      <c r="AV91" s="178" t="str">
        <f>IF(ISNUMBER($AR91),INDEX($AJ$17:$AP$98,$AS91,AU$13),"")</f>
        <v/>
      </c>
      <c r="AW91" s="147"/>
      <c r="AX91" s="146" t="str">
        <f t="shared" si="39"/>
        <v/>
      </c>
      <c r="AY91" s="147"/>
      <c r="AZ91" s="185" t="str">
        <f>IF(ISNUMBER($AY91),INDEX($AU$17:$AV$98,$AW91,AZ$13),"")</f>
        <v/>
      </c>
      <c r="BA91" s="178" t="str">
        <f>IF(ISNUMBER($AY91),INDEX($AU$17:$AV$98,$AW91,BA$13),"")</f>
        <v/>
      </c>
      <c r="BB91" s="147"/>
      <c r="BC91" s="146"/>
      <c r="BD91" s="147"/>
      <c r="BE91" s="147"/>
      <c r="BF91" s="147"/>
      <c r="BG91" s="147"/>
      <c r="BH91" s="147"/>
      <c r="BI91" s="147"/>
    </row>
    <row r="92" spans="1:61" ht="9.9499999999999993" customHeight="1" x14ac:dyDescent="0.15">
      <c r="A92" s="147"/>
      <c r="B92" s="84">
        <f t="shared" si="30"/>
        <v>76</v>
      </c>
      <c r="C92" s="85" t="s">
        <v>209</v>
      </c>
      <c r="D92" s="131"/>
      <c r="E92" s="123"/>
      <c r="F92" s="86" t="s">
        <v>189</v>
      </c>
      <c r="G92" s="91"/>
      <c r="H92" s="123"/>
      <c r="I92" s="90"/>
      <c r="J92" s="91"/>
      <c r="K92" s="123"/>
      <c r="L92" s="90"/>
      <c r="M92" s="90"/>
      <c r="N92" s="123"/>
      <c r="O92" s="92"/>
      <c r="P92" s="139"/>
      <c r="Q92" s="123"/>
      <c r="R92" s="86"/>
      <c r="S92" s="87"/>
      <c r="T92" s="123"/>
      <c r="U92" s="86"/>
      <c r="V92" s="87"/>
      <c r="W92" s="88"/>
      <c r="X92" s="88"/>
      <c r="Y92" s="88"/>
      <c r="Z92" s="88" t="str">
        <f t="shared" ref="Z92:Z98" si="40">IF(ISNUMBER(MATCH(C92,$O$17:$O$98,0)),MATCH(C92,$O$17:$O$98,0),(((IF(ISNUMBER(MATCH(C92,$N$17:$N$98,0)),MATCH(C92,$N$17:$N$98,0),"")))))</f>
        <v/>
      </c>
      <c r="AA92" s="88">
        <f t="shared" ref="AA92:AA98" si="41">IF(ISNUMBER(MATCH(C92,$R$17:$R$98,0)),MATCH(C92,$R$17:$R$98,0),(((IF(ISNUMBER(MATCH(C92,$Q$17:$Q$98,0)),MATCH(C92,$Q$17:$Q$98,0),"")))))</f>
        <v>17</v>
      </c>
      <c r="AB92" s="88" t="str">
        <f>IF(ISNUMBER(MATCH($C92,$U$17:$U$98,0)),MATCH($C92,$U$17:$U$98,0),(((IF(ISNUMBER(MATCH($C92,$T$17:$T$98,0)),MATCH($C92,$T$17:$T$98,0),"")))))</f>
        <v/>
      </c>
      <c r="AC92" s="152" t="str">
        <f>IF(ISNUMBER($W92),INDEX($F$17:$G$98,$W92,AC$1),"-")</f>
        <v>-</v>
      </c>
      <c r="AD92" s="114" t="str">
        <f>IF(ISNUMBER($X92),INDEX($I$17:$J$98,$X92,AD$1),"-")</f>
        <v>-</v>
      </c>
      <c r="AE92" s="114" t="str">
        <f>IF(ISNUMBER($Y92),INDEX($L$17:$M$98,$Y92,AE$1),"-")</f>
        <v>-</v>
      </c>
      <c r="AF92" s="114" t="str">
        <f>IF(ISNUMBER($Z92),INDEX($O$17:$P$98,$Z92,AF$1),"-")</f>
        <v>-</v>
      </c>
      <c r="AG92" s="163" t="str">
        <f>IF(ISNUMBER($AA92),INDEX($R$17:$S$98,$AA92,AG$1),"-")</f>
        <v>obs_xloc</v>
      </c>
      <c r="AH92" s="163" t="str">
        <f>IF(ISNUMBER(AB92),INDEX($U$17:$V$98,AB92,AH$1),"-")</f>
        <v>-</v>
      </c>
      <c r="AI92" s="89"/>
      <c r="AJ92" s="89" t="str">
        <f>IF(ISNUMBER($W92),INDEX($F$17:$G$98,$W92,AJ$1),"-")</f>
        <v>-</v>
      </c>
      <c r="AK92" s="89" t="str">
        <f>IF(ISNUMBER($X92),INDEX($I$17:$J$98,$X92,AK$1),"-")</f>
        <v>-</v>
      </c>
      <c r="AL92" s="89" t="str">
        <f>IF(ISNUMBER($Y92),INDEX($L$17:$M$98,$Y92,AL$1),"-")</f>
        <v>-</v>
      </c>
      <c r="AM92" s="89" t="str">
        <f>IF(ISNUMBER($Z92),INDEX($O$17:$P$98,$Z92,AM$1),"-")</f>
        <v>-</v>
      </c>
      <c r="AN92" s="89">
        <f>IF(ISNUMBER(AA92),INDEX($R$17:$S$98,AA92,AN$1),"-")</f>
        <v>8</v>
      </c>
      <c r="AO92" s="89" t="str">
        <f>IF(ISNUMBER(AB92),INDEX($U$17:$V$98,AB92,AO$1),"-")</f>
        <v>-</v>
      </c>
      <c r="AP92" s="208" t="s">
        <v>2</v>
      </c>
      <c r="AQ92" s="88">
        <f>IF(INDEX($AC$17:$AI$98,$B92,AU$13)&lt;&gt;"-",MAX(AQ$16:AQ91)+1,0)</f>
        <v>0</v>
      </c>
      <c r="AR92" s="88" t="str">
        <f t="shared" si="36"/>
        <v/>
      </c>
      <c r="AS92" s="88" t="str">
        <f t="shared" si="37"/>
        <v/>
      </c>
      <c r="AT92" s="168" t="str">
        <f t="shared" si="38"/>
        <v/>
      </c>
      <c r="AU92" s="185" t="str">
        <f>IF(ISNUMBER($AR92),INDEX($AC$17:$AJ$98,$AS92,AU$13),"")</f>
        <v/>
      </c>
      <c r="AV92" s="178" t="str">
        <f>IF(ISNUMBER($AR92),INDEX($AJ$17:$AP$98,$AS92,AU$13),"")</f>
        <v/>
      </c>
      <c r="AW92" s="147"/>
      <c r="AX92" s="146" t="str">
        <f t="shared" si="39"/>
        <v/>
      </c>
      <c r="AY92" s="147"/>
      <c r="AZ92" s="185" t="str">
        <f>IF(ISNUMBER($AY92),INDEX($AU$17:$AV$98,$AW92,AZ$13),"")</f>
        <v/>
      </c>
      <c r="BA92" s="178" t="str">
        <f>IF(ISNUMBER($AY92),INDEX($AU$17:$AV$98,$AW92,BA$13),"")</f>
        <v/>
      </c>
      <c r="BB92" s="147"/>
      <c r="BC92" s="146"/>
      <c r="BD92" s="147"/>
      <c r="BE92" s="147"/>
      <c r="BF92" s="147"/>
      <c r="BG92" s="147"/>
      <c r="BH92" s="147"/>
      <c r="BI92" s="147"/>
    </row>
    <row r="93" spans="1:61" ht="9.9499999999999993" customHeight="1" x14ac:dyDescent="0.15">
      <c r="A93" s="147" t="s">
        <v>221</v>
      </c>
      <c r="B93" s="84">
        <f t="shared" si="30"/>
        <v>77</v>
      </c>
      <c r="C93" s="85" t="s">
        <v>208</v>
      </c>
      <c r="D93" s="131"/>
      <c r="E93" s="123"/>
      <c r="F93" s="86" t="s">
        <v>202</v>
      </c>
      <c r="G93" s="91" t="s">
        <v>2</v>
      </c>
      <c r="H93" s="123"/>
      <c r="I93" s="90"/>
      <c r="J93" s="91"/>
      <c r="K93" s="123"/>
      <c r="L93" s="90"/>
      <c r="M93" s="90"/>
      <c r="N93" s="123"/>
      <c r="O93" s="92"/>
      <c r="P93" s="139"/>
      <c r="Q93" s="123"/>
      <c r="R93" s="86"/>
      <c r="S93" s="87"/>
      <c r="T93" s="123"/>
      <c r="U93" s="86"/>
      <c r="V93" s="87"/>
      <c r="W93" s="88"/>
      <c r="X93" s="88"/>
      <c r="Y93" s="88"/>
      <c r="Z93" s="88" t="str">
        <f t="shared" si="40"/>
        <v/>
      </c>
      <c r="AA93" s="88">
        <f t="shared" si="41"/>
        <v>16</v>
      </c>
      <c r="AB93" s="88" t="str">
        <f>IF(ISNUMBER(MATCH($C93,$U$17:$U$98,0)),MATCH($C93,$U$17:$U$98,0),(((IF(ISNUMBER(MATCH($C93,$T$17:$T$98,0)),MATCH($C93,$T$17:$T$98,0),"")))))</f>
        <v/>
      </c>
      <c r="AC93" s="152" t="str">
        <f>IF(ISNUMBER($W93),INDEX($F$17:$G$98,$W93,AC$1),"-")</f>
        <v>-</v>
      </c>
      <c r="AD93" s="114" t="str">
        <f>IF(ISNUMBER($X93),INDEX($I$17:$J$98,$X93,AD$1),"-")</f>
        <v>-</v>
      </c>
      <c r="AE93" s="114" t="str">
        <f>IF(ISNUMBER($Y93),INDEX($L$17:$M$98,$Y93,AE$1),"-")</f>
        <v>-</v>
      </c>
      <c r="AF93" s="114" t="str">
        <f>IF(ISNUMBER($Z93),INDEX($O$17:$P$98,$Z93,AF$1),"-")</f>
        <v>-</v>
      </c>
      <c r="AG93" s="163" t="str">
        <f>IF(ISNUMBER($AA93),INDEX($R$17:$S$98,$AA93,AG$1),"-")</f>
        <v>total_time</v>
      </c>
      <c r="AH93" s="163" t="str">
        <f>IF(ISNUMBER(AB93),INDEX($U$17:$V$98,AB93,AH$1),"-")</f>
        <v>-</v>
      </c>
      <c r="AI93" s="89"/>
      <c r="AJ93" s="89" t="str">
        <f>IF(ISNUMBER($W93),INDEX($F$17:$G$98,$W93,AJ$1),"-")</f>
        <v>-</v>
      </c>
      <c r="AK93" s="89" t="str">
        <f>IF(ISNUMBER($X93),INDEX($I$17:$J$98,$X93,AK$1),"-")</f>
        <v>-</v>
      </c>
      <c r="AL93" s="89" t="str">
        <f>IF(ISNUMBER($Y93),INDEX($L$17:$M$98,$Y93,AL$1),"-")</f>
        <v>-</v>
      </c>
      <c r="AM93" s="89" t="str">
        <f>IF(ISNUMBER($Z93),INDEX($O$17:$P$98,$Z93,AM$1),"-")</f>
        <v>-</v>
      </c>
      <c r="AN93" s="89">
        <f>IF(ISNUMBER(AA93),INDEX($R$17:$S$98,AA93,AN$1),"-")</f>
        <v>840</v>
      </c>
      <c r="AO93" s="89" t="str">
        <f>IF(ISNUMBER(AB93),INDEX($U$17:$V$98,AB93,AO$1),"-")</f>
        <v>-</v>
      </c>
      <c r="AP93" s="208" t="s">
        <v>2</v>
      </c>
      <c r="AQ93" s="88">
        <f>IF(INDEX($AC$17:$AI$98,$B93,AU$13)&lt;&gt;"-",MAX(AQ$16:AQ92)+1,0)</f>
        <v>0</v>
      </c>
      <c r="AR93" s="88" t="str">
        <f t="shared" si="36"/>
        <v/>
      </c>
      <c r="AS93" s="88" t="str">
        <f t="shared" si="37"/>
        <v/>
      </c>
      <c r="AT93" s="168" t="str">
        <f t="shared" si="38"/>
        <v/>
      </c>
      <c r="AU93" s="185" t="str">
        <f>IF(ISNUMBER($AR93),INDEX($AC$17:$AJ$98,$AS93,AU$13),"")</f>
        <v/>
      </c>
      <c r="AV93" s="178" t="str">
        <f>IF(ISNUMBER($AR93),INDEX($AJ$17:$AP$98,$AS93,AU$13),"")</f>
        <v/>
      </c>
      <c r="AW93" s="147"/>
      <c r="AX93" s="146" t="str">
        <f t="shared" si="39"/>
        <v/>
      </c>
      <c r="AY93" s="147"/>
      <c r="AZ93" s="185" t="str">
        <f>IF(ISNUMBER($AY93),INDEX($AU$17:$AV$98,$AW93,AZ$13),"")</f>
        <v/>
      </c>
      <c r="BA93" s="178" t="str">
        <f>IF(ISNUMBER($AY93),INDEX($AU$17:$AV$98,$AW93,BA$13),"")</f>
        <v/>
      </c>
      <c r="BB93" s="147"/>
      <c r="BC93" s="146"/>
      <c r="BD93" s="147"/>
      <c r="BE93" s="147"/>
      <c r="BF93" s="147"/>
      <c r="BG93" s="147"/>
      <c r="BH93" s="147"/>
      <c r="BI93" s="147"/>
    </row>
    <row r="94" spans="1:61" ht="9.9499999999999993" customHeight="1" x14ac:dyDescent="0.15">
      <c r="A94" s="147" t="s">
        <v>258</v>
      </c>
      <c r="B94" s="84">
        <f t="shared" si="30"/>
        <v>78</v>
      </c>
      <c r="C94" s="85" t="s">
        <v>253</v>
      </c>
      <c r="D94" s="131"/>
      <c r="E94" s="123"/>
      <c r="F94" s="86" t="s">
        <v>203</v>
      </c>
      <c r="G94" s="91" t="s">
        <v>2</v>
      </c>
      <c r="H94" s="123"/>
      <c r="I94" s="90"/>
      <c r="J94" s="91"/>
      <c r="K94" s="123"/>
      <c r="L94" s="90"/>
      <c r="M94" s="90"/>
      <c r="N94" s="123"/>
      <c r="O94" s="92"/>
      <c r="P94" s="139"/>
      <c r="Q94" s="123"/>
      <c r="R94" s="86"/>
      <c r="S94" s="87"/>
      <c r="T94" s="123"/>
      <c r="U94" s="86"/>
      <c r="V94" s="87"/>
      <c r="W94" s="88"/>
      <c r="X94" s="88"/>
      <c r="Y94" s="88"/>
      <c r="Z94" s="88" t="str">
        <f t="shared" si="40"/>
        <v/>
      </c>
      <c r="AA94" s="88" t="str">
        <f t="shared" si="41"/>
        <v/>
      </c>
      <c r="AB94" s="88">
        <f>IF(ISNUMBER(MATCH($C94,$U$17:$U$98,0)),MATCH($C94,$U$17:$U$98,0),(((IF(ISNUMBER(MATCH($C94,$T$17:$T$98,0)),MATCH($C94,$T$17:$T$98,0),"")))))</f>
        <v>12</v>
      </c>
      <c r="AC94" s="152" t="str">
        <f>IF(ISNUMBER($W94),INDEX($F$17:$G$98,$W94,AC$1),"-")</f>
        <v>-</v>
      </c>
      <c r="AD94" s="114" t="str">
        <f>IF(ISNUMBER($X94),INDEX($I$17:$J$98,$X94,AD$1),"-")</f>
        <v>-</v>
      </c>
      <c r="AE94" s="114" t="str">
        <f>IF(ISNUMBER($Y94),INDEX($L$17:$M$98,$Y94,AE$1),"-")</f>
        <v>-</v>
      </c>
      <c r="AF94" s="114" t="str">
        <f>IF(ISNUMBER($Z94),INDEX($O$17:$P$98,$Z94,AF$1),"-")</f>
        <v>-</v>
      </c>
      <c r="AG94" s="163" t="str">
        <f>IF(ISNUMBER($AA94),INDEX($R$17:$S$98,$AA94,AG$1),"-")</f>
        <v>-</v>
      </c>
      <c r="AH94" s="163" t="str">
        <f>IF(ISNUMBER(AB94),INDEX($U$17:$V$98,AB94,AH$1),"-")</f>
        <v>perlen_mf</v>
      </c>
      <c r="AI94" s="89"/>
      <c r="AJ94" s="89" t="str">
        <f>IF(ISNUMBER($W94),INDEX($F$17:$G$98,$W94,AJ$1),"-")</f>
        <v>-</v>
      </c>
      <c r="AK94" s="89" t="str">
        <f>IF(ISNUMBER($X94),INDEX($I$17:$J$98,$X94,AK$1),"-")</f>
        <v>-</v>
      </c>
      <c r="AL94" s="89" t="str">
        <f>IF(ISNUMBER($Y94),INDEX($L$17:$M$98,$Y94,AL$1),"-")</f>
        <v>-</v>
      </c>
      <c r="AM94" s="89" t="str">
        <f>IF(ISNUMBER($Z94),INDEX($O$17:$P$98,$Z94,AM$1),"-")</f>
        <v>-</v>
      </c>
      <c r="AN94" s="89" t="str">
        <f>IF(ISNUMBER(AA94),INDEX($R$17:$S$98,AA94,AN$1),"-")</f>
        <v>-</v>
      </c>
      <c r="AO94" s="89" t="str">
        <f>IF(ISNUMBER(AB94),INDEX($U$17:$V$98,AB94,AO$1),"-")</f>
        <v>[1,18,10]</v>
      </c>
      <c r="AP94" s="208" t="s">
        <v>2</v>
      </c>
      <c r="AQ94" s="88">
        <f>IF(INDEX($AC$17:$AI$98,$B94,AU$13)&lt;&gt;"-",MAX(AQ$16:AQ93)+1,0)</f>
        <v>14</v>
      </c>
      <c r="AR94" s="88" t="str">
        <f t="shared" si="36"/>
        <v/>
      </c>
      <c r="AS94" s="88" t="str">
        <f t="shared" si="37"/>
        <v/>
      </c>
      <c r="AT94" s="168" t="str">
        <f t="shared" si="38"/>
        <v/>
      </c>
      <c r="AU94" s="185" t="str">
        <f>IF(ISNUMBER($AR94),INDEX($AC$17:$AJ$98,$AS94,AU$13),"")</f>
        <v/>
      </c>
      <c r="AV94" s="178" t="str">
        <f>IF(ISNUMBER($AR94),INDEX($AJ$17:$AP$98,$AS94,AU$13),"")</f>
        <v/>
      </c>
      <c r="AW94" s="147"/>
      <c r="AX94" s="146" t="str">
        <f t="shared" si="39"/>
        <v/>
      </c>
      <c r="AY94" s="147"/>
      <c r="AZ94" s="185" t="str">
        <f>IF(ISNUMBER($AY94),INDEX($AU$17:$AV$98,$AW94,AZ$13),"")</f>
        <v/>
      </c>
      <c r="BA94" s="178" t="str">
        <f>IF(ISNUMBER($AY94),INDEX($AU$17:$AV$98,$AW94,BA$13),"")</f>
        <v/>
      </c>
      <c r="BB94" s="147"/>
      <c r="BC94" s="146"/>
      <c r="BD94" s="147"/>
      <c r="BE94" s="147"/>
      <c r="BF94" s="147"/>
      <c r="BG94" s="147"/>
      <c r="BH94" s="147"/>
      <c r="BI94" s="147"/>
    </row>
    <row r="95" spans="1:61" ht="9.9499999999999993" customHeight="1" x14ac:dyDescent="0.15">
      <c r="A95" s="147"/>
      <c r="B95" s="84">
        <f t="shared" si="30"/>
        <v>79</v>
      </c>
      <c r="C95" s="85"/>
      <c r="D95" s="131"/>
      <c r="E95" s="123"/>
      <c r="F95" s="86" t="s">
        <v>209</v>
      </c>
      <c r="G95" s="91" t="s">
        <v>2</v>
      </c>
      <c r="H95" s="123"/>
      <c r="I95" s="90"/>
      <c r="J95" s="91"/>
      <c r="K95" s="123"/>
      <c r="L95" s="90"/>
      <c r="M95" s="90"/>
      <c r="N95" s="123"/>
      <c r="O95" s="92"/>
      <c r="P95" s="139"/>
      <c r="Q95" s="123"/>
      <c r="R95" s="86"/>
      <c r="S95" s="87"/>
      <c r="T95" s="123"/>
      <c r="U95" s="86"/>
      <c r="V95" s="87"/>
      <c r="W95" s="88"/>
      <c r="X95" s="88"/>
      <c r="Y95" s="88"/>
      <c r="Z95" s="88" t="str">
        <f t="shared" si="40"/>
        <v/>
      </c>
      <c r="AA95" s="88" t="str">
        <f t="shared" si="41"/>
        <v/>
      </c>
      <c r="AB95" s="88" t="str">
        <f>IF(ISNUMBER(MATCH($C95,$U$17:$U$98,0)),MATCH($C95,$U$17:$U$98,0),(((IF(ISNUMBER(MATCH($C95,$T$17:$T$98,0)),MATCH($C95,$T$17:$T$98,0),"")))))</f>
        <v/>
      </c>
      <c r="AC95" s="152" t="str">
        <f>IF(ISNUMBER($W95),INDEX($F$17:$G$98,$W95,AC$1),"-")</f>
        <v>-</v>
      </c>
      <c r="AD95" s="114" t="str">
        <f>IF(ISNUMBER($X95),INDEX($I$17:$J$98,$X95,AD$1),"-")</f>
        <v>-</v>
      </c>
      <c r="AE95" s="114" t="str">
        <f>IF(ISNUMBER($Y95),INDEX($L$17:$M$98,$Y95,AE$1),"-")</f>
        <v>-</v>
      </c>
      <c r="AF95" s="114" t="str">
        <f>IF(ISNUMBER($Z95),INDEX($O$17:$P$98,$Z95,AF$1),"-")</f>
        <v>-</v>
      </c>
      <c r="AG95" s="163" t="str">
        <f>IF(ISNUMBER($AA95),INDEX($R$17:$S$98,$AA95,AG$1),"-")</f>
        <v>-</v>
      </c>
      <c r="AH95" s="163" t="str">
        <f>IF(ISNUMBER(AB95),INDEX($U$17:$V$98,AB95,AH$1),"-")</f>
        <v>-</v>
      </c>
      <c r="AI95" s="89"/>
      <c r="AJ95" s="89" t="str">
        <f>IF(ISNUMBER($W95),INDEX($F$17:$G$98,$W95,AJ$1),"-")</f>
        <v>-</v>
      </c>
      <c r="AK95" s="89" t="str">
        <f>IF(ISNUMBER($X95),INDEX($I$17:$J$98,$X95,AK$1),"-")</f>
        <v>-</v>
      </c>
      <c r="AL95" s="89" t="str">
        <f>IF(ISNUMBER($Y95),INDEX($L$17:$M$98,$Y95,AL$1),"-")</f>
        <v>-</v>
      </c>
      <c r="AM95" s="89" t="str">
        <f>IF(ISNUMBER($Z95),INDEX($O$17:$P$98,$Z95,AM$1),"-")</f>
        <v>-</v>
      </c>
      <c r="AN95" s="89" t="str">
        <f>IF(ISNUMBER(AA95),INDEX($R$17:$S$98,AA95,AN$1),"-")</f>
        <v>-</v>
      </c>
      <c r="AO95" s="89" t="str">
        <f>IF(ISNUMBER(AB95),INDEX($U$17:$V$98,AB95,AO$1),"-")</f>
        <v>-</v>
      </c>
      <c r="AP95" s="208" t="s">
        <v>2</v>
      </c>
      <c r="AQ95" s="88">
        <f>IF(INDEX($AC$17:$AI$98,$B95,AU$13)&lt;&gt;"-",MAX(AQ$16:AQ94)+1,0)</f>
        <v>0</v>
      </c>
      <c r="AR95" s="88" t="str">
        <f t="shared" si="36"/>
        <v/>
      </c>
      <c r="AS95" s="88" t="str">
        <f t="shared" si="37"/>
        <v/>
      </c>
      <c r="AT95" s="168" t="str">
        <f t="shared" si="38"/>
        <v/>
      </c>
      <c r="AU95" s="185" t="str">
        <f>IF(ISNUMBER($AR95),INDEX($AC$17:$AJ$98,$AS95,AU$13),"")</f>
        <v/>
      </c>
      <c r="AV95" s="178" t="str">
        <f>IF(ISNUMBER($AR95),INDEX($AJ$17:$AP$98,$AS95,AU$13),"")</f>
        <v/>
      </c>
      <c r="AW95" s="147"/>
      <c r="AX95" s="146" t="str">
        <f t="shared" si="39"/>
        <v/>
      </c>
      <c r="AY95" s="147"/>
      <c r="AZ95" s="185" t="str">
        <f>IF(ISNUMBER($AY95),INDEX($AU$17:$AV$98,$AW95,AZ$13),"")</f>
        <v/>
      </c>
      <c r="BA95" s="178" t="str">
        <f>IF(ISNUMBER($AY95),INDEX($AU$17:$AV$98,$AW95,BA$13),"")</f>
        <v/>
      </c>
      <c r="BB95" s="147"/>
      <c r="BC95" s="146"/>
      <c r="BD95" s="147"/>
      <c r="BE95" s="147"/>
      <c r="BF95" s="147"/>
      <c r="BG95" s="147"/>
      <c r="BH95" s="147"/>
      <c r="BI95" s="147"/>
    </row>
    <row r="96" spans="1:61" ht="9.9499999999999993" customHeight="1" x14ac:dyDescent="0.15">
      <c r="A96" s="147"/>
      <c r="B96" s="84">
        <f t="shared" si="30"/>
        <v>80</v>
      </c>
      <c r="C96" s="85"/>
      <c r="D96" s="131"/>
      <c r="E96" s="123"/>
      <c r="F96" s="86" t="s">
        <v>208</v>
      </c>
      <c r="G96" s="91" t="s">
        <v>2</v>
      </c>
      <c r="H96" s="123"/>
      <c r="I96" s="90"/>
      <c r="J96" s="91"/>
      <c r="K96" s="123"/>
      <c r="L96" s="90"/>
      <c r="M96" s="90"/>
      <c r="N96" s="123"/>
      <c r="O96" s="92"/>
      <c r="P96" s="139"/>
      <c r="Q96" s="123"/>
      <c r="R96" s="86"/>
      <c r="S96" s="87"/>
      <c r="T96" s="123"/>
      <c r="U96" s="86"/>
      <c r="V96" s="87"/>
      <c r="W96" s="88"/>
      <c r="X96" s="88"/>
      <c r="Y96" s="88"/>
      <c r="Z96" s="88" t="str">
        <f t="shared" si="40"/>
        <v/>
      </c>
      <c r="AA96" s="88" t="str">
        <f t="shared" si="41"/>
        <v/>
      </c>
      <c r="AB96" s="88" t="str">
        <f>IF(ISNUMBER(MATCH($C96,$U$17:$U$98,0)),MATCH($C96,$U$17:$U$98,0),(((IF(ISNUMBER(MATCH($C96,$T$17:$T$98,0)),MATCH($C96,$T$17:$T$98,0),"")))))</f>
        <v/>
      </c>
      <c r="AC96" s="152" t="str">
        <f>IF(ISNUMBER($W96),INDEX($F$17:$G$98,$W96,AC$1),"-")</f>
        <v>-</v>
      </c>
      <c r="AD96" s="114" t="str">
        <f>IF(ISNUMBER($X96),INDEX($I$17:$J$98,$X96,AD$1),"-")</f>
        <v>-</v>
      </c>
      <c r="AE96" s="114" t="str">
        <f>IF(ISNUMBER($Y96),INDEX($L$17:$M$98,$Y96,AE$1),"-")</f>
        <v>-</v>
      </c>
      <c r="AF96" s="114" t="str">
        <f>IF(ISNUMBER($Z96),INDEX($O$17:$P$98,$Z96,AF$1),"-")</f>
        <v>-</v>
      </c>
      <c r="AG96" s="163" t="str">
        <f>IF(ISNUMBER($AA96),INDEX($R$17:$S$98,$AA96,AG$1),"-")</f>
        <v>-</v>
      </c>
      <c r="AH96" s="163" t="str">
        <f>IF(ISNUMBER(AB96),INDEX($U$17:$V$98,AB96,AH$1),"-")</f>
        <v>-</v>
      </c>
      <c r="AI96" s="89"/>
      <c r="AJ96" s="89" t="str">
        <f>IF(ISNUMBER($W96),INDEX($F$17:$G$98,$W96,AJ$1),"-")</f>
        <v>-</v>
      </c>
      <c r="AK96" s="89" t="str">
        <f>IF(ISNUMBER($X96),INDEX($I$17:$J$98,$X96,AK$1),"-")</f>
        <v>-</v>
      </c>
      <c r="AL96" s="89" t="str">
        <f>IF(ISNUMBER($Y96),INDEX($L$17:$M$98,$Y96,AL$1),"-")</f>
        <v>-</v>
      </c>
      <c r="AM96" s="89" t="str">
        <f>IF(ISNUMBER($Z96),INDEX($O$17:$P$98,$Z96,AM$1),"-")</f>
        <v>-</v>
      </c>
      <c r="AN96" s="89" t="str">
        <f>IF(ISNUMBER(AA96),INDEX($R$17:$S$98,AA96,AN$1),"-")</f>
        <v>-</v>
      </c>
      <c r="AO96" s="89" t="str">
        <f>IF(ISNUMBER(AB96),INDEX($U$17:$V$98,AB96,AO$1),"-")</f>
        <v>-</v>
      </c>
      <c r="AP96" s="208" t="s">
        <v>2</v>
      </c>
      <c r="AQ96" s="88">
        <f>IF(INDEX($AC$17:$AI$98,$B96,AU$13)&lt;&gt;"-",MAX(AQ$16:AQ95)+1,0)</f>
        <v>0</v>
      </c>
      <c r="AR96" s="88" t="str">
        <f t="shared" si="36"/>
        <v/>
      </c>
      <c r="AS96" s="88" t="str">
        <f t="shared" si="37"/>
        <v/>
      </c>
      <c r="AT96" s="168" t="str">
        <f t="shared" si="38"/>
        <v/>
      </c>
      <c r="AU96" s="185" t="str">
        <f>IF(ISNUMBER($AR96),INDEX($AC$17:$AJ$98,$AS96,AU$13),"")</f>
        <v/>
      </c>
      <c r="AV96" s="178" t="str">
        <f>IF(ISNUMBER($AR96),INDEX($AJ$17:$AP$98,$AS96,AU$13),"")</f>
        <v/>
      </c>
      <c r="AW96" s="147"/>
      <c r="AX96" s="146" t="str">
        <f t="shared" si="39"/>
        <v/>
      </c>
      <c r="AY96" s="147"/>
      <c r="AZ96" s="185" t="str">
        <f>IF(ISNUMBER($AY96),INDEX($AU$17:$AV$98,$AW96,AZ$13),"")</f>
        <v/>
      </c>
      <c r="BA96" s="178" t="str">
        <f>IF(ISNUMBER($AY96),INDEX($AU$17:$AV$98,$AW96,BA$13),"")</f>
        <v/>
      </c>
      <c r="BB96" s="147"/>
      <c r="BC96" s="146"/>
      <c r="BD96" s="147"/>
      <c r="BE96" s="147"/>
      <c r="BF96" s="147"/>
      <c r="BG96" s="147"/>
      <c r="BH96" s="147"/>
      <c r="BI96" s="147"/>
    </row>
    <row r="97" spans="1:61" ht="9.9499999999999993" customHeight="1" x14ac:dyDescent="0.15">
      <c r="A97" s="147"/>
      <c r="B97" s="84">
        <f t="shared" si="30"/>
        <v>81</v>
      </c>
      <c r="C97" s="126" t="s">
        <v>64</v>
      </c>
      <c r="D97" s="131"/>
      <c r="E97" s="123"/>
      <c r="F97" s="86" t="s">
        <v>253</v>
      </c>
      <c r="G97" s="91" t="s">
        <v>2</v>
      </c>
      <c r="H97" s="123"/>
      <c r="I97" s="90"/>
      <c r="J97" s="91"/>
      <c r="K97" s="123"/>
      <c r="L97" s="90"/>
      <c r="M97" s="90"/>
      <c r="N97" s="123"/>
      <c r="O97" s="92"/>
      <c r="P97" s="139"/>
      <c r="Q97" s="123"/>
      <c r="R97" s="86"/>
      <c r="S97" s="87"/>
      <c r="T97" s="123"/>
      <c r="U97" s="86"/>
      <c r="V97" s="87"/>
      <c r="W97" s="88"/>
      <c r="X97" s="88"/>
      <c r="Y97" s="88"/>
      <c r="Z97" s="88" t="str">
        <f t="shared" si="40"/>
        <v/>
      </c>
      <c r="AA97" s="88" t="str">
        <f t="shared" si="41"/>
        <v/>
      </c>
      <c r="AB97" s="88" t="str">
        <f>IF(ISNUMBER(MATCH($C97,$U$17:$U$98,0)),MATCH($C97,$U$17:$U$98,0),(((IF(ISNUMBER(MATCH($C97,$T$17:$T$98,0)),MATCH($C97,$T$17:$T$98,0),"")))))</f>
        <v/>
      </c>
      <c r="AC97" s="152" t="str">
        <f>IF(ISNUMBER($W97),INDEX($F$17:$G$98,$W97,AC$1),"-")</f>
        <v>-</v>
      </c>
      <c r="AD97" s="114" t="str">
        <f>IF(ISNUMBER($X97),INDEX($I$17:$J$98,$X97,AD$1),"-")</f>
        <v>-</v>
      </c>
      <c r="AE97" s="114" t="str">
        <f>IF(ISNUMBER($Y97),INDEX($L$17:$M$98,$Y97,AE$1),"-")</f>
        <v>-</v>
      </c>
      <c r="AF97" s="114" t="str">
        <f>IF(ISNUMBER($Z97),INDEX($O$17:$P$98,$Z97,AF$1),"-")</f>
        <v>-</v>
      </c>
      <c r="AG97" s="163" t="str">
        <f>IF(ISNUMBER($AA97),INDEX($R$17:$S$98,$AA97,AG$1),"-")</f>
        <v>-</v>
      </c>
      <c r="AH97" s="163" t="str">
        <f>IF(ISNUMBER(AB97),INDEX($U$17:$V$98,AB97,AH$1),"-")</f>
        <v>-</v>
      </c>
      <c r="AI97" s="89"/>
      <c r="AJ97" s="89" t="str">
        <f>IF(ISNUMBER($W97),INDEX($F$17:$G$98,$W97,AJ$1),"-")</f>
        <v>-</v>
      </c>
      <c r="AK97" s="89" t="str">
        <f>IF(ISNUMBER($X97),INDEX($I$17:$J$98,$X97,AK$1),"-")</f>
        <v>-</v>
      </c>
      <c r="AL97" s="89" t="str">
        <f>IF(ISNUMBER($Y97),INDEX($L$17:$M$98,$Y97,AL$1),"-")</f>
        <v>-</v>
      </c>
      <c r="AM97" s="89" t="str">
        <f>IF(ISNUMBER($Z97),INDEX($O$17:$P$98,$Z97,AM$1),"-")</f>
        <v>-</v>
      </c>
      <c r="AN97" s="89" t="str">
        <f>IF(ISNUMBER(AA97),INDEX($R$17:$S$98,AA97,AN$1),"-")</f>
        <v>-</v>
      </c>
      <c r="AO97" s="89" t="str">
        <f>IF(ISNUMBER(AB97),INDEX($U$17:$V$98,AB97,AO$1),"-")</f>
        <v>-</v>
      </c>
      <c r="AP97" s="208" t="s">
        <v>2</v>
      </c>
      <c r="AQ97" s="88">
        <f>IF(INDEX($AC$17:$AI$98,$B97,AU$13)&lt;&gt;"-",MAX(AQ$16:AQ96)+1,0)</f>
        <v>0</v>
      </c>
      <c r="AR97" s="88" t="str">
        <f t="shared" si="36"/>
        <v/>
      </c>
      <c r="AS97" s="88" t="str">
        <f t="shared" si="37"/>
        <v/>
      </c>
      <c r="AT97" s="168" t="str">
        <f t="shared" si="38"/>
        <v/>
      </c>
      <c r="AU97" s="185" t="str">
        <f>IF(ISNUMBER($AR97),INDEX($AC$17:$AJ$98,$AS97,AU$13),"")</f>
        <v/>
      </c>
      <c r="AV97" s="178" t="str">
        <f>IF(ISNUMBER($AR97),INDEX($AJ$17:$AP$98,$AS97,AU$13),"")</f>
        <v/>
      </c>
      <c r="AW97" s="147"/>
      <c r="AX97" s="146" t="str">
        <f t="shared" si="39"/>
        <v/>
      </c>
      <c r="AY97" s="147"/>
      <c r="AZ97" s="185" t="str">
        <f>IF(ISNUMBER($AY97),INDEX($AU$17:$AV$98,$AW97,AZ$13),"")</f>
        <v/>
      </c>
      <c r="BA97" s="178" t="str">
        <f>IF(ISNUMBER($AY97),INDEX($AU$17:$AV$98,$AW97,BA$13),"")</f>
        <v/>
      </c>
      <c r="BB97" s="147"/>
      <c r="BC97" s="146"/>
      <c r="BD97" s="147"/>
      <c r="BE97" s="147"/>
      <c r="BF97" s="147"/>
      <c r="BG97" s="147"/>
      <c r="BH97" s="147"/>
      <c r="BI97" s="147"/>
    </row>
    <row r="98" spans="1:61" ht="9.9499999999999993" customHeight="1" x14ac:dyDescent="0.15">
      <c r="A98" s="147"/>
      <c r="B98" s="84">
        <f t="shared" si="30"/>
        <v>82</v>
      </c>
      <c r="C98" s="126" t="s">
        <v>117</v>
      </c>
      <c r="D98" s="131" t="s">
        <v>2</v>
      </c>
      <c r="E98" s="123"/>
      <c r="F98" s="86"/>
      <c r="G98" s="91"/>
      <c r="H98" s="123"/>
      <c r="I98" s="90"/>
      <c r="J98" s="91"/>
      <c r="K98" s="123"/>
      <c r="L98" s="90"/>
      <c r="M98" s="91"/>
      <c r="N98" s="123"/>
      <c r="O98" s="92"/>
      <c r="P98" s="139"/>
      <c r="Q98" s="123"/>
      <c r="R98" s="86"/>
      <c r="S98" s="87"/>
      <c r="T98" s="123"/>
      <c r="U98" s="86"/>
      <c r="V98" s="87"/>
      <c r="W98" s="88">
        <f>IF(ISNUMBER(MATCH(C98,$F$17:$F$98,0)),MATCH(C98,$F$17:$F$98,0),(((IF(ISNUMBER(MATCH(C98,$E$17:$E$98,0)),MATCH(C98,$E$17:$E$98,0),"")))))</f>
        <v>59</v>
      </c>
      <c r="X98" s="88" t="str">
        <f>IF(ISNUMBER(MATCH(C98,$I$17:$I$98,0)),MATCH(C98,$I$17:$I$98,0),(((IF(ISNUMBER(MATCH(C98,$H$17:$H$98,0)),MATCH(C98,$H$17:$H$98,0),"")))))</f>
        <v/>
      </c>
      <c r="Y98" s="88" t="str">
        <f>IF(ISNUMBER(MATCH(C98,$L$17:$L$98,0)),MATCH(C98,$L$17:$L$98,0),(((IF(ISNUMBER(MATCH(C98,$K$17:$K$98,0)),MATCH(C98,$K$17:$K$98,0),"")))))</f>
        <v/>
      </c>
      <c r="Z98" s="88" t="str">
        <f t="shared" si="40"/>
        <v/>
      </c>
      <c r="AA98" s="88" t="str">
        <f t="shared" si="41"/>
        <v/>
      </c>
      <c r="AB98" s="88" t="str">
        <f>IF(ISNUMBER(MATCH($C98,$U$17:$U$98,0)),MATCH($C98,$U$17:$U$98,0),(((IF(ISNUMBER(MATCH($C98,$T$17:$T$98,0)),MATCH($C98,$T$17:$T$98,0),"")))))</f>
        <v/>
      </c>
      <c r="AC98" s="152" t="str">
        <f>IF(ISNUMBER($W98),INDEX($F$17:$G$98,$W98,AC$1),"-")</f>
        <v>chdspd</v>
      </c>
      <c r="AD98" s="114" t="str">
        <f>IF(ISNUMBER($X98),INDEX($I$17:$J$98,$X98,AD$1),"-")</f>
        <v>-</v>
      </c>
      <c r="AE98" s="114" t="str">
        <f>IF(ISNUMBER($Y98),INDEX($L$17:$M$98,$Y98,AE$1),"-")</f>
        <v>-</v>
      </c>
      <c r="AF98" s="114" t="str">
        <f>IF(ISNUMBER($Z98),INDEX($O$17:$P$98,$Z98,AF$1),"-")</f>
        <v>-</v>
      </c>
      <c r="AG98" s="163" t="str">
        <f>IF(ISNUMBER($AA98),INDEX($R$17:$S$98,$AA98,AG$1),"-")</f>
        <v>-</v>
      </c>
      <c r="AH98" s="163" t="str">
        <f>IF(ISNUMBER(AB98),INDEX($U$17:$V$98,AB98,AH$1),"-")</f>
        <v>-</v>
      </c>
      <c r="AI98" s="89"/>
      <c r="AJ98" s="89" t="str">
        <f>IF(ISNUMBER($W98),INDEX($F$17:$G$98,$W98,AJ$1),"-")</f>
        <v>0''</v>
      </c>
      <c r="AK98" s="89" t="str">
        <f>IF(ISNUMBER($X98),INDEX($I$17:$J$98,$X98,AK$1),"-")</f>
        <v>-</v>
      </c>
      <c r="AL98" s="89" t="str">
        <f>IF(ISNUMBER($Y98),INDEX($L$17:$M$98,$Y98,AL$1),"-")</f>
        <v>-</v>
      </c>
      <c r="AM98" s="89" t="str">
        <f>IF(ISNUMBER($Z98),INDEX($O$17:$P$98,$Z98,AM$1),"-")</f>
        <v>-</v>
      </c>
      <c r="AN98" s="89" t="str">
        <f>IF(ISNUMBER(AA98),INDEX($R$17:$S$98,AA98,AN$1),"-")</f>
        <v>-</v>
      </c>
      <c r="AO98" s="89" t="str">
        <f>IF(ISNUMBER(AB98),INDEX($U$17:$V$98,AB98,AO$1),"-")</f>
        <v>-</v>
      </c>
      <c r="AP98" s="208" t="s">
        <v>2</v>
      </c>
      <c r="AQ98" s="88">
        <f>IF(INDEX($AC$17:$AI$98,$B98,AU$13)&lt;&gt;"-",MAX(AQ$16:AQ97)+1,0)</f>
        <v>0</v>
      </c>
      <c r="AR98" s="88" t="str">
        <f t="shared" si="36"/>
        <v/>
      </c>
      <c r="AS98" s="88" t="str">
        <f t="shared" si="37"/>
        <v/>
      </c>
      <c r="AT98" s="168" t="str">
        <f t="shared" si="38"/>
        <v/>
      </c>
      <c r="AU98" s="185" t="str">
        <f>IF(ISNUMBER($AR98),INDEX($AC$17:$AJ$98,$AS98,AU$13),"")</f>
        <v/>
      </c>
      <c r="AV98" s="178" t="str">
        <f>IF(ISNUMBER($AR98),INDEX($AJ$17:$AP$98,$AS98,AU$13),"")</f>
        <v/>
      </c>
      <c r="AW98" s="147"/>
      <c r="AX98" s="146" t="str">
        <f t="shared" si="39"/>
        <v/>
      </c>
      <c r="AY98" s="147"/>
      <c r="AZ98" s="185" t="str">
        <f>IF(ISNUMBER($AY98),INDEX($AU$17:$AV$98,$AW98,AZ$13),"")</f>
        <v/>
      </c>
      <c r="BA98" s="178" t="str">
        <f>IF(ISNUMBER($AY98),INDEX($AU$17:$AV$98,$AW98,BA$13),"")</f>
        <v/>
      </c>
      <c r="BB98" s="147"/>
      <c r="BC98" s="146"/>
      <c r="BD98" s="147"/>
      <c r="BE98" s="147"/>
      <c r="BF98" s="147"/>
      <c r="BG98" s="147"/>
      <c r="BH98" s="147"/>
      <c r="BI98" s="147"/>
    </row>
    <row r="99" spans="1:61" ht="9.9499999999999993" customHeight="1" x14ac:dyDescent="0.25">
      <c r="A99" s="89" t="s">
        <v>2</v>
      </c>
      <c r="B99" s="89" t="s">
        <v>2</v>
      </c>
      <c r="C99" s="89" t="s">
        <v>2</v>
      </c>
      <c r="D99" s="89" t="s">
        <v>2</v>
      </c>
      <c r="E99" s="89" t="s">
        <v>2</v>
      </c>
      <c r="F99" s="89" t="s">
        <v>2</v>
      </c>
      <c r="G99" s="89" t="s">
        <v>2</v>
      </c>
      <c r="H99" s="89" t="s">
        <v>2</v>
      </c>
      <c r="I99" s="89" t="s">
        <v>2</v>
      </c>
      <c r="J99" s="89" t="s">
        <v>2</v>
      </c>
      <c r="K99" s="89" t="s">
        <v>2</v>
      </c>
      <c r="L99" s="89" t="s">
        <v>2</v>
      </c>
      <c r="M99" s="89" t="s">
        <v>2</v>
      </c>
      <c r="N99" s="89" t="s">
        <v>2</v>
      </c>
      <c r="O99" s="89" t="s">
        <v>2</v>
      </c>
      <c r="P99" s="89" t="s">
        <v>2</v>
      </c>
      <c r="Q99" s="89" t="s">
        <v>2</v>
      </c>
      <c r="R99" s="89" t="s">
        <v>2</v>
      </c>
      <c r="S99" s="89" t="s">
        <v>2</v>
      </c>
      <c r="T99" s="89" t="s">
        <v>2</v>
      </c>
      <c r="U99" s="89" t="s">
        <v>2</v>
      </c>
      <c r="V99" s="89" t="s">
        <v>2</v>
      </c>
      <c r="W99" s="89" t="s">
        <v>2</v>
      </c>
      <c r="X99" s="89" t="s">
        <v>2</v>
      </c>
      <c r="Y99" s="89" t="s">
        <v>2</v>
      </c>
      <c r="Z99" s="89" t="s">
        <v>2</v>
      </c>
      <c r="AA99" s="89" t="s">
        <v>2</v>
      </c>
      <c r="AB99" s="89" t="s">
        <v>2</v>
      </c>
      <c r="AC99" s="89" t="s">
        <v>2</v>
      </c>
      <c r="AD99" s="89" t="s">
        <v>2</v>
      </c>
      <c r="AE99" s="89" t="s">
        <v>2</v>
      </c>
      <c r="AF99" s="89" t="s">
        <v>2</v>
      </c>
      <c r="AG99" s="89" t="s">
        <v>2</v>
      </c>
      <c r="AH99" s="89" t="s">
        <v>2</v>
      </c>
      <c r="AI99" s="89" t="s">
        <v>2</v>
      </c>
      <c r="AJ99" s="89" t="s">
        <v>2</v>
      </c>
      <c r="AK99" s="89" t="s">
        <v>2</v>
      </c>
      <c r="AL99" s="89" t="s">
        <v>2</v>
      </c>
      <c r="AM99" s="89" t="s">
        <v>2</v>
      </c>
      <c r="AN99" s="89" t="s">
        <v>2</v>
      </c>
      <c r="AO99" s="89" t="s">
        <v>2</v>
      </c>
      <c r="AP99" s="89" t="s">
        <v>2</v>
      </c>
      <c r="AQ99" s="89" t="s">
        <v>2</v>
      </c>
      <c r="AR99" s="89" t="s">
        <v>2</v>
      </c>
      <c r="AS99" s="89" t="s">
        <v>2</v>
      </c>
      <c r="AT99" s="89" t="s">
        <v>2</v>
      </c>
      <c r="AU99" s="89" t="s">
        <v>2</v>
      </c>
      <c r="AV99" s="89" t="s">
        <v>2</v>
      </c>
      <c r="AW99" s="89" t="s">
        <v>2</v>
      </c>
      <c r="AX99" s="89" t="s">
        <v>2</v>
      </c>
      <c r="AY99" s="89" t="s">
        <v>2</v>
      </c>
      <c r="AZ99" s="89" t="s">
        <v>2</v>
      </c>
      <c r="BA99" s="89" t="s">
        <v>2</v>
      </c>
      <c r="BB99" s="89" t="s">
        <v>2</v>
      </c>
      <c r="BC99" s="89" t="s">
        <v>2</v>
      </c>
      <c r="BD99" s="89" t="s">
        <v>2</v>
      </c>
      <c r="BE99" s="89" t="s">
        <v>2</v>
      </c>
      <c r="BF99" s="89" t="s">
        <v>2</v>
      </c>
      <c r="BG99" s="89" t="s">
        <v>2</v>
      </c>
      <c r="BH99" s="89" t="s">
        <v>2</v>
      </c>
      <c r="BI99" s="89" t="s">
        <v>2</v>
      </c>
    </row>
    <row r="100" spans="1:61" ht="9.9499999999999993" customHeight="1" x14ac:dyDescent="0.25">
      <c r="A100" s="114"/>
      <c r="B100" s="183" t="s">
        <v>230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63"/>
      <c r="AH100" s="163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69"/>
      <c r="AU100" s="114"/>
      <c r="AV100" s="197">
        <v>5</v>
      </c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</row>
    <row r="101" spans="1:61" ht="9.9499999999999993" customHeight="1" x14ac:dyDescent="0.2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63"/>
      <c r="AH101" s="163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69"/>
      <c r="AU101" s="114"/>
      <c r="AV101" s="116">
        <v>2</v>
      </c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</row>
    <row r="102" spans="1:61" ht="9.9499999999999993" customHeight="1" x14ac:dyDescent="0.25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63"/>
      <c r="AH102" s="163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69"/>
      <c r="AU102" s="114"/>
      <c r="AV102" s="180">
        <v>8</v>
      </c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</row>
    <row r="103" spans="1:61" ht="9.9499999999999993" customHeight="1" x14ac:dyDescent="0.2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63"/>
      <c r="AH103" s="163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69"/>
      <c r="AU103" s="114"/>
      <c r="AV103" s="180">
        <v>9</v>
      </c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</row>
    <row r="104" spans="1:61" ht="9.9499999999999993" customHeight="1" x14ac:dyDescent="0.2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63"/>
      <c r="AH104" s="163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69"/>
      <c r="AU104" s="114"/>
      <c r="AV104" s="180">
        <v>10</v>
      </c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</row>
    <row r="105" spans="1:61" ht="9.9499999999999993" customHeight="1" x14ac:dyDescent="0.2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63"/>
      <c r="AH105" s="163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69"/>
      <c r="AU105" s="114"/>
      <c r="AV105" s="180">
        <v>11</v>
      </c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</row>
    <row r="106" spans="1:61" ht="9.9499999999999993" customHeight="1" x14ac:dyDescent="0.25">
      <c r="A106" s="114" t="s">
        <v>2</v>
      </c>
      <c r="B106" s="114" t="s">
        <v>2</v>
      </c>
      <c r="C106" s="114" t="s">
        <v>2</v>
      </c>
      <c r="D106" s="114" t="s">
        <v>2</v>
      </c>
      <c r="E106" s="114" t="s">
        <v>2</v>
      </c>
      <c r="F106" s="114" t="s">
        <v>2</v>
      </c>
      <c r="G106" s="114" t="s">
        <v>2</v>
      </c>
      <c r="H106" s="114" t="s">
        <v>2</v>
      </c>
      <c r="I106" s="114" t="s">
        <v>2</v>
      </c>
      <c r="J106" s="114" t="s">
        <v>2</v>
      </c>
      <c r="K106" s="114" t="s">
        <v>2</v>
      </c>
      <c r="L106" s="114" t="s">
        <v>2</v>
      </c>
      <c r="M106" s="114" t="s">
        <v>2</v>
      </c>
      <c r="N106" s="114" t="s">
        <v>2</v>
      </c>
      <c r="O106" s="114" t="s">
        <v>2</v>
      </c>
      <c r="P106" s="114" t="s">
        <v>2</v>
      </c>
      <c r="Q106" s="114" t="s">
        <v>2</v>
      </c>
      <c r="R106" s="114" t="s">
        <v>2</v>
      </c>
      <c r="S106" s="114" t="s">
        <v>2</v>
      </c>
      <c r="T106" s="114" t="s">
        <v>2</v>
      </c>
      <c r="U106" s="114" t="s">
        <v>2</v>
      </c>
      <c r="V106" s="114" t="s">
        <v>2</v>
      </c>
      <c r="W106" s="114" t="s">
        <v>2</v>
      </c>
      <c r="X106" s="114" t="s">
        <v>2</v>
      </c>
      <c r="Y106" s="114" t="s">
        <v>2</v>
      </c>
      <c r="Z106" s="114" t="s">
        <v>2</v>
      </c>
      <c r="AA106" s="114" t="s">
        <v>2</v>
      </c>
      <c r="AB106" s="114" t="s">
        <v>2</v>
      </c>
      <c r="AC106" s="114" t="s">
        <v>2</v>
      </c>
      <c r="AD106" s="114" t="s">
        <v>2</v>
      </c>
      <c r="AE106" s="114" t="s">
        <v>2</v>
      </c>
      <c r="AF106" s="114" t="s">
        <v>2</v>
      </c>
      <c r="AG106" s="163" t="s">
        <v>2</v>
      </c>
      <c r="AH106" s="163" t="s">
        <v>2</v>
      </c>
      <c r="AI106" s="114"/>
      <c r="AJ106" s="114" t="s">
        <v>2</v>
      </c>
      <c r="AK106" s="114" t="s">
        <v>2</v>
      </c>
      <c r="AL106" s="114" t="s">
        <v>2</v>
      </c>
      <c r="AM106" s="114" t="s">
        <v>2</v>
      </c>
      <c r="AN106" s="114" t="s">
        <v>2</v>
      </c>
      <c r="AO106" s="114" t="s">
        <v>2</v>
      </c>
      <c r="AP106" s="114" t="s">
        <v>2</v>
      </c>
      <c r="AQ106" s="114" t="s">
        <v>2</v>
      </c>
      <c r="AR106" s="114" t="s">
        <v>2</v>
      </c>
      <c r="AS106" s="114" t="s">
        <v>2</v>
      </c>
      <c r="AT106" s="169"/>
      <c r="AU106" s="114" t="s">
        <v>2</v>
      </c>
      <c r="AV106" s="176"/>
      <c r="AW106" s="114" t="s">
        <v>2</v>
      </c>
      <c r="AX106" s="114" t="s">
        <v>2</v>
      </c>
      <c r="AY106" s="114"/>
      <c r="AZ106" s="114"/>
      <c r="BA106" s="114" t="s">
        <v>2</v>
      </c>
      <c r="BB106" s="114"/>
      <c r="BC106" s="114"/>
      <c r="BD106" s="114"/>
      <c r="BE106" s="114"/>
      <c r="BF106" s="114"/>
      <c r="BG106" s="114"/>
      <c r="BH106" s="114"/>
      <c r="BI106" s="114"/>
    </row>
    <row r="107" spans="1:61" ht="9.9499999999999993" customHeight="1" x14ac:dyDescent="0.25">
      <c r="B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150"/>
      <c r="AH107" s="150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170"/>
      <c r="AV107" s="116">
        <v>3</v>
      </c>
    </row>
    <row r="108" spans="1:61" ht="9.9499999999999993" customHeight="1" x14ac:dyDescent="0.25">
      <c r="B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150"/>
      <c r="AH108" s="150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170"/>
      <c r="AV108" s="180">
        <v>2</v>
      </c>
    </row>
    <row r="109" spans="1:61" ht="9.9499999999999993" customHeight="1" x14ac:dyDescent="0.25">
      <c r="B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150"/>
      <c r="AH109" s="150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170"/>
      <c r="AV109" s="180">
        <v>3</v>
      </c>
    </row>
    <row r="110" spans="1:61" ht="9.9499999999999993" customHeight="1" x14ac:dyDescent="0.25">
      <c r="B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150"/>
      <c r="AH110" s="150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170"/>
      <c r="AV110" s="180">
        <v>4</v>
      </c>
    </row>
    <row r="111" spans="1:61" ht="9.9499999999999993" customHeight="1" x14ac:dyDescent="0.25">
      <c r="B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150"/>
      <c r="AH111" s="150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170"/>
      <c r="AV111" s="180">
        <v>29</v>
      </c>
    </row>
    <row r="112" spans="1:61" ht="9.9499999999999993" customHeight="1" x14ac:dyDescent="0.25">
      <c r="B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150"/>
      <c r="AH112" s="150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170"/>
    </row>
    <row r="113" spans="2:46" ht="9.9499999999999993" customHeight="1" x14ac:dyDescent="0.25">
      <c r="B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150"/>
      <c r="AH113" s="150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170"/>
    </row>
    <row r="114" spans="2:46" ht="9.9499999999999993" customHeight="1" x14ac:dyDescent="0.25">
      <c r="B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150"/>
      <c r="AH114" s="150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170"/>
    </row>
    <row r="115" spans="2:46" ht="9.9499999999999993" customHeight="1" x14ac:dyDescent="0.25">
      <c r="B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150"/>
      <c r="AH115" s="150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170"/>
    </row>
    <row r="116" spans="2:46" ht="9.9499999999999993" customHeight="1" x14ac:dyDescent="0.25">
      <c r="B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150"/>
      <c r="AH116" s="150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170"/>
    </row>
    <row r="117" spans="2:46" ht="9.9499999999999993" customHeight="1" x14ac:dyDescent="0.25">
      <c r="B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150"/>
      <c r="AH117" s="150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170"/>
    </row>
  </sheetData>
  <conditionalFormatting sqref="AC1:AP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1" r:id="rId1" xr:uid="{21C2CA78-6401-4700-8725-23137AA69C0F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:DB1504"/>
  <sheetViews>
    <sheetView workbookViewId="0">
      <pane ySplit="6600" topLeftCell="A1489"/>
      <selection activeCell="DH9" sqref="DH9"/>
      <selection pane="bottomLeft" activeCell="E1504" sqref="E1504"/>
    </sheetView>
  </sheetViews>
  <sheetFormatPr defaultRowHeight="15" x14ac:dyDescent="0.25"/>
  <cols>
    <col min="1" max="1" width="5" style="49" bestFit="1" customWidth="1"/>
    <col min="3" max="3" width="8.42578125" style="49" customWidth="1"/>
    <col min="4" max="4" width="5" style="49" bestFit="1" customWidth="1"/>
    <col min="5" max="5" width="10.28515625" customWidth="1"/>
    <col min="9" max="52" width="0" hidden="1" customWidth="1"/>
    <col min="55" max="55" width="10.28515625" customWidth="1"/>
    <col min="58" max="103" width="0" hidden="1" customWidth="1"/>
  </cols>
  <sheetData>
    <row r="1" spans="1:106" x14ac:dyDescent="0.25">
      <c r="A1" s="111"/>
      <c r="B1" s="108"/>
      <c r="C1" s="111"/>
      <c r="D1" s="111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>
        <v>50</v>
      </c>
      <c r="BD1" s="108"/>
      <c r="BE1" s="108"/>
      <c r="BF1" s="108"/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8"/>
      <c r="DB1" s="108"/>
    </row>
    <row r="2" spans="1:106" x14ac:dyDescent="0.25">
      <c r="A2" s="111"/>
      <c r="B2" s="108"/>
      <c r="C2" s="110">
        <v>160</v>
      </c>
      <c r="D2" s="111"/>
      <c r="E2" s="108"/>
      <c r="F2">
        <v>1</v>
      </c>
      <c r="G2">
        <f>F2+1</f>
        <v>2</v>
      </c>
      <c r="H2">
        <f t="shared" ref="H2:BS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 s="108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si="0"/>
        <v>66</v>
      </c>
      <c r="BT2">
        <f t="shared" ref="BT2:DB2" si="1">BS2+1</f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</row>
    <row r="3" spans="1:106" x14ac:dyDescent="0.25">
      <c r="A3" s="111"/>
      <c r="B3" s="108"/>
      <c r="C3" s="110">
        <v>1500</v>
      </c>
      <c r="D3" s="111"/>
      <c r="E3" s="108"/>
      <c r="F3" s="108">
        <v>0</v>
      </c>
      <c r="G3" s="108">
        <v>1</v>
      </c>
      <c r="H3" s="108">
        <v>2</v>
      </c>
      <c r="I3" s="108">
        <v>3</v>
      </c>
      <c r="J3" s="108">
        <v>4</v>
      </c>
      <c r="K3" s="108">
        <v>5</v>
      </c>
      <c r="L3" s="108">
        <v>6</v>
      </c>
      <c r="M3" s="108">
        <v>7</v>
      </c>
      <c r="N3" s="108">
        <v>8</v>
      </c>
      <c r="O3" s="108">
        <v>9</v>
      </c>
      <c r="P3" s="108">
        <v>10</v>
      </c>
      <c r="Q3" s="108">
        <v>11</v>
      </c>
      <c r="R3" s="108">
        <v>12</v>
      </c>
      <c r="S3" s="108">
        <v>13</v>
      </c>
      <c r="T3" s="108">
        <v>14</v>
      </c>
      <c r="U3" s="108">
        <v>15</v>
      </c>
      <c r="V3" s="108">
        <v>16</v>
      </c>
      <c r="W3" s="108">
        <v>17</v>
      </c>
      <c r="X3" s="108">
        <v>18</v>
      </c>
      <c r="Y3" s="108">
        <v>19</v>
      </c>
      <c r="Z3" s="108">
        <v>20</v>
      </c>
      <c r="AA3" s="108">
        <v>21</v>
      </c>
      <c r="AB3" s="108">
        <v>22</v>
      </c>
      <c r="AC3" s="108">
        <v>23</v>
      </c>
      <c r="AD3" s="108">
        <v>24</v>
      </c>
      <c r="AE3" s="108">
        <v>25</v>
      </c>
      <c r="AF3" s="108">
        <v>26</v>
      </c>
      <c r="AG3" s="108">
        <v>27</v>
      </c>
      <c r="AH3" s="108">
        <v>28</v>
      </c>
      <c r="AI3" s="108">
        <v>29</v>
      </c>
      <c r="AJ3" s="108">
        <v>30</v>
      </c>
      <c r="AK3" s="108">
        <v>31</v>
      </c>
      <c r="AL3" s="108">
        <v>32</v>
      </c>
      <c r="AM3" s="108">
        <v>33</v>
      </c>
      <c r="AN3" s="108">
        <v>34</v>
      </c>
      <c r="AO3" s="108">
        <v>35</v>
      </c>
      <c r="AP3" s="108">
        <v>36</v>
      </c>
      <c r="AQ3" s="108">
        <v>37</v>
      </c>
      <c r="AR3" s="108">
        <v>38</v>
      </c>
      <c r="AS3" s="108">
        <v>39</v>
      </c>
      <c r="AT3" s="108">
        <v>40</v>
      </c>
      <c r="AU3" s="108">
        <v>41</v>
      </c>
      <c r="AV3" s="108">
        <v>42</v>
      </c>
      <c r="AW3" s="108">
        <v>43</v>
      </c>
      <c r="AX3" s="108">
        <v>44</v>
      </c>
      <c r="AY3" s="108">
        <v>45</v>
      </c>
      <c r="AZ3" s="108">
        <v>46</v>
      </c>
      <c r="BA3" s="108">
        <v>47</v>
      </c>
      <c r="BB3" s="108">
        <v>48</v>
      </c>
      <c r="BC3" s="108">
        <v>49</v>
      </c>
      <c r="BD3" s="108">
        <v>50</v>
      </c>
      <c r="BE3" s="108">
        <v>51</v>
      </c>
      <c r="BF3" s="108">
        <v>52</v>
      </c>
      <c r="BG3" s="108">
        <v>53</v>
      </c>
      <c r="BH3" s="108">
        <v>54</v>
      </c>
      <c r="BI3" s="108">
        <v>55</v>
      </c>
      <c r="BJ3" s="108">
        <v>56</v>
      </c>
      <c r="BK3" s="108">
        <v>57</v>
      </c>
      <c r="BL3" s="108">
        <v>58</v>
      </c>
      <c r="BM3" s="108">
        <v>59</v>
      </c>
      <c r="BN3" s="108">
        <v>60</v>
      </c>
      <c r="BO3" s="108">
        <v>61</v>
      </c>
      <c r="BP3" s="108">
        <v>62</v>
      </c>
      <c r="BQ3" s="108">
        <v>63</v>
      </c>
      <c r="BR3" s="108">
        <v>64</v>
      </c>
      <c r="BS3" s="108">
        <v>65</v>
      </c>
      <c r="BT3" s="108">
        <v>66</v>
      </c>
      <c r="BU3" s="108">
        <v>67</v>
      </c>
      <c r="BV3" s="108">
        <v>68</v>
      </c>
      <c r="BW3" s="108">
        <v>69</v>
      </c>
      <c r="BX3" s="108">
        <v>70</v>
      </c>
      <c r="BY3" s="108">
        <v>71</v>
      </c>
      <c r="BZ3" s="108">
        <v>72</v>
      </c>
      <c r="CA3" s="108">
        <v>73</v>
      </c>
      <c r="CB3" s="108">
        <v>74</v>
      </c>
      <c r="CC3" s="108">
        <v>75</v>
      </c>
      <c r="CD3" s="108">
        <v>76</v>
      </c>
      <c r="CE3" s="108">
        <v>77</v>
      </c>
      <c r="CF3" s="108">
        <v>78</v>
      </c>
      <c r="CG3" s="108">
        <v>79</v>
      </c>
      <c r="CH3" s="108">
        <v>80</v>
      </c>
      <c r="CI3" s="108">
        <v>81</v>
      </c>
      <c r="CJ3" s="108">
        <v>82</v>
      </c>
      <c r="CK3" s="108">
        <v>83</v>
      </c>
      <c r="CL3" s="108">
        <v>84</v>
      </c>
      <c r="CM3" s="108">
        <v>85</v>
      </c>
      <c r="CN3" s="108">
        <v>86</v>
      </c>
      <c r="CO3" s="108">
        <v>87</v>
      </c>
      <c r="CP3" s="108">
        <v>88</v>
      </c>
      <c r="CQ3" s="108">
        <v>89</v>
      </c>
      <c r="CR3" s="108">
        <v>90</v>
      </c>
      <c r="CS3" s="108">
        <v>91</v>
      </c>
      <c r="CT3" s="108">
        <v>92</v>
      </c>
      <c r="CU3" s="108">
        <v>93</v>
      </c>
      <c r="CV3" s="108">
        <v>94</v>
      </c>
      <c r="CW3" s="108">
        <v>95</v>
      </c>
      <c r="CX3" s="108">
        <v>96</v>
      </c>
      <c r="CY3" s="108">
        <v>97</v>
      </c>
      <c r="CZ3" s="108">
        <v>98</v>
      </c>
      <c r="DA3" s="108">
        <v>99</v>
      </c>
      <c r="DB3" s="108">
        <v>100</v>
      </c>
    </row>
    <row r="4" spans="1:106" x14ac:dyDescent="0.25">
      <c r="A4" s="111"/>
      <c r="B4" s="108">
        <v>0</v>
      </c>
      <c r="C4" s="49">
        <f>ROW()</f>
        <v>4</v>
      </c>
      <c r="D4" s="111"/>
      <c r="E4" s="108"/>
      <c r="F4">
        <v>60.199999999999903</v>
      </c>
      <c r="G4">
        <v>59.607999999999898</v>
      </c>
      <c r="H4">
        <v>59.015999999999899</v>
      </c>
      <c r="I4">
        <v>58.4239999999999</v>
      </c>
      <c r="J4">
        <v>57.831999999999901</v>
      </c>
      <c r="K4">
        <v>57.239999999999903</v>
      </c>
      <c r="L4">
        <v>56.647999999999897</v>
      </c>
      <c r="M4">
        <v>56.055999999999898</v>
      </c>
      <c r="N4">
        <v>55.463999999999899</v>
      </c>
      <c r="O4">
        <v>54.8719999999999</v>
      </c>
      <c r="P4">
        <v>54.279999999999902</v>
      </c>
      <c r="Q4">
        <v>53.687999999999903</v>
      </c>
      <c r="R4">
        <v>53.095999999999897</v>
      </c>
      <c r="S4">
        <v>52.503999999999898</v>
      </c>
      <c r="T4">
        <v>51.9119999999999</v>
      </c>
      <c r="U4">
        <v>51.319999999999901</v>
      </c>
      <c r="V4">
        <v>50.727999999999902</v>
      </c>
      <c r="W4">
        <v>50.135999999999903</v>
      </c>
      <c r="X4">
        <v>49.543999999999897</v>
      </c>
      <c r="Y4">
        <v>48.951999999999899</v>
      </c>
      <c r="Z4">
        <v>48.3599999999999</v>
      </c>
      <c r="AA4">
        <v>47.767999999999901</v>
      </c>
      <c r="AB4">
        <v>47.175999999999902</v>
      </c>
      <c r="AC4">
        <v>46.583999999999897</v>
      </c>
      <c r="AD4">
        <v>45.991999999999898</v>
      </c>
      <c r="AE4">
        <v>45.399999999999899</v>
      </c>
      <c r="AF4">
        <v>44.8079999999999</v>
      </c>
      <c r="AG4">
        <v>44.215999999999902</v>
      </c>
      <c r="AH4">
        <v>43.623999999999903</v>
      </c>
      <c r="AI4">
        <v>43.031999999999897</v>
      </c>
      <c r="AJ4">
        <v>42.439999999999898</v>
      </c>
      <c r="AK4">
        <v>41.8479999999999</v>
      </c>
      <c r="AL4">
        <v>41.255999999999901</v>
      </c>
      <c r="AM4">
        <v>40.663999999999902</v>
      </c>
      <c r="AN4">
        <v>40.071999999999903</v>
      </c>
      <c r="AO4">
        <v>39.479999999999897</v>
      </c>
      <c r="AP4">
        <v>38.887999999999899</v>
      </c>
      <c r="AQ4">
        <v>38.2959999999999</v>
      </c>
      <c r="AR4">
        <v>37.703999999999901</v>
      </c>
      <c r="AS4">
        <v>37.111999999999902</v>
      </c>
      <c r="AT4">
        <v>36.519999999999897</v>
      </c>
      <c r="AU4">
        <v>35.927999999999898</v>
      </c>
      <c r="AV4">
        <v>35.335999999999899</v>
      </c>
      <c r="AW4">
        <v>34.7439999999999</v>
      </c>
      <c r="AX4">
        <v>34.151999999999902</v>
      </c>
      <c r="AY4">
        <v>33.559999999999903</v>
      </c>
      <c r="AZ4">
        <v>32.967999999999897</v>
      </c>
      <c r="BA4">
        <v>32.375999999999898</v>
      </c>
      <c r="BB4">
        <v>31.783999999999899</v>
      </c>
      <c r="BC4" s="108">
        <v>31.191999999999901</v>
      </c>
      <c r="BD4">
        <v>30.599999999999898</v>
      </c>
      <c r="BE4">
        <v>30.0079999999999</v>
      </c>
      <c r="BF4">
        <v>29.415999999999901</v>
      </c>
      <c r="BG4">
        <v>28.823999999999899</v>
      </c>
      <c r="BH4">
        <v>28.2319999999999</v>
      </c>
      <c r="BI4">
        <v>27.639999999999901</v>
      </c>
      <c r="BJ4">
        <v>27.047999999999899</v>
      </c>
      <c r="BK4">
        <v>26.4559999999999</v>
      </c>
      <c r="BL4">
        <v>25.863999999999901</v>
      </c>
      <c r="BM4">
        <v>25.271999999999899</v>
      </c>
      <c r="BN4">
        <v>24.6799999999999</v>
      </c>
      <c r="BO4">
        <v>24.087999999999901</v>
      </c>
      <c r="BP4">
        <v>23.495999999999899</v>
      </c>
      <c r="BQ4">
        <v>22.9039999999999</v>
      </c>
      <c r="BR4">
        <v>22.311999999999902</v>
      </c>
      <c r="BS4">
        <v>21.719999999999899</v>
      </c>
      <c r="BT4">
        <v>21.127999999999901</v>
      </c>
      <c r="BU4">
        <v>20.535999999999898</v>
      </c>
      <c r="BV4">
        <v>19.9439999999999</v>
      </c>
      <c r="BW4">
        <v>19.351999999999901</v>
      </c>
      <c r="BX4">
        <v>18.759999999999899</v>
      </c>
      <c r="BY4">
        <v>18.1679999999999</v>
      </c>
      <c r="BZ4">
        <v>17.575999999999901</v>
      </c>
      <c r="CA4">
        <v>16.983999999999899</v>
      </c>
      <c r="CB4">
        <v>16.3919999999999</v>
      </c>
      <c r="CC4">
        <v>15.799999999999899</v>
      </c>
      <c r="CD4">
        <v>15.207999999999901</v>
      </c>
      <c r="CE4">
        <v>14.6159999999999</v>
      </c>
      <c r="CF4">
        <v>14.0239999999999</v>
      </c>
      <c r="CG4">
        <v>13.431999999999899</v>
      </c>
      <c r="CH4">
        <v>12.8399999999999</v>
      </c>
      <c r="CI4">
        <v>12.2479999999999</v>
      </c>
      <c r="CJ4">
        <v>11.655999999999899</v>
      </c>
      <c r="CK4">
        <v>11.063999999999901</v>
      </c>
      <c r="CL4">
        <v>10.4719999999999</v>
      </c>
      <c r="CM4">
        <v>9.8799999999999706</v>
      </c>
      <c r="CN4">
        <v>9.2879999999999807</v>
      </c>
      <c r="CO4">
        <v>8.6959999999999802</v>
      </c>
      <c r="CP4">
        <v>8.1039999999999797</v>
      </c>
      <c r="CQ4">
        <v>7.51199999999998</v>
      </c>
      <c r="CR4">
        <v>6.9199999999999804</v>
      </c>
      <c r="CS4">
        <v>6.3279999999999799</v>
      </c>
      <c r="CT4">
        <v>5.73599999999999</v>
      </c>
      <c r="CU4">
        <v>5.1439999999999904</v>
      </c>
      <c r="CV4">
        <v>4.5519999999999898</v>
      </c>
      <c r="CW4">
        <v>3.9599999999999902</v>
      </c>
      <c r="CX4">
        <v>3.3679999999999901</v>
      </c>
      <c r="CY4">
        <v>2.77599999999999</v>
      </c>
      <c r="CZ4">
        <v>2.1839999999999899</v>
      </c>
      <c r="DA4">
        <v>1.5919999999999901</v>
      </c>
      <c r="DB4">
        <v>1</v>
      </c>
    </row>
    <row r="5" spans="1:106" x14ac:dyDescent="0.25">
      <c r="A5" s="111">
        <v>0</v>
      </c>
      <c r="B5" s="50">
        <v>7.5045104539999997E-23</v>
      </c>
      <c r="C5" s="49">
        <f>IF(ROW()-$C$4&lt;=$C$2,1,2)</f>
        <v>1</v>
      </c>
      <c r="D5" s="111">
        <v>0</v>
      </c>
      <c r="E5" s="109">
        <f>B5</f>
        <v>7.5045104539999997E-23</v>
      </c>
      <c r="BC5" s="109">
        <f t="shared" ref="BC5:BC68" si="2">B5</f>
        <v>7.5045104539999997E-23</v>
      </c>
    </row>
    <row r="6" spans="1:106" x14ac:dyDescent="0.25">
      <c r="A6" s="111">
        <v>1</v>
      </c>
      <c r="B6" s="50">
        <v>1.8071921991999899E-21</v>
      </c>
      <c r="C6" s="49">
        <f t="shared" ref="C6:C69" si="3">IF(ROW()-$C$4&lt;=$C$2,1,2)</f>
        <v>1</v>
      </c>
      <c r="D6" s="111">
        <v>1</v>
      </c>
      <c r="E6" s="109">
        <f t="shared" ref="E6:E69" si="4">B6</f>
        <v>1.8071921991999899E-21</v>
      </c>
      <c r="BC6" s="109">
        <f t="shared" si="2"/>
        <v>1.8071921991999899E-21</v>
      </c>
    </row>
    <row r="7" spans="1:106" x14ac:dyDescent="0.25">
      <c r="A7" s="111">
        <v>2</v>
      </c>
      <c r="B7" s="50">
        <v>2.240159614E-20</v>
      </c>
      <c r="C7" s="49">
        <f t="shared" si="3"/>
        <v>1</v>
      </c>
      <c r="D7" s="111">
        <v>2</v>
      </c>
      <c r="E7" s="109">
        <f t="shared" si="4"/>
        <v>2.240159614E-20</v>
      </c>
      <c r="BC7" s="109">
        <f t="shared" si="2"/>
        <v>2.240159614E-20</v>
      </c>
    </row>
    <row r="8" spans="1:106" x14ac:dyDescent="0.25">
      <c r="A8" s="111">
        <v>3</v>
      </c>
      <c r="B8" s="50">
        <v>1.90447568279999E-19</v>
      </c>
      <c r="C8" s="49">
        <f t="shared" si="3"/>
        <v>1</v>
      </c>
      <c r="D8" s="111">
        <v>3</v>
      </c>
      <c r="E8" s="109">
        <f t="shared" si="4"/>
        <v>1.90447568279999E-19</v>
      </c>
      <c r="BC8" s="109">
        <f t="shared" si="2"/>
        <v>1.90447568279999E-19</v>
      </c>
    </row>
    <row r="9" spans="1:106" x14ac:dyDescent="0.25">
      <c r="A9" s="111">
        <v>4</v>
      </c>
      <c r="B9" s="50">
        <v>1.2484025529999901E-18</v>
      </c>
      <c r="C9" s="49">
        <f t="shared" si="3"/>
        <v>1</v>
      </c>
      <c r="D9" s="111">
        <v>4</v>
      </c>
      <c r="E9" s="109">
        <f t="shared" si="4"/>
        <v>1.2484025529999901E-18</v>
      </c>
      <c r="BC9" s="109">
        <f t="shared" si="2"/>
        <v>1.2484025529999901E-18</v>
      </c>
    </row>
    <row r="10" spans="1:106" x14ac:dyDescent="0.25">
      <c r="A10" s="111">
        <v>5</v>
      </c>
      <c r="B10" s="50">
        <v>6.7262027339999998E-18</v>
      </c>
      <c r="C10" s="49">
        <f t="shared" si="3"/>
        <v>1</v>
      </c>
      <c r="D10" s="111">
        <v>5</v>
      </c>
      <c r="E10" s="109">
        <f t="shared" si="4"/>
        <v>6.7262027339999998E-18</v>
      </c>
      <c r="BC10" s="109">
        <f t="shared" si="2"/>
        <v>6.7262027339999998E-18</v>
      </c>
    </row>
    <row r="11" spans="1:106" x14ac:dyDescent="0.25">
      <c r="A11" s="111">
        <v>6</v>
      </c>
      <c r="B11" s="50">
        <v>3.1009124319999898E-17</v>
      </c>
      <c r="C11" s="49">
        <f t="shared" si="3"/>
        <v>1</v>
      </c>
      <c r="D11" s="111">
        <v>6</v>
      </c>
      <c r="E11" s="109">
        <f t="shared" si="4"/>
        <v>3.1009124319999898E-17</v>
      </c>
      <c r="BC11" s="109">
        <f t="shared" si="2"/>
        <v>3.1009124319999898E-17</v>
      </c>
    </row>
    <row r="12" spans="1:106" x14ac:dyDescent="0.25">
      <c r="A12" s="111">
        <v>7</v>
      </c>
      <c r="B12" s="50">
        <v>1.25747863859999E-16</v>
      </c>
      <c r="C12" s="49">
        <f t="shared" si="3"/>
        <v>1</v>
      </c>
      <c r="D12" s="111">
        <v>7</v>
      </c>
      <c r="E12" s="109">
        <f t="shared" si="4"/>
        <v>1.25747863859999E-16</v>
      </c>
      <c r="BC12" s="109">
        <f t="shared" si="2"/>
        <v>1.25747863859999E-16</v>
      </c>
    </row>
    <row r="13" spans="1:106" x14ac:dyDescent="0.25">
      <c r="A13" s="111">
        <v>8</v>
      </c>
      <c r="B13" s="50">
        <v>4.5763932060000001E-16</v>
      </c>
      <c r="C13" s="49">
        <f t="shared" si="3"/>
        <v>1</v>
      </c>
      <c r="D13" s="111">
        <v>8</v>
      </c>
      <c r="E13" s="109">
        <f t="shared" si="4"/>
        <v>4.5763932060000001E-16</v>
      </c>
      <c r="BC13" s="109">
        <f t="shared" si="2"/>
        <v>4.5763932060000001E-16</v>
      </c>
    </row>
    <row r="14" spans="1:106" x14ac:dyDescent="0.25">
      <c r="A14" s="111">
        <v>9</v>
      </c>
      <c r="B14" s="50">
        <v>1.5176568319999999E-15</v>
      </c>
      <c r="C14" s="49">
        <f t="shared" si="3"/>
        <v>1</v>
      </c>
      <c r="D14" s="111">
        <v>9</v>
      </c>
      <c r="E14" s="109">
        <f t="shared" si="4"/>
        <v>1.5176568319999999E-15</v>
      </c>
      <c r="BC14" s="109">
        <f t="shared" si="2"/>
        <v>1.5176568319999999E-15</v>
      </c>
    </row>
    <row r="15" spans="1:106" x14ac:dyDescent="0.25">
      <c r="A15" s="111">
        <v>10</v>
      </c>
      <c r="B15" s="50">
        <v>4.6412322879999996E-15</v>
      </c>
      <c r="C15" s="49">
        <f t="shared" si="3"/>
        <v>1</v>
      </c>
      <c r="D15" s="111">
        <v>10</v>
      </c>
      <c r="E15" s="109">
        <f t="shared" si="4"/>
        <v>4.6412322879999996E-15</v>
      </c>
      <c r="BC15" s="109">
        <f t="shared" si="2"/>
        <v>4.6412322879999996E-15</v>
      </c>
    </row>
    <row r="16" spans="1:106" x14ac:dyDescent="0.25">
      <c r="A16" s="111">
        <v>11</v>
      </c>
      <c r="B16" s="50">
        <v>1.3214897815999901E-14</v>
      </c>
      <c r="C16" s="49">
        <f t="shared" si="3"/>
        <v>1</v>
      </c>
      <c r="D16" s="111">
        <v>11</v>
      </c>
      <c r="E16" s="109">
        <f t="shared" si="4"/>
        <v>1.3214897815999901E-14</v>
      </c>
      <c r="BC16" s="109">
        <f t="shared" si="2"/>
        <v>1.3214897815999901E-14</v>
      </c>
    </row>
    <row r="17" spans="1:55" x14ac:dyDescent="0.25">
      <c r="A17" s="111">
        <v>12</v>
      </c>
      <c r="B17" s="50">
        <v>3.5308119059999998E-14</v>
      </c>
      <c r="C17" s="49">
        <f t="shared" si="3"/>
        <v>1</v>
      </c>
      <c r="D17" s="111">
        <v>12</v>
      </c>
      <c r="E17" s="109">
        <f t="shared" si="4"/>
        <v>3.5308119059999998E-14</v>
      </c>
      <c r="BC17" s="109">
        <f t="shared" si="2"/>
        <v>3.5308119059999998E-14</v>
      </c>
    </row>
    <row r="18" spans="1:55" x14ac:dyDescent="0.25">
      <c r="A18" s="111">
        <v>13</v>
      </c>
      <c r="B18" s="50">
        <v>8.9105733559999902E-14</v>
      </c>
      <c r="C18" s="49">
        <f t="shared" si="3"/>
        <v>1</v>
      </c>
      <c r="D18" s="111">
        <v>13</v>
      </c>
      <c r="E18" s="109">
        <f t="shared" si="4"/>
        <v>8.9105733559999902E-14</v>
      </c>
      <c r="BC18" s="109">
        <f t="shared" si="2"/>
        <v>8.9105733559999902E-14</v>
      </c>
    </row>
    <row r="19" spans="1:55" x14ac:dyDescent="0.25">
      <c r="A19" s="111">
        <v>14</v>
      </c>
      <c r="B19" s="50">
        <v>2.135775606E-13</v>
      </c>
      <c r="C19" s="49">
        <f t="shared" si="3"/>
        <v>1</v>
      </c>
      <c r="D19" s="111">
        <v>14</v>
      </c>
      <c r="E19" s="109">
        <f t="shared" si="4"/>
        <v>2.135775606E-13</v>
      </c>
      <c r="BC19" s="109">
        <f t="shared" si="2"/>
        <v>2.135775606E-13</v>
      </c>
    </row>
    <row r="20" spans="1:55" x14ac:dyDescent="0.25">
      <c r="A20" s="111">
        <v>15</v>
      </c>
      <c r="B20" s="50">
        <v>4.8851086480000003E-13</v>
      </c>
      <c r="C20" s="49">
        <f t="shared" si="3"/>
        <v>1</v>
      </c>
      <c r="D20" s="111">
        <v>15</v>
      </c>
      <c r="E20" s="109">
        <f t="shared" si="4"/>
        <v>4.8851086480000003E-13</v>
      </c>
      <c r="BC20" s="109">
        <f t="shared" si="2"/>
        <v>4.8851086480000003E-13</v>
      </c>
    </row>
    <row r="21" spans="1:55" x14ac:dyDescent="0.25">
      <c r="A21" s="111">
        <v>16</v>
      </c>
      <c r="B21" s="50">
        <v>1.0706088592000001E-12</v>
      </c>
      <c r="C21" s="49">
        <f t="shared" si="3"/>
        <v>1</v>
      </c>
      <c r="D21" s="111">
        <v>16</v>
      </c>
      <c r="E21" s="109">
        <f t="shared" si="4"/>
        <v>1.0706088592000001E-12</v>
      </c>
      <c r="BC21" s="109">
        <f t="shared" si="2"/>
        <v>1.0706088592000001E-12</v>
      </c>
    </row>
    <row r="22" spans="1:55" x14ac:dyDescent="0.25">
      <c r="A22" s="111">
        <v>17</v>
      </c>
      <c r="B22" s="50">
        <v>2.25614105799999E-12</v>
      </c>
      <c r="C22" s="49">
        <f t="shared" si="3"/>
        <v>1</v>
      </c>
      <c r="D22" s="111">
        <v>17</v>
      </c>
      <c r="E22" s="109">
        <f t="shared" si="4"/>
        <v>2.25614105799999E-12</v>
      </c>
      <c r="BC22" s="109">
        <f t="shared" si="2"/>
        <v>2.25614105799999E-12</v>
      </c>
    </row>
    <row r="23" spans="1:55" x14ac:dyDescent="0.25">
      <c r="A23" s="111">
        <v>18</v>
      </c>
      <c r="B23" s="50">
        <v>4.5859848299999903E-12</v>
      </c>
      <c r="C23" s="49">
        <f t="shared" si="3"/>
        <v>1</v>
      </c>
      <c r="D23" s="111">
        <v>18</v>
      </c>
      <c r="E23" s="109">
        <f t="shared" si="4"/>
        <v>4.5859848299999903E-12</v>
      </c>
      <c r="BC23" s="109">
        <f t="shared" si="2"/>
        <v>4.5859848299999903E-12</v>
      </c>
    </row>
    <row r="24" spans="1:55" x14ac:dyDescent="0.25">
      <c r="A24" s="111">
        <v>19</v>
      </c>
      <c r="B24" s="50">
        <v>9.0162219019999999E-12</v>
      </c>
      <c r="C24" s="49">
        <f t="shared" si="3"/>
        <v>1</v>
      </c>
      <c r="D24" s="111">
        <v>19</v>
      </c>
      <c r="E24" s="109">
        <f t="shared" si="4"/>
        <v>9.0162219019999999E-12</v>
      </c>
      <c r="BC24" s="109">
        <f t="shared" si="2"/>
        <v>9.0162219019999999E-12</v>
      </c>
    </row>
    <row r="25" spans="1:55" x14ac:dyDescent="0.25">
      <c r="A25" s="111">
        <v>20</v>
      </c>
      <c r="B25" s="50">
        <v>1.7187160041999901E-11</v>
      </c>
      <c r="C25" s="49">
        <f t="shared" si="3"/>
        <v>1</v>
      </c>
      <c r="D25" s="111">
        <v>20</v>
      </c>
      <c r="E25" s="109">
        <f t="shared" si="4"/>
        <v>1.7187160041999901E-11</v>
      </c>
      <c r="BC25" s="109">
        <f t="shared" si="2"/>
        <v>1.7187160041999901E-11</v>
      </c>
    </row>
    <row r="26" spans="1:55" x14ac:dyDescent="0.25">
      <c r="A26" s="111">
        <v>21</v>
      </c>
      <c r="B26" s="50">
        <v>3.1836131459999998E-11</v>
      </c>
      <c r="C26" s="49">
        <f t="shared" si="3"/>
        <v>1</v>
      </c>
      <c r="D26" s="111">
        <v>21</v>
      </c>
      <c r="E26" s="109">
        <f t="shared" si="4"/>
        <v>3.1836131459999998E-11</v>
      </c>
      <c r="BC26" s="109">
        <f t="shared" si="2"/>
        <v>3.1836131459999998E-11</v>
      </c>
    </row>
    <row r="27" spans="1:55" x14ac:dyDescent="0.25">
      <c r="A27" s="111">
        <v>22</v>
      </c>
      <c r="B27" s="50">
        <v>5.7415014339999903E-11</v>
      </c>
      <c r="C27" s="49">
        <f t="shared" si="3"/>
        <v>1</v>
      </c>
      <c r="D27" s="111">
        <v>22</v>
      </c>
      <c r="E27" s="109">
        <f t="shared" si="4"/>
        <v>5.7415014339999903E-11</v>
      </c>
      <c r="BC27" s="109">
        <f t="shared" si="2"/>
        <v>5.7415014339999903E-11</v>
      </c>
    </row>
    <row r="28" spans="1:55" x14ac:dyDescent="0.25">
      <c r="A28" s="111">
        <v>23</v>
      </c>
      <c r="B28" s="50">
        <v>1.0099237939999899E-10</v>
      </c>
      <c r="C28" s="49">
        <f t="shared" si="3"/>
        <v>1</v>
      </c>
      <c r="D28" s="111">
        <v>23</v>
      </c>
      <c r="E28" s="109">
        <f t="shared" si="4"/>
        <v>1.0099237939999899E-10</v>
      </c>
      <c r="BC28" s="109">
        <f t="shared" si="2"/>
        <v>1.0099237939999899E-10</v>
      </c>
    </row>
    <row r="29" spans="1:55" x14ac:dyDescent="0.25">
      <c r="A29" s="111">
        <v>24</v>
      </c>
      <c r="B29" s="50">
        <v>1.7354259593999999E-10</v>
      </c>
      <c r="C29" s="49">
        <f t="shared" si="3"/>
        <v>1</v>
      </c>
      <c r="D29" s="111">
        <v>24</v>
      </c>
      <c r="E29" s="109">
        <f t="shared" si="4"/>
        <v>1.7354259593999999E-10</v>
      </c>
      <c r="BC29" s="109">
        <f t="shared" si="2"/>
        <v>1.7354259593999999E-10</v>
      </c>
    </row>
    <row r="30" spans="1:55" x14ac:dyDescent="0.25">
      <c r="A30" s="111">
        <v>25</v>
      </c>
      <c r="B30" s="50">
        <v>2.9175009679999998E-10</v>
      </c>
      <c r="C30" s="49">
        <f t="shared" si="3"/>
        <v>1</v>
      </c>
      <c r="D30" s="111">
        <v>25</v>
      </c>
      <c r="E30" s="109">
        <f t="shared" si="4"/>
        <v>2.9175009679999998E-10</v>
      </c>
      <c r="BC30" s="109">
        <f t="shared" si="2"/>
        <v>2.9175009679999998E-10</v>
      </c>
    </row>
    <row r="31" spans="1:55" x14ac:dyDescent="0.25">
      <c r="A31" s="111">
        <v>26</v>
      </c>
      <c r="B31" s="50">
        <v>4.8048605959999902E-10</v>
      </c>
      <c r="C31" s="49">
        <f t="shared" si="3"/>
        <v>1</v>
      </c>
      <c r="D31" s="111">
        <v>26</v>
      </c>
      <c r="E31" s="109">
        <f t="shared" si="4"/>
        <v>4.8048605959999902E-10</v>
      </c>
      <c r="BC31" s="109">
        <f t="shared" si="2"/>
        <v>4.8048605959999902E-10</v>
      </c>
    </row>
    <row r="32" spans="1:55" x14ac:dyDescent="0.25">
      <c r="A32" s="111">
        <v>27</v>
      </c>
      <c r="B32" s="50">
        <v>7.7614657459999996E-10</v>
      </c>
      <c r="C32" s="49">
        <f t="shared" si="3"/>
        <v>1</v>
      </c>
      <c r="D32" s="111">
        <v>27</v>
      </c>
      <c r="E32" s="109">
        <f t="shared" si="4"/>
        <v>7.7614657459999996E-10</v>
      </c>
      <c r="BC32" s="109">
        <f t="shared" si="2"/>
        <v>7.7614657459999996E-10</v>
      </c>
    </row>
    <row r="33" spans="1:55" x14ac:dyDescent="0.25">
      <c r="A33" s="111">
        <v>28</v>
      </c>
      <c r="B33" s="50">
        <v>1.2310752768E-9</v>
      </c>
      <c r="C33" s="49">
        <f t="shared" si="3"/>
        <v>1</v>
      </c>
      <c r="D33" s="111">
        <v>28</v>
      </c>
      <c r="E33" s="109">
        <f t="shared" si="4"/>
        <v>1.2310752768E-9</v>
      </c>
      <c r="BC33" s="109">
        <f t="shared" si="2"/>
        <v>1.2310752768E-9</v>
      </c>
    </row>
    <row r="34" spans="1:55" x14ac:dyDescent="0.25">
      <c r="A34" s="111">
        <v>29</v>
      </c>
      <c r="B34" s="50">
        <v>1.9193285749999899E-9</v>
      </c>
      <c r="C34" s="49">
        <f t="shared" si="3"/>
        <v>1</v>
      </c>
      <c r="D34" s="111">
        <v>29</v>
      </c>
      <c r="E34" s="109">
        <f t="shared" si="4"/>
        <v>1.9193285749999899E-9</v>
      </c>
      <c r="BC34" s="109">
        <f t="shared" si="2"/>
        <v>1.9193285749999899E-9</v>
      </c>
    </row>
    <row r="35" spans="1:55" x14ac:dyDescent="0.25">
      <c r="A35" s="111">
        <v>30</v>
      </c>
      <c r="B35" s="50">
        <v>2.9440769699999901E-9</v>
      </c>
      <c r="C35" s="49">
        <f t="shared" si="3"/>
        <v>1</v>
      </c>
      <c r="D35" s="111">
        <v>30</v>
      </c>
      <c r="E35" s="109">
        <f t="shared" si="4"/>
        <v>2.9440769699999901E-9</v>
      </c>
      <c r="BC35" s="109">
        <f t="shared" si="2"/>
        <v>2.9440769699999901E-9</v>
      </c>
    </row>
    <row r="36" spans="1:55" x14ac:dyDescent="0.25">
      <c r="A36" s="111">
        <v>31</v>
      </c>
      <c r="B36" s="50">
        <v>4.4469703479999903E-9</v>
      </c>
      <c r="C36" s="49">
        <f t="shared" si="3"/>
        <v>1</v>
      </c>
      <c r="D36" s="111">
        <v>31</v>
      </c>
      <c r="E36" s="109">
        <f t="shared" si="4"/>
        <v>4.4469703479999903E-9</v>
      </c>
      <c r="BC36" s="109">
        <f t="shared" si="2"/>
        <v>4.4469703479999903E-9</v>
      </c>
    </row>
    <row r="37" spans="1:55" x14ac:dyDescent="0.25">
      <c r="A37" s="111">
        <v>32</v>
      </c>
      <c r="B37" s="50">
        <v>6.6198272799999998E-9</v>
      </c>
      <c r="C37" s="49">
        <f t="shared" si="3"/>
        <v>1</v>
      </c>
      <c r="D37" s="111">
        <v>32</v>
      </c>
      <c r="E37" s="109">
        <f t="shared" si="4"/>
        <v>6.6198272799999998E-9</v>
      </c>
      <c r="BC37" s="109">
        <f t="shared" si="2"/>
        <v>6.6198272799999998E-9</v>
      </c>
    </row>
    <row r="38" spans="1:55" x14ac:dyDescent="0.25">
      <c r="A38" s="111">
        <v>33</v>
      </c>
      <c r="B38" s="50">
        <v>9.7190369399999905E-9</v>
      </c>
      <c r="C38" s="49">
        <f t="shared" si="3"/>
        <v>1</v>
      </c>
      <c r="D38" s="111">
        <v>33</v>
      </c>
      <c r="E38" s="109">
        <f t="shared" si="4"/>
        <v>9.7190369399999905E-9</v>
      </c>
      <c r="BC38" s="109">
        <f t="shared" si="2"/>
        <v>9.7190369399999905E-9</v>
      </c>
    </row>
    <row r="39" spans="1:55" x14ac:dyDescent="0.25">
      <c r="A39" s="111">
        <v>34</v>
      </c>
      <c r="B39" s="50">
        <v>1.4083085906E-8</v>
      </c>
      <c r="C39" s="49">
        <f t="shared" si="3"/>
        <v>1</v>
      </c>
      <c r="D39" s="111">
        <v>34</v>
      </c>
      <c r="E39" s="109">
        <f t="shared" si="4"/>
        <v>1.4083085906E-8</v>
      </c>
      <c r="BC39" s="109">
        <f t="shared" si="2"/>
        <v>1.4083085906E-8</v>
      </c>
    </row>
    <row r="40" spans="1:55" x14ac:dyDescent="0.25">
      <c r="A40" s="111">
        <v>35</v>
      </c>
      <c r="B40" s="50">
        <v>2.0153639739999899E-8</v>
      </c>
      <c r="C40" s="49">
        <f t="shared" si="3"/>
        <v>1</v>
      </c>
      <c r="D40" s="111">
        <v>35</v>
      </c>
      <c r="E40" s="109">
        <f t="shared" si="4"/>
        <v>2.0153639739999899E-8</v>
      </c>
      <c r="BC40" s="109">
        <f t="shared" si="2"/>
        <v>2.0153639739999899E-8</v>
      </c>
    </row>
    <row r="41" spans="1:55" x14ac:dyDescent="0.25">
      <c r="A41" s="111">
        <v>36</v>
      </c>
      <c r="B41" s="50">
        <v>2.8500619459999998E-8</v>
      </c>
      <c r="C41" s="49">
        <f t="shared" si="3"/>
        <v>1</v>
      </c>
      <c r="D41" s="111">
        <v>36</v>
      </c>
      <c r="E41" s="109">
        <f t="shared" si="4"/>
        <v>2.8500619459999998E-8</v>
      </c>
      <c r="BC41" s="109">
        <f t="shared" si="2"/>
        <v>2.8500619459999998E-8</v>
      </c>
    </row>
    <row r="42" spans="1:55" x14ac:dyDescent="0.25">
      <c r="A42" s="111">
        <v>37</v>
      </c>
      <c r="B42" s="50">
        <v>3.9851715159999902E-8</v>
      </c>
      <c r="C42" s="49">
        <f t="shared" si="3"/>
        <v>1</v>
      </c>
      <c r="D42" s="111">
        <v>37</v>
      </c>
      <c r="E42" s="109">
        <f t="shared" si="4"/>
        <v>3.9851715159999902E-8</v>
      </c>
      <c r="BC42" s="109">
        <f t="shared" si="2"/>
        <v>3.9851715159999902E-8</v>
      </c>
    </row>
    <row r="43" spans="1:55" x14ac:dyDescent="0.25">
      <c r="A43" s="111">
        <v>38</v>
      </c>
      <c r="B43" s="50">
        <v>5.5126772259999901E-8</v>
      </c>
      <c r="C43" s="49">
        <f t="shared" si="3"/>
        <v>1</v>
      </c>
      <c r="D43" s="111">
        <v>38</v>
      </c>
      <c r="E43" s="109">
        <f t="shared" si="4"/>
        <v>5.5126772259999901E-8</v>
      </c>
      <c r="BC43" s="109">
        <f t="shared" si="2"/>
        <v>5.5126772259999901E-8</v>
      </c>
    </row>
    <row r="44" spans="1:55" x14ac:dyDescent="0.25">
      <c r="A44" s="111">
        <v>39</v>
      </c>
      <c r="B44" s="50">
        <v>7.5477469459999998E-8</v>
      </c>
      <c r="C44" s="49">
        <f t="shared" si="3"/>
        <v>1</v>
      </c>
      <c r="D44" s="111">
        <v>39</v>
      </c>
      <c r="E44" s="109">
        <f t="shared" si="4"/>
        <v>7.5477469459999998E-8</v>
      </c>
      <c r="BC44" s="109">
        <f t="shared" si="2"/>
        <v>7.5477469459999998E-8</v>
      </c>
    </row>
    <row r="45" spans="1:55" x14ac:dyDescent="0.25">
      <c r="A45" s="111">
        <v>40</v>
      </c>
      <c r="B45" s="50">
        <v>1.02332681679999E-7</v>
      </c>
      <c r="C45" s="49">
        <f t="shared" si="3"/>
        <v>1</v>
      </c>
      <c r="D45" s="111">
        <v>40</v>
      </c>
      <c r="E45" s="109">
        <f t="shared" si="4"/>
        <v>1.02332681679999E-7</v>
      </c>
      <c r="BC45" s="109">
        <f t="shared" si="2"/>
        <v>1.02332681679999E-7</v>
      </c>
    </row>
    <row r="46" spans="1:55" x14ac:dyDescent="0.25">
      <c r="A46" s="111">
        <v>41</v>
      </c>
      <c r="B46" s="50">
        <v>1.3744988573999999E-7</v>
      </c>
      <c r="C46" s="49">
        <f t="shared" si="3"/>
        <v>1</v>
      </c>
      <c r="D46" s="111">
        <v>41</v>
      </c>
      <c r="E46" s="109">
        <f t="shared" si="4"/>
        <v>1.3744988573999999E-7</v>
      </c>
      <c r="BC46" s="109">
        <f t="shared" si="2"/>
        <v>1.3744988573999999E-7</v>
      </c>
    </row>
    <row r="47" spans="1:55" x14ac:dyDescent="0.25">
      <c r="A47" s="111">
        <v>42</v>
      </c>
      <c r="B47" s="50">
        <v>1.82972921759999E-7</v>
      </c>
      <c r="C47" s="49">
        <f t="shared" si="3"/>
        <v>1</v>
      </c>
      <c r="D47" s="111">
        <v>42</v>
      </c>
      <c r="E47" s="109">
        <f t="shared" si="4"/>
        <v>1.82972921759999E-7</v>
      </c>
      <c r="BC47" s="109">
        <f t="shared" si="2"/>
        <v>1.82972921759999E-7</v>
      </c>
    </row>
    <row r="48" spans="1:55" x14ac:dyDescent="0.25">
      <c r="A48" s="111">
        <v>43</v>
      </c>
      <c r="B48" s="50">
        <v>2.4149636980000001E-7</v>
      </c>
      <c r="C48" s="49">
        <f t="shared" si="3"/>
        <v>1</v>
      </c>
      <c r="D48" s="111">
        <v>43</v>
      </c>
      <c r="E48" s="109">
        <f t="shared" si="4"/>
        <v>2.4149636980000001E-7</v>
      </c>
      <c r="BC48" s="109">
        <f t="shared" si="2"/>
        <v>2.4149636980000001E-7</v>
      </c>
    </row>
    <row r="49" spans="1:55" x14ac:dyDescent="0.25">
      <c r="A49" s="111">
        <v>44</v>
      </c>
      <c r="B49" s="50">
        <v>3.1613674E-7</v>
      </c>
      <c r="C49" s="49">
        <f t="shared" si="3"/>
        <v>1</v>
      </c>
      <c r="D49" s="111">
        <v>44</v>
      </c>
      <c r="E49" s="109">
        <f t="shared" si="4"/>
        <v>3.1613674E-7</v>
      </c>
      <c r="BC49" s="109">
        <f t="shared" si="2"/>
        <v>3.1613674E-7</v>
      </c>
    </row>
    <row r="50" spans="1:55" x14ac:dyDescent="0.25">
      <c r="A50" s="111">
        <v>45</v>
      </c>
      <c r="B50" s="50">
        <v>4.106106064E-7</v>
      </c>
      <c r="C50" s="49">
        <f t="shared" si="3"/>
        <v>1</v>
      </c>
      <c r="D50" s="111">
        <v>45</v>
      </c>
      <c r="E50" s="109">
        <f t="shared" si="4"/>
        <v>4.106106064E-7</v>
      </c>
      <c r="BC50" s="109">
        <f t="shared" si="2"/>
        <v>4.106106064E-7</v>
      </c>
    </row>
    <row r="51" spans="1:55" x14ac:dyDescent="0.25">
      <c r="A51" s="111">
        <v>46</v>
      </c>
      <c r="B51" s="50">
        <v>5.2931973960000001E-7</v>
      </c>
      <c r="C51" s="49">
        <f t="shared" si="3"/>
        <v>1</v>
      </c>
      <c r="D51" s="111">
        <v>46</v>
      </c>
      <c r="E51" s="109">
        <f t="shared" si="4"/>
        <v>5.2931973960000001E-7</v>
      </c>
      <c r="BC51" s="109">
        <f t="shared" si="2"/>
        <v>5.2931973960000001E-7</v>
      </c>
    </row>
    <row r="52" spans="1:55" x14ac:dyDescent="0.25">
      <c r="A52" s="111">
        <v>47</v>
      </c>
      <c r="B52" s="50">
        <v>6.7744322000000004E-7</v>
      </c>
      <c r="C52" s="49">
        <f t="shared" si="3"/>
        <v>1</v>
      </c>
      <c r="D52" s="111">
        <v>47</v>
      </c>
      <c r="E52" s="109">
        <f t="shared" si="4"/>
        <v>6.7744322000000004E-7</v>
      </c>
      <c r="BC52" s="109">
        <f t="shared" si="2"/>
        <v>6.7744322000000004E-7</v>
      </c>
    </row>
    <row r="53" spans="1:55" x14ac:dyDescent="0.25">
      <c r="A53" s="111">
        <v>48</v>
      </c>
      <c r="B53" s="50">
        <v>8.6103642299999998E-7</v>
      </c>
      <c r="C53" s="49">
        <f t="shared" si="3"/>
        <v>1</v>
      </c>
      <c r="D53" s="111">
        <v>48</v>
      </c>
      <c r="E53" s="109">
        <f t="shared" si="4"/>
        <v>8.6103642299999998E-7</v>
      </c>
      <c r="BC53" s="109">
        <f t="shared" si="2"/>
        <v>8.6103642299999998E-7</v>
      </c>
    </row>
    <row r="54" spans="1:55" x14ac:dyDescent="0.25">
      <c r="A54" s="111">
        <v>49</v>
      </c>
      <c r="B54" s="50">
        <v>1.0871366976E-6</v>
      </c>
      <c r="C54" s="49">
        <f t="shared" si="3"/>
        <v>1</v>
      </c>
      <c r="D54" s="111">
        <v>49</v>
      </c>
      <c r="E54" s="109">
        <f t="shared" si="4"/>
        <v>1.0871366976E-6</v>
      </c>
      <c r="BC54" s="109">
        <f t="shared" si="2"/>
        <v>1.0871366976E-6</v>
      </c>
    </row>
    <row r="55" spans="1:55" x14ac:dyDescent="0.25">
      <c r="A55" s="111">
        <v>50</v>
      </c>
      <c r="B55" s="50">
        <v>1.3638754665999999E-6</v>
      </c>
      <c r="C55" s="49">
        <f t="shared" si="3"/>
        <v>1</v>
      </c>
      <c r="D55" s="111">
        <v>50</v>
      </c>
      <c r="E55" s="109">
        <f t="shared" si="4"/>
        <v>1.3638754665999999E-6</v>
      </c>
      <c r="BC55" s="109">
        <f t="shared" si="2"/>
        <v>1.3638754665999999E-6</v>
      </c>
    </row>
    <row r="56" spans="1:55" x14ac:dyDescent="0.25">
      <c r="A56" s="111">
        <v>51</v>
      </c>
      <c r="B56" s="50">
        <v>1.7005964009999901E-6</v>
      </c>
      <c r="C56" s="49">
        <f t="shared" si="3"/>
        <v>1</v>
      </c>
      <c r="D56" s="111">
        <v>51</v>
      </c>
      <c r="E56" s="109">
        <f t="shared" si="4"/>
        <v>1.7005964009999901E-6</v>
      </c>
      <c r="BC56" s="109">
        <f t="shared" si="2"/>
        <v>1.7005964009999901E-6</v>
      </c>
    </row>
    <row r="57" spans="1:55" x14ac:dyDescent="0.25">
      <c r="A57" s="111">
        <v>52</v>
      </c>
      <c r="B57" s="50">
        <v>2.1079792440000001E-6</v>
      </c>
      <c r="C57" s="49">
        <f t="shared" si="3"/>
        <v>1</v>
      </c>
      <c r="D57" s="111">
        <v>52</v>
      </c>
      <c r="E57" s="109">
        <f t="shared" si="4"/>
        <v>2.1079792440000001E-6</v>
      </c>
      <c r="BC57" s="109">
        <f t="shared" si="2"/>
        <v>2.1079792440000001E-6</v>
      </c>
    </row>
    <row r="58" spans="1:55" x14ac:dyDescent="0.25">
      <c r="A58" s="111">
        <v>53</v>
      </c>
      <c r="B58" s="50">
        <v>2.59816877999999E-6</v>
      </c>
      <c r="C58" s="49">
        <f t="shared" si="3"/>
        <v>1</v>
      </c>
      <c r="D58" s="111">
        <v>53</v>
      </c>
      <c r="E58" s="109">
        <f t="shared" si="4"/>
        <v>2.59816877999999E-6</v>
      </c>
      <c r="BC58" s="109">
        <f t="shared" si="2"/>
        <v>2.59816877999999E-6</v>
      </c>
    </row>
    <row r="59" spans="1:55" x14ac:dyDescent="0.25">
      <c r="A59" s="111">
        <v>54</v>
      </c>
      <c r="B59" s="50">
        <v>3.18490839199999E-6</v>
      </c>
      <c r="C59" s="49">
        <f t="shared" si="3"/>
        <v>1</v>
      </c>
      <c r="D59" s="111">
        <v>54</v>
      </c>
      <c r="E59" s="109">
        <f t="shared" si="4"/>
        <v>3.18490839199999E-6</v>
      </c>
      <c r="BC59" s="109">
        <f t="shared" si="2"/>
        <v>3.18490839199999E-6</v>
      </c>
    </row>
    <row r="60" spans="1:55" x14ac:dyDescent="0.25">
      <c r="A60" s="111">
        <v>55</v>
      </c>
      <c r="B60" s="50">
        <v>3.8836775540000003E-6</v>
      </c>
      <c r="C60" s="49">
        <f t="shared" si="3"/>
        <v>1</v>
      </c>
      <c r="D60" s="111">
        <v>55</v>
      </c>
      <c r="E60" s="109">
        <f t="shared" si="4"/>
        <v>3.8836775540000003E-6</v>
      </c>
      <c r="BC60" s="109">
        <f t="shared" si="2"/>
        <v>3.8836775540000003E-6</v>
      </c>
    </row>
    <row r="61" spans="1:55" x14ac:dyDescent="0.25">
      <c r="A61" s="111">
        <v>56</v>
      </c>
      <c r="B61" s="50">
        <v>4.7118325879999902E-6</v>
      </c>
      <c r="C61" s="49">
        <f t="shared" si="3"/>
        <v>1</v>
      </c>
      <c r="D61" s="111">
        <v>56</v>
      </c>
      <c r="E61" s="109">
        <f t="shared" si="4"/>
        <v>4.7118325879999902E-6</v>
      </c>
      <c r="BC61" s="109">
        <f t="shared" si="2"/>
        <v>4.7118325879999902E-6</v>
      </c>
    </row>
    <row r="62" spans="1:55" x14ac:dyDescent="0.25">
      <c r="A62" s="111">
        <v>57</v>
      </c>
      <c r="B62" s="50">
        <v>5.688749962E-6</v>
      </c>
      <c r="C62" s="49">
        <f t="shared" si="3"/>
        <v>1</v>
      </c>
      <c r="D62" s="111">
        <v>57</v>
      </c>
      <c r="E62" s="109">
        <f t="shared" si="4"/>
        <v>5.688749962E-6</v>
      </c>
      <c r="BC62" s="109">
        <f t="shared" si="2"/>
        <v>5.688749962E-6</v>
      </c>
    </row>
    <row r="63" spans="1:55" x14ac:dyDescent="0.25">
      <c r="A63" s="111">
        <v>58</v>
      </c>
      <c r="B63" s="50">
        <v>6.8359713179999998E-6</v>
      </c>
      <c r="C63" s="49">
        <f t="shared" si="3"/>
        <v>1</v>
      </c>
      <c r="D63" s="111">
        <v>58</v>
      </c>
      <c r="E63" s="109">
        <f t="shared" si="4"/>
        <v>6.8359713179999998E-6</v>
      </c>
      <c r="BC63" s="109">
        <f t="shared" si="2"/>
        <v>6.8359713179999998E-6</v>
      </c>
    </row>
    <row r="64" spans="1:55" x14ac:dyDescent="0.25">
      <c r="A64" s="111">
        <v>59</v>
      </c>
      <c r="B64" s="50">
        <v>8.1773494699999997E-6</v>
      </c>
      <c r="C64" s="49">
        <f t="shared" si="3"/>
        <v>1</v>
      </c>
      <c r="D64" s="111">
        <v>59</v>
      </c>
      <c r="E64" s="109">
        <f t="shared" si="4"/>
        <v>8.1773494699999997E-6</v>
      </c>
      <c r="BC64" s="109">
        <f t="shared" si="2"/>
        <v>8.1773494699999997E-6</v>
      </c>
    </row>
    <row r="65" spans="1:55" x14ac:dyDescent="0.25">
      <c r="A65" s="111">
        <v>60</v>
      </c>
      <c r="B65" s="50">
        <v>9.7391945039999994E-6</v>
      </c>
      <c r="C65" s="49">
        <f t="shared" si="3"/>
        <v>1</v>
      </c>
      <c r="D65" s="111">
        <v>60</v>
      </c>
      <c r="E65" s="109">
        <f t="shared" si="4"/>
        <v>9.7391945039999994E-6</v>
      </c>
      <c r="BC65" s="109">
        <f t="shared" si="2"/>
        <v>9.7391945039999994E-6</v>
      </c>
    </row>
    <row r="66" spans="1:55" x14ac:dyDescent="0.25">
      <c r="A66" s="111">
        <v>61</v>
      </c>
      <c r="B66" s="50">
        <v>1.1550419176E-5</v>
      </c>
      <c r="C66" s="49">
        <f t="shared" si="3"/>
        <v>1</v>
      </c>
      <c r="D66" s="111">
        <v>61</v>
      </c>
      <c r="E66" s="109">
        <f t="shared" si="4"/>
        <v>1.1550419176E-5</v>
      </c>
      <c r="BC66" s="109">
        <f t="shared" si="2"/>
        <v>1.1550419176E-5</v>
      </c>
    </row>
    <row r="67" spans="1:55" x14ac:dyDescent="0.25">
      <c r="A67" s="111">
        <v>62</v>
      </c>
      <c r="B67" s="50">
        <v>1.3642682744E-5</v>
      </c>
      <c r="C67" s="49">
        <f t="shared" si="3"/>
        <v>1</v>
      </c>
      <c r="D67" s="111">
        <v>62</v>
      </c>
      <c r="E67" s="109">
        <f t="shared" si="4"/>
        <v>1.3642682744E-5</v>
      </c>
      <c r="BC67" s="109">
        <f t="shared" si="2"/>
        <v>1.3642682744E-5</v>
      </c>
    </row>
    <row r="68" spans="1:55" x14ac:dyDescent="0.25">
      <c r="A68" s="111">
        <v>63</v>
      </c>
      <c r="B68" s="50">
        <v>1.6050532383999899E-5</v>
      </c>
      <c r="C68" s="49">
        <f t="shared" si="3"/>
        <v>1</v>
      </c>
      <c r="D68" s="111">
        <v>63</v>
      </c>
      <c r="E68" s="109">
        <f t="shared" si="4"/>
        <v>1.6050532383999899E-5</v>
      </c>
      <c r="BC68" s="109">
        <f t="shared" si="2"/>
        <v>1.6050532383999899E-5</v>
      </c>
    </row>
    <row r="69" spans="1:55" x14ac:dyDescent="0.25">
      <c r="A69" s="111">
        <v>64</v>
      </c>
      <c r="B69" s="50">
        <v>1.8811541401999899E-5</v>
      </c>
      <c r="C69" s="49">
        <f t="shared" si="3"/>
        <v>1</v>
      </c>
      <c r="D69" s="111">
        <v>64</v>
      </c>
      <c r="E69" s="109">
        <f t="shared" si="4"/>
        <v>1.8811541401999899E-5</v>
      </c>
      <c r="BC69" s="109">
        <f t="shared" ref="BC69:BC132" si="5">B69</f>
        <v>1.8811541401999899E-5</v>
      </c>
    </row>
    <row r="70" spans="1:55" x14ac:dyDescent="0.25">
      <c r="A70" s="111">
        <v>65</v>
      </c>
      <c r="B70" s="50">
        <v>2.1966443359999998E-5</v>
      </c>
      <c r="C70" s="49">
        <f t="shared" ref="C70:C133" si="6">IF(ROW()-$C$4&lt;=$C$2,1,2)</f>
        <v>1</v>
      </c>
      <c r="D70" s="111">
        <v>65</v>
      </c>
      <c r="E70" s="109">
        <f t="shared" ref="E70:E133" si="7">B70</f>
        <v>2.1966443359999998E-5</v>
      </c>
      <c r="BC70" s="109">
        <f t="shared" si="5"/>
        <v>2.1966443359999998E-5</v>
      </c>
    </row>
    <row r="71" spans="1:55" x14ac:dyDescent="0.25">
      <c r="A71" s="111">
        <v>66</v>
      </c>
      <c r="B71" s="50">
        <v>2.555926146E-5</v>
      </c>
      <c r="C71" s="49">
        <f t="shared" si="6"/>
        <v>1</v>
      </c>
      <c r="D71" s="111">
        <v>66</v>
      </c>
      <c r="E71" s="109">
        <f t="shared" si="7"/>
        <v>2.555926146E-5</v>
      </c>
      <c r="BC71" s="109">
        <f t="shared" si="5"/>
        <v>2.555926146E-5</v>
      </c>
    </row>
    <row r="72" spans="1:55" x14ac:dyDescent="0.25">
      <c r="A72" s="111">
        <v>67</v>
      </c>
      <c r="B72" s="50">
        <v>2.9637432239999999E-5</v>
      </c>
      <c r="C72" s="49">
        <f t="shared" si="6"/>
        <v>1</v>
      </c>
      <c r="D72" s="111">
        <v>67</v>
      </c>
      <c r="E72" s="109">
        <f t="shared" si="7"/>
        <v>2.9637432239999999E-5</v>
      </c>
      <c r="BC72" s="109">
        <f t="shared" si="5"/>
        <v>2.9637432239999999E-5</v>
      </c>
    </row>
    <row r="73" spans="1:55" x14ac:dyDescent="0.25">
      <c r="A73" s="111">
        <v>68</v>
      </c>
      <c r="B73" s="50">
        <v>3.4251923079999998E-5</v>
      </c>
      <c r="C73" s="49">
        <f t="shared" si="6"/>
        <v>1</v>
      </c>
      <c r="D73" s="111">
        <v>68</v>
      </c>
      <c r="E73" s="109">
        <f t="shared" si="7"/>
        <v>3.4251923079999998E-5</v>
      </c>
      <c r="BC73" s="109">
        <f t="shared" si="5"/>
        <v>3.4251923079999998E-5</v>
      </c>
    </row>
    <row r="74" spans="1:55" x14ac:dyDescent="0.25">
      <c r="A74" s="111">
        <v>69</v>
      </c>
      <c r="B74" s="50">
        <v>3.94573427199999E-5</v>
      </c>
      <c r="C74" s="49">
        <f t="shared" si="6"/>
        <v>1</v>
      </c>
      <c r="D74" s="111">
        <v>69</v>
      </c>
      <c r="E74" s="109">
        <f t="shared" si="7"/>
        <v>3.94573427199999E-5</v>
      </c>
      <c r="BC74" s="109">
        <f t="shared" si="5"/>
        <v>3.94573427199999E-5</v>
      </c>
    </row>
    <row r="75" spans="1:55" x14ac:dyDescent="0.25">
      <c r="A75" s="111">
        <v>70</v>
      </c>
      <c r="B75" s="50">
        <v>4.5312044239999999E-5</v>
      </c>
      <c r="C75" s="49">
        <f t="shared" si="6"/>
        <v>1</v>
      </c>
      <c r="D75" s="111">
        <v>70</v>
      </c>
      <c r="E75" s="109">
        <f t="shared" si="7"/>
        <v>4.5312044239999999E-5</v>
      </c>
      <c r="BC75" s="109">
        <f t="shared" si="5"/>
        <v>4.5312044239999999E-5</v>
      </c>
    </row>
    <row r="76" spans="1:55" x14ac:dyDescent="0.25">
      <c r="A76" s="111">
        <v>71</v>
      </c>
      <c r="B76" s="50">
        <v>5.1878219839999998E-5</v>
      </c>
      <c r="C76" s="49">
        <f t="shared" si="6"/>
        <v>1</v>
      </c>
      <c r="D76" s="111">
        <v>71</v>
      </c>
      <c r="E76" s="109">
        <f t="shared" si="7"/>
        <v>5.1878219839999998E-5</v>
      </c>
      <c r="BC76" s="109">
        <f t="shared" si="5"/>
        <v>5.1878219839999998E-5</v>
      </c>
    </row>
    <row r="77" spans="1:55" x14ac:dyDescent="0.25">
      <c r="A77" s="111">
        <v>72</v>
      </c>
      <c r="B77" s="50">
        <v>5.922198704E-5</v>
      </c>
      <c r="C77" s="49">
        <f t="shared" si="6"/>
        <v>1</v>
      </c>
      <c r="D77" s="111">
        <v>72</v>
      </c>
      <c r="E77" s="109">
        <f t="shared" si="7"/>
        <v>5.922198704E-5</v>
      </c>
      <c r="BC77" s="109">
        <f t="shared" si="5"/>
        <v>5.922198704E-5</v>
      </c>
    </row>
    <row r="78" spans="1:55" x14ac:dyDescent="0.25">
      <c r="A78" s="111">
        <v>73</v>
      </c>
      <c r="B78" s="50">
        <v>6.7413465739999897E-5</v>
      </c>
      <c r="C78" s="49">
        <f t="shared" si="6"/>
        <v>1</v>
      </c>
      <c r="D78" s="111">
        <v>73</v>
      </c>
      <c r="E78" s="109">
        <f t="shared" si="7"/>
        <v>6.7413465739999897E-5</v>
      </c>
      <c r="BC78" s="109">
        <f t="shared" si="5"/>
        <v>6.7413465739999897E-5</v>
      </c>
    </row>
    <row r="79" spans="1:55" x14ac:dyDescent="0.25">
      <c r="A79" s="111">
        <v>74</v>
      </c>
      <c r="B79" s="50">
        <v>7.6526845799999895E-5</v>
      </c>
      <c r="C79" s="49">
        <f t="shared" si="6"/>
        <v>1</v>
      </c>
      <c r="D79" s="111">
        <v>74</v>
      </c>
      <c r="E79" s="109">
        <f t="shared" si="7"/>
        <v>7.6526845799999895E-5</v>
      </c>
      <c r="BC79" s="109">
        <f t="shared" si="5"/>
        <v>7.6526845799999895E-5</v>
      </c>
    </row>
    <row r="80" spans="1:55" x14ac:dyDescent="0.25">
      <c r="A80" s="111">
        <v>75</v>
      </c>
      <c r="B80" s="50">
        <v>8.6640444759999904E-5</v>
      </c>
      <c r="C80" s="49">
        <f t="shared" si="6"/>
        <v>1</v>
      </c>
      <c r="D80" s="111">
        <v>75</v>
      </c>
      <c r="E80" s="109">
        <f t="shared" si="7"/>
        <v>8.6640444759999904E-5</v>
      </c>
      <c r="BC80" s="109">
        <f t="shared" si="5"/>
        <v>8.6640444759999904E-5</v>
      </c>
    </row>
    <row r="81" spans="1:55" x14ac:dyDescent="0.25">
      <c r="A81" s="111">
        <v>76</v>
      </c>
      <c r="B81" s="50">
        <v>9.7836755519999999E-5</v>
      </c>
      <c r="C81" s="49">
        <f t="shared" si="6"/>
        <v>1</v>
      </c>
      <c r="D81" s="111">
        <v>76</v>
      </c>
      <c r="E81" s="109">
        <f t="shared" si="7"/>
        <v>9.7836755519999999E-5</v>
      </c>
      <c r="BC81" s="109">
        <f t="shared" si="5"/>
        <v>9.7836755519999999E-5</v>
      </c>
    </row>
    <row r="82" spans="1:55" x14ac:dyDescent="0.25">
      <c r="A82" s="111">
        <v>77</v>
      </c>
      <c r="B82">
        <v>1.1020248356E-4</v>
      </c>
      <c r="C82" s="49">
        <f t="shared" si="6"/>
        <v>1</v>
      </c>
      <c r="D82" s="111">
        <v>77</v>
      </c>
      <c r="E82" s="109">
        <f t="shared" si="7"/>
        <v>1.1020248356E-4</v>
      </c>
      <c r="BC82" s="109">
        <f t="shared" si="5"/>
        <v>1.1020248356E-4</v>
      </c>
    </row>
    <row r="83" spans="1:55" x14ac:dyDescent="0.25">
      <c r="A83" s="111">
        <v>78</v>
      </c>
      <c r="B83">
        <v>1.2382857380000001E-4</v>
      </c>
      <c r="C83" s="49">
        <f t="shared" si="6"/>
        <v>1</v>
      </c>
      <c r="D83" s="111">
        <v>78</v>
      </c>
      <c r="E83" s="109">
        <f t="shared" si="7"/>
        <v>1.2382857380000001E-4</v>
      </c>
      <c r="BC83" s="109">
        <f t="shared" si="5"/>
        <v>1.2382857380000001E-4</v>
      </c>
    </row>
    <row r="84" spans="1:55" x14ac:dyDescent="0.25">
      <c r="A84" s="111">
        <v>79</v>
      </c>
      <c r="B84">
        <v>1.3881022689999999E-4</v>
      </c>
      <c r="C84" s="49">
        <f t="shared" si="6"/>
        <v>1</v>
      </c>
      <c r="D84" s="111">
        <v>79</v>
      </c>
      <c r="E84" s="109">
        <f t="shared" si="7"/>
        <v>1.3881022689999999E-4</v>
      </c>
      <c r="BC84" s="109">
        <f t="shared" si="5"/>
        <v>1.3881022689999999E-4</v>
      </c>
    </row>
    <row r="85" spans="1:55" x14ac:dyDescent="0.25">
      <c r="A85" s="111">
        <v>80</v>
      </c>
      <c r="B85">
        <v>1.55246904699999E-4</v>
      </c>
      <c r="C85" s="49">
        <f t="shared" si="6"/>
        <v>1</v>
      </c>
      <c r="D85" s="111">
        <v>80</v>
      </c>
      <c r="E85" s="109">
        <f t="shared" si="7"/>
        <v>1.55246904699999E-4</v>
      </c>
      <c r="BC85" s="109">
        <f t="shared" si="5"/>
        <v>1.55246904699999E-4</v>
      </c>
    </row>
    <row r="86" spans="1:55" x14ac:dyDescent="0.25">
      <c r="A86" s="111">
        <v>81</v>
      </c>
      <c r="B86">
        <v>1.7324232537999901E-4</v>
      </c>
      <c r="C86" s="49">
        <f t="shared" si="6"/>
        <v>1</v>
      </c>
      <c r="D86" s="111">
        <v>81</v>
      </c>
      <c r="E86" s="109">
        <f t="shared" si="7"/>
        <v>1.7324232537999901E-4</v>
      </c>
      <c r="BC86" s="109">
        <f t="shared" si="5"/>
        <v>1.7324232537999901E-4</v>
      </c>
    </row>
    <row r="87" spans="1:55" x14ac:dyDescent="0.25">
      <c r="A87" s="111">
        <v>82</v>
      </c>
      <c r="B87">
        <v>1.92904447739999E-4</v>
      </c>
      <c r="C87" s="49">
        <f t="shared" si="6"/>
        <v>1</v>
      </c>
      <c r="D87" s="111">
        <v>82</v>
      </c>
      <c r="E87" s="109">
        <f t="shared" si="7"/>
        <v>1.92904447739999E-4</v>
      </c>
      <c r="BC87" s="109">
        <f t="shared" si="5"/>
        <v>1.92904447739999E-4</v>
      </c>
    </row>
    <row r="88" spans="1:55" x14ac:dyDescent="0.25">
      <c r="A88" s="111">
        <v>83</v>
      </c>
      <c r="B88">
        <v>2.143454452E-4</v>
      </c>
      <c r="C88" s="49">
        <f t="shared" si="6"/>
        <v>1</v>
      </c>
      <c r="D88" s="111">
        <v>83</v>
      </c>
      <c r="E88" s="109">
        <f t="shared" si="7"/>
        <v>2.143454452E-4</v>
      </c>
      <c r="BC88" s="109">
        <f t="shared" si="5"/>
        <v>2.143454452E-4</v>
      </c>
    </row>
    <row r="89" spans="1:55" x14ac:dyDescent="0.25">
      <c r="A89" s="111">
        <v>84</v>
      </c>
      <c r="B89">
        <v>2.376816698E-4</v>
      </c>
      <c r="C89" s="49">
        <f t="shared" si="6"/>
        <v>1</v>
      </c>
      <c r="D89" s="111">
        <v>84</v>
      </c>
      <c r="E89" s="109">
        <f t="shared" si="7"/>
        <v>2.376816698E-4</v>
      </c>
      <c r="BC89" s="109">
        <f t="shared" si="5"/>
        <v>2.376816698E-4</v>
      </c>
    </row>
    <row r="90" spans="1:55" x14ac:dyDescent="0.25">
      <c r="A90" s="111">
        <v>85</v>
      </c>
      <c r="B90">
        <v>2.6303360520000001E-4</v>
      </c>
      <c r="C90" s="49">
        <f t="shared" si="6"/>
        <v>1</v>
      </c>
      <c r="D90" s="111">
        <v>85</v>
      </c>
      <c r="E90" s="109">
        <f t="shared" si="7"/>
        <v>2.6303360520000001E-4</v>
      </c>
      <c r="BC90" s="109">
        <f t="shared" si="5"/>
        <v>2.6303360520000001E-4</v>
      </c>
    </row>
    <row r="91" spans="1:55" x14ac:dyDescent="0.25">
      <c r="A91" s="111">
        <v>86</v>
      </c>
      <c r="B91">
        <v>2.9052581099999999E-4</v>
      </c>
      <c r="C91" s="49">
        <f t="shared" si="6"/>
        <v>1</v>
      </c>
      <c r="D91" s="111">
        <v>86</v>
      </c>
      <c r="E91" s="109">
        <f t="shared" si="7"/>
        <v>2.9052581099999999E-4</v>
      </c>
      <c r="BC91" s="109">
        <f t="shared" si="5"/>
        <v>2.9052581099999999E-4</v>
      </c>
    </row>
    <row r="92" spans="1:55" x14ac:dyDescent="0.25">
      <c r="A92" s="111">
        <v>87</v>
      </c>
      <c r="B92">
        <v>3.2028685639999999E-4</v>
      </c>
      <c r="C92" s="49">
        <f t="shared" si="6"/>
        <v>1</v>
      </c>
      <c r="D92" s="111">
        <v>87</v>
      </c>
      <c r="E92" s="109">
        <f t="shared" si="7"/>
        <v>3.2028685639999999E-4</v>
      </c>
      <c r="BC92" s="109">
        <f t="shared" si="5"/>
        <v>3.2028685639999999E-4</v>
      </c>
    </row>
    <row r="93" spans="1:55" x14ac:dyDescent="0.25">
      <c r="A93" s="111">
        <v>88</v>
      </c>
      <c r="B93">
        <v>3.5244924559999999E-4</v>
      </c>
      <c r="C93" s="49">
        <f t="shared" si="6"/>
        <v>1</v>
      </c>
      <c r="D93" s="111">
        <v>88</v>
      </c>
      <c r="E93" s="109">
        <f t="shared" si="7"/>
        <v>3.5244924559999999E-4</v>
      </c>
      <c r="BC93" s="109">
        <f t="shared" si="5"/>
        <v>3.5244924559999999E-4</v>
      </c>
    </row>
    <row r="94" spans="1:55" x14ac:dyDescent="0.25">
      <c r="A94" s="111">
        <v>89</v>
      </c>
      <c r="B94">
        <v>3.8714933359999999E-4</v>
      </c>
      <c r="C94" s="49">
        <f t="shared" si="6"/>
        <v>1</v>
      </c>
      <c r="D94" s="111">
        <v>89</v>
      </c>
      <c r="E94" s="109">
        <f t="shared" si="7"/>
        <v>3.8714933359999999E-4</v>
      </c>
      <c r="BC94" s="109">
        <f t="shared" si="5"/>
        <v>3.8714933359999999E-4</v>
      </c>
    </row>
    <row r="95" spans="1:55" x14ac:dyDescent="0.25">
      <c r="A95" s="111">
        <v>90</v>
      </c>
      <c r="B95">
        <v>4.2452723339999899E-4</v>
      </c>
      <c r="C95" s="49">
        <f t="shared" si="6"/>
        <v>1</v>
      </c>
      <c r="D95" s="111">
        <v>90</v>
      </c>
      <c r="E95" s="109">
        <f t="shared" si="7"/>
        <v>4.2452723339999899E-4</v>
      </c>
      <c r="BC95" s="109">
        <f t="shared" si="5"/>
        <v>4.2452723339999899E-4</v>
      </c>
    </row>
    <row r="96" spans="1:55" x14ac:dyDescent="0.25">
      <c r="A96" s="111">
        <v>91</v>
      </c>
      <c r="B96">
        <v>4.6472671579999902E-4</v>
      </c>
      <c r="C96" s="49">
        <f t="shared" si="6"/>
        <v>1</v>
      </c>
      <c r="D96" s="111">
        <v>91</v>
      </c>
      <c r="E96" s="109">
        <f t="shared" si="7"/>
        <v>4.6472671579999902E-4</v>
      </c>
      <c r="BC96" s="109">
        <f t="shared" si="5"/>
        <v>4.6472671579999902E-4</v>
      </c>
    </row>
    <row r="97" spans="1:55" x14ac:dyDescent="0.25">
      <c r="A97" s="111">
        <v>92</v>
      </c>
      <c r="B97">
        <v>5.0789510039999904E-4</v>
      </c>
      <c r="C97" s="49">
        <f t="shared" si="6"/>
        <v>1</v>
      </c>
      <c r="D97" s="111">
        <v>92</v>
      </c>
      <c r="E97" s="109">
        <f t="shared" si="7"/>
        <v>5.0789510039999904E-4</v>
      </c>
      <c r="BC97" s="109">
        <f t="shared" si="5"/>
        <v>5.0789510039999904E-4</v>
      </c>
    </row>
    <row r="98" spans="1:55" x14ac:dyDescent="0.25">
      <c r="A98" s="111">
        <v>93</v>
      </c>
      <c r="B98">
        <v>5.541831398E-4</v>
      </c>
      <c r="C98" s="49">
        <f t="shared" si="6"/>
        <v>1</v>
      </c>
      <c r="D98" s="111">
        <v>93</v>
      </c>
      <c r="E98" s="109">
        <f t="shared" si="7"/>
        <v>5.541831398E-4</v>
      </c>
      <c r="BC98" s="109">
        <f t="shared" si="5"/>
        <v>5.541831398E-4</v>
      </c>
    </row>
    <row r="99" spans="1:55" x14ac:dyDescent="0.25">
      <c r="A99" s="111">
        <v>94</v>
      </c>
      <c r="B99">
        <v>6.0374489719999997E-4</v>
      </c>
      <c r="C99" s="49">
        <f t="shared" si="6"/>
        <v>1</v>
      </c>
      <c r="D99" s="111">
        <v>94</v>
      </c>
      <c r="E99" s="109">
        <f t="shared" si="7"/>
        <v>6.0374489719999997E-4</v>
      </c>
      <c r="BC99" s="109">
        <f t="shared" si="5"/>
        <v>6.0374489719999997E-4</v>
      </c>
    </row>
    <row r="100" spans="1:55" x14ac:dyDescent="0.25">
      <c r="A100" s="111">
        <v>95</v>
      </c>
      <c r="B100">
        <v>6.5673761739999995E-4</v>
      </c>
      <c r="C100" s="49">
        <f t="shared" si="6"/>
        <v>1</v>
      </c>
      <c r="D100" s="111">
        <v>95</v>
      </c>
      <c r="E100" s="109">
        <f t="shared" si="7"/>
        <v>6.5673761739999995E-4</v>
      </c>
      <c r="BC100" s="109">
        <f t="shared" si="5"/>
        <v>6.5673761739999995E-4</v>
      </c>
    </row>
    <row r="101" spans="1:55" x14ac:dyDescent="0.25">
      <c r="A101" s="111">
        <v>96</v>
      </c>
      <c r="B101">
        <v>7.1332159080000001E-4</v>
      </c>
      <c r="C101" s="49">
        <f t="shared" si="6"/>
        <v>1</v>
      </c>
      <c r="D101" s="111">
        <v>96</v>
      </c>
      <c r="E101" s="109">
        <f t="shared" si="7"/>
        <v>7.1332159080000001E-4</v>
      </c>
      <c r="BC101" s="109">
        <f t="shared" si="5"/>
        <v>7.1332159080000001E-4</v>
      </c>
    </row>
    <row r="102" spans="1:55" x14ac:dyDescent="0.25">
      <c r="A102" s="111">
        <v>97</v>
      </c>
      <c r="B102">
        <v>7.7366001399999898E-4</v>
      </c>
      <c r="C102" s="49">
        <f t="shared" si="6"/>
        <v>1</v>
      </c>
      <c r="D102" s="111">
        <v>97</v>
      </c>
      <c r="E102" s="109">
        <f t="shared" si="7"/>
        <v>7.7366001399999898E-4</v>
      </c>
      <c r="BC102" s="109">
        <f t="shared" si="5"/>
        <v>7.7366001399999898E-4</v>
      </c>
    </row>
    <row r="103" spans="1:55" x14ac:dyDescent="0.25">
      <c r="A103" s="111">
        <v>98</v>
      </c>
      <c r="B103">
        <v>8.3791884319999897E-4</v>
      </c>
      <c r="C103" s="49">
        <f t="shared" si="6"/>
        <v>1</v>
      </c>
      <c r="D103" s="111">
        <v>98</v>
      </c>
      <c r="E103" s="109">
        <f t="shared" si="7"/>
        <v>8.3791884319999897E-4</v>
      </c>
      <c r="BC103" s="109">
        <f t="shared" si="5"/>
        <v>8.3791884319999897E-4</v>
      </c>
    </row>
    <row r="104" spans="1:55" x14ac:dyDescent="0.25">
      <c r="A104" s="111">
        <v>99</v>
      </c>
      <c r="B104">
        <v>9.0626664459999998E-4</v>
      </c>
      <c r="C104" s="49">
        <f t="shared" si="6"/>
        <v>1</v>
      </c>
      <c r="D104" s="111">
        <v>99</v>
      </c>
      <c r="E104" s="109">
        <f t="shared" si="7"/>
        <v>9.0626664459999998E-4</v>
      </c>
      <c r="BC104" s="109">
        <f t="shared" si="5"/>
        <v>9.0626664459999998E-4</v>
      </c>
    </row>
    <row r="105" spans="1:55" x14ac:dyDescent="0.25">
      <c r="A105" s="111">
        <v>100</v>
      </c>
      <c r="B105">
        <v>9.78874439599999E-4</v>
      </c>
      <c r="C105" s="49">
        <f t="shared" si="6"/>
        <v>1</v>
      </c>
      <c r="D105" s="111">
        <v>100</v>
      </c>
      <c r="E105" s="109">
        <f t="shared" si="7"/>
        <v>9.78874439599999E-4</v>
      </c>
      <c r="BC105" s="109">
        <f t="shared" si="5"/>
        <v>9.78874439599999E-4</v>
      </c>
    </row>
    <row r="106" spans="1:55" x14ac:dyDescent="0.25">
      <c r="A106" s="111">
        <v>101</v>
      </c>
      <c r="B106">
        <v>1.0559155474E-3</v>
      </c>
      <c r="C106" s="49">
        <f t="shared" si="6"/>
        <v>1</v>
      </c>
      <c r="D106" s="111">
        <v>101</v>
      </c>
      <c r="E106" s="109">
        <f t="shared" si="7"/>
        <v>1.0559155474E-3</v>
      </c>
      <c r="BC106" s="109">
        <f t="shared" si="5"/>
        <v>1.0559155474E-3</v>
      </c>
    </row>
    <row r="107" spans="1:55" x14ac:dyDescent="0.25">
      <c r="A107" s="111">
        <v>102</v>
      </c>
      <c r="B107">
        <v>1.13756542359999E-3</v>
      </c>
      <c r="C107" s="49">
        <f t="shared" si="6"/>
        <v>1</v>
      </c>
      <c r="D107" s="111">
        <v>102</v>
      </c>
      <c r="E107" s="109">
        <f t="shared" si="7"/>
        <v>1.13756542359999E-3</v>
      </c>
      <c r="BC107" s="109">
        <f t="shared" si="5"/>
        <v>1.13756542359999E-3</v>
      </c>
    </row>
    <row r="108" spans="1:55" x14ac:dyDescent="0.25">
      <c r="A108" s="111">
        <v>103</v>
      </c>
      <c r="B108">
        <v>1.2240014959999999E-3</v>
      </c>
      <c r="C108" s="49">
        <f t="shared" si="6"/>
        <v>1</v>
      </c>
      <c r="D108" s="111">
        <v>103</v>
      </c>
      <c r="E108" s="109">
        <f t="shared" si="7"/>
        <v>1.2240014959999999E-3</v>
      </c>
      <c r="BC108" s="109">
        <f t="shared" si="5"/>
        <v>1.2240014959999999E-3</v>
      </c>
    </row>
    <row r="109" spans="1:55" x14ac:dyDescent="0.25">
      <c r="A109" s="111">
        <v>104</v>
      </c>
      <c r="B109">
        <v>1.3154029996E-3</v>
      </c>
      <c r="C109" s="49">
        <f t="shared" si="6"/>
        <v>1</v>
      </c>
      <c r="D109" s="111">
        <v>104</v>
      </c>
      <c r="E109" s="109">
        <f t="shared" si="7"/>
        <v>1.3154029996E-3</v>
      </c>
      <c r="BC109" s="109">
        <f t="shared" si="5"/>
        <v>1.3154029996E-3</v>
      </c>
    </row>
    <row r="110" spans="1:55" x14ac:dyDescent="0.25">
      <c r="A110" s="111">
        <v>105</v>
      </c>
      <c r="B110">
        <v>1.4119508078E-3</v>
      </c>
      <c r="C110" s="49">
        <f t="shared" si="6"/>
        <v>1</v>
      </c>
      <c r="D110" s="111">
        <v>105</v>
      </c>
      <c r="E110" s="109">
        <f t="shared" si="7"/>
        <v>1.4119508078E-3</v>
      </c>
      <c r="BC110" s="109">
        <f t="shared" si="5"/>
        <v>1.4119508078E-3</v>
      </c>
    </row>
    <row r="111" spans="1:55" x14ac:dyDescent="0.25">
      <c r="A111" s="111">
        <v>106</v>
      </c>
      <c r="B111">
        <v>1.513827263E-3</v>
      </c>
      <c r="C111" s="49">
        <f t="shared" si="6"/>
        <v>1</v>
      </c>
      <c r="D111" s="111">
        <v>106</v>
      </c>
      <c r="E111" s="109">
        <f t="shared" si="7"/>
        <v>1.513827263E-3</v>
      </c>
      <c r="BC111" s="109">
        <f t="shared" si="5"/>
        <v>1.513827263E-3</v>
      </c>
    </row>
    <row r="112" spans="1:55" x14ac:dyDescent="0.25">
      <c r="A112" s="111">
        <v>107</v>
      </c>
      <c r="B112">
        <v>1.6212160071999999E-3</v>
      </c>
      <c r="C112" s="49">
        <f t="shared" si="6"/>
        <v>1</v>
      </c>
      <c r="D112" s="111">
        <v>107</v>
      </c>
      <c r="E112" s="109">
        <f t="shared" si="7"/>
        <v>1.6212160071999999E-3</v>
      </c>
      <c r="BC112" s="109">
        <f t="shared" si="5"/>
        <v>1.6212160071999999E-3</v>
      </c>
    </row>
    <row r="113" spans="1:55" x14ac:dyDescent="0.25">
      <c r="A113" s="111">
        <v>108</v>
      </c>
      <c r="B113">
        <v>1.7343018103999899E-3</v>
      </c>
      <c r="C113" s="49">
        <f t="shared" si="6"/>
        <v>1</v>
      </c>
      <c r="D113" s="111">
        <v>108</v>
      </c>
      <c r="E113" s="109">
        <f t="shared" si="7"/>
        <v>1.7343018103999899E-3</v>
      </c>
      <c r="BC113" s="109">
        <f t="shared" si="5"/>
        <v>1.7343018103999899E-3</v>
      </c>
    </row>
    <row r="114" spans="1:55" x14ac:dyDescent="0.25">
      <c r="A114" s="111">
        <v>109</v>
      </c>
      <c r="B114">
        <v>1.8532703996E-3</v>
      </c>
      <c r="C114" s="49">
        <f t="shared" si="6"/>
        <v>1</v>
      </c>
      <c r="D114" s="111">
        <v>109</v>
      </c>
      <c r="E114" s="109">
        <f t="shared" si="7"/>
        <v>1.8532703996E-3</v>
      </c>
      <c r="BC114" s="109">
        <f t="shared" si="5"/>
        <v>1.8532703996E-3</v>
      </c>
    </row>
    <row r="115" spans="1:55" x14ac:dyDescent="0.25">
      <c r="A115" s="111">
        <v>110</v>
      </c>
      <c r="B115">
        <v>1.9783082877999898E-3</v>
      </c>
      <c r="C115" s="49">
        <f t="shared" si="6"/>
        <v>1</v>
      </c>
      <c r="D115" s="111">
        <v>110</v>
      </c>
      <c r="E115" s="109">
        <f t="shared" si="7"/>
        <v>1.9783082877999898E-3</v>
      </c>
      <c r="BC115" s="109">
        <f t="shared" si="5"/>
        <v>1.9783082877999898E-3</v>
      </c>
    </row>
    <row r="116" spans="1:55" x14ac:dyDescent="0.25">
      <c r="A116" s="111">
        <v>111</v>
      </c>
      <c r="B116">
        <v>2.1096026040000001E-3</v>
      </c>
      <c r="C116" s="49">
        <f t="shared" si="6"/>
        <v>1</v>
      </c>
      <c r="D116" s="111">
        <v>111</v>
      </c>
      <c r="E116" s="109">
        <f t="shared" si="7"/>
        <v>2.1096026040000001E-3</v>
      </c>
      <c r="BC116" s="109">
        <f t="shared" si="5"/>
        <v>2.1096026040000001E-3</v>
      </c>
    </row>
    <row r="117" spans="1:55" x14ac:dyDescent="0.25">
      <c r="A117" s="111">
        <v>112</v>
      </c>
      <c r="B117">
        <v>2.2473409219999998E-3</v>
      </c>
      <c r="C117" s="49">
        <f t="shared" si="6"/>
        <v>1</v>
      </c>
      <c r="D117" s="111">
        <v>112</v>
      </c>
      <c r="E117" s="109">
        <f t="shared" si="7"/>
        <v>2.2473409219999998E-3</v>
      </c>
      <c r="BC117" s="109">
        <f t="shared" si="5"/>
        <v>2.2473409219999998E-3</v>
      </c>
    </row>
    <row r="118" spans="1:55" x14ac:dyDescent="0.25">
      <c r="A118" s="111">
        <v>113</v>
      </c>
      <c r="B118">
        <v>2.391711096E-3</v>
      </c>
      <c r="C118" s="49">
        <f t="shared" si="6"/>
        <v>1</v>
      </c>
      <c r="D118" s="111">
        <v>113</v>
      </c>
      <c r="E118" s="109">
        <f t="shared" si="7"/>
        <v>2.391711096E-3</v>
      </c>
      <c r="BC118" s="109">
        <f t="shared" si="5"/>
        <v>2.391711096E-3</v>
      </c>
    </row>
    <row r="119" spans="1:55" x14ac:dyDescent="0.25">
      <c r="A119" s="111">
        <v>114</v>
      </c>
      <c r="B119">
        <v>2.5429010899999998E-3</v>
      </c>
      <c r="C119" s="49">
        <f t="shared" si="6"/>
        <v>1</v>
      </c>
      <c r="D119" s="111">
        <v>114</v>
      </c>
      <c r="E119" s="109">
        <f t="shared" si="7"/>
        <v>2.5429010899999998E-3</v>
      </c>
      <c r="BC119" s="109">
        <f t="shared" si="5"/>
        <v>2.5429010899999998E-3</v>
      </c>
    </row>
    <row r="120" spans="1:55" x14ac:dyDescent="0.25">
      <c r="A120" s="111">
        <v>115</v>
      </c>
      <c r="B120">
        <v>2.7010988099999901E-3</v>
      </c>
      <c r="C120" s="49">
        <f t="shared" si="6"/>
        <v>1</v>
      </c>
      <c r="D120" s="111">
        <v>115</v>
      </c>
      <c r="E120" s="109">
        <f t="shared" si="7"/>
        <v>2.7010988099999901E-3</v>
      </c>
      <c r="BC120" s="109">
        <f t="shared" si="5"/>
        <v>2.7010988099999901E-3</v>
      </c>
    </row>
    <row r="121" spans="1:55" x14ac:dyDescent="0.25">
      <c r="A121" s="111">
        <v>116</v>
      </c>
      <c r="B121">
        <v>2.8664919519999902E-3</v>
      </c>
      <c r="C121" s="49">
        <f t="shared" si="6"/>
        <v>1</v>
      </c>
      <c r="D121" s="111">
        <v>116</v>
      </c>
      <c r="E121" s="109">
        <f t="shared" si="7"/>
        <v>2.8664919519999902E-3</v>
      </c>
      <c r="BC121" s="109">
        <f t="shared" si="5"/>
        <v>2.8664919519999902E-3</v>
      </c>
    </row>
    <row r="122" spans="1:55" x14ac:dyDescent="0.25">
      <c r="A122" s="111">
        <v>117</v>
      </c>
      <c r="B122">
        <v>3.0392678239999902E-3</v>
      </c>
      <c r="C122" s="49">
        <f t="shared" si="6"/>
        <v>1</v>
      </c>
      <c r="D122" s="111">
        <v>117</v>
      </c>
      <c r="E122" s="109">
        <f t="shared" si="7"/>
        <v>3.0392678239999902E-3</v>
      </c>
      <c r="BC122" s="109">
        <f t="shared" si="5"/>
        <v>3.0392678239999902E-3</v>
      </c>
    </row>
    <row r="123" spans="1:55" x14ac:dyDescent="0.25">
      <c r="A123" s="111">
        <v>118</v>
      </c>
      <c r="B123">
        <v>3.2196132059999901E-3</v>
      </c>
      <c r="C123" s="49">
        <f t="shared" si="6"/>
        <v>1</v>
      </c>
      <c r="D123" s="111">
        <v>118</v>
      </c>
      <c r="E123" s="109">
        <f t="shared" si="7"/>
        <v>3.2196132059999901E-3</v>
      </c>
      <c r="BC123" s="109">
        <f t="shared" si="5"/>
        <v>3.2196132059999901E-3</v>
      </c>
    </row>
    <row r="124" spans="1:55" x14ac:dyDescent="0.25">
      <c r="A124" s="111">
        <v>119</v>
      </c>
      <c r="B124">
        <v>3.4077141839999902E-3</v>
      </c>
      <c r="C124" s="49">
        <f t="shared" si="6"/>
        <v>1</v>
      </c>
      <c r="D124" s="111">
        <v>119</v>
      </c>
      <c r="E124" s="109">
        <f t="shared" si="7"/>
        <v>3.4077141839999902E-3</v>
      </c>
      <c r="BC124" s="109">
        <f t="shared" si="5"/>
        <v>3.4077141839999902E-3</v>
      </c>
    </row>
    <row r="125" spans="1:55" x14ac:dyDescent="0.25">
      <c r="A125" s="111">
        <v>120</v>
      </c>
      <c r="B125">
        <v>3.6037559939999901E-3</v>
      </c>
      <c r="C125" s="49">
        <f t="shared" si="6"/>
        <v>1</v>
      </c>
      <c r="D125" s="111">
        <v>120</v>
      </c>
      <c r="E125" s="109">
        <f t="shared" si="7"/>
        <v>3.6037559939999901E-3</v>
      </c>
      <c r="BC125" s="109">
        <f t="shared" si="5"/>
        <v>3.6037559939999901E-3</v>
      </c>
    </row>
    <row r="126" spans="1:55" x14ac:dyDescent="0.25">
      <c r="A126" s="111">
        <v>121</v>
      </c>
      <c r="B126">
        <v>3.80792288599999E-3</v>
      </c>
      <c r="C126" s="49">
        <f t="shared" si="6"/>
        <v>1</v>
      </c>
      <c r="D126" s="111">
        <v>121</v>
      </c>
      <c r="E126" s="109">
        <f t="shared" si="7"/>
        <v>3.80792288599999E-3</v>
      </c>
      <c r="BC126" s="109">
        <f t="shared" si="5"/>
        <v>3.80792288599999E-3</v>
      </c>
    </row>
    <row r="127" spans="1:55" x14ac:dyDescent="0.25">
      <c r="A127" s="111">
        <v>122</v>
      </c>
      <c r="B127">
        <v>4.0203979619999998E-3</v>
      </c>
      <c r="C127" s="49">
        <f t="shared" si="6"/>
        <v>1</v>
      </c>
      <c r="D127" s="111">
        <v>122</v>
      </c>
      <c r="E127" s="109">
        <f t="shared" si="7"/>
        <v>4.0203979619999998E-3</v>
      </c>
      <c r="BC127" s="109">
        <f t="shared" si="5"/>
        <v>4.0203979619999998E-3</v>
      </c>
    </row>
    <row r="128" spans="1:55" x14ac:dyDescent="0.25">
      <c r="A128" s="111">
        <v>123</v>
      </c>
      <c r="B128">
        <v>4.24136304999999E-3</v>
      </c>
      <c r="C128" s="49">
        <f t="shared" si="6"/>
        <v>1</v>
      </c>
      <c r="D128" s="111">
        <v>123</v>
      </c>
      <c r="E128" s="109">
        <f t="shared" si="7"/>
        <v>4.24136304999999E-3</v>
      </c>
      <c r="BC128" s="109">
        <f t="shared" si="5"/>
        <v>4.24136304999999E-3</v>
      </c>
    </row>
    <row r="129" spans="1:55" x14ac:dyDescent="0.25">
      <c r="A129" s="111">
        <v>124</v>
      </c>
      <c r="B129">
        <v>4.4709985499999999E-3</v>
      </c>
      <c r="C129" s="49">
        <f t="shared" si="6"/>
        <v>1</v>
      </c>
      <c r="D129" s="111">
        <v>124</v>
      </c>
      <c r="E129" s="109">
        <f t="shared" si="7"/>
        <v>4.4709985499999999E-3</v>
      </c>
      <c r="BC129" s="109">
        <f t="shared" si="5"/>
        <v>4.4709985499999999E-3</v>
      </c>
    </row>
    <row r="130" spans="1:55" x14ac:dyDescent="0.25">
      <c r="A130" s="111">
        <v>125</v>
      </c>
      <c r="B130">
        <v>4.7094833060000001E-3</v>
      </c>
      <c r="C130" s="49">
        <f t="shared" si="6"/>
        <v>1</v>
      </c>
      <c r="D130" s="111">
        <v>125</v>
      </c>
      <c r="E130" s="109">
        <f t="shared" si="7"/>
        <v>4.7094833060000001E-3</v>
      </c>
      <c r="BC130" s="109">
        <f t="shared" si="5"/>
        <v>4.7094833060000001E-3</v>
      </c>
    </row>
    <row r="131" spans="1:55" x14ac:dyDescent="0.25">
      <c r="A131" s="111">
        <v>126</v>
      </c>
      <c r="B131">
        <v>4.956994478E-3</v>
      </c>
      <c r="C131" s="49">
        <f t="shared" si="6"/>
        <v>1</v>
      </c>
      <c r="D131" s="111">
        <v>126</v>
      </c>
      <c r="E131" s="109">
        <f t="shared" si="7"/>
        <v>4.956994478E-3</v>
      </c>
      <c r="BC131" s="109">
        <f t="shared" si="5"/>
        <v>4.956994478E-3</v>
      </c>
    </row>
    <row r="132" spans="1:55" x14ac:dyDescent="0.25">
      <c r="A132" s="111">
        <v>127</v>
      </c>
      <c r="B132">
        <v>5.2137074079999903E-3</v>
      </c>
      <c r="C132" s="49">
        <f t="shared" si="6"/>
        <v>1</v>
      </c>
      <c r="D132" s="111">
        <v>127</v>
      </c>
      <c r="E132" s="109">
        <f t="shared" si="7"/>
        <v>5.2137074079999903E-3</v>
      </c>
      <c r="BC132" s="109">
        <f t="shared" si="5"/>
        <v>5.2137074079999903E-3</v>
      </c>
    </row>
    <row r="133" spans="1:55" x14ac:dyDescent="0.25">
      <c r="A133" s="111">
        <v>128</v>
      </c>
      <c r="B133">
        <v>5.4797954999999902E-3</v>
      </c>
      <c r="C133" s="49">
        <f t="shared" si="6"/>
        <v>1</v>
      </c>
      <c r="D133" s="111">
        <v>128</v>
      </c>
      <c r="E133" s="109">
        <f t="shared" si="7"/>
        <v>5.4797954999999902E-3</v>
      </c>
      <c r="BC133" s="109">
        <f t="shared" ref="BC133:BC196" si="8">B133</f>
        <v>5.4797954999999902E-3</v>
      </c>
    </row>
    <row r="134" spans="1:55" x14ac:dyDescent="0.25">
      <c r="A134" s="111">
        <v>129</v>
      </c>
      <c r="B134">
        <v>5.7554300979999898E-3</v>
      </c>
      <c r="C134" s="49">
        <f t="shared" ref="C134:C197" si="9">IF(ROW()-$C$4&lt;=$C$2,1,2)</f>
        <v>1</v>
      </c>
      <c r="D134" s="111">
        <v>129</v>
      </c>
      <c r="E134" s="109">
        <f t="shared" ref="E134:E197" si="10">B134</f>
        <v>5.7554300979999898E-3</v>
      </c>
      <c r="BC134" s="109">
        <f t="shared" si="8"/>
        <v>5.7554300979999898E-3</v>
      </c>
    </row>
    <row r="135" spans="1:55" x14ac:dyDescent="0.25">
      <c r="A135" s="111">
        <v>130</v>
      </c>
      <c r="B135">
        <v>6.0407803779999898E-3</v>
      </c>
      <c r="C135" s="49">
        <f t="shared" si="9"/>
        <v>1</v>
      </c>
      <c r="D135" s="111">
        <v>130</v>
      </c>
      <c r="E135" s="109">
        <f t="shared" si="10"/>
        <v>6.0407803779999898E-3</v>
      </c>
      <c r="BC135" s="109">
        <f t="shared" si="8"/>
        <v>6.0407803779999898E-3</v>
      </c>
    </row>
    <row r="136" spans="1:55" x14ac:dyDescent="0.25">
      <c r="A136" s="111">
        <v>131</v>
      </c>
      <c r="B136">
        <v>6.3360132319999997E-3</v>
      </c>
      <c r="C136" s="49">
        <f t="shared" si="9"/>
        <v>1</v>
      </c>
      <c r="D136" s="111">
        <v>131</v>
      </c>
      <c r="E136" s="109">
        <f t="shared" si="10"/>
        <v>6.3360132319999997E-3</v>
      </c>
      <c r="BC136" s="109">
        <f t="shared" si="8"/>
        <v>6.3360132319999997E-3</v>
      </c>
    </row>
    <row r="137" spans="1:55" x14ac:dyDescent="0.25">
      <c r="A137" s="111">
        <v>132</v>
      </c>
      <c r="B137">
        <v>6.6412931599999997E-3</v>
      </c>
      <c r="C137" s="49">
        <f t="shared" si="9"/>
        <v>1</v>
      </c>
      <c r="D137" s="111">
        <v>132</v>
      </c>
      <c r="E137" s="109">
        <f t="shared" si="10"/>
        <v>6.6412931599999997E-3</v>
      </c>
      <c r="BC137" s="109">
        <f t="shared" si="8"/>
        <v>6.6412931599999997E-3</v>
      </c>
    </row>
    <row r="138" spans="1:55" x14ac:dyDescent="0.25">
      <c r="A138" s="111">
        <v>133</v>
      </c>
      <c r="B138">
        <v>6.9567821760000001E-3</v>
      </c>
      <c r="C138" s="49">
        <f t="shared" si="9"/>
        <v>1</v>
      </c>
      <c r="D138" s="111">
        <v>133</v>
      </c>
      <c r="E138" s="109">
        <f t="shared" si="10"/>
        <v>6.9567821760000001E-3</v>
      </c>
      <c r="BC138" s="109">
        <f t="shared" si="8"/>
        <v>6.9567821760000001E-3</v>
      </c>
    </row>
    <row r="139" spans="1:55" x14ac:dyDescent="0.25">
      <c r="A139" s="111">
        <v>134</v>
      </c>
      <c r="B139">
        <v>7.2826396999999899E-3</v>
      </c>
      <c r="C139" s="49">
        <f t="shared" si="9"/>
        <v>1</v>
      </c>
      <c r="D139" s="111">
        <v>134</v>
      </c>
      <c r="E139" s="109">
        <f t="shared" si="10"/>
        <v>7.2826396999999899E-3</v>
      </c>
      <c r="BC139" s="109">
        <f t="shared" si="8"/>
        <v>7.2826396999999899E-3</v>
      </c>
    </row>
    <row r="140" spans="1:55" x14ac:dyDescent="0.25">
      <c r="A140" s="111">
        <v>135</v>
      </c>
      <c r="B140">
        <v>7.6190224739999899E-3</v>
      </c>
      <c r="C140" s="49">
        <f t="shared" si="9"/>
        <v>1</v>
      </c>
      <c r="D140" s="111">
        <v>135</v>
      </c>
      <c r="E140" s="109">
        <f t="shared" si="10"/>
        <v>7.6190224739999899E-3</v>
      </c>
      <c r="BC140" s="109">
        <f t="shared" si="8"/>
        <v>7.6190224739999899E-3</v>
      </c>
    </row>
    <row r="141" spans="1:55" x14ac:dyDescent="0.25">
      <c r="A141" s="111">
        <v>136</v>
      </c>
      <c r="B141">
        <v>7.9660844659999903E-3</v>
      </c>
      <c r="C141" s="49">
        <f t="shared" si="9"/>
        <v>1</v>
      </c>
      <c r="D141" s="111">
        <v>136</v>
      </c>
      <c r="E141" s="109">
        <f t="shared" si="10"/>
        <v>7.9660844659999903E-3</v>
      </c>
      <c r="BC141" s="109">
        <f t="shared" si="8"/>
        <v>7.9660844659999903E-3</v>
      </c>
    </row>
    <row r="142" spans="1:55" x14ac:dyDescent="0.25">
      <c r="A142" s="111">
        <v>137</v>
      </c>
      <c r="B142">
        <v>8.3239767919999902E-3</v>
      </c>
      <c r="C142" s="49">
        <f t="shared" si="9"/>
        <v>1</v>
      </c>
      <c r="D142" s="111">
        <v>137</v>
      </c>
      <c r="E142" s="109">
        <f t="shared" si="10"/>
        <v>8.3239767919999902E-3</v>
      </c>
      <c r="BC142" s="109">
        <f t="shared" si="8"/>
        <v>8.3239767919999902E-3</v>
      </c>
    </row>
    <row r="143" spans="1:55" x14ac:dyDescent="0.25">
      <c r="A143" s="111">
        <v>138</v>
      </c>
      <c r="B143">
        <v>8.6928476279999993E-3</v>
      </c>
      <c r="C143" s="49">
        <f t="shared" si="9"/>
        <v>1</v>
      </c>
      <c r="D143" s="111">
        <v>138</v>
      </c>
      <c r="E143" s="109">
        <f t="shared" si="10"/>
        <v>8.6928476279999993E-3</v>
      </c>
      <c r="BC143" s="109">
        <f t="shared" si="8"/>
        <v>8.6928476279999993E-3</v>
      </c>
    </row>
    <row r="144" spans="1:55" x14ac:dyDescent="0.25">
      <c r="A144" s="111">
        <v>139</v>
      </c>
      <c r="B144">
        <v>9.0728421439999901E-3</v>
      </c>
      <c r="C144" s="49">
        <f t="shared" si="9"/>
        <v>1</v>
      </c>
      <c r="D144" s="111">
        <v>139</v>
      </c>
      <c r="E144" s="109">
        <f t="shared" si="10"/>
        <v>9.0728421439999901E-3</v>
      </c>
      <c r="BC144" s="109">
        <f t="shared" si="8"/>
        <v>9.0728421439999901E-3</v>
      </c>
    </row>
    <row r="145" spans="1:55" x14ac:dyDescent="0.25">
      <c r="A145" s="111">
        <v>140</v>
      </c>
      <c r="B145">
        <v>9.4641024239999899E-3</v>
      </c>
      <c r="C145" s="49">
        <f t="shared" si="9"/>
        <v>1</v>
      </c>
      <c r="D145" s="111">
        <v>140</v>
      </c>
      <c r="E145" s="109">
        <f t="shared" si="10"/>
        <v>9.4641024239999899E-3</v>
      </c>
      <c r="BC145" s="109">
        <f t="shared" si="8"/>
        <v>9.4641024239999899E-3</v>
      </c>
    </row>
    <row r="146" spans="1:55" x14ac:dyDescent="0.25">
      <c r="A146" s="111">
        <v>141</v>
      </c>
      <c r="B146">
        <v>9.86676740399999E-3</v>
      </c>
      <c r="C146" s="49">
        <f t="shared" si="9"/>
        <v>1</v>
      </c>
      <c r="D146" s="111">
        <v>141</v>
      </c>
      <c r="E146" s="109">
        <f t="shared" si="10"/>
        <v>9.86676740399999E-3</v>
      </c>
      <c r="BC146" s="109">
        <f t="shared" si="8"/>
        <v>9.86676740399999E-3</v>
      </c>
    </row>
    <row r="147" spans="1:55" x14ac:dyDescent="0.25">
      <c r="A147" s="111">
        <v>142</v>
      </c>
      <c r="B147">
        <v>1.0280972802E-2</v>
      </c>
      <c r="C147" s="49">
        <f t="shared" si="9"/>
        <v>1</v>
      </c>
      <c r="D147" s="111">
        <v>142</v>
      </c>
      <c r="E147" s="109">
        <f t="shared" si="10"/>
        <v>1.0280972802E-2</v>
      </c>
      <c r="BC147" s="109">
        <f t="shared" si="8"/>
        <v>1.0280972802E-2</v>
      </c>
    </row>
    <row r="148" spans="1:55" x14ac:dyDescent="0.25">
      <c r="A148" s="111">
        <v>143</v>
      </c>
      <c r="B148">
        <v>1.070685107E-2</v>
      </c>
      <c r="C148" s="49">
        <f t="shared" si="9"/>
        <v>1</v>
      </c>
      <c r="D148" s="111">
        <v>143</v>
      </c>
      <c r="E148" s="109">
        <f t="shared" si="10"/>
        <v>1.070685107E-2</v>
      </c>
      <c r="BC148" s="109">
        <f t="shared" si="8"/>
        <v>1.070685107E-2</v>
      </c>
    </row>
    <row r="149" spans="1:55" x14ac:dyDescent="0.25">
      <c r="A149" s="111">
        <v>144</v>
      </c>
      <c r="B149">
        <v>1.11445313299999E-2</v>
      </c>
      <c r="C149" s="49">
        <f t="shared" si="9"/>
        <v>1</v>
      </c>
      <c r="D149" s="111">
        <v>144</v>
      </c>
      <c r="E149" s="109">
        <f t="shared" si="10"/>
        <v>1.11445313299999E-2</v>
      </c>
      <c r="BC149" s="109">
        <f t="shared" si="8"/>
        <v>1.11445313299999E-2</v>
      </c>
    </row>
    <row r="150" spans="1:55" x14ac:dyDescent="0.25">
      <c r="A150" s="111">
        <v>145</v>
      </c>
      <c r="B150">
        <v>1.1594139324E-2</v>
      </c>
      <c r="C150" s="49">
        <f t="shared" si="9"/>
        <v>1</v>
      </c>
      <c r="D150" s="111">
        <v>145</v>
      </c>
      <c r="E150" s="109">
        <f t="shared" si="10"/>
        <v>1.1594139324E-2</v>
      </c>
      <c r="BC150" s="109">
        <f t="shared" si="8"/>
        <v>1.1594139324E-2</v>
      </c>
    </row>
    <row r="151" spans="1:55" x14ac:dyDescent="0.25">
      <c r="A151" s="111">
        <v>146</v>
      </c>
      <c r="B151">
        <v>1.20557973759999E-2</v>
      </c>
      <c r="C151" s="49">
        <f t="shared" si="9"/>
        <v>1</v>
      </c>
      <c r="D151" s="111">
        <v>146</v>
      </c>
      <c r="E151" s="109">
        <f t="shared" si="10"/>
        <v>1.20557973759999E-2</v>
      </c>
      <c r="BC151" s="109">
        <f t="shared" si="8"/>
        <v>1.20557973759999E-2</v>
      </c>
    </row>
    <row r="152" spans="1:55" x14ac:dyDescent="0.25">
      <c r="A152" s="111">
        <v>147</v>
      </c>
      <c r="B152">
        <v>1.2529624333999999E-2</v>
      </c>
      <c r="C152" s="49">
        <f t="shared" si="9"/>
        <v>1</v>
      </c>
      <c r="D152" s="111">
        <v>147</v>
      </c>
      <c r="E152" s="109">
        <f t="shared" si="10"/>
        <v>1.2529624333999999E-2</v>
      </c>
      <c r="BC152" s="109">
        <f t="shared" si="8"/>
        <v>1.2529624333999999E-2</v>
      </c>
    </row>
    <row r="153" spans="1:55" x14ac:dyDescent="0.25">
      <c r="A153" s="111">
        <v>148</v>
      </c>
      <c r="B153">
        <v>1.3015735545999999E-2</v>
      </c>
      <c r="C153" s="49">
        <f t="shared" si="9"/>
        <v>1</v>
      </c>
      <c r="D153" s="111">
        <v>148</v>
      </c>
      <c r="E153" s="109">
        <f t="shared" si="10"/>
        <v>1.3015735545999999E-2</v>
      </c>
      <c r="BC153" s="109">
        <f t="shared" si="8"/>
        <v>1.3015735545999999E-2</v>
      </c>
    </row>
    <row r="154" spans="1:55" x14ac:dyDescent="0.25">
      <c r="A154" s="111">
        <v>149</v>
      </c>
      <c r="B154">
        <v>1.35142428179999E-2</v>
      </c>
      <c r="C154" s="49">
        <f t="shared" si="9"/>
        <v>1</v>
      </c>
      <c r="D154" s="111">
        <v>149</v>
      </c>
      <c r="E154" s="109">
        <f t="shared" si="10"/>
        <v>1.35142428179999E-2</v>
      </c>
      <c r="BC154" s="109">
        <f t="shared" si="8"/>
        <v>1.35142428179999E-2</v>
      </c>
    </row>
    <row r="155" spans="1:55" x14ac:dyDescent="0.25">
      <c r="A155" s="111">
        <v>150</v>
      </c>
      <c r="B155">
        <v>1.40252543779999E-2</v>
      </c>
      <c r="C155" s="49">
        <f t="shared" si="9"/>
        <v>1</v>
      </c>
      <c r="D155" s="111">
        <v>150</v>
      </c>
      <c r="E155" s="109">
        <f t="shared" si="10"/>
        <v>1.40252543779999E-2</v>
      </c>
      <c r="BC155" s="109">
        <f t="shared" si="8"/>
        <v>1.40252543779999E-2</v>
      </c>
    </row>
    <row r="156" spans="1:55" x14ac:dyDescent="0.25">
      <c r="A156" s="111">
        <v>151</v>
      </c>
      <c r="B156">
        <v>1.45488748579999E-2</v>
      </c>
      <c r="C156" s="49">
        <f t="shared" si="9"/>
        <v>1</v>
      </c>
      <c r="D156" s="111">
        <v>151</v>
      </c>
      <c r="E156" s="109">
        <f t="shared" si="10"/>
        <v>1.45488748579999E-2</v>
      </c>
      <c r="BC156" s="109">
        <f t="shared" si="8"/>
        <v>1.45488748579999E-2</v>
      </c>
    </row>
    <row r="157" spans="1:55" x14ac:dyDescent="0.25">
      <c r="A157" s="111">
        <v>152</v>
      </c>
      <c r="B157">
        <v>1.50852052619999E-2</v>
      </c>
      <c r="C157" s="49">
        <f t="shared" si="9"/>
        <v>1</v>
      </c>
      <c r="D157" s="111">
        <v>152</v>
      </c>
      <c r="E157" s="109">
        <f t="shared" si="10"/>
        <v>1.50852052619999E-2</v>
      </c>
      <c r="BC157" s="109">
        <f t="shared" si="8"/>
        <v>1.50852052619999E-2</v>
      </c>
    </row>
    <row r="158" spans="1:55" x14ac:dyDescent="0.25">
      <c r="A158" s="111">
        <v>153</v>
      </c>
      <c r="B158">
        <v>1.5634342948E-2</v>
      </c>
      <c r="C158" s="49">
        <f t="shared" si="9"/>
        <v>1</v>
      </c>
      <c r="D158" s="111">
        <v>153</v>
      </c>
      <c r="E158" s="109">
        <f t="shared" si="10"/>
        <v>1.5634342948E-2</v>
      </c>
      <c r="BC158" s="109">
        <f t="shared" si="8"/>
        <v>1.5634342948E-2</v>
      </c>
    </row>
    <row r="159" spans="1:55" x14ac:dyDescent="0.25">
      <c r="A159" s="111">
        <v>154</v>
      </c>
      <c r="B159">
        <v>1.6196381605999999E-2</v>
      </c>
      <c r="C159" s="49">
        <f t="shared" si="9"/>
        <v>1</v>
      </c>
      <c r="D159" s="111">
        <v>154</v>
      </c>
      <c r="E159" s="109">
        <f t="shared" si="10"/>
        <v>1.6196381605999999E-2</v>
      </c>
      <c r="BC159" s="109">
        <f t="shared" si="8"/>
        <v>1.6196381605999999E-2</v>
      </c>
    </row>
    <row r="160" spans="1:55" x14ac:dyDescent="0.25">
      <c r="A160" s="111">
        <v>155</v>
      </c>
      <c r="B160">
        <v>1.6771411255999999E-2</v>
      </c>
      <c r="C160" s="49">
        <f t="shared" si="9"/>
        <v>1</v>
      </c>
      <c r="D160" s="111">
        <v>155</v>
      </c>
      <c r="E160" s="109">
        <f t="shared" si="10"/>
        <v>1.6771411255999999E-2</v>
      </c>
      <c r="BC160" s="109">
        <f t="shared" si="8"/>
        <v>1.6771411255999999E-2</v>
      </c>
    </row>
    <row r="161" spans="1:55" x14ac:dyDescent="0.25">
      <c r="A161" s="111">
        <v>156</v>
      </c>
      <c r="B161">
        <v>1.7359518219999901E-2</v>
      </c>
      <c r="C161" s="49">
        <f t="shared" si="9"/>
        <v>1</v>
      </c>
      <c r="D161" s="111">
        <v>156</v>
      </c>
      <c r="E161" s="109">
        <f t="shared" si="10"/>
        <v>1.7359518219999901E-2</v>
      </c>
      <c r="BC161" s="109">
        <f t="shared" si="8"/>
        <v>1.7359518219999901E-2</v>
      </c>
    </row>
    <row r="162" spans="1:55" x14ac:dyDescent="0.25">
      <c r="A162" s="111">
        <v>157</v>
      </c>
      <c r="B162">
        <v>1.7960785123999901E-2</v>
      </c>
      <c r="C162" s="49">
        <f t="shared" si="9"/>
        <v>1</v>
      </c>
      <c r="D162" s="111">
        <v>157</v>
      </c>
      <c r="E162" s="109">
        <f t="shared" si="10"/>
        <v>1.7960785123999901E-2</v>
      </c>
      <c r="BC162" s="109">
        <f t="shared" si="8"/>
        <v>1.7960785123999901E-2</v>
      </c>
    </row>
    <row r="163" spans="1:55" x14ac:dyDescent="0.25">
      <c r="A163" s="111">
        <v>158</v>
      </c>
      <c r="B163">
        <v>1.8575290896000001E-2</v>
      </c>
      <c r="C163" s="49">
        <f t="shared" si="9"/>
        <v>1</v>
      </c>
      <c r="D163" s="111">
        <v>158</v>
      </c>
      <c r="E163" s="109">
        <f t="shared" si="10"/>
        <v>1.8575290896000001E-2</v>
      </c>
      <c r="BC163" s="109">
        <f t="shared" si="8"/>
        <v>1.8575290896000001E-2</v>
      </c>
    </row>
    <row r="164" spans="1:55" x14ac:dyDescent="0.25">
      <c r="A164" s="111">
        <v>159</v>
      </c>
      <c r="B164">
        <v>1.92031107539999E-2</v>
      </c>
      <c r="C164" s="49">
        <f t="shared" si="9"/>
        <v>1</v>
      </c>
      <c r="D164" s="111">
        <v>159</v>
      </c>
      <c r="E164" s="109">
        <f t="shared" si="10"/>
        <v>1.92031107539999E-2</v>
      </c>
      <c r="BC164" s="109">
        <f t="shared" si="8"/>
        <v>1.92031107539999E-2</v>
      </c>
    </row>
    <row r="165" spans="1:55" x14ac:dyDescent="0.25">
      <c r="A165" s="111">
        <v>160</v>
      </c>
      <c r="B165">
        <v>1.9844316211999901E-2</v>
      </c>
      <c r="C165" s="49">
        <f t="shared" si="9"/>
        <v>2</v>
      </c>
      <c r="D165" s="111">
        <v>160</v>
      </c>
      <c r="E165" s="109">
        <f t="shared" si="10"/>
        <v>1.9844316211999901E-2</v>
      </c>
      <c r="BC165" s="109">
        <f t="shared" si="8"/>
        <v>1.9844316211999901E-2</v>
      </c>
    </row>
    <row r="166" spans="1:55" x14ac:dyDescent="0.25">
      <c r="A166" s="111">
        <v>161</v>
      </c>
      <c r="B166">
        <v>2.0498975079999999E-2</v>
      </c>
      <c r="C166" s="49">
        <f t="shared" si="9"/>
        <v>2</v>
      </c>
      <c r="D166" s="111">
        <v>161</v>
      </c>
      <c r="E166" s="109">
        <f t="shared" si="10"/>
        <v>2.0498975079999999E-2</v>
      </c>
      <c r="BC166" s="109">
        <f t="shared" si="8"/>
        <v>2.0498975079999999E-2</v>
      </c>
    </row>
    <row r="167" spans="1:55" x14ac:dyDescent="0.25">
      <c r="A167" s="111">
        <v>162</v>
      </c>
      <c r="B167">
        <v>2.1167151499999998E-2</v>
      </c>
      <c r="C167" s="49">
        <f t="shared" si="9"/>
        <v>2</v>
      </c>
      <c r="D167" s="111">
        <v>162</v>
      </c>
      <c r="E167" s="109">
        <f t="shared" si="10"/>
        <v>2.1167151499999998E-2</v>
      </c>
      <c r="BC167" s="109">
        <f t="shared" si="8"/>
        <v>2.1167151499999998E-2</v>
      </c>
    </row>
    <row r="168" spans="1:55" x14ac:dyDescent="0.25">
      <c r="A168" s="111">
        <v>163</v>
      </c>
      <c r="B168">
        <v>2.1848905859999899E-2</v>
      </c>
      <c r="C168" s="49">
        <f t="shared" si="9"/>
        <v>2</v>
      </c>
      <c r="D168" s="111">
        <v>163</v>
      </c>
      <c r="E168" s="109">
        <f t="shared" si="10"/>
        <v>2.1848905859999899E-2</v>
      </c>
      <c r="BC168" s="109">
        <f t="shared" si="8"/>
        <v>2.1848905859999899E-2</v>
      </c>
    </row>
    <row r="169" spans="1:55" x14ac:dyDescent="0.25">
      <c r="A169" s="111">
        <v>164</v>
      </c>
      <c r="B169">
        <v>2.25442949799999E-2</v>
      </c>
      <c r="C169" s="49">
        <f t="shared" si="9"/>
        <v>2</v>
      </c>
      <c r="D169" s="111">
        <v>164</v>
      </c>
      <c r="E169" s="109">
        <f t="shared" si="10"/>
        <v>2.25442949799999E-2</v>
      </c>
      <c r="BC169" s="109">
        <f t="shared" si="8"/>
        <v>2.25442949799999E-2</v>
      </c>
    </row>
    <row r="170" spans="1:55" x14ac:dyDescent="0.25">
      <c r="A170" s="111">
        <v>165</v>
      </c>
      <c r="B170">
        <v>2.3253371899999899E-2</v>
      </c>
      <c r="C170" s="49">
        <f t="shared" si="9"/>
        <v>2</v>
      </c>
      <c r="D170" s="111">
        <v>165</v>
      </c>
      <c r="E170" s="109">
        <f t="shared" si="10"/>
        <v>2.3253371899999899E-2</v>
      </c>
      <c r="BC170" s="109">
        <f t="shared" si="8"/>
        <v>2.3253371899999899E-2</v>
      </c>
    </row>
    <row r="171" spans="1:55" x14ac:dyDescent="0.25">
      <c r="A171" s="111">
        <v>166</v>
      </c>
      <c r="B171">
        <v>2.397618608E-2</v>
      </c>
      <c r="C171" s="49">
        <f t="shared" si="9"/>
        <v>2</v>
      </c>
      <c r="D171" s="111">
        <v>166</v>
      </c>
      <c r="E171" s="109">
        <f t="shared" si="10"/>
        <v>2.397618608E-2</v>
      </c>
      <c r="BC171" s="109">
        <f t="shared" si="8"/>
        <v>2.397618608E-2</v>
      </c>
    </row>
    <row r="172" spans="1:55" x14ac:dyDescent="0.25">
      <c r="A172" s="111">
        <v>167</v>
      </c>
      <c r="B172">
        <v>2.4712783379999999E-2</v>
      </c>
      <c r="C172" s="49">
        <f t="shared" si="9"/>
        <v>2</v>
      </c>
      <c r="D172" s="111">
        <v>167</v>
      </c>
      <c r="E172" s="109">
        <f t="shared" si="10"/>
        <v>2.4712783379999999E-2</v>
      </c>
      <c r="BC172" s="109">
        <f t="shared" si="8"/>
        <v>2.4712783379999999E-2</v>
      </c>
    </row>
    <row r="173" spans="1:55" x14ac:dyDescent="0.25">
      <c r="A173" s="111">
        <v>168</v>
      </c>
      <c r="B173">
        <v>2.5463205959999999E-2</v>
      </c>
      <c r="C173" s="49">
        <f t="shared" si="9"/>
        <v>2</v>
      </c>
      <c r="D173" s="111">
        <v>168</v>
      </c>
      <c r="E173" s="109">
        <f t="shared" si="10"/>
        <v>2.5463205959999999E-2</v>
      </c>
      <c r="BC173" s="109">
        <f t="shared" si="8"/>
        <v>2.5463205959999999E-2</v>
      </c>
    </row>
    <row r="174" spans="1:55" x14ac:dyDescent="0.25">
      <c r="A174" s="111">
        <v>169</v>
      </c>
      <c r="B174">
        <v>2.6227492499999901E-2</v>
      </c>
      <c r="C174" s="49">
        <f t="shared" si="9"/>
        <v>2</v>
      </c>
      <c r="D174" s="111">
        <v>169</v>
      </c>
      <c r="E174" s="109">
        <f t="shared" si="10"/>
        <v>2.6227492499999901E-2</v>
      </c>
      <c r="BC174" s="109">
        <f t="shared" si="8"/>
        <v>2.6227492499999901E-2</v>
      </c>
    </row>
    <row r="175" spans="1:55" x14ac:dyDescent="0.25">
      <c r="A175" s="111">
        <v>170</v>
      </c>
      <c r="B175">
        <v>2.7005678019999899E-2</v>
      </c>
      <c r="C175" s="49">
        <f t="shared" si="9"/>
        <v>2</v>
      </c>
      <c r="D175" s="111">
        <v>170</v>
      </c>
      <c r="E175" s="109">
        <f t="shared" si="10"/>
        <v>2.7005678019999899E-2</v>
      </c>
      <c r="BC175" s="109">
        <f t="shared" si="8"/>
        <v>2.7005678019999899E-2</v>
      </c>
    </row>
    <row r="176" spans="1:55" x14ac:dyDescent="0.25">
      <c r="A176" s="111">
        <v>171</v>
      </c>
      <c r="B176">
        <v>2.7797794059999999E-2</v>
      </c>
      <c r="C176" s="49">
        <f t="shared" si="9"/>
        <v>2</v>
      </c>
      <c r="D176" s="111">
        <v>171</v>
      </c>
      <c r="E176" s="109">
        <f t="shared" si="10"/>
        <v>2.7797794059999999E-2</v>
      </c>
      <c r="BC176" s="109">
        <f t="shared" si="8"/>
        <v>2.7797794059999999E-2</v>
      </c>
    </row>
    <row r="177" spans="1:55" x14ac:dyDescent="0.25">
      <c r="A177" s="111">
        <v>172</v>
      </c>
      <c r="B177">
        <v>2.8603868639999998E-2</v>
      </c>
      <c r="C177" s="49">
        <f t="shared" si="9"/>
        <v>2</v>
      </c>
      <c r="D177" s="111">
        <v>172</v>
      </c>
      <c r="E177" s="109">
        <f t="shared" si="10"/>
        <v>2.8603868639999998E-2</v>
      </c>
      <c r="BC177" s="109">
        <f t="shared" si="8"/>
        <v>2.8603868639999998E-2</v>
      </c>
    </row>
    <row r="178" spans="1:55" x14ac:dyDescent="0.25">
      <c r="A178" s="111">
        <v>173</v>
      </c>
      <c r="B178">
        <v>2.9423926319999998E-2</v>
      </c>
      <c r="C178" s="49">
        <f t="shared" si="9"/>
        <v>2</v>
      </c>
      <c r="D178" s="111">
        <v>173</v>
      </c>
      <c r="E178" s="109">
        <f t="shared" si="10"/>
        <v>2.9423926319999998E-2</v>
      </c>
      <c r="BC178" s="109">
        <f t="shared" si="8"/>
        <v>2.9423926319999998E-2</v>
      </c>
    </row>
    <row r="179" spans="1:55" x14ac:dyDescent="0.25">
      <c r="A179" s="111">
        <v>174</v>
      </c>
      <c r="B179">
        <v>3.0257988159999999E-2</v>
      </c>
      <c r="C179" s="49">
        <f t="shared" si="9"/>
        <v>2</v>
      </c>
      <c r="D179" s="111">
        <v>174</v>
      </c>
      <c r="E179" s="109">
        <f t="shared" si="10"/>
        <v>3.0257988159999999E-2</v>
      </c>
      <c r="BC179" s="109">
        <f t="shared" si="8"/>
        <v>3.0257988159999999E-2</v>
      </c>
    </row>
    <row r="180" spans="1:55" x14ac:dyDescent="0.25">
      <c r="A180" s="111">
        <v>175</v>
      </c>
      <c r="B180">
        <v>3.1106071839999999E-2</v>
      </c>
      <c r="C180" s="49">
        <f t="shared" si="9"/>
        <v>2</v>
      </c>
      <c r="D180" s="111">
        <v>175</v>
      </c>
      <c r="E180" s="109">
        <f t="shared" si="10"/>
        <v>3.1106071839999999E-2</v>
      </c>
      <c r="BC180" s="109">
        <f t="shared" si="8"/>
        <v>3.1106071839999999E-2</v>
      </c>
    </row>
    <row r="181" spans="1:55" x14ac:dyDescent="0.25">
      <c r="A181" s="111">
        <v>176</v>
      </c>
      <c r="B181">
        <v>3.1968191639999997E-2</v>
      </c>
      <c r="C181" s="49">
        <f t="shared" si="9"/>
        <v>2</v>
      </c>
      <c r="D181" s="111">
        <v>176</v>
      </c>
      <c r="E181" s="109">
        <f t="shared" si="10"/>
        <v>3.1968191639999997E-2</v>
      </c>
      <c r="BC181" s="109">
        <f t="shared" si="8"/>
        <v>3.1968191639999997E-2</v>
      </c>
    </row>
    <row r="182" spans="1:55" x14ac:dyDescent="0.25">
      <c r="A182" s="111">
        <v>177</v>
      </c>
      <c r="B182">
        <v>3.2844358519999999E-2</v>
      </c>
      <c r="C182" s="49">
        <f t="shared" si="9"/>
        <v>2</v>
      </c>
      <c r="D182" s="111">
        <v>177</v>
      </c>
      <c r="E182" s="109">
        <f t="shared" si="10"/>
        <v>3.2844358519999999E-2</v>
      </c>
      <c r="BC182" s="109">
        <f t="shared" si="8"/>
        <v>3.2844358519999999E-2</v>
      </c>
    </row>
    <row r="183" spans="1:55" x14ac:dyDescent="0.25">
      <c r="A183" s="111">
        <v>178</v>
      </c>
      <c r="B183">
        <v>3.373458008E-2</v>
      </c>
      <c r="C183" s="49">
        <f t="shared" si="9"/>
        <v>2</v>
      </c>
      <c r="D183" s="111">
        <v>178</v>
      </c>
      <c r="E183" s="109">
        <f t="shared" si="10"/>
        <v>3.373458008E-2</v>
      </c>
      <c r="BC183" s="109">
        <f t="shared" si="8"/>
        <v>3.373458008E-2</v>
      </c>
    </row>
    <row r="184" spans="1:55" x14ac:dyDescent="0.25">
      <c r="A184" s="111">
        <v>179</v>
      </c>
      <c r="B184">
        <v>3.4638860699999899E-2</v>
      </c>
      <c r="C184" s="49">
        <f t="shared" si="9"/>
        <v>2</v>
      </c>
      <c r="D184" s="111">
        <v>179</v>
      </c>
      <c r="E184" s="109">
        <f t="shared" si="10"/>
        <v>3.4638860699999899E-2</v>
      </c>
      <c r="BC184" s="109">
        <f t="shared" si="8"/>
        <v>3.4638860699999899E-2</v>
      </c>
    </row>
    <row r="185" spans="1:55" x14ac:dyDescent="0.25">
      <c r="A185" s="111">
        <v>180</v>
      </c>
      <c r="B185">
        <v>3.5557201499999899E-2</v>
      </c>
      <c r="C185" s="49">
        <f t="shared" si="9"/>
        <v>2</v>
      </c>
      <c r="D185" s="111">
        <v>180</v>
      </c>
      <c r="E185" s="109">
        <f t="shared" si="10"/>
        <v>3.5557201499999899E-2</v>
      </c>
      <c r="BC185" s="109">
        <f t="shared" si="8"/>
        <v>3.5557201499999899E-2</v>
      </c>
    </row>
    <row r="186" spans="1:55" x14ac:dyDescent="0.25">
      <c r="A186" s="111">
        <v>181</v>
      </c>
      <c r="B186">
        <v>3.6489600359999999E-2</v>
      </c>
      <c r="C186" s="49">
        <f t="shared" si="9"/>
        <v>2</v>
      </c>
      <c r="D186" s="111">
        <v>181</v>
      </c>
      <c r="E186" s="109">
        <f t="shared" si="10"/>
        <v>3.6489600359999999E-2</v>
      </c>
      <c r="BC186" s="109">
        <f t="shared" si="8"/>
        <v>3.6489600359999999E-2</v>
      </c>
    </row>
    <row r="187" spans="1:55" x14ac:dyDescent="0.25">
      <c r="A187" s="111">
        <v>182</v>
      </c>
      <c r="B187">
        <v>3.7436052079999997E-2</v>
      </c>
      <c r="C187" s="49">
        <f t="shared" si="9"/>
        <v>2</v>
      </c>
      <c r="D187" s="111">
        <v>182</v>
      </c>
      <c r="E187" s="109">
        <f t="shared" si="10"/>
        <v>3.7436052079999997E-2</v>
      </c>
      <c r="BC187" s="109">
        <f t="shared" si="8"/>
        <v>3.7436052079999997E-2</v>
      </c>
    </row>
    <row r="188" spans="1:55" x14ac:dyDescent="0.25">
      <c r="A188" s="111">
        <v>183</v>
      </c>
      <c r="B188">
        <v>3.8396548299999902E-2</v>
      </c>
      <c r="C188" s="49">
        <f t="shared" si="9"/>
        <v>2</v>
      </c>
      <c r="D188" s="111">
        <v>183</v>
      </c>
      <c r="E188" s="109">
        <f t="shared" si="10"/>
        <v>3.8396548299999902E-2</v>
      </c>
      <c r="BC188" s="109">
        <f t="shared" si="8"/>
        <v>3.8396548299999902E-2</v>
      </c>
    </row>
    <row r="189" spans="1:55" x14ac:dyDescent="0.25">
      <c r="A189" s="111">
        <v>184</v>
      </c>
      <c r="B189">
        <v>3.9371077599999998E-2</v>
      </c>
      <c r="C189" s="49">
        <f t="shared" si="9"/>
        <v>2</v>
      </c>
      <c r="D189" s="111">
        <v>184</v>
      </c>
      <c r="E189" s="109">
        <f t="shared" si="10"/>
        <v>3.9371077599999998E-2</v>
      </c>
      <c r="BC189" s="109">
        <f t="shared" si="8"/>
        <v>3.9371077599999998E-2</v>
      </c>
    </row>
    <row r="190" spans="1:55" x14ac:dyDescent="0.25">
      <c r="A190" s="111">
        <v>185</v>
      </c>
      <c r="B190">
        <v>4.0359625480000001E-2</v>
      </c>
      <c r="C190" s="49">
        <f t="shared" si="9"/>
        <v>2</v>
      </c>
      <c r="D190" s="111">
        <v>185</v>
      </c>
      <c r="E190" s="109">
        <f t="shared" si="10"/>
        <v>4.0359625480000001E-2</v>
      </c>
      <c r="BC190" s="109">
        <f t="shared" si="8"/>
        <v>4.0359625480000001E-2</v>
      </c>
    </row>
    <row r="191" spans="1:55" x14ac:dyDescent="0.25">
      <c r="A191" s="111">
        <v>186</v>
      </c>
      <c r="B191">
        <v>4.1362174539999998E-2</v>
      </c>
      <c r="C191" s="49">
        <f t="shared" si="9"/>
        <v>2</v>
      </c>
      <c r="D191" s="111">
        <v>186</v>
      </c>
      <c r="E191" s="109">
        <f t="shared" si="10"/>
        <v>4.1362174539999998E-2</v>
      </c>
      <c r="BC191" s="109">
        <f t="shared" si="8"/>
        <v>4.1362174539999998E-2</v>
      </c>
    </row>
    <row r="192" spans="1:55" x14ac:dyDescent="0.25">
      <c r="A192" s="111">
        <v>187</v>
      </c>
      <c r="B192">
        <v>4.2378704339999997E-2</v>
      </c>
      <c r="C192" s="49">
        <f t="shared" si="9"/>
        <v>2</v>
      </c>
      <c r="D192" s="111">
        <v>187</v>
      </c>
      <c r="E192" s="109">
        <f t="shared" si="10"/>
        <v>4.2378704339999997E-2</v>
      </c>
      <c r="BC192" s="109">
        <f t="shared" si="8"/>
        <v>4.2378704339999997E-2</v>
      </c>
    </row>
    <row r="193" spans="1:55" x14ac:dyDescent="0.25">
      <c r="A193" s="111">
        <v>188</v>
      </c>
      <c r="B193">
        <v>4.3409191579999902E-2</v>
      </c>
      <c r="C193" s="49">
        <f t="shared" si="9"/>
        <v>2</v>
      </c>
      <c r="D193" s="111">
        <v>188</v>
      </c>
      <c r="E193" s="109">
        <f t="shared" si="10"/>
        <v>4.3409191579999902E-2</v>
      </c>
      <c r="BC193" s="109">
        <f t="shared" si="8"/>
        <v>4.3409191579999902E-2</v>
      </c>
    </row>
    <row r="194" spans="1:55" x14ac:dyDescent="0.25">
      <c r="A194" s="111">
        <v>189</v>
      </c>
      <c r="B194">
        <v>4.4453610099999999E-2</v>
      </c>
      <c r="C194" s="49">
        <f t="shared" si="9"/>
        <v>2</v>
      </c>
      <c r="D194" s="111">
        <v>189</v>
      </c>
      <c r="E194" s="109">
        <f t="shared" si="10"/>
        <v>4.4453610099999999E-2</v>
      </c>
      <c r="BC194" s="109">
        <f t="shared" si="8"/>
        <v>4.4453610099999999E-2</v>
      </c>
    </row>
    <row r="195" spans="1:55" x14ac:dyDescent="0.25">
      <c r="A195" s="111">
        <v>190</v>
      </c>
      <c r="B195">
        <v>4.5511930879999898E-2</v>
      </c>
      <c r="C195" s="49">
        <f t="shared" si="9"/>
        <v>2</v>
      </c>
      <c r="D195" s="111">
        <v>190</v>
      </c>
      <c r="E195" s="109">
        <f t="shared" si="10"/>
        <v>4.5511930879999898E-2</v>
      </c>
      <c r="BC195" s="109">
        <f t="shared" si="8"/>
        <v>4.5511930879999898E-2</v>
      </c>
    </row>
    <row r="196" spans="1:55" x14ac:dyDescent="0.25">
      <c r="A196" s="111">
        <v>191</v>
      </c>
      <c r="B196">
        <v>4.6584122099999903E-2</v>
      </c>
      <c r="C196" s="49">
        <f t="shared" si="9"/>
        <v>2</v>
      </c>
      <c r="D196" s="111">
        <v>191</v>
      </c>
      <c r="E196" s="109">
        <f t="shared" si="10"/>
        <v>4.6584122099999903E-2</v>
      </c>
      <c r="BC196" s="109">
        <f t="shared" si="8"/>
        <v>4.6584122099999903E-2</v>
      </c>
    </row>
    <row r="197" spans="1:55" x14ac:dyDescent="0.25">
      <c r="A197" s="111">
        <v>192</v>
      </c>
      <c r="B197">
        <v>4.7670149239999897E-2</v>
      </c>
      <c r="C197" s="49">
        <f t="shared" si="9"/>
        <v>2</v>
      </c>
      <c r="D197" s="111">
        <v>192</v>
      </c>
      <c r="E197" s="109">
        <f t="shared" si="10"/>
        <v>4.7670149239999897E-2</v>
      </c>
      <c r="BC197" s="109">
        <f t="shared" ref="BC197:BC260" si="11">B197</f>
        <v>4.7670149239999897E-2</v>
      </c>
    </row>
    <row r="198" spans="1:55" x14ac:dyDescent="0.25">
      <c r="A198" s="111">
        <v>193</v>
      </c>
      <c r="B198">
        <v>4.8769974979999998E-2</v>
      </c>
      <c r="C198" s="49">
        <f t="shared" ref="C198:C261" si="12">IF(ROW()-$C$4&lt;=$C$2,1,2)</f>
        <v>2</v>
      </c>
      <c r="D198" s="111">
        <v>193</v>
      </c>
      <c r="E198" s="109">
        <f t="shared" ref="E198:E261" si="13">B198</f>
        <v>4.8769974979999998E-2</v>
      </c>
      <c r="BC198" s="109">
        <f t="shared" si="11"/>
        <v>4.8769974979999998E-2</v>
      </c>
    </row>
    <row r="199" spans="1:55" x14ac:dyDescent="0.25">
      <c r="A199" s="111">
        <v>194</v>
      </c>
      <c r="B199">
        <v>4.9883559399999902E-2</v>
      </c>
      <c r="C199" s="49">
        <f t="shared" si="12"/>
        <v>2</v>
      </c>
      <c r="D199" s="111">
        <v>194</v>
      </c>
      <c r="E199" s="109">
        <f t="shared" si="13"/>
        <v>4.9883559399999902E-2</v>
      </c>
      <c r="BC199" s="109">
        <f t="shared" si="11"/>
        <v>4.9883559399999902E-2</v>
      </c>
    </row>
    <row r="200" spans="1:55" x14ac:dyDescent="0.25">
      <c r="A200" s="111">
        <v>195</v>
      </c>
      <c r="B200">
        <v>5.1010859819999997E-2</v>
      </c>
      <c r="C200" s="49">
        <f t="shared" si="12"/>
        <v>2</v>
      </c>
      <c r="D200" s="111">
        <v>195</v>
      </c>
      <c r="E200" s="109">
        <f t="shared" si="13"/>
        <v>5.1010859819999997E-2</v>
      </c>
      <c r="BC200" s="109">
        <f t="shared" si="11"/>
        <v>5.1010859819999997E-2</v>
      </c>
    </row>
    <row r="201" spans="1:55" x14ac:dyDescent="0.25">
      <c r="A201" s="111">
        <v>196</v>
      </c>
      <c r="B201">
        <v>5.2151830999999899E-2</v>
      </c>
      <c r="C201" s="49">
        <f t="shared" si="12"/>
        <v>2</v>
      </c>
      <c r="D201" s="111">
        <v>196</v>
      </c>
      <c r="E201" s="109">
        <f t="shared" si="13"/>
        <v>5.2151830999999899E-2</v>
      </c>
      <c r="BC201" s="109">
        <f t="shared" si="11"/>
        <v>5.2151830999999899E-2</v>
      </c>
    </row>
    <row r="202" spans="1:55" x14ac:dyDescent="0.25">
      <c r="A202" s="111">
        <v>197</v>
      </c>
      <c r="B202">
        <v>5.3306425039999897E-2</v>
      </c>
      <c r="C202" s="49">
        <f t="shared" si="12"/>
        <v>2</v>
      </c>
      <c r="D202" s="111">
        <v>197</v>
      </c>
      <c r="E202" s="109">
        <f t="shared" si="13"/>
        <v>5.3306425039999897E-2</v>
      </c>
      <c r="BC202" s="109">
        <f t="shared" si="11"/>
        <v>5.3306425039999897E-2</v>
      </c>
    </row>
    <row r="203" spans="1:55" x14ac:dyDescent="0.25">
      <c r="A203" s="111">
        <v>198</v>
      </c>
      <c r="B203">
        <v>5.4474591400000001E-2</v>
      </c>
      <c r="C203" s="49">
        <f t="shared" si="12"/>
        <v>2</v>
      </c>
      <c r="D203" s="111">
        <v>198</v>
      </c>
      <c r="E203" s="109">
        <f t="shared" si="13"/>
        <v>5.4474591400000001E-2</v>
      </c>
      <c r="BC203" s="109">
        <f t="shared" si="11"/>
        <v>5.4474591400000001E-2</v>
      </c>
    </row>
    <row r="204" spans="1:55" x14ac:dyDescent="0.25">
      <c r="A204" s="111">
        <v>199</v>
      </c>
      <c r="B204">
        <v>5.5656277019999999E-2</v>
      </c>
      <c r="C204" s="49">
        <f t="shared" si="12"/>
        <v>2</v>
      </c>
      <c r="D204" s="111">
        <v>199</v>
      </c>
      <c r="E204" s="109">
        <f t="shared" si="13"/>
        <v>5.5656277019999999E-2</v>
      </c>
      <c r="BC204" s="109">
        <f t="shared" si="11"/>
        <v>5.5656277019999999E-2</v>
      </c>
    </row>
    <row r="205" spans="1:55" x14ac:dyDescent="0.25">
      <c r="A205" s="111">
        <v>200</v>
      </c>
      <c r="B205">
        <v>5.6851426199999999E-2</v>
      </c>
      <c r="C205" s="49">
        <f t="shared" si="12"/>
        <v>2</v>
      </c>
      <c r="D205" s="111">
        <v>200</v>
      </c>
      <c r="E205" s="109">
        <f t="shared" si="13"/>
        <v>5.6851426199999999E-2</v>
      </c>
      <c r="BC205" s="109">
        <f t="shared" si="11"/>
        <v>5.6851426199999999E-2</v>
      </c>
    </row>
    <row r="206" spans="1:55" x14ac:dyDescent="0.25">
      <c r="A206" s="111">
        <v>201</v>
      </c>
      <c r="B206">
        <v>5.8059980640000002E-2</v>
      </c>
      <c r="C206" s="49">
        <f t="shared" si="12"/>
        <v>2</v>
      </c>
      <c r="D206" s="111">
        <v>201</v>
      </c>
      <c r="E206" s="109">
        <f t="shared" si="13"/>
        <v>5.8059980640000002E-2</v>
      </c>
      <c r="BC206" s="109">
        <f t="shared" si="11"/>
        <v>5.8059980640000002E-2</v>
      </c>
    </row>
    <row r="207" spans="1:55" x14ac:dyDescent="0.25">
      <c r="A207" s="111">
        <v>202</v>
      </c>
      <c r="B207">
        <v>5.9281879459999999E-2</v>
      </c>
      <c r="C207" s="49">
        <f t="shared" si="12"/>
        <v>2</v>
      </c>
      <c r="D207" s="111">
        <v>202</v>
      </c>
      <c r="E207" s="109">
        <f t="shared" si="13"/>
        <v>5.9281879459999999E-2</v>
      </c>
      <c r="BC207" s="109">
        <f t="shared" si="11"/>
        <v>5.9281879459999999E-2</v>
      </c>
    </row>
    <row r="208" spans="1:55" x14ac:dyDescent="0.25">
      <c r="A208" s="111">
        <v>203</v>
      </c>
      <c r="B208">
        <v>6.0517059139999899E-2</v>
      </c>
      <c r="C208" s="49">
        <f t="shared" si="12"/>
        <v>2</v>
      </c>
      <c r="D208" s="111">
        <v>203</v>
      </c>
      <c r="E208" s="109">
        <f t="shared" si="13"/>
        <v>6.0517059139999899E-2</v>
      </c>
      <c r="BC208" s="109">
        <f t="shared" si="11"/>
        <v>6.0517059139999899E-2</v>
      </c>
    </row>
    <row r="209" spans="1:55" x14ac:dyDescent="0.25">
      <c r="A209" s="111">
        <v>204</v>
      </c>
      <c r="B209">
        <v>6.1765453499999998E-2</v>
      </c>
      <c r="C209" s="49">
        <f t="shared" si="12"/>
        <v>2</v>
      </c>
      <c r="D209" s="111">
        <v>204</v>
      </c>
      <c r="E209" s="109">
        <f t="shared" si="13"/>
        <v>6.1765453499999998E-2</v>
      </c>
      <c r="BC209" s="109">
        <f t="shared" si="11"/>
        <v>6.1765453499999998E-2</v>
      </c>
    </row>
    <row r="210" spans="1:55" x14ac:dyDescent="0.25">
      <c r="A210" s="111">
        <v>205</v>
      </c>
      <c r="B210">
        <v>6.3026993759999997E-2</v>
      </c>
      <c r="C210" s="49">
        <f t="shared" si="12"/>
        <v>2</v>
      </c>
      <c r="D210" s="111">
        <v>205</v>
      </c>
      <c r="E210" s="109">
        <f t="shared" si="13"/>
        <v>6.3026993759999997E-2</v>
      </c>
      <c r="BC210" s="109">
        <f t="shared" si="11"/>
        <v>6.3026993759999997E-2</v>
      </c>
    </row>
    <row r="211" spans="1:55" x14ac:dyDescent="0.25">
      <c r="A211" s="111">
        <v>206</v>
      </c>
      <c r="B211">
        <v>6.4301608359999998E-2</v>
      </c>
      <c r="C211" s="49">
        <f t="shared" si="12"/>
        <v>2</v>
      </c>
      <c r="D211" s="111">
        <v>206</v>
      </c>
      <c r="E211" s="109">
        <f t="shared" si="13"/>
        <v>6.4301608359999998E-2</v>
      </c>
      <c r="BC211" s="109">
        <f t="shared" si="11"/>
        <v>6.4301608359999998E-2</v>
      </c>
    </row>
    <row r="212" spans="1:55" x14ac:dyDescent="0.25">
      <c r="A212" s="111">
        <v>207</v>
      </c>
      <c r="B212">
        <v>6.5589223019999907E-2</v>
      </c>
      <c r="C212" s="49">
        <f t="shared" si="12"/>
        <v>2</v>
      </c>
      <c r="D212" s="111">
        <v>207</v>
      </c>
      <c r="E212" s="109">
        <f t="shared" si="13"/>
        <v>6.5589223019999907E-2</v>
      </c>
      <c r="BC212" s="109">
        <f t="shared" si="11"/>
        <v>6.5589223019999907E-2</v>
      </c>
    </row>
    <row r="213" spans="1:55" x14ac:dyDescent="0.25">
      <c r="A213" s="111">
        <v>208</v>
      </c>
      <c r="B213">
        <v>6.6889760659999895E-2</v>
      </c>
      <c r="C213" s="49">
        <f t="shared" si="12"/>
        <v>2</v>
      </c>
      <c r="D213" s="111">
        <v>208</v>
      </c>
      <c r="E213" s="109">
        <f t="shared" si="13"/>
        <v>6.6889760659999895E-2</v>
      </c>
      <c r="BC213" s="109">
        <f t="shared" si="11"/>
        <v>6.6889760659999895E-2</v>
      </c>
    </row>
    <row r="214" spans="1:55" x14ac:dyDescent="0.25">
      <c r="A214" s="111">
        <v>209</v>
      </c>
      <c r="B214">
        <v>6.8203141359999997E-2</v>
      </c>
      <c r="C214" s="49">
        <f t="shared" si="12"/>
        <v>2</v>
      </c>
      <c r="D214" s="111">
        <v>209</v>
      </c>
      <c r="E214" s="109">
        <f t="shared" si="13"/>
        <v>6.8203141359999997E-2</v>
      </c>
      <c r="BC214" s="109">
        <f t="shared" si="11"/>
        <v>6.8203141359999997E-2</v>
      </c>
    </row>
    <row r="215" spans="1:55" x14ac:dyDescent="0.25">
      <c r="A215" s="111">
        <v>210</v>
      </c>
      <c r="B215">
        <v>6.9529282219999905E-2</v>
      </c>
      <c r="C215" s="49">
        <f t="shared" si="12"/>
        <v>2</v>
      </c>
      <c r="D215" s="111">
        <v>210</v>
      </c>
      <c r="E215" s="109">
        <f t="shared" si="13"/>
        <v>6.9529282219999905E-2</v>
      </c>
      <c r="BC215" s="109">
        <f t="shared" si="11"/>
        <v>6.9529282219999905E-2</v>
      </c>
    </row>
    <row r="216" spans="1:55" x14ac:dyDescent="0.25">
      <c r="A216" s="111">
        <v>211</v>
      </c>
      <c r="B216">
        <v>7.0868097399999996E-2</v>
      </c>
      <c r="C216" s="49">
        <f t="shared" si="12"/>
        <v>2</v>
      </c>
      <c r="D216" s="111">
        <v>211</v>
      </c>
      <c r="E216" s="109">
        <f t="shared" si="13"/>
        <v>7.0868097399999996E-2</v>
      </c>
      <c r="BC216" s="109">
        <f t="shared" si="11"/>
        <v>7.0868097399999996E-2</v>
      </c>
    </row>
    <row r="217" spans="1:55" x14ac:dyDescent="0.25">
      <c r="A217" s="111">
        <v>212</v>
      </c>
      <c r="B217">
        <v>7.2219497980000005E-2</v>
      </c>
      <c r="C217" s="49">
        <f t="shared" si="12"/>
        <v>2</v>
      </c>
      <c r="D217" s="111">
        <v>212</v>
      </c>
      <c r="E217" s="109">
        <f t="shared" si="13"/>
        <v>7.2219497980000005E-2</v>
      </c>
      <c r="BC217" s="109">
        <f t="shared" si="11"/>
        <v>7.2219497980000005E-2</v>
      </c>
    </row>
    <row r="218" spans="1:55" x14ac:dyDescent="0.25">
      <c r="A218" s="111">
        <v>213</v>
      </c>
      <c r="B218">
        <v>7.3583391880000001E-2</v>
      </c>
      <c r="C218" s="49">
        <f t="shared" si="12"/>
        <v>2</v>
      </c>
      <c r="D218" s="111">
        <v>213</v>
      </c>
      <c r="E218" s="109">
        <f t="shared" si="13"/>
        <v>7.3583391880000001E-2</v>
      </c>
      <c r="BC218" s="109">
        <f t="shared" si="11"/>
        <v>7.3583391880000001E-2</v>
      </c>
    </row>
    <row r="219" spans="1:55" x14ac:dyDescent="0.25">
      <c r="A219" s="111">
        <v>214</v>
      </c>
      <c r="B219">
        <v>7.4959683799999996E-2</v>
      </c>
      <c r="C219" s="49">
        <f t="shared" si="12"/>
        <v>2</v>
      </c>
      <c r="D219" s="111">
        <v>214</v>
      </c>
      <c r="E219" s="109">
        <f t="shared" si="13"/>
        <v>7.4959683799999996E-2</v>
      </c>
      <c r="BC219" s="109">
        <f t="shared" si="11"/>
        <v>7.4959683799999996E-2</v>
      </c>
    </row>
    <row r="220" spans="1:55" x14ac:dyDescent="0.25">
      <c r="A220" s="111">
        <v>215</v>
      </c>
      <c r="B220">
        <v>7.6348275100000002E-2</v>
      </c>
      <c r="C220" s="49">
        <f t="shared" si="12"/>
        <v>2</v>
      </c>
      <c r="D220" s="111">
        <v>215</v>
      </c>
      <c r="E220" s="109">
        <f t="shared" si="13"/>
        <v>7.6348275100000002E-2</v>
      </c>
      <c r="BC220" s="109">
        <f t="shared" si="11"/>
        <v>7.6348275100000002E-2</v>
      </c>
    </row>
    <row r="221" spans="1:55" x14ac:dyDescent="0.25">
      <c r="A221" s="111">
        <v>216</v>
      </c>
      <c r="B221">
        <v>7.7749063699999996E-2</v>
      </c>
      <c r="C221" s="49">
        <f t="shared" si="12"/>
        <v>2</v>
      </c>
      <c r="D221" s="111">
        <v>216</v>
      </c>
      <c r="E221" s="109">
        <f t="shared" si="13"/>
        <v>7.7749063699999996E-2</v>
      </c>
      <c r="BC221" s="109">
        <f t="shared" si="11"/>
        <v>7.7749063699999996E-2</v>
      </c>
    </row>
    <row r="222" spans="1:55" x14ac:dyDescent="0.25">
      <c r="A222" s="111">
        <v>217</v>
      </c>
      <c r="B222">
        <v>7.9161944039999904E-2</v>
      </c>
      <c r="C222" s="49">
        <f t="shared" si="12"/>
        <v>2</v>
      </c>
      <c r="D222" s="111">
        <v>217</v>
      </c>
      <c r="E222" s="109">
        <f t="shared" si="13"/>
        <v>7.9161944039999904E-2</v>
      </c>
      <c r="BC222" s="109">
        <f t="shared" si="11"/>
        <v>7.9161944039999904E-2</v>
      </c>
    </row>
    <row r="223" spans="1:55" x14ac:dyDescent="0.25">
      <c r="A223" s="111">
        <v>218</v>
      </c>
      <c r="B223">
        <v>8.0586806900000002E-2</v>
      </c>
      <c r="C223" s="49">
        <f t="shared" si="12"/>
        <v>2</v>
      </c>
      <c r="D223" s="111">
        <v>218</v>
      </c>
      <c r="E223" s="109">
        <f t="shared" si="13"/>
        <v>8.0586806900000002E-2</v>
      </c>
      <c r="BC223" s="109">
        <f t="shared" si="11"/>
        <v>8.0586806900000002E-2</v>
      </c>
    </row>
    <row r="224" spans="1:55" x14ac:dyDescent="0.25">
      <c r="A224" s="111">
        <v>219</v>
      </c>
      <c r="B224">
        <v>8.2023539359999995E-2</v>
      </c>
      <c r="C224" s="49">
        <f t="shared" si="12"/>
        <v>2</v>
      </c>
      <c r="D224" s="111">
        <v>219</v>
      </c>
      <c r="E224" s="109">
        <f t="shared" si="13"/>
        <v>8.2023539359999995E-2</v>
      </c>
      <c r="BC224" s="109">
        <f t="shared" si="11"/>
        <v>8.2023539359999995E-2</v>
      </c>
    </row>
    <row r="225" spans="1:55" x14ac:dyDescent="0.25">
      <c r="A225" s="111">
        <v>220</v>
      </c>
      <c r="B225">
        <v>8.3472024699999994E-2</v>
      </c>
      <c r="C225" s="49">
        <f t="shared" si="12"/>
        <v>2</v>
      </c>
      <c r="D225" s="111">
        <v>220</v>
      </c>
      <c r="E225" s="109">
        <f t="shared" si="13"/>
        <v>8.3472024699999994E-2</v>
      </c>
      <c r="BC225" s="109">
        <f t="shared" si="11"/>
        <v>8.3472024699999994E-2</v>
      </c>
    </row>
    <row r="226" spans="1:55" x14ac:dyDescent="0.25">
      <c r="A226" s="111">
        <v>221</v>
      </c>
      <c r="B226">
        <v>8.4932142239999994E-2</v>
      </c>
      <c r="C226" s="49">
        <f t="shared" si="12"/>
        <v>2</v>
      </c>
      <c r="D226" s="111">
        <v>221</v>
      </c>
      <c r="E226" s="109">
        <f t="shared" si="13"/>
        <v>8.4932142239999994E-2</v>
      </c>
      <c r="BC226" s="109">
        <f t="shared" si="11"/>
        <v>8.4932142239999994E-2</v>
      </c>
    </row>
    <row r="227" spans="1:55" x14ac:dyDescent="0.25">
      <c r="A227" s="111">
        <v>222</v>
      </c>
      <c r="B227">
        <v>8.6403767299999906E-2</v>
      </c>
      <c r="C227" s="49">
        <f t="shared" si="12"/>
        <v>2</v>
      </c>
      <c r="D227" s="111">
        <v>222</v>
      </c>
      <c r="E227" s="109">
        <f t="shared" si="13"/>
        <v>8.6403767299999906E-2</v>
      </c>
      <c r="BC227" s="109">
        <f t="shared" si="11"/>
        <v>8.6403767299999906E-2</v>
      </c>
    </row>
    <row r="228" spans="1:55" x14ac:dyDescent="0.25">
      <c r="A228" s="111">
        <v>223</v>
      </c>
      <c r="B228">
        <v>8.7886771059999994E-2</v>
      </c>
      <c r="C228" s="49">
        <f t="shared" si="12"/>
        <v>2</v>
      </c>
      <c r="D228" s="111">
        <v>223</v>
      </c>
      <c r="E228" s="109">
        <f t="shared" si="13"/>
        <v>8.7886771059999994E-2</v>
      </c>
      <c r="BC228" s="109">
        <f t="shared" si="11"/>
        <v>8.7886771059999994E-2</v>
      </c>
    </row>
    <row r="229" spans="1:55" x14ac:dyDescent="0.25">
      <c r="A229" s="111">
        <v>224</v>
      </c>
      <c r="B229">
        <v>8.9381020479999906E-2</v>
      </c>
      <c r="C229" s="49">
        <f t="shared" si="12"/>
        <v>2</v>
      </c>
      <c r="D229" s="111">
        <v>224</v>
      </c>
      <c r="E229" s="109">
        <f t="shared" si="13"/>
        <v>8.9381020479999906E-2</v>
      </c>
      <c r="BC229" s="109">
        <f t="shared" si="11"/>
        <v>8.9381020479999906E-2</v>
      </c>
    </row>
    <row r="230" spans="1:55" x14ac:dyDescent="0.25">
      <c r="A230" s="111">
        <v>225</v>
      </c>
      <c r="B230">
        <v>9.08863782599999E-2</v>
      </c>
      <c r="C230" s="49">
        <f t="shared" si="12"/>
        <v>2</v>
      </c>
      <c r="D230" s="111">
        <v>225</v>
      </c>
      <c r="E230" s="109">
        <f t="shared" si="13"/>
        <v>9.08863782599999E-2</v>
      </c>
      <c r="BC230" s="109">
        <f t="shared" si="11"/>
        <v>9.08863782599999E-2</v>
      </c>
    </row>
    <row r="231" spans="1:55" x14ac:dyDescent="0.25">
      <c r="A231" s="111">
        <v>226</v>
      </c>
      <c r="B231">
        <v>9.2402702640000001E-2</v>
      </c>
      <c r="C231" s="49">
        <f t="shared" si="12"/>
        <v>2</v>
      </c>
      <c r="D231" s="111">
        <v>226</v>
      </c>
      <c r="E231" s="109">
        <f t="shared" si="13"/>
        <v>9.2402702640000001E-2</v>
      </c>
      <c r="BC231" s="109">
        <f t="shared" si="11"/>
        <v>9.2402702640000001E-2</v>
      </c>
    </row>
    <row r="232" spans="1:55" x14ac:dyDescent="0.25">
      <c r="A232" s="111">
        <v>227</v>
      </c>
      <c r="B232">
        <v>9.3929847440000006E-2</v>
      </c>
      <c r="C232" s="49">
        <f t="shared" si="12"/>
        <v>2</v>
      </c>
      <c r="D232" s="111">
        <v>227</v>
      </c>
      <c r="E232" s="109">
        <f t="shared" si="13"/>
        <v>9.3929847440000006E-2</v>
      </c>
      <c r="BC232" s="109">
        <f t="shared" si="11"/>
        <v>9.3929847440000006E-2</v>
      </c>
    </row>
    <row r="233" spans="1:55" x14ac:dyDescent="0.25">
      <c r="A233" s="111">
        <v>228</v>
      </c>
      <c r="B233">
        <v>9.5467661879999902E-2</v>
      </c>
      <c r="C233" s="49">
        <f t="shared" si="12"/>
        <v>2</v>
      </c>
      <c r="D233" s="111">
        <v>228</v>
      </c>
      <c r="E233" s="109">
        <f t="shared" si="13"/>
        <v>9.5467661879999902E-2</v>
      </c>
      <c r="BC233" s="109">
        <f t="shared" si="11"/>
        <v>9.5467661879999902E-2</v>
      </c>
    </row>
    <row r="234" spans="1:55" x14ac:dyDescent="0.25">
      <c r="A234" s="111">
        <v>229</v>
      </c>
      <c r="B234">
        <v>9.7015990559999904E-2</v>
      </c>
      <c r="C234" s="49">
        <f t="shared" si="12"/>
        <v>2</v>
      </c>
      <c r="D234" s="111">
        <v>229</v>
      </c>
      <c r="E234" s="109">
        <f t="shared" si="13"/>
        <v>9.7015990559999904E-2</v>
      </c>
      <c r="BC234" s="109">
        <f t="shared" si="11"/>
        <v>9.7015990559999904E-2</v>
      </c>
    </row>
    <row r="235" spans="1:55" x14ac:dyDescent="0.25">
      <c r="A235" s="111">
        <v>230</v>
      </c>
      <c r="B235">
        <v>9.8574673419999995E-2</v>
      </c>
      <c r="C235" s="49">
        <f t="shared" si="12"/>
        <v>2</v>
      </c>
      <c r="D235" s="111">
        <v>230</v>
      </c>
      <c r="E235" s="109">
        <f t="shared" si="13"/>
        <v>9.8574673419999995E-2</v>
      </c>
      <c r="BC235" s="109">
        <f t="shared" si="11"/>
        <v>9.8574673419999995E-2</v>
      </c>
    </row>
    <row r="236" spans="1:55" x14ac:dyDescent="0.25">
      <c r="A236" s="111">
        <v>231</v>
      </c>
      <c r="B236">
        <v>0.10014354566</v>
      </c>
      <c r="C236" s="49">
        <f t="shared" si="12"/>
        <v>2</v>
      </c>
      <c r="D236" s="111">
        <v>231</v>
      </c>
      <c r="E236" s="109">
        <f t="shared" si="13"/>
        <v>0.10014354566</v>
      </c>
      <c r="BC236" s="109">
        <f t="shared" si="11"/>
        <v>0.10014354566</v>
      </c>
    </row>
    <row r="237" spans="1:55" x14ac:dyDescent="0.25">
      <c r="A237" s="111">
        <v>232</v>
      </c>
      <c r="B237">
        <v>0.10172243761999999</v>
      </c>
      <c r="C237" s="49">
        <f t="shared" si="12"/>
        <v>2</v>
      </c>
      <c r="D237" s="111">
        <v>232</v>
      </c>
      <c r="E237" s="109">
        <f t="shared" si="13"/>
        <v>0.10172243761999999</v>
      </c>
      <c r="BC237" s="109">
        <f t="shared" si="11"/>
        <v>0.10172243761999999</v>
      </c>
    </row>
    <row r="238" spans="1:55" x14ac:dyDescent="0.25">
      <c r="A238" s="111">
        <v>233</v>
      </c>
      <c r="B238">
        <v>0.10331117492</v>
      </c>
      <c r="C238" s="49">
        <f t="shared" si="12"/>
        <v>2</v>
      </c>
      <c r="D238" s="111">
        <v>233</v>
      </c>
      <c r="E238" s="109">
        <f t="shared" si="13"/>
        <v>0.10331117492</v>
      </c>
      <c r="BC238" s="109">
        <f t="shared" si="11"/>
        <v>0.10331117492</v>
      </c>
    </row>
    <row r="239" spans="1:55" x14ac:dyDescent="0.25">
      <c r="A239" s="111">
        <v>234</v>
      </c>
      <c r="B239">
        <v>0.10490957820000001</v>
      </c>
      <c r="C239" s="49">
        <f t="shared" si="12"/>
        <v>2</v>
      </c>
      <c r="D239" s="111">
        <v>234</v>
      </c>
      <c r="E239" s="109">
        <f t="shared" si="13"/>
        <v>0.10490957820000001</v>
      </c>
      <c r="BC239" s="109">
        <f t="shared" si="11"/>
        <v>0.10490957820000001</v>
      </c>
    </row>
    <row r="240" spans="1:55" x14ac:dyDescent="0.25">
      <c r="A240" s="111">
        <v>235</v>
      </c>
      <c r="B240">
        <v>0.10651746333999999</v>
      </c>
      <c r="C240" s="49">
        <f t="shared" si="12"/>
        <v>2</v>
      </c>
      <c r="D240" s="111">
        <v>235</v>
      </c>
      <c r="E240" s="109">
        <f t="shared" si="13"/>
        <v>0.10651746333999999</v>
      </c>
      <c r="BC240" s="109">
        <f t="shared" si="11"/>
        <v>0.10651746333999999</v>
      </c>
    </row>
    <row r="241" spans="1:55" x14ac:dyDescent="0.25">
      <c r="A241" s="111">
        <v>236</v>
      </c>
      <c r="B241">
        <v>0.10813464121999999</v>
      </c>
      <c r="C241" s="49">
        <f t="shared" si="12"/>
        <v>2</v>
      </c>
      <c r="D241" s="111">
        <v>236</v>
      </c>
      <c r="E241" s="109">
        <f t="shared" si="13"/>
        <v>0.10813464121999999</v>
      </c>
      <c r="BC241" s="109">
        <f t="shared" si="11"/>
        <v>0.10813464121999999</v>
      </c>
    </row>
    <row r="242" spans="1:55" x14ac:dyDescent="0.25">
      <c r="A242" s="111">
        <v>237</v>
      </c>
      <c r="B242">
        <v>0.10976091789999901</v>
      </c>
      <c r="C242" s="49">
        <f t="shared" si="12"/>
        <v>2</v>
      </c>
      <c r="D242" s="111">
        <v>237</v>
      </c>
      <c r="E242" s="109">
        <f t="shared" si="13"/>
        <v>0.10976091789999901</v>
      </c>
      <c r="BC242" s="109">
        <f t="shared" si="11"/>
        <v>0.10976091789999901</v>
      </c>
    </row>
    <row r="243" spans="1:55" x14ac:dyDescent="0.25">
      <c r="A243" s="111">
        <v>238</v>
      </c>
      <c r="B243">
        <v>0.111396094519999</v>
      </c>
      <c r="C243" s="49">
        <f t="shared" si="12"/>
        <v>2</v>
      </c>
      <c r="D243" s="111">
        <v>238</v>
      </c>
      <c r="E243" s="109">
        <f t="shared" si="13"/>
        <v>0.111396094519999</v>
      </c>
      <c r="BC243" s="109">
        <f t="shared" si="11"/>
        <v>0.111396094519999</v>
      </c>
    </row>
    <row r="244" spans="1:55" x14ac:dyDescent="0.25">
      <c r="A244" s="111">
        <v>239</v>
      </c>
      <c r="B244">
        <v>0.11303996737999999</v>
      </c>
      <c r="C244" s="49">
        <f t="shared" si="12"/>
        <v>2</v>
      </c>
      <c r="D244" s="111">
        <v>239</v>
      </c>
      <c r="E244" s="109">
        <f t="shared" si="13"/>
        <v>0.11303996737999999</v>
      </c>
      <c r="BC244" s="109">
        <f t="shared" si="11"/>
        <v>0.11303996737999999</v>
      </c>
    </row>
    <row r="245" spans="1:55" x14ac:dyDescent="0.25">
      <c r="A245" s="111">
        <v>240</v>
      </c>
      <c r="B245">
        <v>0.114692327919999</v>
      </c>
      <c r="C245" s="49">
        <f t="shared" si="12"/>
        <v>2</v>
      </c>
      <c r="D245" s="111">
        <v>240</v>
      </c>
      <c r="E245" s="109">
        <f t="shared" si="13"/>
        <v>0.114692327919999</v>
      </c>
      <c r="BC245" s="109">
        <f t="shared" si="11"/>
        <v>0.114692327919999</v>
      </c>
    </row>
    <row r="246" spans="1:55" x14ac:dyDescent="0.25">
      <c r="A246" s="111">
        <v>241</v>
      </c>
      <c r="B246">
        <v>0.116352962819999</v>
      </c>
      <c r="C246" s="49">
        <f t="shared" si="12"/>
        <v>2</v>
      </c>
      <c r="D246" s="111">
        <v>241</v>
      </c>
      <c r="E246" s="109">
        <f t="shared" si="13"/>
        <v>0.116352962819999</v>
      </c>
      <c r="BC246" s="109">
        <f t="shared" si="11"/>
        <v>0.116352962819999</v>
      </c>
    </row>
    <row r="247" spans="1:55" x14ac:dyDescent="0.25">
      <c r="A247" s="111">
        <v>242</v>
      </c>
      <c r="B247">
        <v>0.11802165396</v>
      </c>
      <c r="C247" s="49">
        <f t="shared" si="12"/>
        <v>2</v>
      </c>
      <c r="D247" s="111">
        <v>242</v>
      </c>
      <c r="E247" s="109">
        <f t="shared" si="13"/>
        <v>0.11802165396</v>
      </c>
      <c r="BC247" s="109">
        <f t="shared" si="11"/>
        <v>0.11802165396</v>
      </c>
    </row>
    <row r="248" spans="1:55" x14ac:dyDescent="0.25">
      <c r="A248" s="111">
        <v>243</v>
      </c>
      <c r="B248">
        <v>0.11969817855999999</v>
      </c>
      <c r="C248" s="49">
        <f t="shared" si="12"/>
        <v>2</v>
      </c>
      <c r="D248" s="111">
        <v>243</v>
      </c>
      <c r="E248" s="109">
        <f t="shared" si="13"/>
        <v>0.11969817855999999</v>
      </c>
      <c r="BC248" s="109">
        <f t="shared" si="11"/>
        <v>0.11969817855999999</v>
      </c>
    </row>
    <row r="249" spans="1:55" x14ac:dyDescent="0.25">
      <c r="A249" s="111">
        <v>244</v>
      </c>
      <c r="B249">
        <v>0.12138230922</v>
      </c>
      <c r="C249" s="49">
        <f t="shared" si="12"/>
        <v>2</v>
      </c>
      <c r="D249" s="111">
        <v>244</v>
      </c>
      <c r="E249" s="109">
        <f t="shared" si="13"/>
        <v>0.12138230922</v>
      </c>
      <c r="BC249" s="109">
        <f t="shared" si="11"/>
        <v>0.12138230922</v>
      </c>
    </row>
    <row r="250" spans="1:55" x14ac:dyDescent="0.25">
      <c r="A250" s="111">
        <v>245</v>
      </c>
      <c r="B250">
        <v>0.123073813999999</v>
      </c>
      <c r="C250" s="49">
        <f t="shared" si="12"/>
        <v>2</v>
      </c>
      <c r="D250" s="111">
        <v>245</v>
      </c>
      <c r="E250" s="109">
        <f t="shared" si="13"/>
        <v>0.123073813999999</v>
      </c>
      <c r="BC250" s="109">
        <f t="shared" si="11"/>
        <v>0.123073813999999</v>
      </c>
    </row>
    <row r="251" spans="1:55" x14ac:dyDescent="0.25">
      <c r="A251" s="111">
        <v>246</v>
      </c>
      <c r="B251">
        <v>0.12477245648</v>
      </c>
      <c r="C251" s="49">
        <f t="shared" si="12"/>
        <v>2</v>
      </c>
      <c r="D251" s="111">
        <v>246</v>
      </c>
      <c r="E251" s="109">
        <f t="shared" si="13"/>
        <v>0.12477245648</v>
      </c>
      <c r="BC251" s="109">
        <f t="shared" si="11"/>
        <v>0.12477245648</v>
      </c>
    </row>
    <row r="252" spans="1:55" x14ac:dyDescent="0.25">
      <c r="A252" s="111">
        <v>247</v>
      </c>
      <c r="B252">
        <v>0.1264779959</v>
      </c>
      <c r="C252" s="49">
        <f t="shared" si="12"/>
        <v>2</v>
      </c>
      <c r="D252" s="111">
        <v>247</v>
      </c>
      <c r="E252" s="109">
        <f t="shared" si="13"/>
        <v>0.1264779959</v>
      </c>
      <c r="BC252" s="109">
        <f t="shared" si="11"/>
        <v>0.1264779959</v>
      </c>
    </row>
    <row r="253" spans="1:55" x14ac:dyDescent="0.25">
      <c r="A253" s="111">
        <v>248</v>
      </c>
      <c r="B253">
        <v>0.12819018724</v>
      </c>
      <c r="C253" s="49">
        <f t="shared" si="12"/>
        <v>2</v>
      </c>
      <c r="D253" s="111">
        <v>248</v>
      </c>
      <c r="E253" s="109">
        <f t="shared" si="13"/>
        <v>0.12819018724</v>
      </c>
      <c r="BC253" s="109">
        <f t="shared" si="11"/>
        <v>0.12819018724</v>
      </c>
    </row>
    <row r="254" spans="1:55" x14ac:dyDescent="0.25">
      <c r="A254" s="111">
        <v>249</v>
      </c>
      <c r="B254">
        <v>0.12990878136</v>
      </c>
      <c r="C254" s="49">
        <f t="shared" si="12"/>
        <v>2</v>
      </c>
      <c r="D254" s="111">
        <v>249</v>
      </c>
      <c r="E254" s="109">
        <f t="shared" si="13"/>
        <v>0.12990878136</v>
      </c>
      <c r="BC254" s="109">
        <f t="shared" si="11"/>
        <v>0.12990878136</v>
      </c>
    </row>
    <row r="255" spans="1:55" x14ac:dyDescent="0.25">
      <c r="A255" s="111">
        <v>250</v>
      </c>
      <c r="B255">
        <v>0.13163352506000001</v>
      </c>
      <c r="C255" s="49">
        <f t="shared" si="12"/>
        <v>2</v>
      </c>
      <c r="D255" s="111">
        <v>250</v>
      </c>
      <c r="E255" s="109">
        <f t="shared" si="13"/>
        <v>0.13163352506000001</v>
      </c>
      <c r="BC255" s="109">
        <f t="shared" si="11"/>
        <v>0.13163352506000001</v>
      </c>
    </row>
    <row r="256" spans="1:55" x14ac:dyDescent="0.25">
      <c r="A256" s="111">
        <v>251</v>
      </c>
      <c r="B256">
        <v>0.13336416127999901</v>
      </c>
      <c r="C256" s="49">
        <f t="shared" si="12"/>
        <v>2</v>
      </c>
      <c r="D256" s="111">
        <v>251</v>
      </c>
      <c r="E256" s="109">
        <f t="shared" si="13"/>
        <v>0.13336416127999901</v>
      </c>
      <c r="BC256" s="109">
        <f t="shared" si="11"/>
        <v>0.13336416127999901</v>
      </c>
    </row>
    <row r="257" spans="1:55" x14ac:dyDescent="0.25">
      <c r="A257" s="111">
        <v>252</v>
      </c>
      <c r="B257">
        <v>0.13510042919999901</v>
      </c>
      <c r="C257" s="49">
        <f t="shared" si="12"/>
        <v>2</v>
      </c>
      <c r="D257" s="111">
        <v>252</v>
      </c>
      <c r="E257" s="109">
        <f t="shared" si="13"/>
        <v>0.13510042919999901</v>
      </c>
      <c r="BC257" s="109">
        <f t="shared" si="11"/>
        <v>0.13510042919999901</v>
      </c>
    </row>
    <row r="258" spans="1:55" x14ac:dyDescent="0.25">
      <c r="A258" s="111">
        <v>253</v>
      </c>
      <c r="B258">
        <v>0.13684206435999999</v>
      </c>
      <c r="C258" s="49">
        <f t="shared" si="12"/>
        <v>2</v>
      </c>
      <c r="D258" s="111">
        <v>253</v>
      </c>
      <c r="E258" s="109">
        <f t="shared" si="13"/>
        <v>0.13684206435999999</v>
      </c>
      <c r="BC258" s="109">
        <f t="shared" si="11"/>
        <v>0.13684206435999999</v>
      </c>
    </row>
    <row r="259" spans="1:55" x14ac:dyDescent="0.25">
      <c r="A259" s="111">
        <v>254</v>
      </c>
      <c r="B259">
        <v>0.1385887989</v>
      </c>
      <c r="C259" s="49">
        <f t="shared" si="12"/>
        <v>2</v>
      </c>
      <c r="D259" s="111">
        <v>254</v>
      </c>
      <c r="E259" s="109">
        <f t="shared" si="13"/>
        <v>0.1385887989</v>
      </c>
      <c r="BC259" s="109">
        <f t="shared" si="11"/>
        <v>0.1385887989</v>
      </c>
    </row>
    <row r="260" spans="1:55" x14ac:dyDescent="0.25">
      <c r="A260" s="111">
        <v>255</v>
      </c>
      <c r="B260">
        <v>0.14034036161999999</v>
      </c>
      <c r="C260" s="49">
        <f t="shared" si="12"/>
        <v>2</v>
      </c>
      <c r="D260" s="111">
        <v>255</v>
      </c>
      <c r="E260" s="109">
        <f t="shared" si="13"/>
        <v>0.14034036161999999</v>
      </c>
      <c r="BC260" s="109">
        <f t="shared" si="11"/>
        <v>0.14034036161999999</v>
      </c>
    </row>
    <row r="261" spans="1:55" x14ac:dyDescent="0.25">
      <c r="A261" s="111">
        <v>256</v>
      </c>
      <c r="B261">
        <v>0.14209647813999901</v>
      </c>
      <c r="C261" s="49">
        <f t="shared" si="12"/>
        <v>2</v>
      </c>
      <c r="D261" s="111">
        <v>256</v>
      </c>
      <c r="E261" s="109">
        <f t="shared" si="13"/>
        <v>0.14209647813999901</v>
      </c>
      <c r="BC261" s="109">
        <f t="shared" ref="BC261:BC324" si="14">B261</f>
        <v>0.14209647813999901</v>
      </c>
    </row>
    <row r="262" spans="1:55" x14ac:dyDescent="0.25">
      <c r="A262" s="111">
        <v>257</v>
      </c>
      <c r="B262">
        <v>0.14385687116000001</v>
      </c>
      <c r="C262" s="49">
        <f t="shared" ref="C262:C325" si="15">IF(ROW()-$C$4&lt;=$C$2,1,2)</f>
        <v>2</v>
      </c>
      <c r="D262" s="111">
        <v>257</v>
      </c>
      <c r="E262" s="109">
        <f t="shared" ref="E262:E325" si="16">B262</f>
        <v>0.14385687116000001</v>
      </c>
      <c r="BC262" s="109">
        <f t="shared" si="14"/>
        <v>0.14385687116000001</v>
      </c>
    </row>
    <row r="263" spans="1:55" x14ac:dyDescent="0.25">
      <c r="A263" s="111">
        <v>258</v>
      </c>
      <c r="B263">
        <v>0.14562126051999999</v>
      </c>
      <c r="C263" s="49">
        <f t="shared" si="15"/>
        <v>2</v>
      </c>
      <c r="D263" s="111">
        <v>258</v>
      </c>
      <c r="E263" s="109">
        <f t="shared" si="16"/>
        <v>0.14562126051999999</v>
      </c>
      <c r="BC263" s="109">
        <f t="shared" si="14"/>
        <v>0.14562126051999999</v>
      </c>
    </row>
    <row r="264" spans="1:55" x14ac:dyDescent="0.25">
      <c r="A264" s="111">
        <v>259</v>
      </c>
      <c r="B264">
        <v>0.14738936347999901</v>
      </c>
      <c r="C264" s="49">
        <f t="shared" si="15"/>
        <v>2</v>
      </c>
      <c r="D264" s="111">
        <v>259</v>
      </c>
      <c r="E264" s="109">
        <f t="shared" si="16"/>
        <v>0.14738936347999901</v>
      </c>
      <c r="BC264" s="109">
        <f t="shared" si="14"/>
        <v>0.14738936347999901</v>
      </c>
    </row>
    <row r="265" spans="1:55" x14ac:dyDescent="0.25">
      <c r="A265" s="111">
        <v>260</v>
      </c>
      <c r="B265">
        <v>0.14916089478</v>
      </c>
      <c r="C265" s="49">
        <f t="shared" si="15"/>
        <v>2</v>
      </c>
      <c r="D265" s="111">
        <v>260</v>
      </c>
      <c r="E265" s="109">
        <f t="shared" si="16"/>
        <v>0.14916089478</v>
      </c>
      <c r="BC265" s="109">
        <f t="shared" si="14"/>
        <v>0.14916089478</v>
      </c>
    </row>
    <row r="266" spans="1:55" x14ac:dyDescent="0.25">
      <c r="A266" s="111">
        <v>261</v>
      </c>
      <c r="B266">
        <v>0.15093556693999999</v>
      </c>
      <c r="C266" s="49">
        <f t="shared" si="15"/>
        <v>2</v>
      </c>
      <c r="D266" s="111">
        <v>261</v>
      </c>
      <c r="E266" s="109">
        <f t="shared" si="16"/>
        <v>0.15093556693999999</v>
      </c>
      <c r="BC266" s="109">
        <f t="shared" si="14"/>
        <v>0.15093556693999999</v>
      </c>
    </row>
    <row r="267" spans="1:55" x14ac:dyDescent="0.25">
      <c r="A267" s="111">
        <v>262</v>
      </c>
      <c r="B267">
        <v>0.15271309034</v>
      </c>
      <c r="C267" s="49">
        <f t="shared" si="15"/>
        <v>2</v>
      </c>
      <c r="D267" s="111">
        <v>262</v>
      </c>
      <c r="E267" s="109">
        <f t="shared" si="16"/>
        <v>0.15271309034</v>
      </c>
      <c r="BC267" s="109">
        <f t="shared" si="14"/>
        <v>0.15271309034</v>
      </c>
    </row>
    <row r="268" spans="1:55" x14ac:dyDescent="0.25">
      <c r="A268" s="111">
        <v>263</v>
      </c>
      <c r="B268">
        <v>0.1544931735</v>
      </c>
      <c r="C268" s="49">
        <f t="shared" si="15"/>
        <v>2</v>
      </c>
      <c r="D268" s="111">
        <v>263</v>
      </c>
      <c r="E268" s="109">
        <f t="shared" si="16"/>
        <v>0.1544931735</v>
      </c>
      <c r="BC268" s="109">
        <f t="shared" si="14"/>
        <v>0.1544931735</v>
      </c>
    </row>
    <row r="269" spans="1:55" x14ac:dyDescent="0.25">
      <c r="A269" s="111">
        <v>264</v>
      </c>
      <c r="B269">
        <v>0.15627552317999999</v>
      </c>
      <c r="C269" s="49">
        <f t="shared" si="15"/>
        <v>2</v>
      </c>
      <c r="D269" s="111">
        <v>264</v>
      </c>
      <c r="E269" s="109">
        <f t="shared" si="16"/>
        <v>0.15627552317999999</v>
      </c>
      <c r="BC269" s="109">
        <f t="shared" si="14"/>
        <v>0.15627552317999999</v>
      </c>
    </row>
    <row r="270" spans="1:55" x14ac:dyDescent="0.25">
      <c r="A270" s="111">
        <v>265</v>
      </c>
      <c r="B270">
        <v>0.158059844619999</v>
      </c>
      <c r="C270" s="49">
        <f t="shared" si="15"/>
        <v>2</v>
      </c>
      <c r="D270" s="111">
        <v>265</v>
      </c>
      <c r="E270" s="109">
        <f t="shared" si="16"/>
        <v>0.158059844619999</v>
      </c>
      <c r="BC270" s="109">
        <f t="shared" si="14"/>
        <v>0.158059844619999</v>
      </c>
    </row>
    <row r="271" spans="1:55" x14ac:dyDescent="0.25">
      <c r="A271" s="111">
        <v>266</v>
      </c>
      <c r="B271">
        <v>0.159845841759999</v>
      </c>
      <c r="C271" s="49">
        <f t="shared" si="15"/>
        <v>2</v>
      </c>
      <c r="D271" s="111">
        <v>266</v>
      </c>
      <c r="E271" s="109">
        <f t="shared" si="16"/>
        <v>0.159845841759999</v>
      </c>
      <c r="BC271" s="109">
        <f t="shared" si="14"/>
        <v>0.159845841759999</v>
      </c>
    </row>
    <row r="272" spans="1:55" x14ac:dyDescent="0.25">
      <c r="A272" s="111">
        <v>267</v>
      </c>
      <c r="B272">
        <v>0.16163321731999999</v>
      </c>
      <c r="C272" s="49">
        <f t="shared" si="15"/>
        <v>2</v>
      </c>
      <c r="D272" s="111">
        <v>267</v>
      </c>
      <c r="E272" s="109">
        <f t="shared" si="16"/>
        <v>0.16163321731999999</v>
      </c>
      <c r="BC272" s="109">
        <f t="shared" si="14"/>
        <v>0.16163321731999999</v>
      </c>
    </row>
    <row r="273" spans="1:55" x14ac:dyDescent="0.25">
      <c r="A273" s="111">
        <v>268</v>
      </c>
      <c r="B273">
        <v>0.16342167312</v>
      </c>
      <c r="C273" s="49">
        <f t="shared" si="15"/>
        <v>2</v>
      </c>
      <c r="D273" s="111">
        <v>268</v>
      </c>
      <c r="E273" s="109">
        <f t="shared" si="16"/>
        <v>0.16342167312</v>
      </c>
      <c r="BC273" s="109">
        <f t="shared" si="14"/>
        <v>0.16342167312</v>
      </c>
    </row>
    <row r="274" spans="1:55" x14ac:dyDescent="0.25">
      <c r="A274" s="111">
        <v>269</v>
      </c>
      <c r="B274">
        <v>0.16521091019999901</v>
      </c>
      <c r="C274" s="49">
        <f t="shared" si="15"/>
        <v>2</v>
      </c>
      <c r="D274" s="111">
        <v>269</v>
      </c>
      <c r="E274" s="109">
        <f t="shared" si="16"/>
        <v>0.16521091019999901</v>
      </c>
      <c r="BC274" s="109">
        <f t="shared" si="14"/>
        <v>0.16521091019999901</v>
      </c>
    </row>
    <row r="275" spans="1:55" x14ac:dyDescent="0.25">
      <c r="A275" s="111">
        <v>270</v>
      </c>
      <c r="B275">
        <v>0.16700062897999901</v>
      </c>
      <c r="C275" s="49">
        <f t="shared" si="15"/>
        <v>2</v>
      </c>
      <c r="D275" s="111">
        <v>270</v>
      </c>
      <c r="E275" s="109">
        <f t="shared" si="16"/>
        <v>0.16700062897999901</v>
      </c>
      <c r="BC275" s="109">
        <f t="shared" si="14"/>
        <v>0.16700062897999901</v>
      </c>
    </row>
    <row r="276" spans="1:55" x14ac:dyDescent="0.25">
      <c r="A276" s="111">
        <v>271</v>
      </c>
      <c r="B276">
        <v>0.16879052953999901</v>
      </c>
      <c r="C276" s="49">
        <f t="shared" si="15"/>
        <v>2</v>
      </c>
      <c r="D276" s="111">
        <v>271</v>
      </c>
      <c r="E276" s="109">
        <f t="shared" si="16"/>
        <v>0.16879052953999901</v>
      </c>
      <c r="BC276" s="109">
        <f t="shared" si="14"/>
        <v>0.16879052953999901</v>
      </c>
    </row>
    <row r="277" spans="1:55" x14ac:dyDescent="0.25">
      <c r="A277" s="111">
        <v>272</v>
      </c>
      <c r="B277">
        <v>0.17058031173999999</v>
      </c>
      <c r="C277" s="49">
        <f t="shared" si="15"/>
        <v>2</v>
      </c>
      <c r="D277" s="111">
        <v>272</v>
      </c>
      <c r="E277" s="109">
        <f t="shared" si="16"/>
        <v>0.17058031173999999</v>
      </c>
      <c r="BC277" s="109">
        <f t="shared" si="14"/>
        <v>0.17058031173999999</v>
      </c>
    </row>
    <row r="278" spans="1:55" x14ac:dyDescent="0.25">
      <c r="A278" s="111">
        <v>273</v>
      </c>
      <c r="B278">
        <v>0.17236967541999901</v>
      </c>
      <c r="C278" s="49">
        <f t="shared" si="15"/>
        <v>2</v>
      </c>
      <c r="D278" s="111">
        <v>273</v>
      </c>
      <c r="E278" s="109">
        <f t="shared" si="16"/>
        <v>0.17236967541999901</v>
      </c>
      <c r="BC278" s="109">
        <f t="shared" si="14"/>
        <v>0.17236967541999901</v>
      </c>
    </row>
    <row r="279" spans="1:55" x14ac:dyDescent="0.25">
      <c r="A279" s="111">
        <v>274</v>
      </c>
      <c r="B279">
        <v>0.17415832058</v>
      </c>
      <c r="C279" s="49">
        <f t="shared" si="15"/>
        <v>2</v>
      </c>
      <c r="D279" s="111">
        <v>274</v>
      </c>
      <c r="E279" s="109">
        <f t="shared" si="16"/>
        <v>0.17415832058</v>
      </c>
      <c r="BC279" s="109">
        <f t="shared" si="14"/>
        <v>0.17415832058</v>
      </c>
    </row>
    <row r="280" spans="1:55" x14ac:dyDescent="0.25">
      <c r="A280" s="111">
        <v>275</v>
      </c>
      <c r="B280">
        <v>0.17594594758000001</v>
      </c>
      <c r="C280" s="49">
        <f t="shared" si="15"/>
        <v>2</v>
      </c>
      <c r="D280" s="111">
        <v>275</v>
      </c>
      <c r="E280" s="109">
        <f t="shared" si="16"/>
        <v>0.17594594758000001</v>
      </c>
      <c r="BC280" s="109">
        <f t="shared" si="14"/>
        <v>0.17594594758000001</v>
      </c>
    </row>
    <row r="281" spans="1:55" x14ac:dyDescent="0.25">
      <c r="A281" s="111">
        <v>276</v>
      </c>
      <c r="B281">
        <v>0.177732257319999</v>
      </c>
      <c r="C281" s="49">
        <f t="shared" si="15"/>
        <v>2</v>
      </c>
      <c r="D281" s="111">
        <v>276</v>
      </c>
      <c r="E281" s="109">
        <f t="shared" si="16"/>
        <v>0.177732257319999</v>
      </c>
      <c r="BC281" s="109">
        <f t="shared" si="14"/>
        <v>0.177732257319999</v>
      </c>
    </row>
    <row r="282" spans="1:55" x14ac:dyDescent="0.25">
      <c r="A282" s="111">
        <v>277</v>
      </c>
      <c r="B282">
        <v>0.17951695135999901</v>
      </c>
      <c r="C282" s="49">
        <f t="shared" si="15"/>
        <v>2</v>
      </c>
      <c r="D282" s="111">
        <v>277</v>
      </c>
      <c r="E282" s="109">
        <f t="shared" si="16"/>
        <v>0.17951695135999901</v>
      </c>
      <c r="BC282" s="109">
        <f t="shared" si="14"/>
        <v>0.17951695135999901</v>
      </c>
    </row>
    <row r="283" spans="1:55" x14ac:dyDescent="0.25">
      <c r="A283" s="111">
        <v>278</v>
      </c>
      <c r="B283">
        <v>0.18129973218000001</v>
      </c>
      <c r="C283" s="49">
        <f t="shared" si="15"/>
        <v>2</v>
      </c>
      <c r="D283" s="111">
        <v>278</v>
      </c>
      <c r="E283" s="109">
        <f t="shared" si="16"/>
        <v>0.18129973218000001</v>
      </c>
      <c r="BC283" s="109">
        <f t="shared" si="14"/>
        <v>0.18129973218000001</v>
      </c>
    </row>
    <row r="284" spans="1:55" x14ac:dyDescent="0.25">
      <c r="A284" s="111">
        <v>279</v>
      </c>
      <c r="B284">
        <v>0.183080303299999</v>
      </c>
      <c r="C284" s="49">
        <f t="shared" si="15"/>
        <v>2</v>
      </c>
      <c r="D284" s="111">
        <v>279</v>
      </c>
      <c r="E284" s="109">
        <f t="shared" si="16"/>
        <v>0.183080303299999</v>
      </c>
      <c r="BC284" s="109">
        <f t="shared" si="14"/>
        <v>0.183080303299999</v>
      </c>
    </row>
    <row r="285" spans="1:55" x14ac:dyDescent="0.25">
      <c r="A285" s="111">
        <v>280</v>
      </c>
      <c r="B285">
        <v>0.18485836945999901</v>
      </c>
      <c r="C285" s="49">
        <f t="shared" si="15"/>
        <v>2</v>
      </c>
      <c r="D285" s="111">
        <v>280</v>
      </c>
      <c r="E285" s="109">
        <f t="shared" si="16"/>
        <v>0.18485836945999901</v>
      </c>
      <c r="BC285" s="109">
        <f t="shared" si="14"/>
        <v>0.18485836945999901</v>
      </c>
    </row>
    <row r="286" spans="1:55" x14ac:dyDescent="0.25">
      <c r="A286" s="111">
        <v>281</v>
      </c>
      <c r="B286">
        <v>0.18663363674</v>
      </c>
      <c r="C286" s="49">
        <f t="shared" si="15"/>
        <v>2</v>
      </c>
      <c r="D286" s="111">
        <v>281</v>
      </c>
      <c r="E286" s="109">
        <f t="shared" si="16"/>
        <v>0.18663363674</v>
      </c>
      <c r="BC286" s="109">
        <f t="shared" si="14"/>
        <v>0.18663363674</v>
      </c>
    </row>
    <row r="287" spans="1:55" x14ac:dyDescent="0.25">
      <c r="A287" s="111">
        <v>282</v>
      </c>
      <c r="B287">
        <v>0.18840581279999999</v>
      </c>
      <c r="C287" s="49">
        <f t="shared" si="15"/>
        <v>2</v>
      </c>
      <c r="D287" s="111">
        <v>282</v>
      </c>
      <c r="E287" s="109">
        <f t="shared" si="16"/>
        <v>0.18840581279999999</v>
      </c>
      <c r="BC287" s="109">
        <f t="shared" si="14"/>
        <v>0.18840581279999999</v>
      </c>
    </row>
    <row r="288" spans="1:55" x14ac:dyDescent="0.25">
      <c r="A288" s="111">
        <v>283</v>
      </c>
      <c r="B288">
        <v>0.190174606999999</v>
      </c>
      <c r="C288" s="49">
        <f t="shared" si="15"/>
        <v>2</v>
      </c>
      <c r="D288" s="111">
        <v>283</v>
      </c>
      <c r="E288" s="109">
        <f t="shared" si="16"/>
        <v>0.190174606999999</v>
      </c>
      <c r="BC288" s="109">
        <f t="shared" si="14"/>
        <v>0.190174606999999</v>
      </c>
    </row>
    <row r="289" spans="1:55" x14ac:dyDescent="0.25">
      <c r="A289" s="111">
        <v>284</v>
      </c>
      <c r="B289">
        <v>0.19193973047999999</v>
      </c>
      <c r="C289" s="49">
        <f t="shared" si="15"/>
        <v>2</v>
      </c>
      <c r="D289" s="111">
        <v>284</v>
      </c>
      <c r="E289" s="109">
        <f t="shared" si="16"/>
        <v>0.19193973047999999</v>
      </c>
      <c r="BC289" s="109">
        <f t="shared" si="14"/>
        <v>0.19193973047999999</v>
      </c>
    </row>
    <row r="290" spans="1:55" x14ac:dyDescent="0.25">
      <c r="A290" s="111">
        <v>285</v>
      </c>
      <c r="B290">
        <v>0.19370089645999999</v>
      </c>
      <c r="C290" s="49">
        <f t="shared" si="15"/>
        <v>2</v>
      </c>
      <c r="D290" s="111">
        <v>285</v>
      </c>
      <c r="E290" s="109">
        <f t="shared" si="16"/>
        <v>0.19370089645999999</v>
      </c>
      <c r="BC290" s="109">
        <f t="shared" si="14"/>
        <v>0.19370089645999999</v>
      </c>
    </row>
    <row r="291" spans="1:55" x14ac:dyDescent="0.25">
      <c r="A291" s="111">
        <v>286</v>
      </c>
      <c r="B291">
        <v>0.19545782024</v>
      </c>
      <c r="C291" s="49">
        <f t="shared" si="15"/>
        <v>2</v>
      </c>
      <c r="D291" s="111">
        <v>286</v>
      </c>
      <c r="E291" s="109">
        <f t="shared" si="16"/>
        <v>0.19545782024</v>
      </c>
      <c r="BC291" s="109">
        <f t="shared" si="14"/>
        <v>0.19545782024</v>
      </c>
    </row>
    <row r="292" spans="1:55" x14ac:dyDescent="0.25">
      <c r="A292" s="111">
        <v>287</v>
      </c>
      <c r="B292">
        <v>0.19721021942</v>
      </c>
      <c r="C292" s="49">
        <f t="shared" si="15"/>
        <v>2</v>
      </c>
      <c r="D292" s="111">
        <v>287</v>
      </c>
      <c r="E292" s="109">
        <f t="shared" si="16"/>
        <v>0.19721021942</v>
      </c>
      <c r="BC292" s="109">
        <f t="shared" si="14"/>
        <v>0.19721021942</v>
      </c>
    </row>
    <row r="293" spans="1:55" x14ac:dyDescent="0.25">
      <c r="A293" s="111">
        <v>288</v>
      </c>
      <c r="B293">
        <v>0.19895781399999901</v>
      </c>
      <c r="C293" s="49">
        <f t="shared" si="15"/>
        <v>2</v>
      </c>
      <c r="D293" s="111">
        <v>288</v>
      </c>
      <c r="E293" s="109">
        <f t="shared" si="16"/>
        <v>0.19895781399999901</v>
      </c>
      <c r="BC293" s="109">
        <f t="shared" si="14"/>
        <v>0.19895781399999901</v>
      </c>
    </row>
    <row r="294" spans="1:55" x14ac:dyDescent="0.25">
      <c r="A294" s="111">
        <v>289</v>
      </c>
      <c r="B294">
        <v>0.20070032660000001</v>
      </c>
      <c r="C294" s="49">
        <f t="shared" si="15"/>
        <v>2</v>
      </c>
      <c r="D294" s="111">
        <v>289</v>
      </c>
      <c r="E294" s="109">
        <f t="shared" si="16"/>
        <v>0.20070032660000001</v>
      </c>
      <c r="BC294" s="109">
        <f t="shared" si="14"/>
        <v>0.20070032660000001</v>
      </c>
    </row>
    <row r="295" spans="1:55" x14ac:dyDescent="0.25">
      <c r="A295" s="111">
        <v>290</v>
      </c>
      <c r="B295">
        <v>0.20243748219999999</v>
      </c>
      <c r="C295" s="49">
        <f t="shared" si="15"/>
        <v>2</v>
      </c>
      <c r="D295" s="111">
        <v>290</v>
      </c>
      <c r="E295" s="109">
        <f t="shared" si="16"/>
        <v>0.20243748219999999</v>
      </c>
      <c r="BC295" s="109">
        <f t="shared" si="14"/>
        <v>0.20243748219999999</v>
      </c>
    </row>
    <row r="296" spans="1:55" x14ac:dyDescent="0.25">
      <c r="A296" s="111">
        <v>291</v>
      </c>
      <c r="B296">
        <v>0.20416900899999901</v>
      </c>
      <c r="C296" s="49">
        <f t="shared" si="15"/>
        <v>2</v>
      </c>
      <c r="D296" s="111">
        <v>291</v>
      </c>
      <c r="E296" s="109">
        <f t="shared" si="16"/>
        <v>0.20416900899999901</v>
      </c>
      <c r="BC296" s="109">
        <f t="shared" si="14"/>
        <v>0.20416900899999901</v>
      </c>
    </row>
    <row r="297" spans="1:55" x14ac:dyDescent="0.25">
      <c r="A297" s="111">
        <v>292</v>
      </c>
      <c r="B297">
        <v>0.2058946378</v>
      </c>
      <c r="C297" s="49">
        <f t="shared" si="15"/>
        <v>2</v>
      </c>
      <c r="D297" s="111">
        <v>292</v>
      </c>
      <c r="E297" s="109">
        <f t="shared" si="16"/>
        <v>0.2058946378</v>
      </c>
      <c r="BC297" s="109">
        <f t="shared" si="14"/>
        <v>0.2058946378</v>
      </c>
    </row>
    <row r="298" spans="1:55" x14ac:dyDescent="0.25">
      <c r="A298" s="111">
        <v>293</v>
      </c>
      <c r="B298">
        <v>0.20761410259999999</v>
      </c>
      <c r="C298" s="49">
        <f t="shared" si="15"/>
        <v>2</v>
      </c>
      <c r="D298" s="111">
        <v>293</v>
      </c>
      <c r="E298" s="109">
        <f t="shared" si="16"/>
        <v>0.20761410259999999</v>
      </c>
      <c r="BC298" s="109">
        <f t="shared" si="14"/>
        <v>0.20761410259999999</v>
      </c>
    </row>
    <row r="299" spans="1:55" x14ac:dyDescent="0.25">
      <c r="A299" s="111">
        <v>294</v>
      </c>
      <c r="B299">
        <v>0.2093271404</v>
      </c>
      <c r="C299" s="49">
        <f t="shared" si="15"/>
        <v>2</v>
      </c>
      <c r="D299" s="111">
        <v>294</v>
      </c>
      <c r="E299" s="109">
        <f t="shared" si="16"/>
        <v>0.2093271404</v>
      </c>
      <c r="BC299" s="109">
        <f t="shared" si="14"/>
        <v>0.2093271404</v>
      </c>
    </row>
    <row r="300" spans="1:55" x14ac:dyDescent="0.25">
      <c r="A300" s="111">
        <v>295</v>
      </c>
      <c r="B300">
        <v>0.2110334914</v>
      </c>
      <c r="C300" s="49">
        <f t="shared" si="15"/>
        <v>2</v>
      </c>
      <c r="D300" s="111">
        <v>295</v>
      </c>
      <c r="E300" s="109">
        <f t="shared" si="16"/>
        <v>0.2110334914</v>
      </c>
      <c r="BC300" s="109">
        <f t="shared" si="14"/>
        <v>0.2110334914</v>
      </c>
    </row>
    <row r="301" spans="1:55" x14ac:dyDescent="0.25">
      <c r="A301" s="111">
        <v>296</v>
      </c>
      <c r="B301">
        <v>0.21273289939999901</v>
      </c>
      <c r="C301" s="49">
        <f t="shared" si="15"/>
        <v>2</v>
      </c>
      <c r="D301" s="111">
        <v>296</v>
      </c>
      <c r="E301" s="109">
        <f t="shared" si="16"/>
        <v>0.21273289939999901</v>
      </c>
      <c r="BC301" s="109">
        <f t="shared" si="14"/>
        <v>0.21273289939999901</v>
      </c>
    </row>
    <row r="302" spans="1:55" x14ac:dyDescent="0.25">
      <c r="A302" s="111">
        <v>297</v>
      </c>
      <c r="B302">
        <v>0.214425110999999</v>
      </c>
      <c r="C302" s="49">
        <f t="shared" si="15"/>
        <v>2</v>
      </c>
      <c r="D302" s="111">
        <v>297</v>
      </c>
      <c r="E302" s="109">
        <f t="shared" si="16"/>
        <v>0.214425110999999</v>
      </c>
      <c r="BC302" s="109">
        <f t="shared" si="14"/>
        <v>0.214425110999999</v>
      </c>
    </row>
    <row r="303" spans="1:55" x14ac:dyDescent="0.25">
      <c r="A303" s="111">
        <v>298</v>
      </c>
      <c r="B303">
        <v>0.21610987700000001</v>
      </c>
      <c r="C303" s="49">
        <f t="shared" si="15"/>
        <v>2</v>
      </c>
      <c r="D303" s="111">
        <v>298</v>
      </c>
      <c r="E303" s="109">
        <f t="shared" si="16"/>
        <v>0.21610987700000001</v>
      </c>
      <c r="BC303" s="109">
        <f t="shared" si="14"/>
        <v>0.21610987700000001</v>
      </c>
    </row>
    <row r="304" spans="1:55" x14ac:dyDescent="0.25">
      <c r="A304" s="111">
        <v>299</v>
      </c>
      <c r="B304">
        <v>0.2177869516</v>
      </c>
      <c r="C304" s="49">
        <f t="shared" si="15"/>
        <v>2</v>
      </c>
      <c r="D304" s="111">
        <v>299</v>
      </c>
      <c r="E304" s="109">
        <f t="shared" si="16"/>
        <v>0.2177869516</v>
      </c>
      <c r="BC304" s="109">
        <f t="shared" si="14"/>
        <v>0.2177869516</v>
      </c>
    </row>
    <row r="305" spans="1:55" x14ac:dyDescent="0.25">
      <c r="A305" s="111">
        <v>300</v>
      </c>
      <c r="B305">
        <v>0.21945609219999901</v>
      </c>
      <c r="C305" s="49">
        <f t="shared" si="15"/>
        <v>2</v>
      </c>
      <c r="D305" s="111">
        <v>300</v>
      </c>
      <c r="E305" s="109">
        <f t="shared" si="16"/>
        <v>0.21945609219999901</v>
      </c>
      <c r="BC305" s="109">
        <f t="shared" si="14"/>
        <v>0.21945609219999901</v>
      </c>
    </row>
    <row r="306" spans="1:55" x14ac:dyDescent="0.25">
      <c r="A306" s="111">
        <v>301</v>
      </c>
      <c r="B306">
        <v>0.22111706040000001</v>
      </c>
      <c r="C306" s="49">
        <f t="shared" si="15"/>
        <v>2</v>
      </c>
      <c r="D306" s="111">
        <v>301</v>
      </c>
      <c r="E306" s="109">
        <f t="shared" si="16"/>
        <v>0.22111706040000001</v>
      </c>
      <c r="BC306" s="109">
        <f t="shared" si="14"/>
        <v>0.22111706040000001</v>
      </c>
    </row>
    <row r="307" spans="1:55" x14ac:dyDescent="0.25">
      <c r="A307" s="111">
        <v>302</v>
      </c>
      <c r="B307">
        <v>0.2227696216</v>
      </c>
      <c r="C307" s="49">
        <f t="shared" si="15"/>
        <v>2</v>
      </c>
      <c r="D307" s="111">
        <v>302</v>
      </c>
      <c r="E307" s="109">
        <f t="shared" si="16"/>
        <v>0.2227696216</v>
      </c>
      <c r="BC307" s="109">
        <f t="shared" si="14"/>
        <v>0.2227696216</v>
      </c>
    </row>
    <row r="308" spans="1:55" x14ac:dyDescent="0.25">
      <c r="A308" s="111">
        <v>303</v>
      </c>
      <c r="B308">
        <v>0.22441354499999999</v>
      </c>
      <c r="C308" s="49">
        <f t="shared" si="15"/>
        <v>2</v>
      </c>
      <c r="D308" s="111">
        <v>303</v>
      </c>
      <c r="E308" s="109">
        <f t="shared" si="16"/>
        <v>0.22441354499999999</v>
      </c>
      <c r="BC308" s="109">
        <f t="shared" si="14"/>
        <v>0.22441354499999999</v>
      </c>
    </row>
    <row r="309" spans="1:55" x14ac:dyDescent="0.25">
      <c r="A309" s="111">
        <v>304</v>
      </c>
      <c r="B309">
        <v>0.22604860359999901</v>
      </c>
      <c r="C309" s="49">
        <f t="shared" si="15"/>
        <v>2</v>
      </c>
      <c r="D309" s="111">
        <v>304</v>
      </c>
      <c r="E309" s="109">
        <f t="shared" si="16"/>
        <v>0.22604860359999901</v>
      </c>
      <c r="BC309" s="109">
        <f t="shared" si="14"/>
        <v>0.22604860359999901</v>
      </c>
    </row>
    <row r="310" spans="1:55" x14ac:dyDescent="0.25">
      <c r="A310" s="111">
        <v>305</v>
      </c>
      <c r="B310">
        <v>0.2276745744</v>
      </c>
      <c r="C310" s="49">
        <f t="shared" si="15"/>
        <v>2</v>
      </c>
      <c r="D310" s="111">
        <v>305</v>
      </c>
      <c r="E310" s="109">
        <f t="shared" si="16"/>
        <v>0.2276745744</v>
      </c>
      <c r="BC310" s="109">
        <f t="shared" si="14"/>
        <v>0.2276745744</v>
      </c>
    </row>
    <row r="311" spans="1:55" x14ac:dyDescent="0.25">
      <c r="A311" s="111">
        <v>306</v>
      </c>
      <c r="B311">
        <v>0.22929123879999999</v>
      </c>
      <c r="C311" s="49">
        <f t="shared" si="15"/>
        <v>2</v>
      </c>
      <c r="D311" s="111">
        <v>306</v>
      </c>
      <c r="E311" s="109">
        <f t="shared" si="16"/>
        <v>0.22929123879999999</v>
      </c>
      <c r="BC311" s="109">
        <f t="shared" si="14"/>
        <v>0.22929123879999999</v>
      </c>
    </row>
    <row r="312" spans="1:55" x14ac:dyDescent="0.25">
      <c r="A312" s="111">
        <v>307</v>
      </c>
      <c r="B312">
        <v>0.23089838199999899</v>
      </c>
      <c r="C312" s="49">
        <f t="shared" si="15"/>
        <v>2</v>
      </c>
      <c r="D312" s="111">
        <v>307</v>
      </c>
      <c r="E312" s="109">
        <f t="shared" si="16"/>
        <v>0.23089838199999899</v>
      </c>
      <c r="BC312" s="109">
        <f t="shared" si="14"/>
        <v>0.23089838199999899</v>
      </c>
    </row>
    <row r="313" spans="1:55" x14ac:dyDescent="0.25">
      <c r="A313" s="111">
        <v>308</v>
      </c>
      <c r="B313">
        <v>0.23249579339999901</v>
      </c>
      <c r="C313" s="49">
        <f t="shared" si="15"/>
        <v>2</v>
      </c>
      <c r="D313" s="111">
        <v>308</v>
      </c>
      <c r="E313" s="109">
        <f t="shared" si="16"/>
        <v>0.23249579339999901</v>
      </c>
      <c r="BC313" s="109">
        <f t="shared" si="14"/>
        <v>0.23249579339999901</v>
      </c>
    </row>
    <row r="314" spans="1:55" x14ac:dyDescent="0.25">
      <c r="A314" s="111">
        <v>309</v>
      </c>
      <c r="B314">
        <v>0.23408326639999999</v>
      </c>
      <c r="C314" s="49">
        <f t="shared" si="15"/>
        <v>2</v>
      </c>
      <c r="D314" s="111">
        <v>309</v>
      </c>
      <c r="E314" s="109">
        <f t="shared" si="16"/>
        <v>0.23408326639999999</v>
      </c>
      <c r="BC314" s="109">
        <f t="shared" si="14"/>
        <v>0.23408326639999999</v>
      </c>
    </row>
    <row r="315" spans="1:55" x14ac:dyDescent="0.25">
      <c r="A315" s="111">
        <v>310</v>
      </c>
      <c r="B315">
        <v>0.23566059879999901</v>
      </c>
      <c r="C315" s="49">
        <f t="shared" si="15"/>
        <v>2</v>
      </c>
      <c r="D315" s="111">
        <v>310</v>
      </c>
      <c r="E315" s="109">
        <f t="shared" si="16"/>
        <v>0.23566059879999901</v>
      </c>
      <c r="BC315" s="109">
        <f t="shared" si="14"/>
        <v>0.23566059879999901</v>
      </c>
    </row>
    <row r="316" spans="1:55" x14ac:dyDescent="0.25">
      <c r="A316" s="111">
        <v>311</v>
      </c>
      <c r="B316">
        <v>0.237227592799999</v>
      </c>
      <c r="C316" s="49">
        <f t="shared" si="15"/>
        <v>2</v>
      </c>
      <c r="D316" s="111">
        <v>311</v>
      </c>
      <c r="E316" s="109">
        <f t="shared" si="16"/>
        <v>0.237227592799999</v>
      </c>
      <c r="BC316" s="109">
        <f t="shared" si="14"/>
        <v>0.237227592799999</v>
      </c>
    </row>
    <row r="317" spans="1:55" x14ac:dyDescent="0.25">
      <c r="A317" s="111">
        <v>312</v>
      </c>
      <c r="B317">
        <v>0.2387840544</v>
      </c>
      <c r="C317" s="49">
        <f t="shared" si="15"/>
        <v>2</v>
      </c>
      <c r="D317" s="111">
        <v>312</v>
      </c>
      <c r="E317" s="109">
        <f t="shared" si="16"/>
        <v>0.2387840544</v>
      </c>
      <c r="BC317" s="109">
        <f t="shared" si="14"/>
        <v>0.2387840544</v>
      </c>
    </row>
    <row r="318" spans="1:55" x14ac:dyDescent="0.25">
      <c r="A318" s="111">
        <v>313</v>
      </c>
      <c r="B318">
        <v>0.24032979459999901</v>
      </c>
      <c r="C318" s="49">
        <f t="shared" si="15"/>
        <v>2</v>
      </c>
      <c r="D318" s="111">
        <v>313</v>
      </c>
      <c r="E318" s="109">
        <f t="shared" si="16"/>
        <v>0.24032979459999901</v>
      </c>
      <c r="BC318" s="109">
        <f t="shared" si="14"/>
        <v>0.24032979459999901</v>
      </c>
    </row>
    <row r="319" spans="1:55" x14ac:dyDescent="0.25">
      <c r="A319" s="111">
        <v>314</v>
      </c>
      <c r="B319">
        <v>0.24186462819999999</v>
      </c>
      <c r="C319" s="49">
        <f t="shared" si="15"/>
        <v>2</v>
      </c>
      <c r="D319" s="111">
        <v>314</v>
      </c>
      <c r="E319" s="109">
        <f t="shared" si="16"/>
        <v>0.24186462819999999</v>
      </c>
      <c r="BC319" s="109">
        <f t="shared" si="14"/>
        <v>0.24186462819999999</v>
      </c>
    </row>
    <row r="320" spans="1:55" x14ac:dyDescent="0.25">
      <c r="A320" s="111">
        <v>315</v>
      </c>
      <c r="B320">
        <v>0.24338837419999901</v>
      </c>
      <c r="C320" s="49">
        <f t="shared" si="15"/>
        <v>2</v>
      </c>
      <c r="D320" s="111">
        <v>315</v>
      </c>
      <c r="E320" s="109">
        <f t="shared" si="16"/>
        <v>0.24338837419999901</v>
      </c>
      <c r="BC320" s="109">
        <f t="shared" si="14"/>
        <v>0.24338837419999901</v>
      </c>
    </row>
    <row r="321" spans="1:55" x14ac:dyDescent="0.25">
      <c r="A321" s="111">
        <v>316</v>
      </c>
      <c r="B321">
        <v>0.24490085659999999</v>
      </c>
      <c r="C321" s="49">
        <f t="shared" si="15"/>
        <v>2</v>
      </c>
      <c r="D321" s="111">
        <v>316</v>
      </c>
      <c r="E321" s="109">
        <f t="shared" si="16"/>
        <v>0.24490085659999999</v>
      </c>
      <c r="BC321" s="109">
        <f t="shared" si="14"/>
        <v>0.24490085659999999</v>
      </c>
    </row>
    <row r="322" spans="1:55" x14ac:dyDescent="0.25">
      <c r="A322" s="111">
        <v>317</v>
      </c>
      <c r="B322">
        <v>0.24640190319999999</v>
      </c>
      <c r="C322" s="49">
        <f t="shared" si="15"/>
        <v>2</v>
      </c>
      <c r="D322" s="111">
        <v>317</v>
      </c>
      <c r="E322" s="109">
        <f t="shared" si="16"/>
        <v>0.24640190319999999</v>
      </c>
      <c r="BC322" s="109">
        <f t="shared" si="14"/>
        <v>0.24640190319999999</v>
      </c>
    </row>
    <row r="323" spans="1:55" x14ac:dyDescent="0.25">
      <c r="A323" s="111">
        <v>318</v>
      </c>
      <c r="B323">
        <v>0.24789134639999899</v>
      </c>
      <c r="C323" s="49">
        <f t="shared" si="15"/>
        <v>2</v>
      </c>
      <c r="D323" s="111">
        <v>318</v>
      </c>
      <c r="E323" s="109">
        <f t="shared" si="16"/>
        <v>0.24789134639999899</v>
      </c>
      <c r="BC323" s="109">
        <f t="shared" si="14"/>
        <v>0.24789134639999899</v>
      </c>
    </row>
    <row r="324" spans="1:55" x14ac:dyDescent="0.25">
      <c r="A324" s="111">
        <v>319</v>
      </c>
      <c r="B324">
        <v>0.249369023</v>
      </c>
      <c r="C324" s="49">
        <f t="shared" si="15"/>
        <v>2</v>
      </c>
      <c r="D324" s="111">
        <v>319</v>
      </c>
      <c r="E324" s="109">
        <f t="shared" si="16"/>
        <v>0.249369023</v>
      </c>
      <c r="BC324" s="109">
        <f t="shared" si="14"/>
        <v>0.249369023</v>
      </c>
    </row>
    <row r="325" spans="1:55" x14ac:dyDescent="0.25">
      <c r="A325" s="111">
        <v>320</v>
      </c>
      <c r="B325">
        <v>0.2508347742</v>
      </c>
      <c r="C325" s="49">
        <f t="shared" si="15"/>
        <v>2</v>
      </c>
      <c r="D325" s="111">
        <v>320</v>
      </c>
      <c r="E325" s="109">
        <f t="shared" si="16"/>
        <v>0.2508347742</v>
      </c>
      <c r="BC325" s="109">
        <f t="shared" ref="BC325:BC388" si="17">B325</f>
        <v>0.2508347742</v>
      </c>
    </row>
    <row r="326" spans="1:55" x14ac:dyDescent="0.25">
      <c r="A326" s="111">
        <v>321</v>
      </c>
      <c r="B326">
        <v>0.25228844519999999</v>
      </c>
      <c r="C326" s="49">
        <f t="shared" ref="C326:C389" si="18">IF(ROW()-$C$4&lt;=$C$2,1,2)</f>
        <v>2</v>
      </c>
      <c r="D326" s="111">
        <v>321</v>
      </c>
      <c r="E326" s="109">
        <f t="shared" ref="E326:E389" si="19">B326</f>
        <v>0.25228844519999999</v>
      </c>
      <c r="BC326" s="109">
        <f t="shared" si="17"/>
        <v>0.25228844519999999</v>
      </c>
    </row>
    <row r="327" spans="1:55" x14ac:dyDescent="0.25">
      <c r="A327" s="111">
        <v>322</v>
      </c>
      <c r="B327">
        <v>0.25372988639999999</v>
      </c>
      <c r="C327" s="49">
        <f t="shared" si="18"/>
        <v>2</v>
      </c>
      <c r="D327" s="111">
        <v>322</v>
      </c>
      <c r="E327" s="109">
        <f t="shared" si="19"/>
        <v>0.25372988639999999</v>
      </c>
      <c r="BC327" s="109">
        <f t="shared" si="17"/>
        <v>0.25372988639999999</v>
      </c>
    </row>
    <row r="328" spans="1:55" x14ac:dyDescent="0.25">
      <c r="A328" s="111">
        <v>323</v>
      </c>
      <c r="B328">
        <v>0.25515895159999902</v>
      </c>
      <c r="C328" s="49">
        <f t="shared" si="18"/>
        <v>2</v>
      </c>
      <c r="D328" s="111">
        <v>323</v>
      </c>
      <c r="E328" s="109">
        <f t="shared" si="19"/>
        <v>0.25515895159999902</v>
      </c>
      <c r="BC328" s="109">
        <f t="shared" si="17"/>
        <v>0.25515895159999902</v>
      </c>
    </row>
    <row r="329" spans="1:55" x14ac:dyDescent="0.25">
      <c r="A329" s="111">
        <v>324</v>
      </c>
      <c r="B329">
        <v>0.25657549959999998</v>
      </c>
      <c r="C329" s="49">
        <f t="shared" si="18"/>
        <v>2</v>
      </c>
      <c r="D329" s="111">
        <v>324</v>
      </c>
      <c r="E329" s="109">
        <f t="shared" si="19"/>
        <v>0.25657549959999998</v>
      </c>
      <c r="BC329" s="109">
        <f t="shared" si="17"/>
        <v>0.25657549959999998</v>
      </c>
    </row>
    <row r="330" spans="1:55" x14ac:dyDescent="0.25">
      <c r="A330" s="111">
        <v>325</v>
      </c>
      <c r="B330">
        <v>0.25797939339999998</v>
      </c>
      <c r="C330" s="49">
        <f t="shared" si="18"/>
        <v>2</v>
      </c>
      <c r="D330" s="111">
        <v>325</v>
      </c>
      <c r="E330" s="109">
        <f t="shared" si="19"/>
        <v>0.25797939339999998</v>
      </c>
      <c r="BC330" s="109">
        <f t="shared" si="17"/>
        <v>0.25797939339999998</v>
      </c>
    </row>
    <row r="331" spans="1:55" x14ac:dyDescent="0.25">
      <c r="A331" s="111">
        <v>326</v>
      </c>
      <c r="B331">
        <v>0.25937050039999998</v>
      </c>
      <c r="C331" s="49">
        <f t="shared" si="18"/>
        <v>2</v>
      </c>
      <c r="D331" s="111">
        <v>326</v>
      </c>
      <c r="E331" s="109">
        <f t="shared" si="19"/>
        <v>0.25937050039999998</v>
      </c>
      <c r="BC331" s="109">
        <f t="shared" si="17"/>
        <v>0.25937050039999998</v>
      </c>
    </row>
    <row r="332" spans="1:55" x14ac:dyDescent="0.25">
      <c r="A332" s="111">
        <v>327</v>
      </c>
      <c r="B332">
        <v>0.260748692</v>
      </c>
      <c r="C332" s="49">
        <f t="shared" si="18"/>
        <v>2</v>
      </c>
      <c r="D332" s="111">
        <v>327</v>
      </c>
      <c r="E332" s="109">
        <f t="shared" si="19"/>
        <v>0.260748692</v>
      </c>
      <c r="BC332" s="109">
        <f t="shared" si="17"/>
        <v>0.260748692</v>
      </c>
    </row>
    <row r="333" spans="1:55" x14ac:dyDescent="0.25">
      <c r="A333" s="111">
        <v>328</v>
      </c>
      <c r="B333">
        <v>0.26211384439999902</v>
      </c>
      <c r="C333" s="49">
        <f t="shared" si="18"/>
        <v>2</v>
      </c>
      <c r="D333" s="111">
        <v>328</v>
      </c>
      <c r="E333" s="109">
        <f t="shared" si="19"/>
        <v>0.26211384439999902</v>
      </c>
      <c r="BC333" s="109">
        <f t="shared" si="17"/>
        <v>0.26211384439999902</v>
      </c>
    </row>
    <row r="334" spans="1:55" x14ac:dyDescent="0.25">
      <c r="A334" s="111">
        <v>329</v>
      </c>
      <c r="B334">
        <v>0.26346583759999997</v>
      </c>
      <c r="C334" s="49">
        <f t="shared" si="18"/>
        <v>2</v>
      </c>
      <c r="D334" s="111">
        <v>329</v>
      </c>
      <c r="E334" s="109">
        <f t="shared" si="19"/>
        <v>0.26346583759999997</v>
      </c>
      <c r="BC334" s="109">
        <f t="shared" si="17"/>
        <v>0.26346583759999997</v>
      </c>
    </row>
    <row r="335" spans="1:55" x14ac:dyDescent="0.25">
      <c r="A335" s="111">
        <v>330</v>
      </c>
      <c r="B335">
        <v>0.26480455619999999</v>
      </c>
      <c r="C335" s="49">
        <f t="shared" si="18"/>
        <v>2</v>
      </c>
      <c r="D335" s="111">
        <v>330</v>
      </c>
      <c r="E335" s="109">
        <f t="shared" si="19"/>
        <v>0.26480455619999999</v>
      </c>
      <c r="BC335" s="109">
        <f t="shared" si="17"/>
        <v>0.26480455619999999</v>
      </c>
    </row>
    <row r="336" spans="1:55" x14ac:dyDescent="0.25">
      <c r="A336" s="111">
        <v>331</v>
      </c>
      <c r="B336">
        <v>0.26612988899999901</v>
      </c>
      <c r="C336" s="49">
        <f t="shared" si="18"/>
        <v>2</v>
      </c>
      <c r="D336" s="111">
        <v>331</v>
      </c>
      <c r="E336" s="109">
        <f t="shared" si="19"/>
        <v>0.26612988899999901</v>
      </c>
      <c r="BC336" s="109">
        <f t="shared" si="17"/>
        <v>0.26612988899999901</v>
      </c>
    </row>
    <row r="337" spans="1:55" x14ac:dyDescent="0.25">
      <c r="A337" s="111">
        <v>332</v>
      </c>
      <c r="B337">
        <v>0.2674417288</v>
      </c>
      <c r="C337" s="49">
        <f t="shared" si="18"/>
        <v>2</v>
      </c>
      <c r="D337" s="111">
        <v>332</v>
      </c>
      <c r="E337" s="109">
        <f t="shared" si="19"/>
        <v>0.2674417288</v>
      </c>
      <c r="BC337" s="109">
        <f t="shared" si="17"/>
        <v>0.2674417288</v>
      </c>
    </row>
    <row r="338" spans="1:55" x14ac:dyDescent="0.25">
      <c r="A338" s="111">
        <v>333</v>
      </c>
      <c r="B338">
        <v>0.26873997259999999</v>
      </c>
      <c r="C338" s="49">
        <f t="shared" si="18"/>
        <v>2</v>
      </c>
      <c r="D338" s="111">
        <v>333</v>
      </c>
      <c r="E338" s="109">
        <f t="shared" si="19"/>
        <v>0.26873997259999999</v>
      </c>
      <c r="BC338" s="109">
        <f t="shared" si="17"/>
        <v>0.26873997259999999</v>
      </c>
    </row>
    <row r="339" spans="1:55" x14ac:dyDescent="0.25">
      <c r="A339" s="111">
        <v>334</v>
      </c>
      <c r="B339">
        <v>0.27002452159999901</v>
      </c>
      <c r="C339" s="49">
        <f t="shared" si="18"/>
        <v>2</v>
      </c>
      <c r="D339" s="111">
        <v>334</v>
      </c>
      <c r="E339" s="109">
        <f t="shared" si="19"/>
        <v>0.27002452159999901</v>
      </c>
      <c r="BC339" s="109">
        <f t="shared" si="17"/>
        <v>0.27002452159999901</v>
      </c>
    </row>
    <row r="340" spans="1:55" x14ac:dyDescent="0.25">
      <c r="A340" s="111">
        <v>335</v>
      </c>
      <c r="B340">
        <v>0.27129528139999998</v>
      </c>
      <c r="C340" s="49">
        <f t="shared" si="18"/>
        <v>2</v>
      </c>
      <c r="D340" s="111">
        <v>335</v>
      </c>
      <c r="E340" s="109">
        <f t="shared" si="19"/>
        <v>0.27129528139999998</v>
      </c>
      <c r="BC340" s="109">
        <f t="shared" si="17"/>
        <v>0.27129528139999998</v>
      </c>
    </row>
    <row r="341" spans="1:55" x14ac:dyDescent="0.25">
      <c r="A341" s="111">
        <v>336</v>
      </c>
      <c r="B341">
        <v>0.27255216139999999</v>
      </c>
      <c r="C341" s="49">
        <f t="shared" si="18"/>
        <v>2</v>
      </c>
      <c r="D341" s="111">
        <v>336</v>
      </c>
      <c r="E341" s="109">
        <f t="shared" si="19"/>
        <v>0.27255216139999999</v>
      </c>
      <c r="BC341" s="109">
        <f t="shared" si="17"/>
        <v>0.27255216139999999</v>
      </c>
    </row>
    <row r="342" spans="1:55" x14ac:dyDescent="0.25">
      <c r="A342" s="111">
        <v>337</v>
      </c>
      <c r="B342">
        <v>0.273795075</v>
      </c>
      <c r="C342" s="49">
        <f t="shared" si="18"/>
        <v>2</v>
      </c>
      <c r="D342" s="111">
        <v>337</v>
      </c>
      <c r="E342" s="109">
        <f t="shared" si="19"/>
        <v>0.273795075</v>
      </c>
      <c r="BC342" s="109">
        <f t="shared" si="17"/>
        <v>0.273795075</v>
      </c>
    </row>
    <row r="343" spans="1:55" x14ac:dyDescent="0.25">
      <c r="A343" s="111">
        <v>338</v>
      </c>
      <c r="B343">
        <v>0.27502393959999999</v>
      </c>
      <c r="C343" s="49">
        <f t="shared" si="18"/>
        <v>2</v>
      </c>
      <c r="D343" s="111">
        <v>338</v>
      </c>
      <c r="E343" s="109">
        <f t="shared" si="19"/>
        <v>0.27502393959999999</v>
      </c>
      <c r="BC343" s="109">
        <f t="shared" si="17"/>
        <v>0.27502393959999999</v>
      </c>
    </row>
    <row r="344" spans="1:55" x14ac:dyDescent="0.25">
      <c r="A344" s="111">
        <v>339</v>
      </c>
      <c r="B344">
        <v>0.27623867659999901</v>
      </c>
      <c r="C344" s="49">
        <f t="shared" si="18"/>
        <v>2</v>
      </c>
      <c r="D344" s="111">
        <v>339</v>
      </c>
      <c r="E344" s="109">
        <f t="shared" si="19"/>
        <v>0.27623867659999901</v>
      </c>
      <c r="BC344" s="109">
        <f t="shared" si="17"/>
        <v>0.27623867659999901</v>
      </c>
    </row>
    <row r="345" spans="1:55" x14ac:dyDescent="0.25">
      <c r="A345" s="111">
        <v>340</v>
      </c>
      <c r="B345">
        <v>0.27743921160000001</v>
      </c>
      <c r="C345" s="49">
        <f t="shared" si="18"/>
        <v>2</v>
      </c>
      <c r="D345" s="111">
        <v>340</v>
      </c>
      <c r="E345" s="109">
        <f t="shared" si="19"/>
        <v>0.27743921160000001</v>
      </c>
      <c r="BC345" s="109">
        <f t="shared" si="17"/>
        <v>0.27743921160000001</v>
      </c>
    </row>
    <row r="346" spans="1:55" x14ac:dyDescent="0.25">
      <c r="A346" s="111">
        <v>341</v>
      </c>
      <c r="B346">
        <v>0.27862547380000002</v>
      </c>
      <c r="C346" s="49">
        <f t="shared" si="18"/>
        <v>2</v>
      </c>
      <c r="D346" s="111">
        <v>341</v>
      </c>
      <c r="E346" s="109">
        <f t="shared" si="19"/>
        <v>0.27862547380000002</v>
      </c>
      <c r="BC346" s="109">
        <f t="shared" si="17"/>
        <v>0.27862547380000002</v>
      </c>
    </row>
    <row r="347" spans="1:55" x14ac:dyDescent="0.25">
      <c r="A347" s="111">
        <v>342</v>
      </c>
      <c r="B347">
        <v>0.27979739640000001</v>
      </c>
      <c r="C347" s="49">
        <f t="shared" si="18"/>
        <v>2</v>
      </c>
      <c r="D347" s="111">
        <v>342</v>
      </c>
      <c r="E347" s="109">
        <f t="shared" si="19"/>
        <v>0.27979739640000001</v>
      </c>
      <c r="BC347" s="109">
        <f t="shared" si="17"/>
        <v>0.27979739640000001</v>
      </c>
    </row>
    <row r="348" spans="1:55" x14ac:dyDescent="0.25">
      <c r="A348" s="111">
        <v>343</v>
      </c>
      <c r="B348">
        <v>0.28095491619999902</v>
      </c>
      <c r="C348" s="49">
        <f t="shared" si="18"/>
        <v>2</v>
      </c>
      <c r="D348" s="111">
        <v>343</v>
      </c>
      <c r="E348" s="109">
        <f t="shared" si="19"/>
        <v>0.28095491619999902</v>
      </c>
      <c r="BC348" s="109">
        <f t="shared" si="17"/>
        <v>0.28095491619999902</v>
      </c>
    </row>
    <row r="349" spans="1:55" x14ac:dyDescent="0.25">
      <c r="A349" s="111">
        <v>344</v>
      </c>
      <c r="B349">
        <v>0.28209797379999901</v>
      </c>
      <c r="C349" s="49">
        <f t="shared" si="18"/>
        <v>2</v>
      </c>
      <c r="D349" s="111">
        <v>344</v>
      </c>
      <c r="E349" s="109">
        <f t="shared" si="19"/>
        <v>0.28209797379999901</v>
      </c>
      <c r="BC349" s="109">
        <f t="shared" si="17"/>
        <v>0.28209797379999901</v>
      </c>
    </row>
    <row r="350" spans="1:55" x14ac:dyDescent="0.25">
      <c r="A350" s="111">
        <v>345</v>
      </c>
      <c r="B350">
        <v>0.28322651399999998</v>
      </c>
      <c r="C350" s="49">
        <f t="shared" si="18"/>
        <v>2</v>
      </c>
      <c r="D350" s="111">
        <v>345</v>
      </c>
      <c r="E350" s="109">
        <f t="shared" si="19"/>
        <v>0.28322651399999998</v>
      </c>
      <c r="BC350" s="109">
        <f t="shared" si="17"/>
        <v>0.28322651399999998</v>
      </c>
    </row>
    <row r="351" spans="1:55" x14ac:dyDescent="0.25">
      <c r="A351" s="111">
        <v>346</v>
      </c>
      <c r="B351">
        <v>0.2843404846</v>
      </c>
      <c r="C351" s="49">
        <f t="shared" si="18"/>
        <v>2</v>
      </c>
      <c r="D351" s="111">
        <v>346</v>
      </c>
      <c r="E351" s="109">
        <f t="shared" si="19"/>
        <v>0.2843404846</v>
      </c>
      <c r="BC351" s="109">
        <f t="shared" si="17"/>
        <v>0.2843404846</v>
      </c>
    </row>
    <row r="352" spans="1:55" x14ac:dyDescent="0.25">
      <c r="A352" s="111">
        <v>347</v>
      </c>
      <c r="B352">
        <v>0.28543983740000001</v>
      </c>
      <c r="C352" s="49">
        <f t="shared" si="18"/>
        <v>2</v>
      </c>
      <c r="D352" s="111">
        <v>347</v>
      </c>
      <c r="E352" s="109">
        <f t="shared" si="19"/>
        <v>0.28543983740000001</v>
      </c>
      <c r="BC352" s="109">
        <f t="shared" si="17"/>
        <v>0.28543983740000001</v>
      </c>
    </row>
    <row r="353" spans="1:55" x14ac:dyDescent="0.25">
      <c r="A353" s="111">
        <v>348</v>
      </c>
      <c r="B353">
        <v>0.28652452759999902</v>
      </c>
      <c r="C353" s="49">
        <f t="shared" si="18"/>
        <v>2</v>
      </c>
      <c r="D353" s="111">
        <v>348</v>
      </c>
      <c r="E353" s="109">
        <f t="shared" si="19"/>
        <v>0.28652452759999902</v>
      </c>
      <c r="BC353" s="109">
        <f t="shared" si="17"/>
        <v>0.28652452759999902</v>
      </c>
    </row>
    <row r="354" spans="1:55" x14ac:dyDescent="0.25">
      <c r="A354" s="111">
        <v>349</v>
      </c>
      <c r="B354">
        <v>0.28759451419999998</v>
      </c>
      <c r="C354" s="49">
        <f t="shared" si="18"/>
        <v>2</v>
      </c>
      <c r="D354" s="111">
        <v>349</v>
      </c>
      <c r="E354" s="109">
        <f t="shared" si="19"/>
        <v>0.28759451419999998</v>
      </c>
      <c r="BC354" s="109">
        <f t="shared" si="17"/>
        <v>0.28759451419999998</v>
      </c>
    </row>
    <row r="355" spans="1:55" x14ac:dyDescent="0.25">
      <c r="A355" s="111">
        <v>350</v>
      </c>
      <c r="B355">
        <v>0.28864975939999998</v>
      </c>
      <c r="C355" s="49">
        <f t="shared" si="18"/>
        <v>2</v>
      </c>
      <c r="D355" s="111">
        <v>350</v>
      </c>
      <c r="E355" s="109">
        <f t="shared" si="19"/>
        <v>0.28864975939999998</v>
      </c>
      <c r="BC355" s="109">
        <f t="shared" si="17"/>
        <v>0.28864975939999998</v>
      </c>
    </row>
    <row r="356" spans="1:55" x14ac:dyDescent="0.25">
      <c r="A356" s="111">
        <v>351</v>
      </c>
      <c r="B356">
        <v>0.2896902288</v>
      </c>
      <c r="C356" s="49">
        <f t="shared" si="18"/>
        <v>2</v>
      </c>
      <c r="D356" s="111">
        <v>351</v>
      </c>
      <c r="E356" s="109">
        <f t="shared" si="19"/>
        <v>0.2896902288</v>
      </c>
      <c r="BC356" s="109">
        <f t="shared" si="17"/>
        <v>0.2896902288</v>
      </c>
    </row>
    <row r="357" spans="1:55" x14ac:dyDescent="0.25">
      <c r="A357" s="111">
        <v>352</v>
      </c>
      <c r="B357">
        <v>0.29071589199999998</v>
      </c>
      <c r="C357" s="49">
        <f t="shared" si="18"/>
        <v>2</v>
      </c>
      <c r="D357" s="111">
        <v>352</v>
      </c>
      <c r="E357" s="109">
        <f t="shared" si="19"/>
        <v>0.29071589199999998</v>
      </c>
      <c r="BC357" s="109">
        <f t="shared" si="17"/>
        <v>0.29071589199999998</v>
      </c>
    </row>
    <row r="358" spans="1:55" x14ac:dyDescent="0.25">
      <c r="A358" s="111">
        <v>353</v>
      </c>
      <c r="B358">
        <v>0.29172672119999998</v>
      </c>
      <c r="C358" s="49">
        <f t="shared" si="18"/>
        <v>2</v>
      </c>
      <c r="D358" s="111">
        <v>353</v>
      </c>
      <c r="E358" s="109">
        <f t="shared" si="19"/>
        <v>0.29172672119999998</v>
      </c>
      <c r="BC358" s="109">
        <f t="shared" si="17"/>
        <v>0.29172672119999998</v>
      </c>
    </row>
    <row r="359" spans="1:55" x14ac:dyDescent="0.25">
      <c r="A359" s="111">
        <v>354</v>
      </c>
      <c r="B359">
        <v>0.29272269199999901</v>
      </c>
      <c r="C359" s="49">
        <f t="shared" si="18"/>
        <v>2</v>
      </c>
      <c r="D359" s="111">
        <v>354</v>
      </c>
      <c r="E359" s="109">
        <f t="shared" si="19"/>
        <v>0.29272269199999901</v>
      </c>
      <c r="BC359" s="109">
        <f t="shared" si="17"/>
        <v>0.29272269199999901</v>
      </c>
    </row>
    <row r="360" spans="1:55" x14ac:dyDescent="0.25">
      <c r="A360" s="111">
        <v>355</v>
      </c>
      <c r="B360">
        <v>0.29370378359999999</v>
      </c>
      <c r="C360" s="49">
        <f t="shared" si="18"/>
        <v>2</v>
      </c>
      <c r="D360" s="111">
        <v>355</v>
      </c>
      <c r="E360" s="109">
        <f t="shared" si="19"/>
        <v>0.29370378359999999</v>
      </c>
      <c r="BC360" s="109">
        <f t="shared" si="17"/>
        <v>0.29370378359999999</v>
      </c>
    </row>
    <row r="361" spans="1:55" x14ac:dyDescent="0.25">
      <c r="A361" s="111">
        <v>356</v>
      </c>
      <c r="B361">
        <v>0.29466997819999902</v>
      </c>
      <c r="C361" s="49">
        <f t="shared" si="18"/>
        <v>2</v>
      </c>
      <c r="D361" s="111">
        <v>356</v>
      </c>
      <c r="E361" s="109">
        <f t="shared" si="19"/>
        <v>0.29466997819999902</v>
      </c>
      <c r="BC361" s="109">
        <f t="shared" si="17"/>
        <v>0.29466997819999902</v>
      </c>
    </row>
    <row r="362" spans="1:55" x14ac:dyDescent="0.25">
      <c r="A362" s="111">
        <v>357</v>
      </c>
      <c r="B362">
        <v>0.29562126119999999</v>
      </c>
      <c r="C362" s="49">
        <f t="shared" si="18"/>
        <v>2</v>
      </c>
      <c r="D362" s="111">
        <v>357</v>
      </c>
      <c r="E362" s="109">
        <f t="shared" si="19"/>
        <v>0.29562126119999999</v>
      </c>
      <c r="BC362" s="109">
        <f t="shared" si="17"/>
        <v>0.29562126119999999</v>
      </c>
    </row>
    <row r="363" spans="1:55" x14ac:dyDescent="0.25">
      <c r="A363" s="111">
        <v>358</v>
      </c>
      <c r="B363">
        <v>0.29655762079999998</v>
      </c>
      <c r="C363" s="49">
        <f t="shared" si="18"/>
        <v>2</v>
      </c>
      <c r="D363" s="111">
        <v>358</v>
      </c>
      <c r="E363" s="109">
        <f t="shared" si="19"/>
        <v>0.29655762079999998</v>
      </c>
      <c r="BC363" s="109">
        <f t="shared" si="17"/>
        <v>0.29655762079999998</v>
      </c>
    </row>
    <row r="364" spans="1:55" x14ac:dyDescent="0.25">
      <c r="A364" s="111">
        <v>359</v>
      </c>
      <c r="B364">
        <v>0.29747904859999902</v>
      </c>
      <c r="C364" s="49">
        <f t="shared" si="18"/>
        <v>2</v>
      </c>
      <c r="D364" s="111">
        <v>359</v>
      </c>
      <c r="E364" s="109">
        <f t="shared" si="19"/>
        <v>0.29747904859999902</v>
      </c>
      <c r="BC364" s="109">
        <f t="shared" si="17"/>
        <v>0.29747904859999902</v>
      </c>
    </row>
    <row r="365" spans="1:55" x14ac:dyDescent="0.25">
      <c r="A365" s="111">
        <v>360</v>
      </c>
      <c r="B365">
        <v>0.29838553899999998</v>
      </c>
      <c r="C365" s="49">
        <f t="shared" si="18"/>
        <v>2</v>
      </c>
      <c r="D365" s="111">
        <v>360</v>
      </c>
      <c r="E365" s="109">
        <f t="shared" si="19"/>
        <v>0.29838553899999998</v>
      </c>
      <c r="BC365" s="109">
        <f t="shared" si="17"/>
        <v>0.29838553899999998</v>
      </c>
    </row>
    <row r="366" spans="1:55" x14ac:dyDescent="0.25">
      <c r="A366" s="111">
        <v>361</v>
      </c>
      <c r="B366">
        <v>0.29927708920000001</v>
      </c>
      <c r="C366" s="49">
        <f t="shared" si="18"/>
        <v>2</v>
      </c>
      <c r="D366" s="111">
        <v>361</v>
      </c>
      <c r="E366" s="109">
        <f t="shared" si="19"/>
        <v>0.29927708920000001</v>
      </c>
      <c r="BC366" s="109">
        <f t="shared" si="17"/>
        <v>0.29927708920000001</v>
      </c>
    </row>
    <row r="367" spans="1:55" x14ac:dyDescent="0.25">
      <c r="A367" s="111">
        <v>362</v>
      </c>
      <c r="B367">
        <v>0.30015369959999999</v>
      </c>
      <c r="C367" s="49">
        <f t="shared" si="18"/>
        <v>2</v>
      </c>
      <c r="D367" s="111">
        <v>362</v>
      </c>
      <c r="E367" s="109">
        <f t="shared" si="19"/>
        <v>0.30015369959999999</v>
      </c>
      <c r="BC367" s="109">
        <f t="shared" si="17"/>
        <v>0.30015369959999999</v>
      </c>
    </row>
    <row r="368" spans="1:55" x14ac:dyDescent="0.25">
      <c r="A368" s="111">
        <v>363</v>
      </c>
      <c r="B368">
        <v>0.30101537299999997</v>
      </c>
      <c r="C368" s="49">
        <f t="shared" si="18"/>
        <v>2</v>
      </c>
      <c r="D368" s="111">
        <v>363</v>
      </c>
      <c r="E368" s="109">
        <f t="shared" si="19"/>
        <v>0.30101537299999997</v>
      </c>
      <c r="BC368" s="109">
        <f t="shared" si="17"/>
        <v>0.30101537299999997</v>
      </c>
    </row>
    <row r="369" spans="1:55" x14ac:dyDescent="0.25">
      <c r="A369" s="111">
        <v>364</v>
      </c>
      <c r="B369">
        <v>0.30186211559999998</v>
      </c>
      <c r="C369" s="49">
        <f t="shared" si="18"/>
        <v>2</v>
      </c>
      <c r="D369" s="111">
        <v>364</v>
      </c>
      <c r="E369" s="109">
        <f t="shared" si="19"/>
        <v>0.30186211559999998</v>
      </c>
      <c r="BC369" s="109">
        <f t="shared" si="17"/>
        <v>0.30186211559999998</v>
      </c>
    </row>
    <row r="370" spans="1:55" x14ac:dyDescent="0.25">
      <c r="A370" s="111">
        <v>365</v>
      </c>
      <c r="B370">
        <v>0.30269393579999998</v>
      </c>
      <c r="C370" s="49">
        <f t="shared" si="18"/>
        <v>2</v>
      </c>
      <c r="D370" s="111">
        <v>365</v>
      </c>
      <c r="E370" s="109">
        <f t="shared" si="19"/>
        <v>0.30269393579999998</v>
      </c>
      <c r="BC370" s="109">
        <f t="shared" si="17"/>
        <v>0.30269393579999998</v>
      </c>
    </row>
    <row r="371" spans="1:55" x14ac:dyDescent="0.25">
      <c r="A371" s="111">
        <v>366</v>
      </c>
      <c r="B371">
        <v>0.30351084479999901</v>
      </c>
      <c r="C371" s="49">
        <f t="shared" si="18"/>
        <v>2</v>
      </c>
      <c r="D371" s="111">
        <v>366</v>
      </c>
      <c r="E371" s="109">
        <f t="shared" si="19"/>
        <v>0.30351084479999901</v>
      </c>
      <c r="BC371" s="109">
        <f t="shared" si="17"/>
        <v>0.30351084479999901</v>
      </c>
    </row>
    <row r="372" spans="1:55" x14ac:dyDescent="0.25">
      <c r="A372" s="111">
        <v>367</v>
      </c>
      <c r="B372">
        <v>0.3043128564</v>
      </c>
      <c r="C372" s="49">
        <f t="shared" si="18"/>
        <v>2</v>
      </c>
      <c r="D372" s="111">
        <v>367</v>
      </c>
      <c r="E372" s="109">
        <f t="shared" si="19"/>
        <v>0.3043128564</v>
      </c>
      <c r="BC372" s="109">
        <f t="shared" si="17"/>
        <v>0.3043128564</v>
      </c>
    </row>
    <row r="373" spans="1:55" x14ac:dyDescent="0.25">
      <c r="A373" s="111">
        <v>368</v>
      </c>
      <c r="B373">
        <v>0.30509998699999902</v>
      </c>
      <c r="C373" s="49">
        <f t="shared" si="18"/>
        <v>2</v>
      </c>
      <c r="D373" s="111">
        <v>368</v>
      </c>
      <c r="E373" s="109">
        <f t="shared" si="19"/>
        <v>0.30509998699999902</v>
      </c>
      <c r="BC373" s="109">
        <f t="shared" si="17"/>
        <v>0.30509998699999902</v>
      </c>
    </row>
    <row r="374" spans="1:55" x14ac:dyDescent="0.25">
      <c r="A374" s="111">
        <v>369</v>
      </c>
      <c r="B374">
        <v>0.30587225559999998</v>
      </c>
      <c r="C374" s="49">
        <f t="shared" si="18"/>
        <v>2</v>
      </c>
      <c r="D374" s="111">
        <v>369</v>
      </c>
      <c r="E374" s="109">
        <f t="shared" si="19"/>
        <v>0.30587225559999998</v>
      </c>
      <c r="BC374" s="109">
        <f t="shared" si="17"/>
        <v>0.30587225559999998</v>
      </c>
    </row>
    <row r="375" spans="1:55" x14ac:dyDescent="0.25">
      <c r="A375" s="111">
        <v>370</v>
      </c>
      <c r="B375">
        <v>0.30662968359999998</v>
      </c>
      <c r="C375" s="49">
        <f t="shared" si="18"/>
        <v>2</v>
      </c>
      <c r="D375" s="111">
        <v>370</v>
      </c>
      <c r="E375" s="109">
        <f t="shared" si="19"/>
        <v>0.30662968359999998</v>
      </c>
      <c r="BC375" s="109">
        <f t="shared" si="17"/>
        <v>0.30662968359999998</v>
      </c>
    </row>
    <row r="376" spans="1:55" x14ac:dyDescent="0.25">
      <c r="A376" s="111">
        <v>371</v>
      </c>
      <c r="B376">
        <v>0.3073722948</v>
      </c>
      <c r="C376" s="49">
        <f t="shared" si="18"/>
        <v>2</v>
      </c>
      <c r="D376" s="111">
        <v>371</v>
      </c>
      <c r="E376" s="109">
        <f t="shared" si="19"/>
        <v>0.3073722948</v>
      </c>
      <c r="BC376" s="109">
        <f t="shared" si="17"/>
        <v>0.3073722948</v>
      </c>
    </row>
    <row r="377" spans="1:55" x14ac:dyDescent="0.25">
      <c r="A377" s="111">
        <v>372</v>
      </c>
      <c r="B377">
        <v>0.30810011519999903</v>
      </c>
      <c r="C377" s="49">
        <f t="shared" si="18"/>
        <v>2</v>
      </c>
      <c r="D377" s="111">
        <v>372</v>
      </c>
      <c r="E377" s="109">
        <f t="shared" si="19"/>
        <v>0.30810011519999903</v>
      </c>
      <c r="BC377" s="109">
        <f t="shared" si="17"/>
        <v>0.30810011519999903</v>
      </c>
    </row>
    <row r="378" spans="1:55" x14ac:dyDescent="0.25">
      <c r="A378" s="111">
        <v>373</v>
      </c>
      <c r="B378">
        <v>0.30881317339999997</v>
      </c>
      <c r="C378" s="49">
        <f t="shared" si="18"/>
        <v>2</v>
      </c>
      <c r="D378" s="111">
        <v>373</v>
      </c>
      <c r="E378" s="109">
        <f t="shared" si="19"/>
        <v>0.30881317339999997</v>
      </c>
      <c r="BC378" s="109">
        <f t="shared" si="17"/>
        <v>0.30881317339999997</v>
      </c>
    </row>
    <row r="379" spans="1:55" x14ac:dyDescent="0.25">
      <c r="A379" s="111">
        <v>374</v>
      </c>
      <c r="B379">
        <v>0.30951150039999997</v>
      </c>
      <c r="C379" s="49">
        <f t="shared" si="18"/>
        <v>2</v>
      </c>
      <c r="D379" s="111">
        <v>374</v>
      </c>
      <c r="E379" s="109">
        <f t="shared" si="19"/>
        <v>0.30951150039999997</v>
      </c>
      <c r="BC379" s="109">
        <f t="shared" si="17"/>
        <v>0.30951150039999997</v>
      </c>
    </row>
    <row r="380" spans="1:55" x14ac:dyDescent="0.25">
      <c r="A380" s="111">
        <v>375</v>
      </c>
      <c r="B380">
        <v>0.31019512859999998</v>
      </c>
      <c r="C380" s="49">
        <f t="shared" si="18"/>
        <v>2</v>
      </c>
      <c r="D380" s="111">
        <v>375</v>
      </c>
      <c r="E380" s="109">
        <f t="shared" si="19"/>
        <v>0.31019512859999998</v>
      </c>
      <c r="BC380" s="109">
        <f t="shared" si="17"/>
        <v>0.31019512859999998</v>
      </c>
    </row>
    <row r="381" spans="1:55" x14ac:dyDescent="0.25">
      <c r="A381" s="111">
        <v>376</v>
      </c>
      <c r="B381">
        <v>0.3108640936</v>
      </c>
      <c r="C381" s="49">
        <f t="shared" si="18"/>
        <v>2</v>
      </c>
      <c r="D381" s="111">
        <v>376</v>
      </c>
      <c r="E381" s="109">
        <f t="shared" si="19"/>
        <v>0.3108640936</v>
      </c>
      <c r="BC381" s="109">
        <f t="shared" si="17"/>
        <v>0.3108640936</v>
      </c>
    </row>
    <row r="382" spans="1:55" x14ac:dyDescent="0.25">
      <c r="A382" s="111">
        <v>377</v>
      </c>
      <c r="B382">
        <v>0.31151843259999901</v>
      </c>
      <c r="C382" s="49">
        <f t="shared" si="18"/>
        <v>2</v>
      </c>
      <c r="D382" s="111">
        <v>377</v>
      </c>
      <c r="E382" s="109">
        <f t="shared" si="19"/>
        <v>0.31151843259999901</v>
      </c>
      <c r="BC382" s="109">
        <f t="shared" si="17"/>
        <v>0.31151843259999901</v>
      </c>
    </row>
    <row r="383" spans="1:55" x14ac:dyDescent="0.25">
      <c r="A383" s="111">
        <v>378</v>
      </c>
      <c r="B383">
        <v>0.3121581846</v>
      </c>
      <c r="C383" s="49">
        <f t="shared" si="18"/>
        <v>2</v>
      </c>
      <c r="D383" s="111">
        <v>378</v>
      </c>
      <c r="E383" s="109">
        <f t="shared" si="19"/>
        <v>0.3121581846</v>
      </c>
      <c r="BC383" s="109">
        <f t="shared" si="17"/>
        <v>0.3121581846</v>
      </c>
    </row>
    <row r="384" spans="1:55" x14ac:dyDescent="0.25">
      <c r="A384" s="111">
        <v>379</v>
      </c>
      <c r="B384">
        <v>0.31278339119999998</v>
      </c>
      <c r="C384" s="49">
        <f t="shared" si="18"/>
        <v>2</v>
      </c>
      <c r="D384" s="111">
        <v>379</v>
      </c>
      <c r="E384" s="109">
        <f t="shared" si="19"/>
        <v>0.31278339119999998</v>
      </c>
      <c r="BC384" s="109">
        <f t="shared" si="17"/>
        <v>0.31278339119999998</v>
      </c>
    </row>
    <row r="385" spans="1:55" x14ac:dyDescent="0.25">
      <c r="A385" s="111">
        <v>380</v>
      </c>
      <c r="B385">
        <v>0.31339409559999998</v>
      </c>
      <c r="C385" s="49">
        <f t="shared" si="18"/>
        <v>2</v>
      </c>
      <c r="D385" s="111">
        <v>380</v>
      </c>
      <c r="E385" s="109">
        <f t="shared" si="19"/>
        <v>0.31339409559999998</v>
      </c>
      <c r="BC385" s="109">
        <f t="shared" si="17"/>
        <v>0.31339409559999998</v>
      </c>
    </row>
    <row r="386" spans="1:55" x14ac:dyDescent="0.25">
      <c r="A386" s="111">
        <v>381</v>
      </c>
      <c r="B386">
        <v>0.31399034300000001</v>
      </c>
      <c r="C386" s="49">
        <f t="shared" si="18"/>
        <v>2</v>
      </c>
      <c r="D386" s="111">
        <v>381</v>
      </c>
      <c r="E386" s="109">
        <f t="shared" si="19"/>
        <v>0.31399034300000001</v>
      </c>
      <c r="BC386" s="109">
        <f t="shared" si="17"/>
        <v>0.31399034300000001</v>
      </c>
    </row>
    <row r="387" spans="1:55" x14ac:dyDescent="0.25">
      <c r="A387" s="111">
        <v>382</v>
      </c>
      <c r="B387">
        <v>0.31457218059999997</v>
      </c>
      <c r="C387" s="49">
        <f t="shared" si="18"/>
        <v>2</v>
      </c>
      <c r="D387" s="111">
        <v>382</v>
      </c>
      <c r="E387" s="109">
        <f t="shared" si="19"/>
        <v>0.31457218059999997</v>
      </c>
      <c r="BC387" s="109">
        <f t="shared" si="17"/>
        <v>0.31457218059999997</v>
      </c>
    </row>
    <row r="388" spans="1:55" x14ac:dyDescent="0.25">
      <c r="A388" s="111">
        <v>383</v>
      </c>
      <c r="B388">
        <v>0.31513965719999998</v>
      </c>
      <c r="C388" s="49">
        <f t="shared" si="18"/>
        <v>2</v>
      </c>
      <c r="D388" s="111">
        <v>383</v>
      </c>
      <c r="E388" s="109">
        <f t="shared" si="19"/>
        <v>0.31513965719999998</v>
      </c>
      <c r="BC388" s="109">
        <f t="shared" si="17"/>
        <v>0.31513965719999998</v>
      </c>
    </row>
    <row r="389" spans="1:55" x14ac:dyDescent="0.25">
      <c r="A389" s="111">
        <v>384</v>
      </c>
      <c r="B389">
        <v>0.31569282339999899</v>
      </c>
      <c r="C389" s="49">
        <f t="shared" si="18"/>
        <v>2</v>
      </c>
      <c r="D389" s="111">
        <v>384</v>
      </c>
      <c r="E389" s="109">
        <f t="shared" si="19"/>
        <v>0.31569282339999899</v>
      </c>
      <c r="BC389" s="109">
        <f t="shared" ref="BC389:BC452" si="20">B389</f>
        <v>0.31569282339999899</v>
      </c>
    </row>
    <row r="390" spans="1:55" x14ac:dyDescent="0.25">
      <c r="A390" s="111">
        <v>385</v>
      </c>
      <c r="B390">
        <v>0.31623173179999903</v>
      </c>
      <c r="C390" s="49">
        <f t="shared" ref="C390:C453" si="21">IF(ROW()-$C$4&lt;=$C$2,1,2)</f>
        <v>2</v>
      </c>
      <c r="D390" s="111">
        <v>385</v>
      </c>
      <c r="E390" s="109">
        <f t="shared" ref="E390:E453" si="22">B390</f>
        <v>0.31623173179999903</v>
      </c>
      <c r="BC390" s="109">
        <f t="shared" si="20"/>
        <v>0.31623173179999903</v>
      </c>
    </row>
    <row r="391" spans="1:55" x14ac:dyDescent="0.25">
      <c r="A391" s="111">
        <v>386</v>
      </c>
      <c r="B391">
        <v>0.31675643660000002</v>
      </c>
      <c r="C391" s="49">
        <f t="shared" si="21"/>
        <v>2</v>
      </c>
      <c r="D391" s="111">
        <v>386</v>
      </c>
      <c r="E391" s="109">
        <f t="shared" si="22"/>
        <v>0.31675643660000002</v>
      </c>
      <c r="BC391" s="109">
        <f t="shared" si="20"/>
        <v>0.31675643660000002</v>
      </c>
    </row>
    <row r="392" spans="1:55" x14ac:dyDescent="0.25">
      <c r="A392" s="111">
        <v>387</v>
      </c>
      <c r="B392">
        <v>0.31726699359999999</v>
      </c>
      <c r="C392" s="49">
        <f t="shared" si="21"/>
        <v>2</v>
      </c>
      <c r="D392" s="111">
        <v>387</v>
      </c>
      <c r="E392" s="109">
        <f t="shared" si="22"/>
        <v>0.31726699359999999</v>
      </c>
      <c r="BC392" s="109">
        <f t="shared" si="20"/>
        <v>0.31726699359999999</v>
      </c>
    </row>
    <row r="393" spans="1:55" x14ac:dyDescent="0.25">
      <c r="A393" s="111">
        <v>388</v>
      </c>
      <c r="B393">
        <v>0.31776345979999998</v>
      </c>
      <c r="C393" s="49">
        <f t="shared" si="21"/>
        <v>2</v>
      </c>
      <c r="D393" s="111">
        <v>388</v>
      </c>
      <c r="E393" s="109">
        <f t="shared" si="22"/>
        <v>0.31776345979999998</v>
      </c>
      <c r="BC393" s="109">
        <f t="shared" si="20"/>
        <v>0.31776345979999998</v>
      </c>
    </row>
    <row r="394" spans="1:55" x14ac:dyDescent="0.25">
      <c r="A394" s="111">
        <v>389</v>
      </c>
      <c r="B394">
        <v>0.31824589459999902</v>
      </c>
      <c r="C394" s="49">
        <f t="shared" si="21"/>
        <v>2</v>
      </c>
      <c r="D394" s="111">
        <v>389</v>
      </c>
      <c r="E394" s="109">
        <f t="shared" si="22"/>
        <v>0.31824589459999902</v>
      </c>
      <c r="BC394" s="109">
        <f t="shared" si="20"/>
        <v>0.31824589459999902</v>
      </c>
    </row>
    <row r="395" spans="1:55" x14ac:dyDescent="0.25">
      <c r="A395" s="111">
        <v>390</v>
      </c>
      <c r="B395">
        <v>0.31871435819999999</v>
      </c>
      <c r="C395" s="49">
        <f t="shared" si="21"/>
        <v>2</v>
      </c>
      <c r="D395" s="111">
        <v>390</v>
      </c>
      <c r="E395" s="109">
        <f t="shared" si="22"/>
        <v>0.31871435819999999</v>
      </c>
      <c r="BC395" s="109">
        <f t="shared" si="20"/>
        <v>0.31871435819999999</v>
      </c>
    </row>
    <row r="396" spans="1:55" x14ac:dyDescent="0.25">
      <c r="A396" s="111">
        <v>391</v>
      </c>
      <c r="B396">
        <v>0.31916891259999902</v>
      </c>
      <c r="C396" s="49">
        <f t="shared" si="21"/>
        <v>2</v>
      </c>
      <c r="D396" s="111">
        <v>391</v>
      </c>
      <c r="E396" s="109">
        <f t="shared" si="22"/>
        <v>0.31916891259999902</v>
      </c>
      <c r="BC396" s="109">
        <f t="shared" si="20"/>
        <v>0.31916891259999902</v>
      </c>
    </row>
    <row r="397" spans="1:55" x14ac:dyDescent="0.25">
      <c r="A397" s="111">
        <v>392</v>
      </c>
      <c r="B397">
        <v>0.31960962099999901</v>
      </c>
      <c r="C397" s="49">
        <f t="shared" si="21"/>
        <v>2</v>
      </c>
      <c r="D397" s="111">
        <v>392</v>
      </c>
      <c r="E397" s="109">
        <f t="shared" si="22"/>
        <v>0.31960962099999901</v>
      </c>
      <c r="BC397" s="109">
        <f t="shared" si="20"/>
        <v>0.31960962099999901</v>
      </c>
    </row>
    <row r="398" spans="1:55" x14ac:dyDescent="0.25">
      <c r="A398" s="111">
        <v>393</v>
      </c>
      <c r="B398">
        <v>0.32003654819999899</v>
      </c>
      <c r="C398" s="49">
        <f t="shared" si="21"/>
        <v>2</v>
      </c>
      <c r="D398" s="111">
        <v>393</v>
      </c>
      <c r="E398" s="109">
        <f t="shared" si="22"/>
        <v>0.32003654819999899</v>
      </c>
      <c r="BC398" s="109">
        <f t="shared" si="20"/>
        <v>0.32003654819999899</v>
      </c>
    </row>
    <row r="399" spans="1:55" x14ac:dyDescent="0.25">
      <c r="A399" s="111">
        <v>394</v>
      </c>
      <c r="B399">
        <v>0.32044976039999901</v>
      </c>
      <c r="C399" s="49">
        <f t="shared" si="21"/>
        <v>2</v>
      </c>
      <c r="D399" s="111">
        <v>394</v>
      </c>
      <c r="E399" s="109">
        <f t="shared" si="22"/>
        <v>0.32044976039999901</v>
      </c>
      <c r="BC399" s="109">
        <f t="shared" si="20"/>
        <v>0.32044976039999901</v>
      </c>
    </row>
    <row r="400" spans="1:55" x14ac:dyDescent="0.25">
      <c r="A400" s="111">
        <v>395</v>
      </c>
      <c r="B400">
        <v>0.32084932500000002</v>
      </c>
      <c r="C400" s="49">
        <f t="shared" si="21"/>
        <v>2</v>
      </c>
      <c r="D400" s="111">
        <v>395</v>
      </c>
      <c r="E400" s="109">
        <f t="shared" si="22"/>
        <v>0.32084932500000002</v>
      </c>
      <c r="BC400" s="109">
        <f t="shared" si="20"/>
        <v>0.32084932500000002</v>
      </c>
    </row>
    <row r="401" spans="1:55" x14ac:dyDescent="0.25">
      <c r="A401" s="111">
        <v>396</v>
      </c>
      <c r="B401">
        <v>0.32123531059999999</v>
      </c>
      <c r="C401" s="49">
        <f t="shared" si="21"/>
        <v>2</v>
      </c>
      <c r="D401" s="111">
        <v>396</v>
      </c>
      <c r="E401" s="109">
        <f t="shared" si="22"/>
        <v>0.32123531059999999</v>
      </c>
      <c r="BC401" s="109">
        <f t="shared" si="20"/>
        <v>0.32123531059999999</v>
      </c>
    </row>
    <row r="402" spans="1:55" x14ac:dyDescent="0.25">
      <c r="A402" s="111">
        <v>397</v>
      </c>
      <c r="B402">
        <v>0.32160778680000002</v>
      </c>
      <c r="C402" s="49">
        <f t="shared" si="21"/>
        <v>2</v>
      </c>
      <c r="D402" s="111">
        <v>397</v>
      </c>
      <c r="E402" s="109">
        <f t="shared" si="22"/>
        <v>0.32160778680000002</v>
      </c>
      <c r="BC402" s="109">
        <f t="shared" si="20"/>
        <v>0.32160778680000002</v>
      </c>
    </row>
    <row r="403" spans="1:55" x14ac:dyDescent="0.25">
      <c r="A403" s="111">
        <v>398</v>
      </c>
      <c r="B403">
        <v>0.32196682519999997</v>
      </c>
      <c r="C403" s="49">
        <f t="shared" si="21"/>
        <v>2</v>
      </c>
      <c r="D403" s="111">
        <v>398</v>
      </c>
      <c r="E403" s="109">
        <f t="shared" si="22"/>
        <v>0.32196682519999997</v>
      </c>
      <c r="BC403" s="109">
        <f t="shared" si="20"/>
        <v>0.32196682519999997</v>
      </c>
    </row>
    <row r="404" spans="1:55" x14ac:dyDescent="0.25">
      <c r="A404" s="111">
        <v>399</v>
      </c>
      <c r="B404">
        <v>0.32231249740000001</v>
      </c>
      <c r="C404" s="49">
        <f t="shared" si="21"/>
        <v>2</v>
      </c>
      <c r="D404" s="111">
        <v>399</v>
      </c>
      <c r="E404" s="109">
        <f t="shared" si="22"/>
        <v>0.32231249740000001</v>
      </c>
      <c r="BC404" s="109">
        <f t="shared" si="20"/>
        <v>0.32231249740000001</v>
      </c>
    </row>
    <row r="405" spans="1:55" x14ac:dyDescent="0.25">
      <c r="A405" s="111">
        <v>400</v>
      </c>
      <c r="B405">
        <v>0.32264487719999901</v>
      </c>
      <c r="C405" s="49">
        <f t="shared" si="21"/>
        <v>2</v>
      </c>
      <c r="D405" s="111">
        <v>400</v>
      </c>
      <c r="E405" s="109">
        <f t="shared" si="22"/>
        <v>0.32264487719999901</v>
      </c>
      <c r="BC405" s="109">
        <f t="shared" si="20"/>
        <v>0.32264487719999901</v>
      </c>
    </row>
    <row r="406" spans="1:55" x14ac:dyDescent="0.25">
      <c r="A406" s="111">
        <v>401</v>
      </c>
      <c r="B406">
        <v>0.32296403879999902</v>
      </c>
      <c r="C406" s="49">
        <f t="shared" si="21"/>
        <v>2</v>
      </c>
      <c r="D406" s="111">
        <v>401</v>
      </c>
      <c r="E406" s="109">
        <f t="shared" si="22"/>
        <v>0.32296403879999902</v>
      </c>
      <c r="BC406" s="109">
        <f t="shared" si="20"/>
        <v>0.32296403879999902</v>
      </c>
    </row>
    <row r="407" spans="1:55" x14ac:dyDescent="0.25">
      <c r="A407" s="111">
        <v>402</v>
      </c>
      <c r="B407">
        <v>0.32327005780000001</v>
      </c>
      <c r="C407" s="49">
        <f t="shared" si="21"/>
        <v>2</v>
      </c>
      <c r="D407" s="111">
        <v>402</v>
      </c>
      <c r="E407" s="109">
        <f t="shared" si="22"/>
        <v>0.32327005780000001</v>
      </c>
      <c r="BC407" s="109">
        <f t="shared" si="20"/>
        <v>0.32327005780000001</v>
      </c>
    </row>
    <row r="408" spans="1:55" x14ac:dyDescent="0.25">
      <c r="A408" s="111">
        <v>403</v>
      </c>
      <c r="B408">
        <v>0.323563010199999</v>
      </c>
      <c r="C408" s="49">
        <f t="shared" si="21"/>
        <v>2</v>
      </c>
      <c r="D408" s="111">
        <v>403</v>
      </c>
      <c r="E408" s="109">
        <f t="shared" si="22"/>
        <v>0.323563010199999</v>
      </c>
      <c r="BC408" s="109">
        <f t="shared" si="20"/>
        <v>0.323563010199999</v>
      </c>
    </row>
    <row r="409" spans="1:55" x14ac:dyDescent="0.25">
      <c r="A409" s="111">
        <v>404</v>
      </c>
      <c r="B409">
        <v>0.32384297359999997</v>
      </c>
      <c r="C409" s="49">
        <f t="shared" si="21"/>
        <v>2</v>
      </c>
      <c r="D409" s="111">
        <v>404</v>
      </c>
      <c r="E409" s="109">
        <f t="shared" si="22"/>
        <v>0.32384297359999997</v>
      </c>
      <c r="BC409" s="109">
        <f t="shared" si="20"/>
        <v>0.32384297359999997</v>
      </c>
    </row>
    <row r="410" spans="1:55" x14ac:dyDescent="0.25">
      <c r="A410" s="111">
        <v>405</v>
      </c>
      <c r="B410">
        <v>0.32411002659999999</v>
      </c>
      <c r="C410" s="49">
        <f t="shared" si="21"/>
        <v>2</v>
      </c>
      <c r="D410" s="111">
        <v>405</v>
      </c>
      <c r="E410" s="109">
        <f t="shared" si="22"/>
        <v>0.32411002659999999</v>
      </c>
      <c r="BC410" s="109">
        <f t="shared" si="20"/>
        <v>0.32411002659999999</v>
      </c>
    </row>
    <row r="411" spans="1:55" x14ac:dyDescent="0.25">
      <c r="A411" s="111">
        <v>406</v>
      </c>
      <c r="B411">
        <v>0.32436424780000001</v>
      </c>
      <c r="C411" s="49">
        <f t="shared" si="21"/>
        <v>2</v>
      </c>
      <c r="D411" s="111">
        <v>406</v>
      </c>
      <c r="E411" s="109">
        <f t="shared" si="22"/>
        <v>0.32436424780000001</v>
      </c>
      <c r="BC411" s="109">
        <f t="shared" si="20"/>
        <v>0.32436424780000001</v>
      </c>
    </row>
    <row r="412" spans="1:55" x14ac:dyDescent="0.25">
      <c r="A412" s="111">
        <v>407</v>
      </c>
      <c r="B412">
        <v>0.32460571780000003</v>
      </c>
      <c r="C412" s="49">
        <f t="shared" si="21"/>
        <v>2</v>
      </c>
      <c r="D412" s="111">
        <v>407</v>
      </c>
      <c r="E412" s="109">
        <f t="shared" si="22"/>
        <v>0.32460571780000003</v>
      </c>
      <c r="BC412" s="109">
        <f t="shared" si="20"/>
        <v>0.32460571780000003</v>
      </c>
    </row>
    <row r="413" spans="1:55" x14ac:dyDescent="0.25">
      <c r="A413" s="111">
        <v>408</v>
      </c>
      <c r="B413">
        <v>0.32483451720000001</v>
      </c>
      <c r="C413" s="49">
        <f t="shared" si="21"/>
        <v>2</v>
      </c>
      <c r="D413" s="111">
        <v>408</v>
      </c>
      <c r="E413" s="109">
        <f t="shared" si="22"/>
        <v>0.32483451720000001</v>
      </c>
      <c r="BC413" s="109">
        <f t="shared" si="20"/>
        <v>0.32483451720000001</v>
      </c>
    </row>
    <row r="414" spans="1:55" x14ac:dyDescent="0.25">
      <c r="A414" s="111">
        <v>409</v>
      </c>
      <c r="B414">
        <v>0.325050727799999</v>
      </c>
      <c r="C414" s="49">
        <f t="shared" si="21"/>
        <v>2</v>
      </c>
      <c r="D414" s="111">
        <v>409</v>
      </c>
      <c r="E414" s="109">
        <f t="shared" si="22"/>
        <v>0.325050727799999</v>
      </c>
      <c r="BC414" s="109">
        <f t="shared" si="20"/>
        <v>0.325050727799999</v>
      </c>
    </row>
    <row r="415" spans="1:55" x14ac:dyDescent="0.25">
      <c r="A415" s="111">
        <v>410</v>
      </c>
      <c r="B415">
        <v>0.32525443180000002</v>
      </c>
      <c r="C415" s="49">
        <f t="shared" si="21"/>
        <v>2</v>
      </c>
      <c r="D415" s="111">
        <v>410</v>
      </c>
      <c r="E415" s="109">
        <f t="shared" si="22"/>
        <v>0.32525443180000002</v>
      </c>
      <c r="BC415" s="109">
        <f t="shared" si="20"/>
        <v>0.32525443180000002</v>
      </c>
    </row>
    <row r="416" spans="1:55" x14ac:dyDescent="0.25">
      <c r="A416" s="111">
        <v>411</v>
      </c>
      <c r="B416">
        <v>0.32544571259999999</v>
      </c>
      <c r="C416" s="49">
        <f t="shared" si="21"/>
        <v>2</v>
      </c>
      <c r="D416" s="111">
        <v>411</v>
      </c>
      <c r="E416" s="109">
        <f t="shared" si="22"/>
        <v>0.32544571259999999</v>
      </c>
      <c r="BC416" s="109">
        <f t="shared" si="20"/>
        <v>0.32544571259999999</v>
      </c>
    </row>
    <row r="417" spans="1:55" x14ac:dyDescent="0.25">
      <c r="A417" s="111">
        <v>412</v>
      </c>
      <c r="B417">
        <v>0.3256246538</v>
      </c>
      <c r="C417" s="49">
        <f t="shared" si="21"/>
        <v>2</v>
      </c>
      <c r="D417" s="111">
        <v>412</v>
      </c>
      <c r="E417" s="109">
        <f t="shared" si="22"/>
        <v>0.3256246538</v>
      </c>
      <c r="BC417" s="109">
        <f t="shared" si="20"/>
        <v>0.3256246538</v>
      </c>
    </row>
    <row r="418" spans="1:55" x14ac:dyDescent="0.25">
      <c r="A418" s="111">
        <v>413</v>
      </c>
      <c r="B418">
        <v>0.32579133999999998</v>
      </c>
      <c r="C418" s="49">
        <f t="shared" si="21"/>
        <v>2</v>
      </c>
      <c r="D418" s="111">
        <v>413</v>
      </c>
      <c r="E418" s="109">
        <f t="shared" si="22"/>
        <v>0.32579133999999998</v>
      </c>
      <c r="BC418" s="109">
        <f t="shared" si="20"/>
        <v>0.32579133999999998</v>
      </c>
    </row>
    <row r="419" spans="1:55" x14ac:dyDescent="0.25">
      <c r="A419" s="111">
        <v>414</v>
      </c>
      <c r="B419">
        <v>0.32594585659999997</v>
      </c>
      <c r="C419" s="49">
        <f t="shared" si="21"/>
        <v>2</v>
      </c>
      <c r="D419" s="111">
        <v>414</v>
      </c>
      <c r="E419" s="109">
        <f t="shared" si="22"/>
        <v>0.32594585659999997</v>
      </c>
      <c r="BC419" s="109">
        <f t="shared" si="20"/>
        <v>0.32594585659999997</v>
      </c>
    </row>
    <row r="420" spans="1:55" x14ac:dyDescent="0.25">
      <c r="A420" s="111">
        <v>415</v>
      </c>
      <c r="B420">
        <v>0.32608828880000001</v>
      </c>
      <c r="C420" s="49">
        <f t="shared" si="21"/>
        <v>2</v>
      </c>
      <c r="D420" s="111">
        <v>415</v>
      </c>
      <c r="E420" s="109">
        <f t="shared" si="22"/>
        <v>0.32608828880000001</v>
      </c>
      <c r="BC420" s="109">
        <f t="shared" si="20"/>
        <v>0.32608828880000001</v>
      </c>
    </row>
    <row r="421" spans="1:55" x14ac:dyDescent="0.25">
      <c r="A421" s="111">
        <v>416</v>
      </c>
      <c r="B421">
        <v>0.32621872339999902</v>
      </c>
      <c r="C421" s="49">
        <f t="shared" si="21"/>
        <v>2</v>
      </c>
      <c r="D421" s="111">
        <v>416</v>
      </c>
      <c r="E421" s="109">
        <f t="shared" si="22"/>
        <v>0.32621872339999902</v>
      </c>
      <c r="BC421" s="109">
        <f t="shared" si="20"/>
        <v>0.32621872339999902</v>
      </c>
    </row>
    <row r="422" spans="1:55" x14ac:dyDescent="0.25">
      <c r="A422" s="111">
        <v>417</v>
      </c>
      <c r="B422">
        <v>0.326337246999999</v>
      </c>
      <c r="C422" s="49">
        <f t="shared" si="21"/>
        <v>2</v>
      </c>
      <c r="D422" s="111">
        <v>417</v>
      </c>
      <c r="E422" s="109">
        <f t="shared" si="22"/>
        <v>0.326337246999999</v>
      </c>
      <c r="BC422" s="109">
        <f t="shared" si="20"/>
        <v>0.326337246999999</v>
      </c>
    </row>
    <row r="423" spans="1:55" x14ac:dyDescent="0.25">
      <c r="A423" s="111">
        <v>418</v>
      </c>
      <c r="B423">
        <v>0.32644394700000001</v>
      </c>
      <c r="C423" s="49">
        <f t="shared" si="21"/>
        <v>2</v>
      </c>
      <c r="D423" s="111">
        <v>418</v>
      </c>
      <c r="E423" s="109">
        <f t="shared" si="22"/>
        <v>0.32644394700000001</v>
      </c>
      <c r="BC423" s="109">
        <f t="shared" si="20"/>
        <v>0.32644394700000001</v>
      </c>
    </row>
    <row r="424" spans="1:55" x14ac:dyDescent="0.25">
      <c r="A424" s="111">
        <v>419</v>
      </c>
      <c r="B424">
        <v>0.3265389112</v>
      </c>
      <c r="C424" s="49">
        <f t="shared" si="21"/>
        <v>2</v>
      </c>
      <c r="D424" s="111">
        <v>419</v>
      </c>
      <c r="E424" s="109">
        <f t="shared" si="22"/>
        <v>0.3265389112</v>
      </c>
      <c r="BC424" s="109">
        <f t="shared" si="20"/>
        <v>0.3265389112</v>
      </c>
    </row>
    <row r="425" spans="1:55" x14ac:dyDescent="0.25">
      <c r="A425" s="111">
        <v>420</v>
      </c>
      <c r="B425">
        <v>0.32662222819999998</v>
      </c>
      <c r="C425" s="49">
        <f t="shared" si="21"/>
        <v>2</v>
      </c>
      <c r="D425" s="111">
        <v>420</v>
      </c>
      <c r="E425" s="109">
        <f t="shared" si="22"/>
        <v>0.32662222819999998</v>
      </c>
      <c r="BC425" s="109">
        <f t="shared" si="20"/>
        <v>0.32662222819999998</v>
      </c>
    </row>
    <row r="426" spans="1:55" x14ac:dyDescent="0.25">
      <c r="A426" s="111">
        <v>421</v>
      </c>
      <c r="B426">
        <v>0.32669398619999901</v>
      </c>
      <c r="C426" s="49">
        <f t="shared" si="21"/>
        <v>2</v>
      </c>
      <c r="D426" s="111">
        <v>421</v>
      </c>
      <c r="E426" s="109">
        <f t="shared" si="22"/>
        <v>0.32669398619999901</v>
      </c>
      <c r="BC426" s="109">
        <f t="shared" si="20"/>
        <v>0.32669398619999901</v>
      </c>
    </row>
    <row r="427" spans="1:55" x14ac:dyDescent="0.25">
      <c r="A427" s="111">
        <v>422</v>
      </c>
      <c r="B427">
        <v>0.32675427479999902</v>
      </c>
      <c r="C427" s="49">
        <f t="shared" si="21"/>
        <v>2</v>
      </c>
      <c r="D427" s="111">
        <v>422</v>
      </c>
      <c r="E427" s="109">
        <f t="shared" si="22"/>
        <v>0.32675427479999902</v>
      </c>
      <c r="BC427" s="109">
        <f t="shared" si="20"/>
        <v>0.32675427479999902</v>
      </c>
    </row>
    <row r="428" spans="1:55" x14ac:dyDescent="0.25">
      <c r="A428" s="111">
        <v>423</v>
      </c>
      <c r="B428">
        <v>0.32680318359999999</v>
      </c>
      <c r="C428" s="49">
        <f t="shared" si="21"/>
        <v>2</v>
      </c>
      <c r="D428" s="111">
        <v>423</v>
      </c>
      <c r="E428" s="109">
        <f t="shared" si="22"/>
        <v>0.32680318359999999</v>
      </c>
      <c r="BC428" s="109">
        <f t="shared" si="20"/>
        <v>0.32680318359999999</v>
      </c>
    </row>
    <row r="429" spans="1:55" x14ac:dyDescent="0.25">
      <c r="A429" s="111">
        <v>424</v>
      </c>
      <c r="B429">
        <v>0.32684080199999999</v>
      </c>
      <c r="C429" s="49">
        <f t="shared" si="21"/>
        <v>2</v>
      </c>
      <c r="D429" s="111">
        <v>424</v>
      </c>
      <c r="E429" s="109">
        <f t="shared" si="22"/>
        <v>0.32684080199999999</v>
      </c>
      <c r="BC429" s="109">
        <f t="shared" si="20"/>
        <v>0.32684080199999999</v>
      </c>
    </row>
    <row r="430" spans="1:55" x14ac:dyDescent="0.25">
      <c r="A430" s="111">
        <v>425</v>
      </c>
      <c r="B430">
        <v>0.32686722059999901</v>
      </c>
      <c r="C430" s="49">
        <f t="shared" si="21"/>
        <v>2</v>
      </c>
      <c r="D430" s="111">
        <v>425</v>
      </c>
      <c r="E430" s="109">
        <f t="shared" si="22"/>
        <v>0.32686722059999901</v>
      </c>
      <c r="BC430" s="109">
        <f t="shared" si="20"/>
        <v>0.32686722059999901</v>
      </c>
    </row>
    <row r="431" spans="1:55" x14ac:dyDescent="0.25">
      <c r="A431" s="111">
        <v>426</v>
      </c>
      <c r="B431">
        <v>0.32688252979999999</v>
      </c>
      <c r="C431" s="49">
        <f t="shared" si="21"/>
        <v>2</v>
      </c>
      <c r="D431" s="111">
        <v>426</v>
      </c>
      <c r="E431" s="109">
        <f t="shared" si="22"/>
        <v>0.32688252979999999</v>
      </c>
      <c r="BC431" s="109">
        <f t="shared" si="20"/>
        <v>0.32688252979999999</v>
      </c>
    </row>
    <row r="432" spans="1:55" x14ac:dyDescent="0.25">
      <c r="A432" s="111">
        <v>427</v>
      </c>
      <c r="B432">
        <v>0.32688682060000002</v>
      </c>
      <c r="C432" s="49">
        <f t="shared" si="21"/>
        <v>2</v>
      </c>
      <c r="D432" s="111">
        <v>427</v>
      </c>
      <c r="E432" s="109">
        <f t="shared" si="22"/>
        <v>0.32688682060000002</v>
      </c>
      <c r="BC432" s="109">
        <f t="shared" si="20"/>
        <v>0.32688682060000002</v>
      </c>
    </row>
    <row r="433" spans="1:55" x14ac:dyDescent="0.25">
      <c r="A433" s="111">
        <v>428</v>
      </c>
      <c r="B433">
        <v>0.32688018359999998</v>
      </c>
      <c r="C433" s="49">
        <f t="shared" si="21"/>
        <v>2</v>
      </c>
      <c r="D433" s="111">
        <v>428</v>
      </c>
      <c r="E433" s="109">
        <f t="shared" si="22"/>
        <v>0.32688018359999998</v>
      </c>
      <c r="BC433" s="109">
        <f t="shared" si="20"/>
        <v>0.32688018359999998</v>
      </c>
    </row>
    <row r="434" spans="1:55" x14ac:dyDescent="0.25">
      <c r="A434" s="111">
        <v>429</v>
      </c>
      <c r="B434">
        <v>0.32686271059999999</v>
      </c>
      <c r="C434" s="49">
        <f t="shared" si="21"/>
        <v>2</v>
      </c>
      <c r="D434" s="111">
        <v>429</v>
      </c>
      <c r="E434" s="109">
        <f t="shared" si="22"/>
        <v>0.32686271059999999</v>
      </c>
      <c r="BC434" s="109">
        <f t="shared" si="20"/>
        <v>0.32686271059999999</v>
      </c>
    </row>
    <row r="435" spans="1:55" x14ac:dyDescent="0.25">
      <c r="A435" s="111">
        <v>430</v>
      </c>
      <c r="B435">
        <v>0.32683449279999999</v>
      </c>
      <c r="C435" s="49">
        <f t="shared" si="21"/>
        <v>2</v>
      </c>
      <c r="D435" s="111">
        <v>430</v>
      </c>
      <c r="E435" s="109">
        <f t="shared" si="22"/>
        <v>0.32683449279999999</v>
      </c>
      <c r="BC435" s="109">
        <f t="shared" si="20"/>
        <v>0.32683449279999999</v>
      </c>
    </row>
    <row r="436" spans="1:55" x14ac:dyDescent="0.25">
      <c r="A436" s="111">
        <v>431</v>
      </c>
      <c r="B436">
        <v>0.32679562199999901</v>
      </c>
      <c r="C436" s="49">
        <f t="shared" si="21"/>
        <v>2</v>
      </c>
      <c r="D436" s="111">
        <v>431</v>
      </c>
      <c r="E436" s="109">
        <f t="shared" si="22"/>
        <v>0.32679562199999901</v>
      </c>
      <c r="BC436" s="109">
        <f t="shared" si="20"/>
        <v>0.32679562199999901</v>
      </c>
    </row>
    <row r="437" spans="1:55" x14ac:dyDescent="0.25">
      <c r="A437" s="111">
        <v>432</v>
      </c>
      <c r="B437">
        <v>0.32674619019999901</v>
      </c>
      <c r="C437" s="49">
        <f t="shared" si="21"/>
        <v>2</v>
      </c>
      <c r="D437" s="111">
        <v>432</v>
      </c>
      <c r="E437" s="109">
        <f t="shared" si="22"/>
        <v>0.32674619019999901</v>
      </c>
      <c r="BC437" s="109">
        <f t="shared" si="20"/>
        <v>0.32674619019999901</v>
      </c>
    </row>
    <row r="438" spans="1:55" x14ac:dyDescent="0.25">
      <c r="A438" s="111">
        <v>433</v>
      </c>
      <c r="B438">
        <v>0.32668628919999998</v>
      </c>
      <c r="C438" s="49">
        <f t="shared" si="21"/>
        <v>2</v>
      </c>
      <c r="D438" s="111">
        <v>433</v>
      </c>
      <c r="E438" s="109">
        <f t="shared" si="22"/>
        <v>0.32668628919999998</v>
      </c>
      <c r="BC438" s="109">
        <f t="shared" si="20"/>
        <v>0.32668628919999998</v>
      </c>
    </row>
    <row r="439" spans="1:55" x14ac:dyDescent="0.25">
      <c r="A439" s="111">
        <v>434</v>
      </c>
      <c r="B439">
        <v>0.3266160112</v>
      </c>
      <c r="C439" s="49">
        <f t="shared" si="21"/>
        <v>2</v>
      </c>
      <c r="D439" s="111">
        <v>434</v>
      </c>
      <c r="E439" s="109">
        <f t="shared" si="22"/>
        <v>0.3266160112</v>
      </c>
      <c r="BC439" s="109">
        <f t="shared" si="20"/>
        <v>0.3266160112</v>
      </c>
    </row>
    <row r="440" spans="1:55" x14ac:dyDescent="0.25">
      <c r="A440" s="111">
        <v>435</v>
      </c>
      <c r="B440">
        <v>0.3265354486</v>
      </c>
      <c r="C440" s="49">
        <f t="shared" si="21"/>
        <v>2</v>
      </c>
      <c r="D440" s="111">
        <v>435</v>
      </c>
      <c r="E440" s="109">
        <f t="shared" si="22"/>
        <v>0.3265354486</v>
      </c>
      <c r="BC440" s="109">
        <f t="shared" si="20"/>
        <v>0.3265354486</v>
      </c>
    </row>
    <row r="441" spans="1:55" x14ac:dyDescent="0.25">
      <c r="A441" s="111">
        <v>436</v>
      </c>
      <c r="B441">
        <v>0.326444693599999</v>
      </c>
      <c r="C441" s="49">
        <f t="shared" si="21"/>
        <v>2</v>
      </c>
      <c r="D441" s="111">
        <v>436</v>
      </c>
      <c r="E441" s="109">
        <f t="shared" si="22"/>
        <v>0.326444693599999</v>
      </c>
      <c r="BC441" s="109">
        <f t="shared" si="20"/>
        <v>0.326444693599999</v>
      </c>
    </row>
    <row r="442" spans="1:55" x14ac:dyDescent="0.25">
      <c r="A442" s="111">
        <v>437</v>
      </c>
      <c r="B442">
        <v>0.32634383859999899</v>
      </c>
      <c r="C442" s="49">
        <f t="shared" si="21"/>
        <v>2</v>
      </c>
      <c r="D442" s="111">
        <v>437</v>
      </c>
      <c r="E442" s="109">
        <f t="shared" si="22"/>
        <v>0.32634383859999899</v>
      </c>
      <c r="BC442" s="109">
        <f t="shared" si="20"/>
        <v>0.32634383859999899</v>
      </c>
    </row>
    <row r="443" spans="1:55" x14ac:dyDescent="0.25">
      <c r="A443" s="111">
        <v>438</v>
      </c>
      <c r="B443">
        <v>0.32623297599999901</v>
      </c>
      <c r="C443" s="49">
        <f t="shared" si="21"/>
        <v>2</v>
      </c>
      <c r="D443" s="111">
        <v>438</v>
      </c>
      <c r="E443" s="109">
        <f t="shared" si="22"/>
        <v>0.32623297599999901</v>
      </c>
      <c r="BC443" s="109">
        <f t="shared" si="20"/>
        <v>0.32623297599999901</v>
      </c>
    </row>
    <row r="444" spans="1:55" x14ac:dyDescent="0.25">
      <c r="A444" s="111">
        <v>439</v>
      </c>
      <c r="B444">
        <v>0.32611219859999901</v>
      </c>
      <c r="C444" s="49">
        <f t="shared" si="21"/>
        <v>2</v>
      </c>
      <c r="D444" s="111">
        <v>439</v>
      </c>
      <c r="E444" s="109">
        <f t="shared" si="22"/>
        <v>0.32611219859999901</v>
      </c>
      <c r="BC444" s="109">
        <f t="shared" si="20"/>
        <v>0.32611219859999901</v>
      </c>
    </row>
    <row r="445" spans="1:55" x14ac:dyDescent="0.25">
      <c r="A445" s="111">
        <v>440</v>
      </c>
      <c r="B445">
        <v>0.325981598799999</v>
      </c>
      <c r="C445" s="49">
        <f t="shared" si="21"/>
        <v>2</v>
      </c>
      <c r="D445" s="111">
        <v>440</v>
      </c>
      <c r="E445" s="109">
        <f t="shared" si="22"/>
        <v>0.325981598799999</v>
      </c>
      <c r="BC445" s="109">
        <f t="shared" si="20"/>
        <v>0.325981598799999</v>
      </c>
    </row>
    <row r="446" spans="1:55" x14ac:dyDescent="0.25">
      <c r="A446" s="111">
        <v>441</v>
      </c>
      <c r="B446">
        <v>0.32584126879999997</v>
      </c>
      <c r="C446" s="49">
        <f t="shared" si="21"/>
        <v>2</v>
      </c>
      <c r="D446" s="111">
        <v>441</v>
      </c>
      <c r="E446" s="109">
        <f t="shared" si="22"/>
        <v>0.32584126879999997</v>
      </c>
      <c r="BC446" s="109">
        <f t="shared" si="20"/>
        <v>0.32584126879999997</v>
      </c>
    </row>
    <row r="447" spans="1:55" x14ac:dyDescent="0.25">
      <c r="A447" s="111">
        <v>442</v>
      </c>
      <c r="B447">
        <v>0.32569130159999998</v>
      </c>
      <c r="C447" s="49">
        <f t="shared" si="21"/>
        <v>2</v>
      </c>
      <c r="D447" s="111">
        <v>442</v>
      </c>
      <c r="E447" s="109">
        <f t="shared" si="22"/>
        <v>0.32569130159999998</v>
      </c>
      <c r="BC447" s="109">
        <f t="shared" si="20"/>
        <v>0.32569130159999998</v>
      </c>
    </row>
    <row r="448" spans="1:55" x14ac:dyDescent="0.25">
      <c r="A448" s="111">
        <v>443</v>
      </c>
      <c r="B448">
        <v>0.32553178919999998</v>
      </c>
      <c r="C448" s="49">
        <f t="shared" si="21"/>
        <v>2</v>
      </c>
      <c r="D448" s="111">
        <v>443</v>
      </c>
      <c r="E448" s="109">
        <f t="shared" si="22"/>
        <v>0.32553178919999998</v>
      </c>
      <c r="BC448" s="109">
        <f t="shared" si="20"/>
        <v>0.32553178919999998</v>
      </c>
    </row>
    <row r="449" spans="1:55" x14ac:dyDescent="0.25">
      <c r="A449" s="111">
        <v>444</v>
      </c>
      <c r="B449">
        <v>0.32536282419999901</v>
      </c>
      <c r="C449" s="49">
        <f t="shared" si="21"/>
        <v>2</v>
      </c>
      <c r="D449" s="111">
        <v>444</v>
      </c>
      <c r="E449" s="109">
        <f t="shared" si="22"/>
        <v>0.32536282419999901</v>
      </c>
      <c r="BC449" s="109">
        <f t="shared" si="20"/>
        <v>0.32536282419999901</v>
      </c>
    </row>
    <row r="450" spans="1:55" x14ac:dyDescent="0.25">
      <c r="A450" s="111">
        <v>445</v>
      </c>
      <c r="B450">
        <v>0.3251844988</v>
      </c>
      <c r="C450" s="49">
        <f t="shared" si="21"/>
        <v>2</v>
      </c>
      <c r="D450" s="111">
        <v>445</v>
      </c>
      <c r="E450" s="109">
        <f t="shared" si="22"/>
        <v>0.3251844988</v>
      </c>
      <c r="BC450" s="109">
        <f t="shared" si="20"/>
        <v>0.3251844988</v>
      </c>
    </row>
    <row r="451" spans="1:55" x14ac:dyDescent="0.25">
      <c r="A451" s="111">
        <v>446</v>
      </c>
      <c r="B451">
        <v>0.32499690539999998</v>
      </c>
      <c r="C451" s="49">
        <f t="shared" si="21"/>
        <v>2</v>
      </c>
      <c r="D451" s="111">
        <v>446</v>
      </c>
      <c r="E451" s="109">
        <f t="shared" si="22"/>
        <v>0.32499690539999998</v>
      </c>
      <c r="BC451" s="109">
        <f t="shared" si="20"/>
        <v>0.32499690539999998</v>
      </c>
    </row>
    <row r="452" spans="1:55" x14ac:dyDescent="0.25">
      <c r="A452" s="111">
        <v>447</v>
      </c>
      <c r="B452">
        <v>0.32480013600000002</v>
      </c>
      <c r="C452" s="49">
        <f t="shared" si="21"/>
        <v>2</v>
      </c>
      <c r="D452" s="111">
        <v>447</v>
      </c>
      <c r="E452" s="109">
        <f t="shared" si="22"/>
        <v>0.32480013600000002</v>
      </c>
      <c r="BC452" s="109">
        <f t="shared" si="20"/>
        <v>0.32480013600000002</v>
      </c>
    </row>
    <row r="453" spans="1:55" x14ac:dyDescent="0.25">
      <c r="A453" s="111">
        <v>448</v>
      </c>
      <c r="B453">
        <v>0.32459428279999902</v>
      </c>
      <c r="C453" s="49">
        <f t="shared" si="21"/>
        <v>2</v>
      </c>
      <c r="D453" s="111">
        <v>448</v>
      </c>
      <c r="E453" s="109">
        <f t="shared" si="22"/>
        <v>0.32459428279999902</v>
      </c>
      <c r="BC453" s="109">
        <f t="shared" ref="BC453:BC516" si="23">B453</f>
        <v>0.32459428279999902</v>
      </c>
    </row>
    <row r="454" spans="1:55" x14ac:dyDescent="0.25">
      <c r="A454" s="111">
        <v>449</v>
      </c>
      <c r="B454">
        <v>0.32437943740000003</v>
      </c>
      <c r="C454" s="49">
        <f t="shared" ref="C454:C517" si="24">IF(ROW()-$C$4&lt;=$C$2,1,2)</f>
        <v>2</v>
      </c>
      <c r="D454" s="111">
        <v>449</v>
      </c>
      <c r="E454" s="109">
        <f t="shared" ref="E454:E517" si="25">B454</f>
        <v>0.32437943740000003</v>
      </c>
      <c r="BC454" s="109">
        <f t="shared" si="23"/>
        <v>0.32437943740000003</v>
      </c>
    </row>
    <row r="455" spans="1:55" x14ac:dyDescent="0.25">
      <c r="A455" s="111">
        <v>450</v>
      </c>
      <c r="B455">
        <v>0.32415569179999998</v>
      </c>
      <c r="C455" s="49">
        <f t="shared" si="24"/>
        <v>2</v>
      </c>
      <c r="D455" s="111">
        <v>450</v>
      </c>
      <c r="E455" s="109">
        <f t="shared" si="25"/>
        <v>0.32415569179999998</v>
      </c>
      <c r="BC455" s="109">
        <f t="shared" si="23"/>
        <v>0.32415569179999998</v>
      </c>
    </row>
    <row r="456" spans="1:55" x14ac:dyDescent="0.25">
      <c r="A456" s="111">
        <v>451</v>
      </c>
      <c r="B456">
        <v>0.32392313739999901</v>
      </c>
      <c r="C456" s="49">
        <f t="shared" si="24"/>
        <v>2</v>
      </c>
      <c r="D456" s="111">
        <v>451</v>
      </c>
      <c r="E456" s="109">
        <f t="shared" si="25"/>
        <v>0.32392313739999901</v>
      </c>
      <c r="BC456" s="109">
        <f t="shared" si="23"/>
        <v>0.32392313739999901</v>
      </c>
    </row>
    <row r="457" spans="1:55" x14ac:dyDescent="0.25">
      <c r="A457" s="111">
        <v>452</v>
      </c>
      <c r="B457">
        <v>0.32368186599999998</v>
      </c>
      <c r="C457" s="49">
        <f t="shared" si="24"/>
        <v>2</v>
      </c>
      <c r="D457" s="111">
        <v>452</v>
      </c>
      <c r="E457" s="109">
        <f t="shared" si="25"/>
        <v>0.32368186599999998</v>
      </c>
      <c r="BC457" s="109">
        <f t="shared" si="23"/>
        <v>0.32368186599999998</v>
      </c>
    </row>
    <row r="458" spans="1:55" x14ac:dyDescent="0.25">
      <c r="A458" s="111">
        <v>453</v>
      </c>
      <c r="B458">
        <v>0.32343196819999998</v>
      </c>
      <c r="C458" s="49">
        <f t="shared" si="24"/>
        <v>2</v>
      </c>
      <c r="D458" s="111">
        <v>453</v>
      </c>
      <c r="E458" s="109">
        <f t="shared" si="25"/>
        <v>0.32343196819999998</v>
      </c>
      <c r="BC458" s="109">
        <f t="shared" si="23"/>
        <v>0.32343196819999998</v>
      </c>
    </row>
    <row r="459" spans="1:55" x14ac:dyDescent="0.25">
      <c r="A459" s="111">
        <v>454</v>
      </c>
      <c r="B459">
        <v>0.32317353559999901</v>
      </c>
      <c r="C459" s="49">
        <f t="shared" si="24"/>
        <v>2</v>
      </c>
      <c r="D459" s="111">
        <v>454</v>
      </c>
      <c r="E459" s="109">
        <f t="shared" si="25"/>
        <v>0.32317353559999901</v>
      </c>
      <c r="BC459" s="109">
        <f t="shared" si="23"/>
        <v>0.32317353559999901</v>
      </c>
    </row>
    <row r="460" spans="1:55" x14ac:dyDescent="0.25">
      <c r="A460" s="111">
        <v>455</v>
      </c>
      <c r="B460">
        <v>0.32290665879999902</v>
      </c>
      <c r="C460" s="49">
        <f t="shared" si="24"/>
        <v>2</v>
      </c>
      <c r="D460" s="111">
        <v>455</v>
      </c>
      <c r="E460" s="109">
        <f t="shared" si="25"/>
        <v>0.32290665879999902</v>
      </c>
      <c r="BC460" s="109">
        <f t="shared" si="23"/>
        <v>0.32290665879999902</v>
      </c>
    </row>
    <row r="461" spans="1:55" x14ac:dyDescent="0.25">
      <c r="A461" s="111">
        <v>456</v>
      </c>
      <c r="B461">
        <v>0.32263142839999998</v>
      </c>
      <c r="C461" s="49">
        <f t="shared" si="24"/>
        <v>2</v>
      </c>
      <c r="D461" s="111">
        <v>456</v>
      </c>
      <c r="E461" s="109">
        <f t="shared" si="25"/>
        <v>0.32263142839999998</v>
      </c>
      <c r="BC461" s="109">
        <f t="shared" si="23"/>
        <v>0.32263142839999998</v>
      </c>
    </row>
    <row r="462" spans="1:55" x14ac:dyDescent="0.25">
      <c r="A462" s="111">
        <v>457</v>
      </c>
      <c r="B462">
        <v>0.32234793480000001</v>
      </c>
      <c r="C462" s="49">
        <f t="shared" si="24"/>
        <v>2</v>
      </c>
      <c r="D462" s="111">
        <v>457</v>
      </c>
      <c r="E462" s="109">
        <f t="shared" si="25"/>
        <v>0.32234793480000001</v>
      </c>
      <c r="BC462" s="109">
        <f t="shared" si="23"/>
        <v>0.32234793480000001</v>
      </c>
    </row>
    <row r="463" spans="1:55" x14ac:dyDescent="0.25">
      <c r="A463" s="111">
        <v>458</v>
      </c>
      <c r="B463">
        <v>0.32205626799999998</v>
      </c>
      <c r="C463" s="49">
        <f t="shared" si="24"/>
        <v>2</v>
      </c>
      <c r="D463" s="111">
        <v>458</v>
      </c>
      <c r="E463" s="109">
        <f t="shared" si="25"/>
        <v>0.32205626799999998</v>
      </c>
      <c r="BC463" s="109">
        <f t="shared" si="23"/>
        <v>0.32205626799999998</v>
      </c>
    </row>
    <row r="464" spans="1:55" x14ac:dyDescent="0.25">
      <c r="A464" s="111">
        <v>459</v>
      </c>
      <c r="B464">
        <v>0.32175651799999999</v>
      </c>
      <c r="C464" s="49">
        <f t="shared" si="24"/>
        <v>2</v>
      </c>
      <c r="D464" s="111">
        <v>459</v>
      </c>
      <c r="E464" s="109">
        <f t="shared" si="25"/>
        <v>0.32175651799999999</v>
      </c>
      <c r="BC464" s="109">
        <f t="shared" si="23"/>
        <v>0.32175651799999999</v>
      </c>
    </row>
    <row r="465" spans="1:55" x14ac:dyDescent="0.25">
      <c r="A465" s="111">
        <v>460</v>
      </c>
      <c r="B465">
        <v>0.32144877459999999</v>
      </c>
      <c r="C465" s="49">
        <f t="shared" si="24"/>
        <v>2</v>
      </c>
      <c r="D465" s="111">
        <v>460</v>
      </c>
      <c r="E465" s="109">
        <f t="shared" si="25"/>
        <v>0.32144877459999999</v>
      </c>
      <c r="BC465" s="109">
        <f t="shared" si="23"/>
        <v>0.32144877459999999</v>
      </c>
    </row>
    <row r="466" spans="1:55" x14ac:dyDescent="0.25">
      <c r="A466" s="111">
        <v>461</v>
      </c>
      <c r="B466">
        <v>0.32113312659999899</v>
      </c>
      <c r="C466" s="49">
        <f t="shared" si="24"/>
        <v>2</v>
      </c>
      <c r="D466" s="111">
        <v>461</v>
      </c>
      <c r="E466" s="109">
        <f t="shared" si="25"/>
        <v>0.32113312659999899</v>
      </c>
      <c r="BC466" s="109">
        <f t="shared" si="23"/>
        <v>0.32113312659999899</v>
      </c>
    </row>
    <row r="467" spans="1:55" x14ac:dyDescent="0.25">
      <c r="A467" s="111">
        <v>462</v>
      </c>
      <c r="B467">
        <v>0.32080966359999902</v>
      </c>
      <c r="C467" s="49">
        <f t="shared" si="24"/>
        <v>2</v>
      </c>
      <c r="D467" s="111">
        <v>462</v>
      </c>
      <c r="E467" s="109">
        <f t="shared" si="25"/>
        <v>0.32080966359999902</v>
      </c>
      <c r="BC467" s="109">
        <f t="shared" si="23"/>
        <v>0.32080966359999902</v>
      </c>
    </row>
    <row r="468" spans="1:55" x14ac:dyDescent="0.25">
      <c r="A468" s="111">
        <v>463</v>
      </c>
      <c r="B468">
        <v>0.32047847400000001</v>
      </c>
      <c r="C468" s="49">
        <f t="shared" si="24"/>
        <v>2</v>
      </c>
      <c r="D468" s="111">
        <v>463</v>
      </c>
      <c r="E468" s="109">
        <f t="shared" si="25"/>
        <v>0.32047847400000001</v>
      </c>
      <c r="BC468" s="109">
        <f t="shared" si="23"/>
        <v>0.32047847400000001</v>
      </c>
    </row>
    <row r="469" spans="1:55" x14ac:dyDescent="0.25">
      <c r="A469" s="111">
        <v>464</v>
      </c>
      <c r="B469">
        <v>0.32013964639999998</v>
      </c>
      <c r="C469" s="49">
        <f t="shared" si="24"/>
        <v>2</v>
      </c>
      <c r="D469" s="111">
        <v>464</v>
      </c>
      <c r="E469" s="109">
        <f t="shared" si="25"/>
        <v>0.32013964639999998</v>
      </c>
      <c r="BC469" s="109">
        <f t="shared" si="23"/>
        <v>0.32013964639999998</v>
      </c>
    </row>
    <row r="470" spans="1:55" x14ac:dyDescent="0.25">
      <c r="A470" s="111">
        <v>465</v>
      </c>
      <c r="B470">
        <v>0.31979326879999997</v>
      </c>
      <c r="C470" s="49">
        <f t="shared" si="24"/>
        <v>2</v>
      </c>
      <c r="D470" s="111">
        <v>465</v>
      </c>
      <c r="E470" s="109">
        <f t="shared" si="25"/>
        <v>0.31979326879999997</v>
      </c>
      <c r="BC470" s="109">
        <f t="shared" si="23"/>
        <v>0.31979326879999997</v>
      </c>
    </row>
    <row r="471" spans="1:55" x14ac:dyDescent="0.25">
      <c r="A471" s="111">
        <v>466</v>
      </c>
      <c r="B471">
        <v>0.31943942920000001</v>
      </c>
      <c r="C471" s="49">
        <f t="shared" si="24"/>
        <v>2</v>
      </c>
      <c r="D471" s="111">
        <v>466</v>
      </c>
      <c r="E471" s="109">
        <f t="shared" si="25"/>
        <v>0.31943942920000001</v>
      </c>
      <c r="BC471" s="109">
        <f t="shared" si="23"/>
        <v>0.31943942920000001</v>
      </c>
    </row>
    <row r="472" spans="1:55" x14ac:dyDescent="0.25">
      <c r="A472" s="111">
        <v>467</v>
      </c>
      <c r="B472">
        <v>0.31907821479999998</v>
      </c>
      <c r="C472" s="49">
        <f t="shared" si="24"/>
        <v>2</v>
      </c>
      <c r="D472" s="111">
        <v>467</v>
      </c>
      <c r="E472" s="109">
        <f t="shared" si="25"/>
        <v>0.31907821479999998</v>
      </c>
      <c r="BC472" s="109">
        <f t="shared" si="23"/>
        <v>0.31907821479999998</v>
      </c>
    </row>
    <row r="473" spans="1:55" x14ac:dyDescent="0.25">
      <c r="A473" s="111">
        <v>468</v>
      </c>
      <c r="B473">
        <v>0.31870971279999999</v>
      </c>
      <c r="C473" s="49">
        <f t="shared" si="24"/>
        <v>2</v>
      </c>
      <c r="D473" s="111">
        <v>468</v>
      </c>
      <c r="E473" s="109">
        <f t="shared" si="25"/>
        <v>0.31870971279999999</v>
      </c>
      <c r="BC473" s="109">
        <f t="shared" si="23"/>
        <v>0.31870971279999999</v>
      </c>
    </row>
    <row r="474" spans="1:55" x14ac:dyDescent="0.25">
      <c r="A474" s="111">
        <v>469</v>
      </c>
      <c r="B474">
        <v>0.318334009999999</v>
      </c>
      <c r="C474" s="49">
        <f t="shared" si="24"/>
        <v>2</v>
      </c>
      <c r="D474" s="111">
        <v>469</v>
      </c>
      <c r="E474" s="109">
        <f t="shared" si="25"/>
        <v>0.318334009999999</v>
      </c>
      <c r="BC474" s="109">
        <f t="shared" si="23"/>
        <v>0.318334009999999</v>
      </c>
    </row>
    <row r="475" spans="1:55" x14ac:dyDescent="0.25">
      <c r="A475" s="111">
        <v>470</v>
      </c>
      <c r="B475">
        <v>0.31795119299999902</v>
      </c>
      <c r="C475" s="49">
        <f t="shared" si="24"/>
        <v>2</v>
      </c>
      <c r="D475" s="111">
        <v>470</v>
      </c>
      <c r="E475" s="109">
        <f t="shared" si="25"/>
        <v>0.31795119299999902</v>
      </c>
      <c r="BC475" s="109">
        <f t="shared" si="23"/>
        <v>0.31795119299999902</v>
      </c>
    </row>
    <row r="476" spans="1:55" x14ac:dyDescent="0.25">
      <c r="A476" s="111">
        <v>471</v>
      </c>
      <c r="B476">
        <v>0.31756134759999999</v>
      </c>
      <c r="C476" s="49">
        <f t="shared" si="24"/>
        <v>2</v>
      </c>
      <c r="D476" s="111">
        <v>471</v>
      </c>
      <c r="E476" s="109">
        <f t="shared" si="25"/>
        <v>0.31756134759999999</v>
      </c>
      <c r="BC476" s="109">
        <f t="shared" si="23"/>
        <v>0.31756134759999999</v>
      </c>
    </row>
    <row r="477" spans="1:55" x14ac:dyDescent="0.25">
      <c r="A477" s="111">
        <v>472</v>
      </c>
      <c r="B477">
        <v>0.31716455960000001</v>
      </c>
      <c r="C477" s="49">
        <f t="shared" si="24"/>
        <v>2</v>
      </c>
      <c r="D477" s="111">
        <v>472</v>
      </c>
      <c r="E477" s="109">
        <f t="shared" si="25"/>
        <v>0.31716455960000001</v>
      </c>
      <c r="BC477" s="109">
        <f t="shared" si="23"/>
        <v>0.31716455960000001</v>
      </c>
    </row>
    <row r="478" spans="1:55" x14ac:dyDescent="0.25">
      <c r="A478" s="111">
        <v>473</v>
      </c>
      <c r="B478">
        <v>0.31676091419999902</v>
      </c>
      <c r="C478" s="49">
        <f t="shared" si="24"/>
        <v>2</v>
      </c>
      <c r="D478" s="111">
        <v>473</v>
      </c>
      <c r="E478" s="109">
        <f t="shared" si="25"/>
        <v>0.31676091419999902</v>
      </c>
      <c r="BC478" s="109">
        <f t="shared" si="23"/>
        <v>0.31676091419999902</v>
      </c>
    </row>
    <row r="479" spans="1:55" x14ac:dyDescent="0.25">
      <c r="A479" s="111">
        <v>474</v>
      </c>
      <c r="B479">
        <v>0.31635049659999998</v>
      </c>
      <c r="C479" s="49">
        <f t="shared" si="24"/>
        <v>2</v>
      </c>
      <c r="D479" s="111">
        <v>474</v>
      </c>
      <c r="E479" s="109">
        <f t="shared" si="25"/>
        <v>0.31635049659999998</v>
      </c>
      <c r="BC479" s="109">
        <f t="shared" si="23"/>
        <v>0.31635049659999998</v>
      </c>
    </row>
    <row r="480" spans="1:55" x14ac:dyDescent="0.25">
      <c r="A480" s="111">
        <v>475</v>
      </c>
      <c r="B480">
        <v>0.31593339079999899</v>
      </c>
      <c r="C480" s="49">
        <f t="shared" si="24"/>
        <v>2</v>
      </c>
      <c r="D480" s="111">
        <v>475</v>
      </c>
      <c r="E480" s="109">
        <f t="shared" si="25"/>
        <v>0.31593339079999899</v>
      </c>
      <c r="BC480" s="109">
        <f t="shared" si="23"/>
        <v>0.31593339079999899</v>
      </c>
    </row>
    <row r="481" spans="1:55" x14ac:dyDescent="0.25">
      <c r="A481" s="111">
        <v>476</v>
      </c>
      <c r="B481">
        <v>0.31550968140000002</v>
      </c>
      <c r="C481" s="49">
        <f t="shared" si="24"/>
        <v>2</v>
      </c>
      <c r="D481" s="111">
        <v>476</v>
      </c>
      <c r="E481" s="109">
        <f t="shared" si="25"/>
        <v>0.31550968140000002</v>
      </c>
      <c r="BC481" s="109">
        <f t="shared" si="23"/>
        <v>0.31550968140000002</v>
      </c>
    </row>
    <row r="482" spans="1:55" x14ac:dyDescent="0.25">
      <c r="A482" s="111">
        <v>477</v>
      </c>
      <c r="B482">
        <v>0.31507945199999998</v>
      </c>
      <c r="C482" s="49">
        <f t="shared" si="24"/>
        <v>2</v>
      </c>
      <c r="D482" s="111">
        <v>477</v>
      </c>
      <c r="E482" s="109">
        <f t="shared" si="25"/>
        <v>0.31507945199999998</v>
      </c>
      <c r="BC482" s="109">
        <f t="shared" si="23"/>
        <v>0.31507945199999998</v>
      </c>
    </row>
    <row r="483" spans="1:55" x14ac:dyDescent="0.25">
      <c r="A483" s="111">
        <v>478</v>
      </c>
      <c r="B483">
        <v>0.31464278559999997</v>
      </c>
      <c r="C483" s="49">
        <f t="shared" si="24"/>
        <v>2</v>
      </c>
      <c r="D483" s="111">
        <v>478</v>
      </c>
      <c r="E483" s="109">
        <f t="shared" si="25"/>
        <v>0.31464278559999997</v>
      </c>
      <c r="BC483" s="109">
        <f t="shared" si="23"/>
        <v>0.31464278559999997</v>
      </c>
    </row>
    <row r="484" spans="1:55" x14ac:dyDescent="0.25">
      <c r="A484" s="111">
        <v>479</v>
      </c>
      <c r="B484">
        <v>0.31419976559999901</v>
      </c>
      <c r="C484" s="49">
        <f t="shared" si="24"/>
        <v>2</v>
      </c>
      <c r="D484" s="111">
        <v>479</v>
      </c>
      <c r="E484" s="109">
        <f t="shared" si="25"/>
        <v>0.31419976559999901</v>
      </c>
      <c r="BC484" s="109">
        <f t="shared" si="23"/>
        <v>0.31419976559999901</v>
      </c>
    </row>
    <row r="485" spans="1:55" x14ac:dyDescent="0.25">
      <c r="A485" s="111">
        <v>480</v>
      </c>
      <c r="B485">
        <v>0.313750474</v>
      </c>
      <c r="C485" s="49">
        <f t="shared" si="24"/>
        <v>2</v>
      </c>
      <c r="D485" s="111">
        <v>480</v>
      </c>
      <c r="E485" s="109">
        <f t="shared" si="25"/>
        <v>0.313750474</v>
      </c>
      <c r="BC485" s="109">
        <f t="shared" si="23"/>
        <v>0.313750474</v>
      </c>
    </row>
    <row r="486" spans="1:55" x14ac:dyDescent="0.25">
      <c r="A486" s="111">
        <v>481</v>
      </c>
      <c r="B486">
        <v>0.31329499299999902</v>
      </c>
      <c r="C486" s="49">
        <f t="shared" si="24"/>
        <v>2</v>
      </c>
      <c r="D486" s="111">
        <v>481</v>
      </c>
      <c r="E486" s="109">
        <f t="shared" si="25"/>
        <v>0.31329499299999902</v>
      </c>
      <c r="BC486" s="109">
        <f t="shared" si="23"/>
        <v>0.31329499299999902</v>
      </c>
    </row>
    <row r="487" spans="1:55" x14ac:dyDescent="0.25">
      <c r="A487" s="111">
        <v>482</v>
      </c>
      <c r="B487">
        <v>0.31283340440000001</v>
      </c>
      <c r="C487" s="49">
        <f t="shared" si="24"/>
        <v>2</v>
      </c>
      <c r="D487" s="111">
        <v>482</v>
      </c>
      <c r="E487" s="109">
        <f t="shared" si="25"/>
        <v>0.31283340440000001</v>
      </c>
      <c r="BC487" s="109">
        <f t="shared" si="23"/>
        <v>0.31283340440000001</v>
      </c>
    </row>
    <row r="488" spans="1:55" x14ac:dyDescent="0.25">
      <c r="A488" s="111">
        <v>483</v>
      </c>
      <c r="B488">
        <v>0.31236578899999901</v>
      </c>
      <c r="C488" s="49">
        <f t="shared" si="24"/>
        <v>2</v>
      </c>
      <c r="D488" s="111">
        <v>483</v>
      </c>
      <c r="E488" s="109">
        <f t="shared" si="25"/>
        <v>0.31236578899999901</v>
      </c>
      <c r="BC488" s="109">
        <f t="shared" si="23"/>
        <v>0.31236578899999901</v>
      </c>
    </row>
    <row r="489" spans="1:55" x14ac:dyDescent="0.25">
      <c r="A489" s="111">
        <v>484</v>
      </c>
      <c r="B489">
        <v>0.31189222779999998</v>
      </c>
      <c r="C489" s="49">
        <f t="shared" si="24"/>
        <v>2</v>
      </c>
      <c r="D489" s="111">
        <v>484</v>
      </c>
      <c r="E489" s="109">
        <f t="shared" si="25"/>
        <v>0.31189222779999998</v>
      </c>
      <c r="BC489" s="109">
        <f t="shared" si="23"/>
        <v>0.31189222779999998</v>
      </c>
    </row>
    <row r="490" spans="1:55" x14ac:dyDescent="0.25">
      <c r="A490" s="111">
        <v>485</v>
      </c>
      <c r="B490">
        <v>0.3114128008</v>
      </c>
      <c r="C490" s="49">
        <f t="shared" si="24"/>
        <v>2</v>
      </c>
      <c r="D490" s="111">
        <v>485</v>
      </c>
      <c r="E490" s="109">
        <f t="shared" si="25"/>
        <v>0.3114128008</v>
      </c>
      <c r="BC490" s="109">
        <f t="shared" si="23"/>
        <v>0.3114128008</v>
      </c>
    </row>
    <row r="491" spans="1:55" x14ac:dyDescent="0.25">
      <c r="A491" s="111">
        <v>486</v>
      </c>
      <c r="B491">
        <v>0.31092758819999999</v>
      </c>
      <c r="C491" s="49">
        <f t="shared" si="24"/>
        <v>2</v>
      </c>
      <c r="D491" s="111">
        <v>486</v>
      </c>
      <c r="E491" s="109">
        <f t="shared" si="25"/>
        <v>0.31092758819999999</v>
      </c>
      <c r="BC491" s="109">
        <f t="shared" si="23"/>
        <v>0.31092758819999999</v>
      </c>
    </row>
    <row r="492" spans="1:55" x14ac:dyDescent="0.25">
      <c r="A492" s="111">
        <v>487</v>
      </c>
      <c r="B492">
        <v>0.310436669</v>
      </c>
      <c r="C492" s="49">
        <f t="shared" si="24"/>
        <v>2</v>
      </c>
      <c r="D492" s="111">
        <v>487</v>
      </c>
      <c r="E492" s="109">
        <f t="shared" si="25"/>
        <v>0.310436669</v>
      </c>
      <c r="BC492" s="109">
        <f t="shared" si="23"/>
        <v>0.310436669</v>
      </c>
    </row>
    <row r="493" spans="1:55" x14ac:dyDescent="0.25">
      <c r="A493" s="111">
        <v>488</v>
      </c>
      <c r="B493">
        <v>0.30994012239999902</v>
      </c>
      <c r="C493" s="49">
        <f t="shared" si="24"/>
        <v>2</v>
      </c>
      <c r="D493" s="111">
        <v>488</v>
      </c>
      <c r="E493" s="109">
        <f t="shared" si="25"/>
        <v>0.30994012239999902</v>
      </c>
      <c r="BC493" s="109">
        <f t="shared" si="23"/>
        <v>0.30994012239999902</v>
      </c>
    </row>
    <row r="494" spans="1:55" x14ac:dyDescent="0.25">
      <c r="A494" s="111">
        <v>489</v>
      </c>
      <c r="B494">
        <v>0.30943802659999903</v>
      </c>
      <c r="C494" s="49">
        <f t="shared" si="24"/>
        <v>2</v>
      </c>
      <c r="D494" s="111">
        <v>489</v>
      </c>
      <c r="E494" s="109">
        <f t="shared" si="25"/>
        <v>0.30943802659999903</v>
      </c>
      <c r="BC494" s="109">
        <f t="shared" si="23"/>
        <v>0.30943802659999903</v>
      </c>
    </row>
    <row r="495" spans="1:55" x14ac:dyDescent="0.25">
      <c r="A495" s="111">
        <v>490</v>
      </c>
      <c r="B495">
        <v>0.30893045959999998</v>
      </c>
      <c r="C495" s="49">
        <f t="shared" si="24"/>
        <v>2</v>
      </c>
      <c r="D495" s="111">
        <v>490</v>
      </c>
      <c r="E495" s="109">
        <f t="shared" si="25"/>
        <v>0.30893045959999998</v>
      </c>
      <c r="BC495" s="109">
        <f t="shared" si="23"/>
        <v>0.30893045959999998</v>
      </c>
    </row>
    <row r="496" spans="1:55" x14ac:dyDescent="0.25">
      <c r="A496" s="111">
        <v>491</v>
      </c>
      <c r="B496">
        <v>0.3084174992</v>
      </c>
      <c r="C496" s="49">
        <f t="shared" si="24"/>
        <v>2</v>
      </c>
      <c r="D496" s="111">
        <v>491</v>
      </c>
      <c r="E496" s="109">
        <f t="shared" si="25"/>
        <v>0.3084174992</v>
      </c>
      <c r="BC496" s="109">
        <f t="shared" si="23"/>
        <v>0.3084174992</v>
      </c>
    </row>
    <row r="497" spans="1:55" x14ac:dyDescent="0.25">
      <c r="A497" s="111">
        <v>492</v>
      </c>
      <c r="B497">
        <v>0.30789922199999997</v>
      </c>
      <c r="C497" s="49">
        <f t="shared" si="24"/>
        <v>2</v>
      </c>
      <c r="D497" s="111">
        <v>492</v>
      </c>
      <c r="E497" s="109">
        <f t="shared" si="25"/>
        <v>0.30789922199999997</v>
      </c>
      <c r="BC497" s="109">
        <f t="shared" si="23"/>
        <v>0.30789922199999997</v>
      </c>
    </row>
    <row r="498" spans="1:55" x14ac:dyDescent="0.25">
      <c r="A498" s="111">
        <v>493</v>
      </c>
      <c r="B498">
        <v>0.30737570479999998</v>
      </c>
      <c r="C498" s="49">
        <f t="shared" si="24"/>
        <v>2</v>
      </c>
      <c r="D498" s="111">
        <v>493</v>
      </c>
      <c r="E498" s="109">
        <f t="shared" si="25"/>
        <v>0.30737570479999998</v>
      </c>
      <c r="BC498" s="109">
        <f t="shared" si="23"/>
        <v>0.30737570479999998</v>
      </c>
    </row>
    <row r="499" spans="1:55" x14ac:dyDescent="0.25">
      <c r="A499" s="111">
        <v>494</v>
      </c>
      <c r="B499">
        <v>0.30684702380000001</v>
      </c>
      <c r="C499" s="49">
        <f t="shared" si="24"/>
        <v>2</v>
      </c>
      <c r="D499" s="111">
        <v>494</v>
      </c>
      <c r="E499" s="109">
        <f t="shared" si="25"/>
        <v>0.30684702380000001</v>
      </c>
      <c r="BC499" s="109">
        <f t="shared" si="23"/>
        <v>0.30684702380000001</v>
      </c>
    </row>
    <row r="500" spans="1:55" x14ac:dyDescent="0.25">
      <c r="A500" s="111">
        <v>495</v>
      </c>
      <c r="B500">
        <v>0.3063132542</v>
      </c>
      <c r="C500" s="49">
        <f t="shared" si="24"/>
        <v>2</v>
      </c>
      <c r="D500" s="111">
        <v>495</v>
      </c>
      <c r="E500" s="109">
        <f t="shared" si="25"/>
        <v>0.3063132542</v>
      </c>
      <c r="BC500" s="109">
        <f t="shared" si="23"/>
        <v>0.3063132542</v>
      </c>
    </row>
    <row r="501" spans="1:55" x14ac:dyDescent="0.25">
      <c r="A501" s="111">
        <v>496</v>
      </c>
      <c r="B501">
        <v>0.30577447139999903</v>
      </c>
      <c r="C501" s="49">
        <f t="shared" si="24"/>
        <v>2</v>
      </c>
      <c r="D501" s="111">
        <v>496</v>
      </c>
      <c r="E501" s="109">
        <f t="shared" si="25"/>
        <v>0.30577447139999903</v>
      </c>
      <c r="BC501" s="109">
        <f t="shared" si="23"/>
        <v>0.30577447139999903</v>
      </c>
    </row>
    <row r="502" spans="1:55" x14ac:dyDescent="0.25">
      <c r="A502" s="111">
        <v>497</v>
      </c>
      <c r="B502">
        <v>0.30523075</v>
      </c>
      <c r="C502" s="49">
        <f t="shared" si="24"/>
        <v>2</v>
      </c>
      <c r="D502" s="111">
        <v>497</v>
      </c>
      <c r="E502" s="109">
        <f t="shared" si="25"/>
        <v>0.30523075</v>
      </c>
      <c r="BC502" s="109">
        <f t="shared" si="23"/>
        <v>0.30523075</v>
      </c>
    </row>
    <row r="503" spans="1:55" x14ac:dyDescent="0.25">
      <c r="A503" s="111">
        <v>498</v>
      </c>
      <c r="B503">
        <v>0.30468216419999999</v>
      </c>
      <c r="C503" s="49">
        <f t="shared" si="24"/>
        <v>2</v>
      </c>
      <c r="D503" s="111">
        <v>498</v>
      </c>
      <c r="E503" s="109">
        <f t="shared" si="25"/>
        <v>0.30468216419999999</v>
      </c>
      <c r="BC503" s="109">
        <f t="shared" si="23"/>
        <v>0.30468216419999999</v>
      </c>
    </row>
    <row r="504" spans="1:55" x14ac:dyDescent="0.25">
      <c r="A504" s="111">
        <v>499</v>
      </c>
      <c r="B504">
        <v>0.30412878739999999</v>
      </c>
      <c r="C504" s="49">
        <f t="shared" si="24"/>
        <v>2</v>
      </c>
      <c r="D504" s="111">
        <v>499</v>
      </c>
      <c r="E504" s="109">
        <f t="shared" si="25"/>
        <v>0.30412878739999999</v>
      </c>
      <c r="BC504" s="109">
        <f t="shared" si="23"/>
        <v>0.30412878739999999</v>
      </c>
    </row>
    <row r="505" spans="1:55" x14ac:dyDescent="0.25">
      <c r="A505" s="111">
        <v>500</v>
      </c>
      <c r="B505">
        <v>0.30357069279999999</v>
      </c>
      <c r="C505" s="49">
        <f t="shared" si="24"/>
        <v>2</v>
      </c>
      <c r="D505" s="111">
        <v>500</v>
      </c>
      <c r="E505" s="109">
        <f t="shared" si="25"/>
        <v>0.30357069279999999</v>
      </c>
      <c r="BC505" s="109">
        <f t="shared" si="23"/>
        <v>0.30357069279999999</v>
      </c>
    </row>
    <row r="506" spans="1:55" x14ac:dyDescent="0.25">
      <c r="A506" s="111">
        <v>501</v>
      </c>
      <c r="B506">
        <v>0.30300795320000001</v>
      </c>
      <c r="C506" s="49">
        <f t="shared" si="24"/>
        <v>2</v>
      </c>
      <c r="D506" s="111">
        <v>501</v>
      </c>
      <c r="E506" s="109">
        <f t="shared" si="25"/>
        <v>0.30300795320000001</v>
      </c>
      <c r="BC506" s="109">
        <f t="shared" si="23"/>
        <v>0.30300795320000001</v>
      </c>
    </row>
    <row r="507" spans="1:55" x14ac:dyDescent="0.25">
      <c r="A507" s="111">
        <v>502</v>
      </c>
      <c r="B507">
        <v>0.30244064059999998</v>
      </c>
      <c r="C507" s="49">
        <f t="shared" si="24"/>
        <v>2</v>
      </c>
      <c r="D507" s="111">
        <v>502</v>
      </c>
      <c r="E507" s="109">
        <f t="shared" si="25"/>
        <v>0.30244064059999998</v>
      </c>
      <c r="BC507" s="109">
        <f t="shared" si="23"/>
        <v>0.30244064059999998</v>
      </c>
    </row>
    <row r="508" spans="1:55" x14ac:dyDescent="0.25">
      <c r="A508" s="111">
        <v>503</v>
      </c>
      <c r="B508">
        <v>0.30186882679999999</v>
      </c>
      <c r="C508" s="49">
        <f t="shared" si="24"/>
        <v>2</v>
      </c>
      <c r="D508" s="111">
        <v>503</v>
      </c>
      <c r="E508" s="109">
        <f t="shared" si="25"/>
        <v>0.30186882679999999</v>
      </c>
      <c r="BC508" s="109">
        <f t="shared" si="23"/>
        <v>0.30186882679999999</v>
      </c>
    </row>
    <row r="509" spans="1:55" x14ac:dyDescent="0.25">
      <c r="A509" s="111">
        <v>504</v>
      </c>
      <c r="B509">
        <v>0.30129258279999999</v>
      </c>
      <c r="C509" s="49">
        <f t="shared" si="24"/>
        <v>2</v>
      </c>
      <c r="D509" s="111">
        <v>504</v>
      </c>
      <c r="E509" s="109">
        <f t="shared" si="25"/>
        <v>0.30129258279999999</v>
      </c>
      <c r="BC509" s="109">
        <f t="shared" si="23"/>
        <v>0.30129258279999999</v>
      </c>
    </row>
    <row r="510" spans="1:55" x14ac:dyDescent="0.25">
      <c r="A510" s="111">
        <v>505</v>
      </c>
      <c r="B510">
        <v>0.3007119794</v>
      </c>
      <c r="C510" s="49">
        <f t="shared" si="24"/>
        <v>2</v>
      </c>
      <c r="D510" s="111">
        <v>505</v>
      </c>
      <c r="E510" s="109">
        <f t="shared" si="25"/>
        <v>0.3007119794</v>
      </c>
      <c r="BC510" s="109">
        <f t="shared" si="23"/>
        <v>0.3007119794</v>
      </c>
    </row>
    <row r="511" spans="1:55" x14ac:dyDescent="0.25">
      <c r="A511" s="111">
        <v>506</v>
      </c>
      <c r="B511">
        <v>0.30012708659999998</v>
      </c>
      <c r="C511" s="49">
        <f t="shared" si="24"/>
        <v>2</v>
      </c>
      <c r="D511" s="111">
        <v>506</v>
      </c>
      <c r="E511" s="109">
        <f t="shared" si="25"/>
        <v>0.30012708659999998</v>
      </c>
      <c r="BC511" s="109">
        <f t="shared" si="23"/>
        <v>0.30012708659999998</v>
      </c>
    </row>
    <row r="512" spans="1:55" x14ac:dyDescent="0.25">
      <c r="A512" s="111">
        <v>507</v>
      </c>
      <c r="B512">
        <v>0.2995379742</v>
      </c>
      <c r="C512" s="49">
        <f t="shared" si="24"/>
        <v>2</v>
      </c>
      <c r="D512" s="111">
        <v>507</v>
      </c>
      <c r="E512" s="109">
        <f t="shared" si="25"/>
        <v>0.2995379742</v>
      </c>
      <c r="BC512" s="109">
        <f t="shared" si="23"/>
        <v>0.2995379742</v>
      </c>
    </row>
    <row r="513" spans="1:55" x14ac:dyDescent="0.25">
      <c r="A513" s="111">
        <v>508</v>
      </c>
      <c r="B513">
        <v>0.29894471119999999</v>
      </c>
      <c r="C513" s="49">
        <f t="shared" si="24"/>
        <v>2</v>
      </c>
      <c r="D513" s="111">
        <v>508</v>
      </c>
      <c r="E513" s="109">
        <f t="shared" si="25"/>
        <v>0.29894471119999999</v>
      </c>
      <c r="BC513" s="109">
        <f t="shared" si="23"/>
        <v>0.29894471119999999</v>
      </c>
    </row>
    <row r="514" spans="1:55" x14ac:dyDescent="0.25">
      <c r="A514" s="111">
        <v>509</v>
      </c>
      <c r="B514">
        <v>0.29834736619999902</v>
      </c>
      <c r="C514" s="49">
        <f t="shared" si="24"/>
        <v>2</v>
      </c>
      <c r="D514" s="111">
        <v>509</v>
      </c>
      <c r="E514" s="109">
        <f t="shared" si="25"/>
        <v>0.29834736619999902</v>
      </c>
      <c r="BC514" s="109">
        <f t="shared" si="23"/>
        <v>0.29834736619999902</v>
      </c>
    </row>
    <row r="515" spans="1:55" x14ac:dyDescent="0.25">
      <c r="A515" s="111">
        <v>510</v>
      </c>
      <c r="B515">
        <v>0.29774600759999997</v>
      </c>
      <c r="C515" s="49">
        <f t="shared" si="24"/>
        <v>2</v>
      </c>
      <c r="D515" s="111">
        <v>510</v>
      </c>
      <c r="E515" s="109">
        <f t="shared" si="25"/>
        <v>0.29774600759999997</v>
      </c>
      <c r="BC515" s="109">
        <f t="shared" si="23"/>
        <v>0.29774600759999997</v>
      </c>
    </row>
    <row r="516" spans="1:55" x14ac:dyDescent="0.25">
      <c r="A516" s="111">
        <v>511</v>
      </c>
      <c r="B516">
        <v>0.29714070279999999</v>
      </c>
      <c r="C516" s="49">
        <f t="shared" si="24"/>
        <v>2</v>
      </c>
      <c r="D516" s="111">
        <v>511</v>
      </c>
      <c r="E516" s="109">
        <f t="shared" si="25"/>
        <v>0.29714070279999999</v>
      </c>
      <c r="BC516" s="109">
        <f t="shared" si="23"/>
        <v>0.29714070279999999</v>
      </c>
    </row>
    <row r="517" spans="1:55" x14ac:dyDescent="0.25">
      <c r="A517" s="111">
        <v>512</v>
      </c>
      <c r="B517">
        <v>0.29653151899999902</v>
      </c>
      <c r="C517" s="49">
        <f t="shared" si="24"/>
        <v>2</v>
      </c>
      <c r="D517" s="111">
        <v>512</v>
      </c>
      <c r="E517" s="109">
        <f t="shared" si="25"/>
        <v>0.29653151899999902</v>
      </c>
      <c r="BC517" s="109">
        <f t="shared" ref="BC517:BC580" si="26">B517</f>
        <v>0.29653151899999902</v>
      </c>
    </row>
    <row r="518" spans="1:55" x14ac:dyDescent="0.25">
      <c r="A518" s="111">
        <v>513</v>
      </c>
      <c r="B518">
        <v>0.29591852259999901</v>
      </c>
      <c r="C518" s="49">
        <f t="shared" ref="C518:C581" si="27">IF(ROW()-$C$4&lt;=$C$2,1,2)</f>
        <v>2</v>
      </c>
      <c r="D518" s="111">
        <v>513</v>
      </c>
      <c r="E518" s="109">
        <f t="shared" ref="E518:E581" si="28">B518</f>
        <v>0.29591852259999901</v>
      </c>
      <c r="BC518" s="109">
        <f t="shared" si="26"/>
        <v>0.29591852259999901</v>
      </c>
    </row>
    <row r="519" spans="1:55" x14ac:dyDescent="0.25">
      <c r="A519" s="111">
        <v>514</v>
      </c>
      <c r="B519">
        <v>0.29530178000000001</v>
      </c>
      <c r="C519" s="49">
        <f t="shared" si="27"/>
        <v>2</v>
      </c>
      <c r="D519" s="111">
        <v>514</v>
      </c>
      <c r="E519" s="109">
        <f t="shared" si="28"/>
        <v>0.29530178000000001</v>
      </c>
      <c r="BC519" s="109">
        <f t="shared" si="26"/>
        <v>0.29530178000000001</v>
      </c>
    </row>
    <row r="520" spans="1:55" x14ac:dyDescent="0.25">
      <c r="A520" s="111">
        <v>515</v>
      </c>
      <c r="B520">
        <v>0.294681356599999</v>
      </c>
      <c r="C520" s="49">
        <f t="shared" si="27"/>
        <v>2</v>
      </c>
      <c r="D520" s="111">
        <v>515</v>
      </c>
      <c r="E520" s="109">
        <f t="shared" si="28"/>
        <v>0.294681356599999</v>
      </c>
      <c r="BC520" s="109">
        <f t="shared" si="26"/>
        <v>0.294681356599999</v>
      </c>
    </row>
    <row r="521" spans="1:55" x14ac:dyDescent="0.25">
      <c r="A521" s="111">
        <v>516</v>
      </c>
      <c r="B521">
        <v>0.29405731759999998</v>
      </c>
      <c r="C521" s="49">
        <f t="shared" si="27"/>
        <v>2</v>
      </c>
      <c r="D521" s="111">
        <v>516</v>
      </c>
      <c r="E521" s="109">
        <f t="shared" si="28"/>
        <v>0.29405731759999998</v>
      </c>
      <c r="BC521" s="109">
        <f t="shared" si="26"/>
        <v>0.29405731759999998</v>
      </c>
    </row>
    <row r="522" spans="1:55" x14ac:dyDescent="0.25">
      <c r="A522" s="111">
        <v>517</v>
      </c>
      <c r="B522">
        <v>0.29342972759999902</v>
      </c>
      <c r="C522" s="49">
        <f t="shared" si="27"/>
        <v>2</v>
      </c>
      <c r="D522" s="111">
        <v>517</v>
      </c>
      <c r="E522" s="109">
        <f t="shared" si="28"/>
        <v>0.29342972759999902</v>
      </c>
      <c r="BC522" s="109">
        <f t="shared" si="26"/>
        <v>0.29342972759999902</v>
      </c>
    </row>
    <row r="523" spans="1:55" x14ac:dyDescent="0.25">
      <c r="A523" s="111">
        <v>518</v>
      </c>
      <c r="B523">
        <v>0.29279865039999903</v>
      </c>
      <c r="C523" s="49">
        <f t="shared" si="27"/>
        <v>2</v>
      </c>
      <c r="D523" s="111">
        <v>518</v>
      </c>
      <c r="E523" s="109">
        <f t="shared" si="28"/>
        <v>0.29279865039999903</v>
      </c>
      <c r="BC523" s="109">
        <f t="shared" si="26"/>
        <v>0.29279865039999903</v>
      </c>
    </row>
    <row r="524" spans="1:55" x14ac:dyDescent="0.25">
      <c r="A524" s="111">
        <v>519</v>
      </c>
      <c r="B524">
        <v>0.29216414979999999</v>
      </c>
      <c r="C524" s="49">
        <f t="shared" si="27"/>
        <v>2</v>
      </c>
      <c r="D524" s="111">
        <v>519</v>
      </c>
      <c r="E524" s="109">
        <f t="shared" si="28"/>
        <v>0.29216414979999999</v>
      </c>
      <c r="BC524" s="109">
        <f t="shared" si="26"/>
        <v>0.29216414979999999</v>
      </c>
    </row>
    <row r="525" spans="1:55" x14ac:dyDescent="0.25">
      <c r="A525" s="111">
        <v>520</v>
      </c>
      <c r="B525">
        <v>0.29152628879999998</v>
      </c>
      <c r="C525" s="49">
        <f t="shared" si="27"/>
        <v>2</v>
      </c>
      <c r="D525" s="111">
        <v>520</v>
      </c>
      <c r="E525" s="109">
        <f t="shared" si="28"/>
        <v>0.29152628879999998</v>
      </c>
      <c r="BC525" s="109">
        <f t="shared" si="26"/>
        <v>0.29152628879999998</v>
      </c>
    </row>
    <row r="526" spans="1:55" x14ac:dyDescent="0.25">
      <c r="A526" s="111">
        <v>521</v>
      </c>
      <c r="B526">
        <v>0.29088512999999999</v>
      </c>
      <c r="C526" s="49">
        <f t="shared" si="27"/>
        <v>2</v>
      </c>
      <c r="D526" s="111">
        <v>521</v>
      </c>
      <c r="E526" s="109">
        <f t="shared" si="28"/>
        <v>0.29088512999999999</v>
      </c>
      <c r="BC526" s="109">
        <f t="shared" si="26"/>
        <v>0.29088512999999999</v>
      </c>
    </row>
    <row r="527" spans="1:55" x14ac:dyDescent="0.25">
      <c r="A527" s="111">
        <v>522</v>
      </c>
      <c r="B527">
        <v>0.29024073540000001</v>
      </c>
      <c r="C527" s="49">
        <f t="shared" si="27"/>
        <v>2</v>
      </c>
      <c r="D527" s="111">
        <v>522</v>
      </c>
      <c r="E527" s="109">
        <f t="shared" si="28"/>
        <v>0.29024073540000001</v>
      </c>
      <c r="BC527" s="109">
        <f t="shared" si="26"/>
        <v>0.29024073540000001</v>
      </c>
    </row>
    <row r="528" spans="1:55" x14ac:dyDescent="0.25">
      <c r="A528" s="111">
        <v>523</v>
      </c>
      <c r="B528">
        <v>0.28959316639999999</v>
      </c>
      <c r="C528" s="49">
        <f t="shared" si="27"/>
        <v>2</v>
      </c>
      <c r="D528" s="111">
        <v>523</v>
      </c>
      <c r="E528" s="109">
        <f t="shared" si="28"/>
        <v>0.28959316639999999</v>
      </c>
      <c r="BC528" s="109">
        <f t="shared" si="26"/>
        <v>0.28959316639999999</v>
      </c>
    </row>
    <row r="529" spans="1:55" x14ac:dyDescent="0.25">
      <c r="A529" s="111">
        <v>524</v>
      </c>
      <c r="B529">
        <v>0.288942484</v>
      </c>
      <c r="C529" s="49">
        <f t="shared" si="27"/>
        <v>2</v>
      </c>
      <c r="D529" s="111">
        <v>524</v>
      </c>
      <c r="E529" s="109">
        <f t="shared" si="28"/>
        <v>0.288942484</v>
      </c>
      <c r="BC529" s="109">
        <f t="shared" si="26"/>
        <v>0.288942484</v>
      </c>
    </row>
    <row r="530" spans="1:55" x14ac:dyDescent="0.25">
      <c r="A530" s="111">
        <v>525</v>
      </c>
      <c r="B530">
        <v>0.28828874899999901</v>
      </c>
      <c r="C530" s="49">
        <f t="shared" si="27"/>
        <v>2</v>
      </c>
      <c r="D530" s="111">
        <v>525</v>
      </c>
      <c r="E530" s="109">
        <f t="shared" si="28"/>
        <v>0.28828874899999901</v>
      </c>
      <c r="BC530" s="109">
        <f t="shared" si="26"/>
        <v>0.28828874899999901</v>
      </c>
    </row>
    <row r="531" spans="1:55" x14ac:dyDescent="0.25">
      <c r="A531" s="111">
        <v>526</v>
      </c>
      <c r="B531">
        <v>0.28763202139999999</v>
      </c>
      <c r="C531" s="49">
        <f t="shared" si="27"/>
        <v>2</v>
      </c>
      <c r="D531" s="111">
        <v>526</v>
      </c>
      <c r="E531" s="109">
        <f t="shared" si="28"/>
        <v>0.28763202139999999</v>
      </c>
      <c r="BC531" s="109">
        <f t="shared" si="26"/>
        <v>0.28763202139999999</v>
      </c>
    </row>
    <row r="532" spans="1:55" x14ac:dyDescent="0.25">
      <c r="A532" s="111">
        <v>527</v>
      </c>
      <c r="B532">
        <v>0.28697236040000002</v>
      </c>
      <c r="C532" s="49">
        <f t="shared" si="27"/>
        <v>2</v>
      </c>
      <c r="D532" s="111">
        <v>527</v>
      </c>
      <c r="E532" s="109">
        <f t="shared" si="28"/>
        <v>0.28697236040000002</v>
      </c>
      <c r="BC532" s="109">
        <f t="shared" si="26"/>
        <v>0.28697236040000002</v>
      </c>
    </row>
    <row r="533" spans="1:55" x14ac:dyDescent="0.25">
      <c r="A533" s="111">
        <v>528</v>
      </c>
      <c r="B533">
        <v>0.28630982499999902</v>
      </c>
      <c r="C533" s="49">
        <f t="shared" si="27"/>
        <v>2</v>
      </c>
      <c r="D533" s="111">
        <v>528</v>
      </c>
      <c r="E533" s="109">
        <f t="shared" si="28"/>
        <v>0.28630982499999902</v>
      </c>
      <c r="BC533" s="109">
        <f t="shared" si="26"/>
        <v>0.28630982499999902</v>
      </c>
    </row>
    <row r="534" spans="1:55" x14ac:dyDescent="0.25">
      <c r="A534" s="111">
        <v>529</v>
      </c>
      <c r="B534">
        <v>0.2856444742</v>
      </c>
      <c r="C534" s="49">
        <f t="shared" si="27"/>
        <v>2</v>
      </c>
      <c r="D534" s="111">
        <v>529</v>
      </c>
      <c r="E534" s="109">
        <f t="shared" si="28"/>
        <v>0.2856444742</v>
      </c>
      <c r="BC534" s="109">
        <f t="shared" si="26"/>
        <v>0.2856444742</v>
      </c>
    </row>
    <row r="535" spans="1:55" x14ac:dyDescent="0.25">
      <c r="A535" s="111">
        <v>530</v>
      </c>
      <c r="B535">
        <v>0.2849763656</v>
      </c>
      <c r="C535" s="49">
        <f t="shared" si="27"/>
        <v>2</v>
      </c>
      <c r="D535" s="111">
        <v>530</v>
      </c>
      <c r="E535" s="109">
        <f t="shared" si="28"/>
        <v>0.2849763656</v>
      </c>
      <c r="BC535" s="109">
        <f t="shared" si="26"/>
        <v>0.2849763656</v>
      </c>
    </row>
    <row r="536" spans="1:55" x14ac:dyDescent="0.25">
      <c r="A536" s="111">
        <v>531</v>
      </c>
      <c r="B536">
        <v>0.28430555659999901</v>
      </c>
      <c r="C536" s="49">
        <f t="shared" si="27"/>
        <v>2</v>
      </c>
      <c r="D536" s="111">
        <v>531</v>
      </c>
      <c r="E536" s="109">
        <f t="shared" si="28"/>
        <v>0.28430555659999901</v>
      </c>
      <c r="BC536" s="109">
        <f t="shared" si="26"/>
        <v>0.28430555659999901</v>
      </c>
    </row>
    <row r="537" spans="1:55" x14ac:dyDescent="0.25">
      <c r="A537" s="111">
        <v>532</v>
      </c>
      <c r="B537">
        <v>0.28363210459999999</v>
      </c>
      <c r="C537" s="49">
        <f t="shared" si="27"/>
        <v>2</v>
      </c>
      <c r="D537" s="111">
        <v>532</v>
      </c>
      <c r="E537" s="109">
        <f t="shared" si="28"/>
        <v>0.28363210459999999</v>
      </c>
      <c r="BC537" s="109">
        <f t="shared" si="26"/>
        <v>0.28363210459999999</v>
      </c>
    </row>
    <row r="538" spans="1:55" x14ac:dyDescent="0.25">
      <c r="A538" s="111">
        <v>533</v>
      </c>
      <c r="B538">
        <v>0.28295606579999999</v>
      </c>
      <c r="C538" s="49">
        <f t="shared" si="27"/>
        <v>2</v>
      </c>
      <c r="D538" s="111">
        <v>533</v>
      </c>
      <c r="E538" s="109">
        <f t="shared" si="28"/>
        <v>0.28295606579999999</v>
      </c>
      <c r="BC538" s="109">
        <f t="shared" si="26"/>
        <v>0.28295606579999999</v>
      </c>
    </row>
    <row r="539" spans="1:55" x14ac:dyDescent="0.25">
      <c r="A539" s="111">
        <v>534</v>
      </c>
      <c r="B539">
        <v>0.28227749639999999</v>
      </c>
      <c r="C539" s="49">
        <f t="shared" si="27"/>
        <v>2</v>
      </c>
      <c r="D539" s="111">
        <v>534</v>
      </c>
      <c r="E539" s="109">
        <f t="shared" si="28"/>
        <v>0.28227749639999999</v>
      </c>
      <c r="BC539" s="109">
        <f t="shared" si="26"/>
        <v>0.28227749639999999</v>
      </c>
    </row>
    <row r="540" spans="1:55" x14ac:dyDescent="0.25">
      <c r="A540" s="111">
        <v>535</v>
      </c>
      <c r="B540">
        <v>0.28159645179999998</v>
      </c>
      <c r="C540" s="49">
        <f t="shared" si="27"/>
        <v>2</v>
      </c>
      <c r="D540" s="111">
        <v>535</v>
      </c>
      <c r="E540" s="109">
        <f t="shared" si="28"/>
        <v>0.28159645179999998</v>
      </c>
      <c r="BC540" s="109">
        <f t="shared" si="26"/>
        <v>0.28159645179999998</v>
      </c>
    </row>
    <row r="541" spans="1:55" x14ac:dyDescent="0.25">
      <c r="A541" s="111">
        <v>536</v>
      </c>
      <c r="B541">
        <v>0.28091298720000002</v>
      </c>
      <c r="C541" s="49">
        <f t="shared" si="27"/>
        <v>2</v>
      </c>
      <c r="D541" s="111">
        <v>536</v>
      </c>
      <c r="E541" s="109">
        <f t="shared" si="28"/>
        <v>0.28091298720000002</v>
      </c>
      <c r="BC541" s="109">
        <f t="shared" si="26"/>
        <v>0.28091298720000002</v>
      </c>
    </row>
    <row r="542" spans="1:55" x14ac:dyDescent="0.25">
      <c r="A542" s="111">
        <v>537</v>
      </c>
      <c r="B542">
        <v>0.28022715679999999</v>
      </c>
      <c r="C542" s="49">
        <f t="shared" si="27"/>
        <v>2</v>
      </c>
      <c r="D542" s="111">
        <v>537</v>
      </c>
      <c r="E542" s="109">
        <f t="shared" si="28"/>
        <v>0.28022715679999999</v>
      </c>
      <c r="BC542" s="109">
        <f t="shared" si="26"/>
        <v>0.28022715679999999</v>
      </c>
    </row>
    <row r="543" spans="1:55" x14ac:dyDescent="0.25">
      <c r="A543" s="111">
        <v>538</v>
      </c>
      <c r="B543">
        <v>0.279539015</v>
      </c>
      <c r="C543" s="49">
        <f t="shared" si="27"/>
        <v>2</v>
      </c>
      <c r="D543" s="111">
        <v>538</v>
      </c>
      <c r="E543" s="109">
        <f t="shared" si="28"/>
        <v>0.279539015</v>
      </c>
      <c r="BC543" s="109">
        <f t="shared" si="26"/>
        <v>0.279539015</v>
      </c>
    </row>
    <row r="544" spans="1:55" x14ac:dyDescent="0.25">
      <c r="A544" s="111">
        <v>539</v>
      </c>
      <c r="B544">
        <v>0.27884861519999998</v>
      </c>
      <c r="C544" s="49">
        <f t="shared" si="27"/>
        <v>2</v>
      </c>
      <c r="D544" s="111">
        <v>539</v>
      </c>
      <c r="E544" s="109">
        <f t="shared" si="28"/>
        <v>0.27884861519999998</v>
      </c>
      <c r="BC544" s="109">
        <f t="shared" si="26"/>
        <v>0.27884861519999998</v>
      </c>
    </row>
    <row r="545" spans="1:55" x14ac:dyDescent="0.25">
      <c r="A545" s="111">
        <v>540</v>
      </c>
      <c r="B545">
        <v>0.27815601039999999</v>
      </c>
      <c r="C545" s="49">
        <f t="shared" si="27"/>
        <v>2</v>
      </c>
      <c r="D545" s="111">
        <v>540</v>
      </c>
      <c r="E545" s="109">
        <f t="shared" si="28"/>
        <v>0.27815601039999999</v>
      </c>
      <c r="BC545" s="109">
        <f t="shared" si="26"/>
        <v>0.27815601039999999</v>
      </c>
    </row>
    <row r="546" spans="1:55" x14ac:dyDescent="0.25">
      <c r="A546" s="111">
        <v>541</v>
      </c>
      <c r="B546">
        <v>0.27746125319999998</v>
      </c>
      <c r="C546" s="49">
        <f t="shared" si="27"/>
        <v>2</v>
      </c>
      <c r="D546" s="111">
        <v>541</v>
      </c>
      <c r="E546" s="109">
        <f t="shared" si="28"/>
        <v>0.27746125319999998</v>
      </c>
      <c r="BC546" s="109">
        <f t="shared" si="26"/>
        <v>0.27746125319999998</v>
      </c>
    </row>
    <row r="547" spans="1:55" x14ac:dyDescent="0.25">
      <c r="A547" s="111">
        <v>542</v>
      </c>
      <c r="B547">
        <v>0.27676439600000002</v>
      </c>
      <c r="C547" s="49">
        <f t="shared" si="27"/>
        <v>2</v>
      </c>
      <c r="D547" s="111">
        <v>542</v>
      </c>
      <c r="E547" s="109">
        <f t="shared" si="28"/>
        <v>0.27676439600000002</v>
      </c>
      <c r="BC547" s="109">
        <f t="shared" si="26"/>
        <v>0.27676439600000002</v>
      </c>
    </row>
    <row r="548" spans="1:55" x14ac:dyDescent="0.25">
      <c r="A548" s="111">
        <v>543</v>
      </c>
      <c r="B548">
        <v>0.27606548999999903</v>
      </c>
      <c r="C548" s="49">
        <f t="shared" si="27"/>
        <v>2</v>
      </c>
      <c r="D548" s="111">
        <v>543</v>
      </c>
      <c r="E548" s="109">
        <f t="shared" si="28"/>
        <v>0.27606548999999903</v>
      </c>
      <c r="BC548" s="109">
        <f t="shared" si="26"/>
        <v>0.27606548999999903</v>
      </c>
    </row>
    <row r="549" spans="1:55" x14ac:dyDescent="0.25">
      <c r="A549" s="111">
        <v>544</v>
      </c>
      <c r="B549">
        <v>0.27536458659999902</v>
      </c>
      <c r="C549" s="49">
        <f t="shared" si="27"/>
        <v>2</v>
      </c>
      <c r="D549" s="111">
        <v>544</v>
      </c>
      <c r="E549" s="109">
        <f t="shared" si="28"/>
        <v>0.27536458659999902</v>
      </c>
      <c r="BC549" s="109">
        <f t="shared" si="26"/>
        <v>0.27536458659999902</v>
      </c>
    </row>
    <row r="550" spans="1:55" x14ac:dyDescent="0.25">
      <c r="A550" s="111">
        <v>545</v>
      </c>
      <c r="B550">
        <v>0.27466173619999901</v>
      </c>
      <c r="C550" s="49">
        <f t="shared" si="27"/>
        <v>2</v>
      </c>
      <c r="D550" s="111">
        <v>545</v>
      </c>
      <c r="E550" s="109">
        <f t="shared" si="28"/>
        <v>0.27466173619999901</v>
      </c>
      <c r="BC550" s="109">
        <f t="shared" si="26"/>
        <v>0.27466173619999901</v>
      </c>
    </row>
    <row r="551" spans="1:55" x14ac:dyDescent="0.25">
      <c r="A551" s="111">
        <v>546</v>
      </c>
      <c r="B551">
        <v>0.27395698940000002</v>
      </c>
      <c r="C551" s="49">
        <f t="shared" si="27"/>
        <v>2</v>
      </c>
      <c r="D551" s="111">
        <v>546</v>
      </c>
      <c r="E551" s="109">
        <f t="shared" si="28"/>
        <v>0.27395698940000002</v>
      </c>
      <c r="BC551" s="109">
        <f t="shared" si="26"/>
        <v>0.27395698940000002</v>
      </c>
    </row>
    <row r="552" spans="1:55" x14ac:dyDescent="0.25">
      <c r="A552" s="111">
        <v>547</v>
      </c>
      <c r="B552">
        <v>0.27325039559999997</v>
      </c>
      <c r="C552" s="49">
        <f t="shared" si="27"/>
        <v>2</v>
      </c>
      <c r="D552" s="111">
        <v>547</v>
      </c>
      <c r="E552" s="109">
        <f t="shared" si="28"/>
        <v>0.27325039559999997</v>
      </c>
      <c r="BC552" s="109">
        <f t="shared" si="26"/>
        <v>0.27325039559999997</v>
      </c>
    </row>
    <row r="553" spans="1:55" x14ac:dyDescent="0.25">
      <c r="A553" s="111">
        <v>548</v>
      </c>
      <c r="B553">
        <v>0.272542004</v>
      </c>
      <c r="C553" s="49">
        <f t="shared" si="27"/>
        <v>2</v>
      </c>
      <c r="D553" s="111">
        <v>548</v>
      </c>
      <c r="E553" s="109">
        <f t="shared" si="28"/>
        <v>0.272542004</v>
      </c>
      <c r="BC553" s="109">
        <f t="shared" si="26"/>
        <v>0.272542004</v>
      </c>
    </row>
    <row r="554" spans="1:55" x14ac:dyDescent="0.25">
      <c r="A554" s="111">
        <v>549</v>
      </c>
      <c r="B554">
        <v>0.27183186339999998</v>
      </c>
      <c r="C554" s="49">
        <f t="shared" si="27"/>
        <v>2</v>
      </c>
      <c r="D554" s="111">
        <v>549</v>
      </c>
      <c r="E554" s="109">
        <f t="shared" si="28"/>
        <v>0.27183186339999998</v>
      </c>
      <c r="BC554" s="109">
        <f t="shared" si="26"/>
        <v>0.27183186339999998</v>
      </c>
    </row>
    <row r="555" spans="1:55" x14ac:dyDescent="0.25">
      <c r="A555" s="111">
        <v>550</v>
      </c>
      <c r="B555">
        <v>0.27112002239999999</v>
      </c>
      <c r="C555" s="49">
        <f t="shared" si="27"/>
        <v>2</v>
      </c>
      <c r="D555" s="111">
        <v>550</v>
      </c>
      <c r="E555" s="109">
        <f t="shared" si="28"/>
        <v>0.27112002239999999</v>
      </c>
      <c r="BC555" s="109">
        <f t="shared" si="26"/>
        <v>0.27112002239999999</v>
      </c>
    </row>
    <row r="556" spans="1:55" x14ac:dyDescent="0.25">
      <c r="A556" s="111">
        <v>551</v>
      </c>
      <c r="B556">
        <v>0.27040652839999901</v>
      </c>
      <c r="C556" s="49">
        <f t="shared" si="27"/>
        <v>2</v>
      </c>
      <c r="D556" s="111">
        <v>551</v>
      </c>
      <c r="E556" s="109">
        <f t="shared" si="28"/>
        <v>0.27040652839999901</v>
      </c>
      <c r="BC556" s="109">
        <f t="shared" si="26"/>
        <v>0.27040652839999901</v>
      </c>
    </row>
    <row r="557" spans="1:55" x14ac:dyDescent="0.25">
      <c r="A557" s="111">
        <v>552</v>
      </c>
      <c r="B557">
        <v>0.26969142899999998</v>
      </c>
      <c r="C557" s="49">
        <f t="shared" si="27"/>
        <v>2</v>
      </c>
      <c r="D557" s="111">
        <v>552</v>
      </c>
      <c r="E557" s="109">
        <f t="shared" si="28"/>
        <v>0.26969142899999998</v>
      </c>
      <c r="BC557" s="109">
        <f t="shared" si="26"/>
        <v>0.26969142899999998</v>
      </c>
    </row>
    <row r="558" spans="1:55" x14ac:dyDescent="0.25">
      <c r="A558" s="111">
        <v>553</v>
      </c>
      <c r="B558">
        <v>0.26897477119999902</v>
      </c>
      <c r="C558" s="49">
        <f t="shared" si="27"/>
        <v>2</v>
      </c>
      <c r="D558" s="111">
        <v>553</v>
      </c>
      <c r="E558" s="109">
        <f t="shared" si="28"/>
        <v>0.26897477119999902</v>
      </c>
      <c r="BC558" s="109">
        <f t="shared" si="26"/>
        <v>0.26897477119999902</v>
      </c>
    </row>
    <row r="559" spans="1:55" x14ac:dyDescent="0.25">
      <c r="A559" s="111">
        <v>554</v>
      </c>
      <c r="B559">
        <v>0.2682566012</v>
      </c>
      <c r="C559" s="49">
        <f t="shared" si="27"/>
        <v>2</v>
      </c>
      <c r="D559" s="111">
        <v>554</v>
      </c>
      <c r="E559" s="109">
        <f t="shared" si="28"/>
        <v>0.2682566012</v>
      </c>
      <c r="BC559" s="109">
        <f t="shared" si="26"/>
        <v>0.2682566012</v>
      </c>
    </row>
    <row r="560" spans="1:55" x14ac:dyDescent="0.25">
      <c r="A560" s="111">
        <v>555</v>
      </c>
      <c r="B560">
        <v>0.26753696499999902</v>
      </c>
      <c r="C560" s="49">
        <f t="shared" si="27"/>
        <v>2</v>
      </c>
      <c r="D560" s="111">
        <v>555</v>
      </c>
      <c r="E560" s="109">
        <f t="shared" si="28"/>
        <v>0.26753696499999902</v>
      </c>
      <c r="BC560" s="109">
        <f t="shared" si="26"/>
        <v>0.26753696499999902</v>
      </c>
    </row>
    <row r="561" spans="1:55" x14ac:dyDescent="0.25">
      <c r="A561" s="111">
        <v>556</v>
      </c>
      <c r="B561">
        <v>0.26681590820000001</v>
      </c>
      <c r="C561" s="49">
        <f t="shared" si="27"/>
        <v>2</v>
      </c>
      <c r="D561" s="111">
        <v>556</v>
      </c>
      <c r="E561" s="109">
        <f t="shared" si="28"/>
        <v>0.26681590820000001</v>
      </c>
      <c r="BC561" s="109">
        <f t="shared" si="26"/>
        <v>0.26681590820000001</v>
      </c>
    </row>
    <row r="562" spans="1:55" x14ac:dyDescent="0.25">
      <c r="A562" s="111">
        <v>557</v>
      </c>
      <c r="B562">
        <v>0.266093476</v>
      </c>
      <c r="C562" s="49">
        <f t="shared" si="27"/>
        <v>2</v>
      </c>
      <c r="D562" s="111">
        <v>557</v>
      </c>
      <c r="E562" s="109">
        <f t="shared" si="28"/>
        <v>0.266093476</v>
      </c>
      <c r="BC562" s="109">
        <f t="shared" si="26"/>
        <v>0.266093476</v>
      </c>
    </row>
    <row r="563" spans="1:55" x14ac:dyDescent="0.25">
      <c r="A563" s="111">
        <v>558</v>
      </c>
      <c r="B563">
        <v>0.26536971300000001</v>
      </c>
      <c r="C563" s="49">
        <f t="shared" si="27"/>
        <v>2</v>
      </c>
      <c r="D563" s="111">
        <v>558</v>
      </c>
      <c r="E563" s="109">
        <f t="shared" si="28"/>
        <v>0.26536971300000001</v>
      </c>
      <c r="BC563" s="109">
        <f t="shared" si="26"/>
        <v>0.26536971300000001</v>
      </c>
    </row>
    <row r="564" spans="1:55" x14ac:dyDescent="0.25">
      <c r="A564" s="111">
        <v>559</v>
      </c>
      <c r="B564">
        <v>0.26464466320000002</v>
      </c>
      <c r="C564" s="49">
        <f t="shared" si="27"/>
        <v>2</v>
      </c>
      <c r="D564" s="111">
        <v>559</v>
      </c>
      <c r="E564" s="109">
        <f t="shared" si="28"/>
        <v>0.26464466320000002</v>
      </c>
      <c r="BC564" s="109">
        <f t="shared" si="26"/>
        <v>0.26464466320000002</v>
      </c>
    </row>
    <row r="565" spans="1:55" x14ac:dyDescent="0.25">
      <c r="A565" s="111">
        <v>560</v>
      </c>
      <c r="B565">
        <v>0.26391837039999999</v>
      </c>
      <c r="C565" s="49">
        <f t="shared" si="27"/>
        <v>2</v>
      </c>
      <c r="D565" s="111">
        <v>560</v>
      </c>
      <c r="E565" s="109">
        <f t="shared" si="28"/>
        <v>0.26391837039999999</v>
      </c>
      <c r="BC565" s="109">
        <f t="shared" si="26"/>
        <v>0.26391837039999999</v>
      </c>
    </row>
    <row r="566" spans="1:55" x14ac:dyDescent="0.25">
      <c r="A566" s="111">
        <v>561</v>
      </c>
      <c r="B566">
        <v>0.2631908778</v>
      </c>
      <c r="C566" s="49">
        <f t="shared" si="27"/>
        <v>2</v>
      </c>
      <c r="D566" s="111">
        <v>561</v>
      </c>
      <c r="E566" s="109">
        <f t="shared" si="28"/>
        <v>0.2631908778</v>
      </c>
      <c r="BC566" s="109">
        <f t="shared" si="26"/>
        <v>0.2631908778</v>
      </c>
    </row>
    <row r="567" spans="1:55" x14ac:dyDescent="0.25">
      <c r="A567" s="111">
        <v>562</v>
      </c>
      <c r="B567">
        <v>0.2624622284</v>
      </c>
      <c r="C567" s="49">
        <f t="shared" si="27"/>
        <v>2</v>
      </c>
      <c r="D567" s="111">
        <v>562</v>
      </c>
      <c r="E567" s="109">
        <f t="shared" si="28"/>
        <v>0.2624622284</v>
      </c>
      <c r="BC567" s="109">
        <f t="shared" si="26"/>
        <v>0.2624622284</v>
      </c>
    </row>
    <row r="568" spans="1:55" x14ac:dyDescent="0.25">
      <c r="A568" s="111">
        <v>563</v>
      </c>
      <c r="B568">
        <v>0.26173246459999999</v>
      </c>
      <c r="C568" s="49">
        <f t="shared" si="27"/>
        <v>2</v>
      </c>
      <c r="D568" s="111">
        <v>563</v>
      </c>
      <c r="E568" s="109">
        <f t="shared" si="28"/>
        <v>0.26173246459999999</v>
      </c>
      <c r="BC568" s="109">
        <f t="shared" si="26"/>
        <v>0.26173246459999999</v>
      </c>
    </row>
    <row r="569" spans="1:55" x14ac:dyDescent="0.25">
      <c r="A569" s="111">
        <v>564</v>
      </c>
      <c r="B569">
        <v>0.2610016282</v>
      </c>
      <c r="C569" s="49">
        <f t="shared" si="27"/>
        <v>2</v>
      </c>
      <c r="D569" s="111">
        <v>564</v>
      </c>
      <c r="E569" s="109">
        <f t="shared" si="28"/>
        <v>0.2610016282</v>
      </c>
      <c r="BC569" s="109">
        <f t="shared" si="26"/>
        <v>0.2610016282</v>
      </c>
    </row>
    <row r="570" spans="1:55" x14ac:dyDescent="0.25">
      <c r="A570" s="111">
        <v>565</v>
      </c>
      <c r="B570">
        <v>0.26026976079999897</v>
      </c>
      <c r="C570" s="49">
        <f t="shared" si="27"/>
        <v>2</v>
      </c>
      <c r="D570" s="111">
        <v>565</v>
      </c>
      <c r="E570" s="109">
        <f t="shared" si="28"/>
        <v>0.26026976079999897</v>
      </c>
      <c r="BC570" s="109">
        <f t="shared" si="26"/>
        <v>0.26026976079999897</v>
      </c>
    </row>
    <row r="571" spans="1:55" x14ac:dyDescent="0.25">
      <c r="A571" s="111">
        <v>566</v>
      </c>
      <c r="B571">
        <v>0.25953690359999998</v>
      </c>
      <c r="C571" s="49">
        <f t="shared" si="27"/>
        <v>2</v>
      </c>
      <c r="D571" s="111">
        <v>566</v>
      </c>
      <c r="E571" s="109">
        <f t="shared" si="28"/>
        <v>0.25953690359999998</v>
      </c>
      <c r="BC571" s="109">
        <f t="shared" si="26"/>
        <v>0.25953690359999998</v>
      </c>
    </row>
    <row r="572" spans="1:55" x14ac:dyDescent="0.25">
      <c r="A572" s="111">
        <v>567</v>
      </c>
      <c r="B572">
        <v>0.2588030972</v>
      </c>
      <c r="C572" s="49">
        <f t="shared" si="27"/>
        <v>2</v>
      </c>
      <c r="D572" s="111">
        <v>567</v>
      </c>
      <c r="E572" s="109">
        <f t="shared" si="28"/>
        <v>0.2588030972</v>
      </c>
      <c r="BC572" s="109">
        <f t="shared" si="26"/>
        <v>0.2588030972</v>
      </c>
    </row>
    <row r="573" spans="1:55" x14ac:dyDescent="0.25">
      <c r="A573" s="111">
        <v>568</v>
      </c>
      <c r="B573">
        <v>0.25806838179999902</v>
      </c>
      <c r="C573" s="49">
        <f t="shared" si="27"/>
        <v>2</v>
      </c>
      <c r="D573" s="111">
        <v>568</v>
      </c>
      <c r="E573" s="109">
        <f t="shared" si="28"/>
        <v>0.25806838179999902</v>
      </c>
      <c r="BC573" s="109">
        <f t="shared" si="26"/>
        <v>0.25806838179999902</v>
      </c>
    </row>
    <row r="574" spans="1:55" x14ac:dyDescent="0.25">
      <c r="A574" s="111">
        <v>569</v>
      </c>
      <c r="B574">
        <v>0.25733279739999998</v>
      </c>
      <c r="C574" s="49">
        <f t="shared" si="27"/>
        <v>2</v>
      </c>
      <c r="D574" s="111">
        <v>569</v>
      </c>
      <c r="E574" s="109">
        <f t="shared" si="28"/>
        <v>0.25733279739999998</v>
      </c>
      <c r="BC574" s="109">
        <f t="shared" si="26"/>
        <v>0.25733279739999998</v>
      </c>
    </row>
    <row r="575" spans="1:55" x14ac:dyDescent="0.25">
      <c r="A575" s="111">
        <v>570</v>
      </c>
      <c r="B575">
        <v>0.25659638299999998</v>
      </c>
      <c r="C575" s="49">
        <f t="shared" si="27"/>
        <v>2</v>
      </c>
      <c r="D575" s="111">
        <v>570</v>
      </c>
      <c r="E575" s="109">
        <f t="shared" si="28"/>
        <v>0.25659638299999998</v>
      </c>
      <c r="BC575" s="109">
        <f t="shared" si="26"/>
        <v>0.25659638299999998</v>
      </c>
    </row>
    <row r="576" spans="1:55" x14ac:dyDescent="0.25">
      <c r="A576" s="111">
        <v>571</v>
      </c>
      <c r="B576">
        <v>0.25585917799999902</v>
      </c>
      <c r="C576" s="49">
        <f t="shared" si="27"/>
        <v>2</v>
      </c>
      <c r="D576" s="111">
        <v>571</v>
      </c>
      <c r="E576" s="109">
        <f t="shared" si="28"/>
        <v>0.25585917799999902</v>
      </c>
      <c r="BC576" s="109">
        <f t="shared" si="26"/>
        <v>0.25585917799999902</v>
      </c>
    </row>
    <row r="577" spans="1:55" x14ac:dyDescent="0.25">
      <c r="A577" s="111">
        <v>572</v>
      </c>
      <c r="B577">
        <v>0.25512122059999998</v>
      </c>
      <c r="C577" s="49">
        <f t="shared" si="27"/>
        <v>2</v>
      </c>
      <c r="D577" s="111">
        <v>572</v>
      </c>
      <c r="E577" s="109">
        <f t="shared" si="28"/>
        <v>0.25512122059999998</v>
      </c>
      <c r="BC577" s="109">
        <f t="shared" si="26"/>
        <v>0.25512122059999998</v>
      </c>
    </row>
    <row r="578" spans="1:55" x14ac:dyDescent="0.25">
      <c r="A578" s="111">
        <v>573</v>
      </c>
      <c r="B578">
        <v>0.25438254899999901</v>
      </c>
      <c r="C578" s="49">
        <f t="shared" si="27"/>
        <v>2</v>
      </c>
      <c r="D578" s="111">
        <v>573</v>
      </c>
      <c r="E578" s="109">
        <f t="shared" si="28"/>
        <v>0.25438254899999901</v>
      </c>
      <c r="BC578" s="109">
        <f t="shared" si="26"/>
        <v>0.25438254899999901</v>
      </c>
    </row>
    <row r="579" spans="1:55" x14ac:dyDescent="0.25">
      <c r="A579" s="111">
        <v>574</v>
      </c>
      <c r="B579">
        <v>0.253643201199999</v>
      </c>
      <c r="C579" s="49">
        <f t="shared" si="27"/>
        <v>2</v>
      </c>
      <c r="D579" s="111">
        <v>574</v>
      </c>
      <c r="E579" s="109">
        <f t="shared" si="28"/>
        <v>0.253643201199999</v>
      </c>
      <c r="BC579" s="109">
        <f t="shared" si="26"/>
        <v>0.253643201199999</v>
      </c>
    </row>
    <row r="580" spans="1:55" x14ac:dyDescent="0.25">
      <c r="A580" s="111">
        <v>575</v>
      </c>
      <c r="B580">
        <v>0.2529032142</v>
      </c>
      <c r="C580" s="49">
        <f t="shared" si="27"/>
        <v>2</v>
      </c>
      <c r="D580" s="111">
        <v>575</v>
      </c>
      <c r="E580" s="109">
        <f t="shared" si="28"/>
        <v>0.2529032142</v>
      </c>
      <c r="BC580" s="109">
        <f t="shared" si="26"/>
        <v>0.2529032142</v>
      </c>
    </row>
    <row r="581" spans="1:55" x14ac:dyDescent="0.25">
      <c r="A581" s="111">
        <v>576</v>
      </c>
      <c r="B581">
        <v>0.25216262519999999</v>
      </c>
      <c r="C581" s="49">
        <f t="shared" si="27"/>
        <v>2</v>
      </c>
      <c r="D581" s="111">
        <v>576</v>
      </c>
      <c r="E581" s="109">
        <f t="shared" si="28"/>
        <v>0.25216262519999999</v>
      </c>
      <c r="BC581" s="109">
        <f t="shared" ref="BC581:BC644" si="29">B581</f>
        <v>0.25216262519999999</v>
      </c>
    </row>
    <row r="582" spans="1:55" x14ac:dyDescent="0.25">
      <c r="A582" s="111">
        <v>577</v>
      </c>
      <c r="B582">
        <v>0.25142147039999901</v>
      </c>
      <c r="C582" s="49">
        <f t="shared" ref="C582:C645" si="30">IF(ROW()-$C$4&lt;=$C$2,1,2)</f>
        <v>2</v>
      </c>
      <c r="D582" s="111">
        <v>577</v>
      </c>
      <c r="E582" s="109">
        <f t="shared" ref="E582:E645" si="31">B582</f>
        <v>0.25142147039999901</v>
      </c>
      <c r="BC582" s="109">
        <f t="shared" si="29"/>
        <v>0.25142147039999901</v>
      </c>
    </row>
    <row r="583" spans="1:55" x14ac:dyDescent="0.25">
      <c r="A583" s="111">
        <v>578</v>
      </c>
      <c r="B583">
        <v>0.25067978599999902</v>
      </c>
      <c r="C583" s="49">
        <f t="shared" si="30"/>
        <v>2</v>
      </c>
      <c r="D583" s="111">
        <v>578</v>
      </c>
      <c r="E583" s="109">
        <f t="shared" si="31"/>
        <v>0.25067978599999902</v>
      </c>
      <c r="BC583" s="109">
        <f t="shared" si="29"/>
        <v>0.25067978599999902</v>
      </c>
    </row>
    <row r="584" spans="1:55" x14ac:dyDescent="0.25">
      <c r="A584" s="111">
        <v>579</v>
      </c>
      <c r="B584">
        <v>0.24993760779999999</v>
      </c>
      <c r="C584" s="49">
        <f t="shared" si="30"/>
        <v>2</v>
      </c>
      <c r="D584" s="111">
        <v>579</v>
      </c>
      <c r="E584" s="109">
        <f t="shared" si="31"/>
        <v>0.24993760779999999</v>
      </c>
      <c r="BC584" s="109">
        <f t="shared" si="29"/>
        <v>0.24993760779999999</v>
      </c>
    </row>
    <row r="585" spans="1:55" x14ac:dyDescent="0.25">
      <c r="A585" s="111">
        <v>580</v>
      </c>
      <c r="B585">
        <v>0.24919497099999999</v>
      </c>
      <c r="C585" s="49">
        <f t="shared" si="30"/>
        <v>2</v>
      </c>
      <c r="D585" s="111">
        <v>580</v>
      </c>
      <c r="E585" s="109">
        <f t="shared" si="31"/>
        <v>0.24919497099999999</v>
      </c>
      <c r="BC585" s="109">
        <f t="shared" si="29"/>
        <v>0.24919497099999999</v>
      </c>
    </row>
    <row r="586" spans="1:55" x14ac:dyDescent="0.25">
      <c r="A586" s="111">
        <v>581</v>
      </c>
      <c r="B586">
        <v>0.248451910399999</v>
      </c>
      <c r="C586" s="49">
        <f t="shared" si="30"/>
        <v>2</v>
      </c>
      <c r="D586" s="111">
        <v>581</v>
      </c>
      <c r="E586" s="109">
        <f t="shared" si="31"/>
        <v>0.248451910399999</v>
      </c>
      <c r="BC586" s="109">
        <f t="shared" si="29"/>
        <v>0.248451910399999</v>
      </c>
    </row>
    <row r="587" spans="1:55" x14ac:dyDescent="0.25">
      <c r="A587" s="111">
        <v>582</v>
      </c>
      <c r="B587">
        <v>0.247708460799999</v>
      </c>
      <c r="C587" s="49">
        <f t="shared" si="30"/>
        <v>2</v>
      </c>
      <c r="D587" s="111">
        <v>582</v>
      </c>
      <c r="E587" s="109">
        <f t="shared" si="31"/>
        <v>0.247708460799999</v>
      </c>
      <c r="BC587" s="109">
        <f t="shared" si="29"/>
        <v>0.247708460799999</v>
      </c>
    </row>
    <row r="588" spans="1:55" x14ac:dyDescent="0.25">
      <c r="A588" s="111">
        <v>583</v>
      </c>
      <c r="B588">
        <v>0.24696465619999999</v>
      </c>
      <c r="C588" s="49">
        <f t="shared" si="30"/>
        <v>2</v>
      </c>
      <c r="D588" s="111">
        <v>583</v>
      </c>
      <c r="E588" s="109">
        <f t="shared" si="31"/>
        <v>0.24696465619999999</v>
      </c>
      <c r="BC588" s="109">
        <f t="shared" si="29"/>
        <v>0.24696465619999999</v>
      </c>
    </row>
    <row r="589" spans="1:55" x14ac:dyDescent="0.25">
      <c r="A589" s="111">
        <v>584</v>
      </c>
      <c r="B589">
        <v>0.24622053019999901</v>
      </c>
      <c r="C589" s="49">
        <f t="shared" si="30"/>
        <v>2</v>
      </c>
      <c r="D589" s="111">
        <v>584</v>
      </c>
      <c r="E589" s="109">
        <f t="shared" si="31"/>
        <v>0.24622053019999901</v>
      </c>
      <c r="BC589" s="109">
        <f t="shared" si="29"/>
        <v>0.24622053019999901</v>
      </c>
    </row>
    <row r="590" spans="1:55" x14ac:dyDescent="0.25">
      <c r="A590" s="111">
        <v>585</v>
      </c>
      <c r="B590">
        <v>0.2454761164</v>
      </c>
      <c r="C590" s="49">
        <f t="shared" si="30"/>
        <v>2</v>
      </c>
      <c r="D590" s="111">
        <v>585</v>
      </c>
      <c r="E590" s="109">
        <f t="shared" si="31"/>
        <v>0.2454761164</v>
      </c>
      <c r="BC590" s="109">
        <f t="shared" si="29"/>
        <v>0.2454761164</v>
      </c>
    </row>
    <row r="591" spans="1:55" x14ac:dyDescent="0.25">
      <c r="A591" s="111">
        <v>586</v>
      </c>
      <c r="B591">
        <v>0.24473144759999901</v>
      </c>
      <c r="C591" s="49">
        <f t="shared" si="30"/>
        <v>2</v>
      </c>
      <c r="D591" s="111">
        <v>586</v>
      </c>
      <c r="E591" s="109">
        <f t="shared" si="31"/>
        <v>0.24473144759999901</v>
      </c>
      <c r="BC591" s="109">
        <f t="shared" si="29"/>
        <v>0.24473144759999901</v>
      </c>
    </row>
    <row r="592" spans="1:55" x14ac:dyDescent="0.25">
      <c r="A592" s="111">
        <v>587</v>
      </c>
      <c r="B592">
        <v>0.243986556399999</v>
      </c>
      <c r="C592" s="49">
        <f t="shared" si="30"/>
        <v>2</v>
      </c>
      <c r="D592" s="111">
        <v>587</v>
      </c>
      <c r="E592" s="109">
        <f t="shared" si="31"/>
        <v>0.243986556399999</v>
      </c>
      <c r="BC592" s="109">
        <f t="shared" si="29"/>
        <v>0.243986556399999</v>
      </c>
    </row>
    <row r="593" spans="1:55" x14ac:dyDescent="0.25">
      <c r="A593" s="111">
        <v>588</v>
      </c>
      <c r="B593">
        <v>0.243241475199999</v>
      </c>
      <c r="C593" s="49">
        <f t="shared" si="30"/>
        <v>2</v>
      </c>
      <c r="D593" s="111">
        <v>588</v>
      </c>
      <c r="E593" s="109">
        <f t="shared" si="31"/>
        <v>0.243241475199999</v>
      </c>
      <c r="BC593" s="109">
        <f t="shared" si="29"/>
        <v>0.243241475199999</v>
      </c>
    </row>
    <row r="594" spans="1:55" x14ac:dyDescent="0.25">
      <c r="A594" s="111">
        <v>589</v>
      </c>
      <c r="B594">
        <v>0.24249623540000001</v>
      </c>
      <c r="C594" s="49">
        <f t="shared" si="30"/>
        <v>2</v>
      </c>
      <c r="D594" s="111">
        <v>589</v>
      </c>
      <c r="E594" s="109">
        <f t="shared" si="31"/>
        <v>0.24249623540000001</v>
      </c>
      <c r="BC594" s="109">
        <f t="shared" si="29"/>
        <v>0.24249623540000001</v>
      </c>
    </row>
    <row r="595" spans="1:55" x14ac:dyDescent="0.25">
      <c r="A595" s="111">
        <v>590</v>
      </c>
      <c r="B595">
        <v>0.24175086899999901</v>
      </c>
      <c r="C595" s="49">
        <f t="shared" si="30"/>
        <v>2</v>
      </c>
      <c r="D595" s="111">
        <v>590</v>
      </c>
      <c r="E595" s="109">
        <f t="shared" si="31"/>
        <v>0.24175086899999901</v>
      </c>
      <c r="BC595" s="109">
        <f t="shared" si="29"/>
        <v>0.24175086899999901</v>
      </c>
    </row>
    <row r="596" spans="1:55" x14ac:dyDescent="0.25">
      <c r="A596" s="111">
        <v>591</v>
      </c>
      <c r="B596">
        <v>0.24100540679999999</v>
      </c>
      <c r="C596" s="49">
        <f t="shared" si="30"/>
        <v>2</v>
      </c>
      <c r="D596" s="111">
        <v>591</v>
      </c>
      <c r="E596" s="109">
        <f t="shared" si="31"/>
        <v>0.24100540679999999</v>
      </c>
      <c r="BC596" s="109">
        <f t="shared" si="29"/>
        <v>0.24100540679999999</v>
      </c>
    </row>
    <row r="597" spans="1:55" x14ac:dyDescent="0.25">
      <c r="A597" s="111">
        <v>592</v>
      </c>
      <c r="B597">
        <v>0.240259879599999</v>
      </c>
      <c r="C597" s="49">
        <f t="shared" si="30"/>
        <v>2</v>
      </c>
      <c r="D597" s="111">
        <v>592</v>
      </c>
      <c r="E597" s="109">
        <f t="shared" si="31"/>
        <v>0.240259879599999</v>
      </c>
      <c r="BC597" s="109">
        <f t="shared" si="29"/>
        <v>0.240259879599999</v>
      </c>
    </row>
    <row r="598" spans="1:55" x14ac:dyDescent="0.25">
      <c r="A598" s="111">
        <v>593</v>
      </c>
      <c r="B598">
        <v>0.23951431779999999</v>
      </c>
      <c r="C598" s="49">
        <f t="shared" si="30"/>
        <v>2</v>
      </c>
      <c r="D598" s="111">
        <v>593</v>
      </c>
      <c r="E598" s="109">
        <f t="shared" si="31"/>
        <v>0.23951431779999999</v>
      </c>
      <c r="BC598" s="109">
        <f t="shared" si="29"/>
        <v>0.23951431779999999</v>
      </c>
    </row>
    <row r="599" spans="1:55" x14ac:dyDescent="0.25">
      <c r="A599" s="111">
        <v>594</v>
      </c>
      <c r="B599">
        <v>0.23876875139999901</v>
      </c>
      <c r="C599" s="49">
        <f t="shared" si="30"/>
        <v>2</v>
      </c>
      <c r="D599" s="111">
        <v>594</v>
      </c>
      <c r="E599" s="109">
        <f t="shared" si="31"/>
        <v>0.23876875139999901</v>
      </c>
      <c r="BC599" s="109">
        <f t="shared" si="29"/>
        <v>0.23876875139999901</v>
      </c>
    </row>
    <row r="600" spans="1:55" x14ac:dyDescent="0.25">
      <c r="A600" s="111">
        <v>595</v>
      </c>
      <c r="B600">
        <v>0.23802321000000001</v>
      </c>
      <c r="C600" s="49">
        <f t="shared" si="30"/>
        <v>2</v>
      </c>
      <c r="D600" s="111">
        <v>595</v>
      </c>
      <c r="E600" s="109">
        <f t="shared" si="31"/>
        <v>0.23802321000000001</v>
      </c>
      <c r="BC600" s="109">
        <f t="shared" si="29"/>
        <v>0.23802321000000001</v>
      </c>
    </row>
    <row r="601" spans="1:55" x14ac:dyDescent="0.25">
      <c r="A601" s="111">
        <v>596</v>
      </c>
      <c r="B601">
        <v>0.237277723</v>
      </c>
      <c r="C601" s="49">
        <f t="shared" si="30"/>
        <v>2</v>
      </c>
      <c r="D601" s="111">
        <v>596</v>
      </c>
      <c r="E601" s="109">
        <f t="shared" si="31"/>
        <v>0.237277723</v>
      </c>
      <c r="BC601" s="109">
        <f t="shared" si="29"/>
        <v>0.237277723</v>
      </c>
    </row>
    <row r="602" spans="1:55" x14ac:dyDescent="0.25">
      <c r="A602" s="111">
        <v>597</v>
      </c>
      <c r="B602">
        <v>0.2365323194</v>
      </c>
      <c r="C602" s="49">
        <f t="shared" si="30"/>
        <v>2</v>
      </c>
      <c r="D602" s="111">
        <v>597</v>
      </c>
      <c r="E602" s="109">
        <f t="shared" si="31"/>
        <v>0.2365323194</v>
      </c>
      <c r="BC602" s="109">
        <f t="shared" si="29"/>
        <v>0.2365323194</v>
      </c>
    </row>
    <row r="603" spans="1:55" x14ac:dyDescent="0.25">
      <c r="A603" s="111">
        <v>598</v>
      </c>
      <c r="B603">
        <v>0.2357870276</v>
      </c>
      <c r="C603" s="49">
        <f t="shared" si="30"/>
        <v>2</v>
      </c>
      <c r="D603" s="111">
        <v>598</v>
      </c>
      <c r="E603" s="109">
        <f t="shared" si="31"/>
        <v>0.2357870276</v>
      </c>
      <c r="BC603" s="109">
        <f t="shared" si="29"/>
        <v>0.2357870276</v>
      </c>
    </row>
    <row r="604" spans="1:55" x14ac:dyDescent="0.25">
      <c r="A604" s="111">
        <v>599</v>
      </c>
      <c r="B604">
        <v>0.23504187579999899</v>
      </c>
      <c r="C604" s="49">
        <f t="shared" si="30"/>
        <v>2</v>
      </c>
      <c r="D604" s="111">
        <v>599</v>
      </c>
      <c r="E604" s="109">
        <f t="shared" si="31"/>
        <v>0.23504187579999899</v>
      </c>
      <c r="BC604" s="109">
        <f t="shared" si="29"/>
        <v>0.23504187579999899</v>
      </c>
    </row>
    <row r="605" spans="1:55" x14ac:dyDescent="0.25">
      <c r="A605" s="111">
        <v>600</v>
      </c>
      <c r="B605">
        <v>0.2342968922</v>
      </c>
      <c r="C605" s="49">
        <f t="shared" si="30"/>
        <v>2</v>
      </c>
      <c r="D605" s="111">
        <v>600</v>
      </c>
      <c r="E605" s="109">
        <f t="shared" si="31"/>
        <v>0.2342968922</v>
      </c>
      <c r="BC605" s="109">
        <f t="shared" si="29"/>
        <v>0.2342968922</v>
      </c>
    </row>
    <row r="606" spans="1:55" x14ac:dyDescent="0.25">
      <c r="A606" s="111">
        <v>601</v>
      </c>
      <c r="B606">
        <v>0.2335521042</v>
      </c>
      <c r="C606" s="49">
        <f t="shared" si="30"/>
        <v>2</v>
      </c>
      <c r="D606" s="111">
        <v>601</v>
      </c>
      <c r="E606" s="109">
        <f t="shared" si="31"/>
        <v>0.2335521042</v>
      </c>
      <c r="BC606" s="109">
        <f t="shared" si="29"/>
        <v>0.2335521042</v>
      </c>
    </row>
    <row r="607" spans="1:55" x14ac:dyDescent="0.25">
      <c r="A607" s="111">
        <v>602</v>
      </c>
      <c r="B607">
        <v>0.23280753899999901</v>
      </c>
      <c r="C607" s="49">
        <f t="shared" si="30"/>
        <v>2</v>
      </c>
      <c r="D607" s="111">
        <v>602</v>
      </c>
      <c r="E607" s="109">
        <f t="shared" si="31"/>
        <v>0.23280753899999901</v>
      </c>
      <c r="BC607" s="109">
        <f t="shared" si="29"/>
        <v>0.23280753899999901</v>
      </c>
    </row>
    <row r="608" spans="1:55" x14ac:dyDescent="0.25">
      <c r="A608" s="111">
        <v>603</v>
      </c>
      <c r="B608">
        <v>0.23206322359999901</v>
      </c>
      <c r="C608" s="49">
        <f t="shared" si="30"/>
        <v>2</v>
      </c>
      <c r="D608" s="111">
        <v>603</v>
      </c>
      <c r="E608" s="109">
        <f t="shared" si="31"/>
        <v>0.23206322359999901</v>
      </c>
      <c r="BC608" s="109">
        <f t="shared" si="29"/>
        <v>0.23206322359999901</v>
      </c>
    </row>
    <row r="609" spans="1:55" x14ac:dyDescent="0.25">
      <c r="A609" s="111">
        <v>604</v>
      </c>
      <c r="B609">
        <v>0.23131918439999999</v>
      </c>
      <c r="C609" s="49">
        <f t="shared" si="30"/>
        <v>2</v>
      </c>
      <c r="D609" s="111">
        <v>604</v>
      </c>
      <c r="E609" s="109">
        <f t="shared" si="31"/>
        <v>0.23131918439999999</v>
      </c>
      <c r="BC609" s="109">
        <f t="shared" si="29"/>
        <v>0.23131918439999999</v>
      </c>
    </row>
    <row r="610" spans="1:55" x14ac:dyDescent="0.25">
      <c r="A610" s="111">
        <v>605</v>
      </c>
      <c r="B610">
        <v>0.23057544759999901</v>
      </c>
      <c r="C610" s="49">
        <f t="shared" si="30"/>
        <v>2</v>
      </c>
      <c r="D610" s="111">
        <v>605</v>
      </c>
      <c r="E610" s="109">
        <f t="shared" si="31"/>
        <v>0.23057544759999901</v>
      </c>
      <c r="BC610" s="109">
        <f t="shared" si="29"/>
        <v>0.23057544759999901</v>
      </c>
    </row>
    <row r="611" spans="1:55" x14ac:dyDescent="0.25">
      <c r="A611" s="111">
        <v>606</v>
      </c>
      <c r="B611">
        <v>0.22983203939999899</v>
      </c>
      <c r="C611" s="49">
        <f t="shared" si="30"/>
        <v>2</v>
      </c>
      <c r="D611" s="111">
        <v>606</v>
      </c>
      <c r="E611" s="109">
        <f t="shared" si="31"/>
        <v>0.22983203939999899</v>
      </c>
      <c r="BC611" s="109">
        <f t="shared" si="29"/>
        <v>0.22983203939999899</v>
      </c>
    </row>
    <row r="612" spans="1:55" x14ac:dyDescent="0.25">
      <c r="A612" s="111">
        <v>607</v>
      </c>
      <c r="B612">
        <v>0.22908898479999901</v>
      </c>
      <c r="C612" s="49">
        <f t="shared" si="30"/>
        <v>2</v>
      </c>
      <c r="D612" s="111">
        <v>607</v>
      </c>
      <c r="E612" s="109">
        <f t="shared" si="31"/>
        <v>0.22908898479999901</v>
      </c>
      <c r="BC612" s="109">
        <f t="shared" si="29"/>
        <v>0.22908898479999901</v>
      </c>
    </row>
    <row r="613" spans="1:55" x14ac:dyDescent="0.25">
      <c r="A613" s="111">
        <v>608</v>
      </c>
      <c r="B613">
        <v>0.22834630959999999</v>
      </c>
      <c r="C613" s="49">
        <f t="shared" si="30"/>
        <v>2</v>
      </c>
      <c r="D613" s="111">
        <v>608</v>
      </c>
      <c r="E613" s="109">
        <f t="shared" si="31"/>
        <v>0.22834630959999999</v>
      </c>
      <c r="BC613" s="109">
        <f t="shared" si="29"/>
        <v>0.22834630959999999</v>
      </c>
    </row>
    <row r="614" spans="1:55" x14ac:dyDescent="0.25">
      <c r="A614" s="111">
        <v>609</v>
      </c>
      <c r="B614">
        <v>0.2276040386</v>
      </c>
      <c r="C614" s="49">
        <f t="shared" si="30"/>
        <v>2</v>
      </c>
      <c r="D614" s="111">
        <v>609</v>
      </c>
      <c r="E614" s="109">
        <f t="shared" si="31"/>
        <v>0.2276040386</v>
      </c>
      <c r="BC614" s="109">
        <f t="shared" si="29"/>
        <v>0.2276040386</v>
      </c>
    </row>
    <row r="615" spans="1:55" x14ac:dyDescent="0.25">
      <c r="A615" s="111">
        <v>610</v>
      </c>
      <c r="B615">
        <v>0.22686219599999999</v>
      </c>
      <c r="C615" s="49">
        <f t="shared" si="30"/>
        <v>2</v>
      </c>
      <c r="D615" s="111">
        <v>610</v>
      </c>
      <c r="E615" s="109">
        <f t="shared" si="31"/>
        <v>0.22686219599999999</v>
      </c>
      <c r="BC615" s="109">
        <f t="shared" si="29"/>
        <v>0.22686219599999999</v>
      </c>
    </row>
    <row r="616" spans="1:55" x14ac:dyDescent="0.25">
      <c r="A616" s="111">
        <v>611</v>
      </c>
      <c r="B616">
        <v>0.226120806599999</v>
      </c>
      <c r="C616" s="49">
        <f t="shared" si="30"/>
        <v>2</v>
      </c>
      <c r="D616" s="111">
        <v>611</v>
      </c>
      <c r="E616" s="109">
        <f t="shared" si="31"/>
        <v>0.226120806599999</v>
      </c>
      <c r="BC616" s="109">
        <f t="shared" si="29"/>
        <v>0.226120806599999</v>
      </c>
    </row>
    <row r="617" spans="1:55" x14ac:dyDescent="0.25">
      <c r="A617" s="111">
        <v>612</v>
      </c>
      <c r="B617">
        <v>0.225379894</v>
      </c>
      <c r="C617" s="49">
        <f t="shared" si="30"/>
        <v>2</v>
      </c>
      <c r="D617" s="111">
        <v>612</v>
      </c>
      <c r="E617" s="109">
        <f t="shared" si="31"/>
        <v>0.225379894</v>
      </c>
      <c r="BC617" s="109">
        <f t="shared" si="29"/>
        <v>0.225379894</v>
      </c>
    </row>
    <row r="618" spans="1:55" x14ac:dyDescent="0.25">
      <c r="A618" s="111">
        <v>613</v>
      </c>
      <c r="B618">
        <v>0.224639482</v>
      </c>
      <c r="C618" s="49">
        <f t="shared" si="30"/>
        <v>2</v>
      </c>
      <c r="D618" s="111">
        <v>613</v>
      </c>
      <c r="E618" s="109">
        <f t="shared" si="31"/>
        <v>0.224639482</v>
      </c>
      <c r="BC618" s="109">
        <f t="shared" si="29"/>
        <v>0.224639482</v>
      </c>
    </row>
    <row r="619" spans="1:55" x14ac:dyDescent="0.25">
      <c r="A619" s="111">
        <v>614</v>
      </c>
      <c r="B619">
        <v>0.22389959399999901</v>
      </c>
      <c r="C619" s="49">
        <f t="shared" si="30"/>
        <v>2</v>
      </c>
      <c r="D619" s="111">
        <v>614</v>
      </c>
      <c r="E619" s="109">
        <f t="shared" si="31"/>
        <v>0.22389959399999901</v>
      </c>
      <c r="BC619" s="109">
        <f t="shared" si="29"/>
        <v>0.22389959399999901</v>
      </c>
    </row>
    <row r="620" spans="1:55" x14ac:dyDescent="0.25">
      <c r="A620" s="111">
        <v>615</v>
      </c>
      <c r="B620">
        <v>0.223160253</v>
      </c>
      <c r="C620" s="49">
        <f t="shared" si="30"/>
        <v>2</v>
      </c>
      <c r="D620" s="111">
        <v>615</v>
      </c>
      <c r="E620" s="109">
        <f t="shared" si="31"/>
        <v>0.223160253</v>
      </c>
      <c r="BC620" s="109">
        <f t="shared" si="29"/>
        <v>0.223160253</v>
      </c>
    </row>
    <row r="621" spans="1:55" x14ac:dyDescent="0.25">
      <c r="A621" s="111">
        <v>616</v>
      </c>
      <c r="B621">
        <v>0.222421481599999</v>
      </c>
      <c r="C621" s="49">
        <f t="shared" si="30"/>
        <v>2</v>
      </c>
      <c r="D621" s="111">
        <v>616</v>
      </c>
      <c r="E621" s="109">
        <f t="shared" si="31"/>
        <v>0.222421481599999</v>
      </c>
      <c r="BC621" s="109">
        <f t="shared" si="29"/>
        <v>0.222421481599999</v>
      </c>
    </row>
    <row r="622" spans="1:55" x14ac:dyDescent="0.25">
      <c r="A622" s="111">
        <v>617</v>
      </c>
      <c r="B622">
        <v>0.221683302399999</v>
      </c>
      <c r="C622" s="49">
        <f t="shared" si="30"/>
        <v>2</v>
      </c>
      <c r="D622" s="111">
        <v>617</v>
      </c>
      <c r="E622" s="109">
        <f t="shared" si="31"/>
        <v>0.221683302399999</v>
      </c>
      <c r="BC622" s="109">
        <f t="shared" si="29"/>
        <v>0.221683302399999</v>
      </c>
    </row>
    <row r="623" spans="1:55" x14ac:dyDescent="0.25">
      <c r="A623" s="111">
        <v>618</v>
      </c>
      <c r="B623">
        <v>0.22094573740000001</v>
      </c>
      <c r="C623" s="49">
        <f t="shared" si="30"/>
        <v>2</v>
      </c>
      <c r="D623" s="111">
        <v>618</v>
      </c>
      <c r="E623" s="109">
        <f t="shared" si="31"/>
        <v>0.22094573740000001</v>
      </c>
      <c r="BC623" s="109">
        <f t="shared" si="29"/>
        <v>0.22094573740000001</v>
      </c>
    </row>
    <row r="624" spans="1:55" x14ac:dyDescent="0.25">
      <c r="A624" s="111">
        <v>619</v>
      </c>
      <c r="B624">
        <v>0.2202088086</v>
      </c>
      <c r="C624" s="49">
        <f t="shared" si="30"/>
        <v>2</v>
      </c>
      <c r="D624" s="111">
        <v>619</v>
      </c>
      <c r="E624" s="109">
        <f t="shared" si="31"/>
        <v>0.2202088086</v>
      </c>
      <c r="BC624" s="109">
        <f t="shared" si="29"/>
        <v>0.2202088086</v>
      </c>
    </row>
    <row r="625" spans="1:55" x14ac:dyDescent="0.25">
      <c r="A625" s="111">
        <v>620</v>
      </c>
      <c r="B625">
        <v>0.219472537399999</v>
      </c>
      <c r="C625" s="49">
        <f t="shared" si="30"/>
        <v>2</v>
      </c>
      <c r="D625" s="111">
        <v>620</v>
      </c>
      <c r="E625" s="109">
        <f t="shared" si="31"/>
        <v>0.219472537399999</v>
      </c>
      <c r="BC625" s="109">
        <f t="shared" si="29"/>
        <v>0.219472537399999</v>
      </c>
    </row>
    <row r="626" spans="1:55" x14ac:dyDescent="0.25">
      <c r="A626" s="111">
        <v>621</v>
      </c>
      <c r="B626">
        <v>0.2187369452</v>
      </c>
      <c r="C626" s="49">
        <f t="shared" si="30"/>
        <v>2</v>
      </c>
      <c r="D626" s="111">
        <v>621</v>
      </c>
      <c r="E626" s="109">
        <f t="shared" si="31"/>
        <v>0.2187369452</v>
      </c>
      <c r="BC626" s="109">
        <f t="shared" si="29"/>
        <v>0.2187369452</v>
      </c>
    </row>
    <row r="627" spans="1:55" x14ac:dyDescent="0.25">
      <c r="A627" s="111">
        <v>622</v>
      </c>
      <c r="B627">
        <v>0.21800205279999901</v>
      </c>
      <c r="C627" s="49">
        <f t="shared" si="30"/>
        <v>2</v>
      </c>
      <c r="D627" s="111">
        <v>622</v>
      </c>
      <c r="E627" s="109">
        <f t="shared" si="31"/>
        <v>0.21800205279999901</v>
      </c>
      <c r="BC627" s="109">
        <f t="shared" si="29"/>
        <v>0.21800205279999901</v>
      </c>
    </row>
    <row r="628" spans="1:55" x14ac:dyDescent="0.25">
      <c r="A628" s="111">
        <v>623</v>
      </c>
      <c r="B628">
        <v>0.21726788079999901</v>
      </c>
      <c r="C628" s="49">
        <f t="shared" si="30"/>
        <v>2</v>
      </c>
      <c r="D628" s="111">
        <v>623</v>
      </c>
      <c r="E628" s="109">
        <f t="shared" si="31"/>
        <v>0.21726788079999901</v>
      </c>
      <c r="BC628" s="109">
        <f t="shared" si="29"/>
        <v>0.21726788079999901</v>
      </c>
    </row>
    <row r="629" spans="1:55" x14ac:dyDescent="0.25">
      <c r="A629" s="111">
        <v>624</v>
      </c>
      <c r="B629">
        <v>0.21653444999999999</v>
      </c>
      <c r="C629" s="49">
        <f t="shared" si="30"/>
        <v>2</v>
      </c>
      <c r="D629" s="111">
        <v>624</v>
      </c>
      <c r="E629" s="109">
        <f t="shared" si="31"/>
        <v>0.21653444999999999</v>
      </c>
      <c r="BC629" s="109">
        <f t="shared" si="29"/>
        <v>0.21653444999999999</v>
      </c>
    </row>
    <row r="630" spans="1:55" x14ac:dyDescent="0.25">
      <c r="A630" s="111">
        <v>625</v>
      </c>
      <c r="B630">
        <v>0.215801779999999</v>
      </c>
      <c r="C630" s="49">
        <f t="shared" si="30"/>
        <v>2</v>
      </c>
      <c r="D630" s="111">
        <v>625</v>
      </c>
      <c r="E630" s="109">
        <f t="shared" si="31"/>
        <v>0.215801779999999</v>
      </c>
      <c r="BC630" s="109">
        <f t="shared" si="29"/>
        <v>0.215801779999999</v>
      </c>
    </row>
    <row r="631" spans="1:55" x14ac:dyDescent="0.25">
      <c r="A631" s="111">
        <v>626</v>
      </c>
      <c r="B631">
        <v>0.2150698912</v>
      </c>
      <c r="C631" s="49">
        <f t="shared" si="30"/>
        <v>2</v>
      </c>
      <c r="D631" s="111">
        <v>626</v>
      </c>
      <c r="E631" s="109">
        <f t="shared" si="31"/>
        <v>0.2150698912</v>
      </c>
      <c r="BC631" s="109">
        <f t="shared" si="29"/>
        <v>0.2150698912</v>
      </c>
    </row>
    <row r="632" spans="1:55" x14ac:dyDescent="0.25">
      <c r="A632" s="111">
        <v>627</v>
      </c>
      <c r="B632">
        <v>0.21433880259999999</v>
      </c>
      <c r="C632" s="49">
        <f t="shared" si="30"/>
        <v>2</v>
      </c>
      <c r="D632" s="111">
        <v>627</v>
      </c>
      <c r="E632" s="109">
        <f t="shared" si="31"/>
        <v>0.21433880259999999</v>
      </c>
      <c r="BC632" s="109">
        <f t="shared" si="29"/>
        <v>0.21433880259999999</v>
      </c>
    </row>
    <row r="633" spans="1:55" x14ac:dyDescent="0.25">
      <c r="A633" s="111">
        <v>628</v>
      </c>
      <c r="B633">
        <v>0.213608533799999</v>
      </c>
      <c r="C633" s="49">
        <f t="shared" si="30"/>
        <v>2</v>
      </c>
      <c r="D633" s="111">
        <v>628</v>
      </c>
      <c r="E633" s="109">
        <f t="shared" si="31"/>
        <v>0.213608533799999</v>
      </c>
      <c r="BC633" s="109">
        <f t="shared" si="29"/>
        <v>0.213608533799999</v>
      </c>
    </row>
    <row r="634" spans="1:55" x14ac:dyDescent="0.25">
      <c r="A634" s="111">
        <v>629</v>
      </c>
      <c r="B634">
        <v>0.21287910359999901</v>
      </c>
      <c r="C634" s="49">
        <f t="shared" si="30"/>
        <v>2</v>
      </c>
      <c r="D634" s="111">
        <v>629</v>
      </c>
      <c r="E634" s="109">
        <f t="shared" si="31"/>
        <v>0.21287910359999901</v>
      </c>
      <c r="BC634" s="109">
        <f t="shared" si="29"/>
        <v>0.21287910359999901</v>
      </c>
    </row>
    <row r="635" spans="1:55" x14ac:dyDescent="0.25">
      <c r="A635" s="111">
        <v>630</v>
      </c>
      <c r="B635">
        <v>0.212150530999999</v>
      </c>
      <c r="C635" s="49">
        <f t="shared" si="30"/>
        <v>2</v>
      </c>
      <c r="D635" s="111">
        <v>630</v>
      </c>
      <c r="E635" s="109">
        <f t="shared" si="31"/>
        <v>0.212150530999999</v>
      </c>
      <c r="BC635" s="109">
        <f t="shared" si="29"/>
        <v>0.212150530999999</v>
      </c>
    </row>
    <row r="636" spans="1:55" x14ac:dyDescent="0.25">
      <c r="A636" s="111">
        <v>631</v>
      </c>
      <c r="B636">
        <v>0.21142283439999901</v>
      </c>
      <c r="C636" s="49">
        <f t="shared" si="30"/>
        <v>2</v>
      </c>
      <c r="D636" s="111">
        <v>631</v>
      </c>
      <c r="E636" s="109">
        <f t="shared" si="31"/>
        <v>0.21142283439999901</v>
      </c>
      <c r="BC636" s="109">
        <f t="shared" si="29"/>
        <v>0.21142283439999901</v>
      </c>
    </row>
    <row r="637" spans="1:55" x14ac:dyDescent="0.25">
      <c r="A637" s="111">
        <v>632</v>
      </c>
      <c r="B637">
        <v>0.21069603179999999</v>
      </c>
      <c r="C637" s="49">
        <f t="shared" si="30"/>
        <v>2</v>
      </c>
      <c r="D637" s="111">
        <v>632</v>
      </c>
      <c r="E637" s="109">
        <f t="shared" si="31"/>
        <v>0.21069603179999999</v>
      </c>
      <c r="BC637" s="109">
        <f t="shared" si="29"/>
        <v>0.21069603179999999</v>
      </c>
    </row>
    <row r="638" spans="1:55" x14ac:dyDescent="0.25">
      <c r="A638" s="111">
        <v>633</v>
      </c>
      <c r="B638">
        <v>0.20997014119999999</v>
      </c>
      <c r="C638" s="49">
        <f t="shared" si="30"/>
        <v>2</v>
      </c>
      <c r="D638" s="111">
        <v>633</v>
      </c>
      <c r="E638" s="109">
        <f t="shared" si="31"/>
        <v>0.20997014119999999</v>
      </c>
      <c r="BC638" s="109">
        <f t="shared" si="29"/>
        <v>0.20997014119999999</v>
      </c>
    </row>
    <row r="639" spans="1:55" x14ac:dyDescent="0.25">
      <c r="A639" s="111">
        <v>634</v>
      </c>
      <c r="B639">
        <v>0.2092451806</v>
      </c>
      <c r="C639" s="49">
        <f t="shared" si="30"/>
        <v>2</v>
      </c>
      <c r="D639" s="111">
        <v>634</v>
      </c>
      <c r="E639" s="109">
        <f t="shared" si="31"/>
        <v>0.2092451806</v>
      </c>
      <c r="BC639" s="109">
        <f t="shared" si="29"/>
        <v>0.2092451806</v>
      </c>
    </row>
    <row r="640" spans="1:55" x14ac:dyDescent="0.25">
      <c r="A640" s="111">
        <v>635</v>
      </c>
      <c r="B640">
        <v>0.20852116699999901</v>
      </c>
      <c r="C640" s="49">
        <f t="shared" si="30"/>
        <v>2</v>
      </c>
      <c r="D640" s="111">
        <v>635</v>
      </c>
      <c r="E640" s="109">
        <f t="shared" si="31"/>
        <v>0.20852116699999901</v>
      </c>
      <c r="BC640" s="109">
        <f t="shared" si="29"/>
        <v>0.20852116699999901</v>
      </c>
    </row>
    <row r="641" spans="1:55" x14ac:dyDescent="0.25">
      <c r="A641" s="111">
        <v>636</v>
      </c>
      <c r="B641">
        <v>0.20779811779999999</v>
      </c>
      <c r="C641" s="49">
        <f t="shared" si="30"/>
        <v>2</v>
      </c>
      <c r="D641" s="111">
        <v>636</v>
      </c>
      <c r="E641" s="109">
        <f t="shared" si="31"/>
        <v>0.20779811779999999</v>
      </c>
      <c r="BC641" s="109">
        <f t="shared" si="29"/>
        <v>0.20779811779999999</v>
      </c>
    </row>
    <row r="642" spans="1:55" x14ac:dyDescent="0.25">
      <c r="A642" s="111">
        <v>637</v>
      </c>
      <c r="B642">
        <v>0.207076049799999</v>
      </c>
      <c r="C642" s="49">
        <f t="shared" si="30"/>
        <v>2</v>
      </c>
      <c r="D642" s="111">
        <v>637</v>
      </c>
      <c r="E642" s="109">
        <f t="shared" si="31"/>
        <v>0.207076049799999</v>
      </c>
      <c r="BC642" s="109">
        <f t="shared" si="29"/>
        <v>0.207076049799999</v>
      </c>
    </row>
    <row r="643" spans="1:55" x14ac:dyDescent="0.25">
      <c r="A643" s="111">
        <v>638</v>
      </c>
      <c r="B643">
        <v>0.20635497999999899</v>
      </c>
      <c r="C643" s="49">
        <f t="shared" si="30"/>
        <v>2</v>
      </c>
      <c r="D643" s="111">
        <v>638</v>
      </c>
      <c r="E643" s="109">
        <f t="shared" si="31"/>
        <v>0.20635497999999899</v>
      </c>
      <c r="BC643" s="109">
        <f t="shared" si="29"/>
        <v>0.20635497999999899</v>
      </c>
    </row>
    <row r="644" spans="1:55" x14ac:dyDescent="0.25">
      <c r="A644" s="111">
        <v>639</v>
      </c>
      <c r="B644">
        <v>0.20563492419999899</v>
      </c>
      <c r="C644" s="49">
        <f t="shared" si="30"/>
        <v>2</v>
      </c>
      <c r="D644" s="111">
        <v>639</v>
      </c>
      <c r="E644" s="109">
        <f t="shared" si="31"/>
        <v>0.20563492419999899</v>
      </c>
      <c r="BC644" s="109">
        <f t="shared" si="29"/>
        <v>0.20563492419999899</v>
      </c>
    </row>
    <row r="645" spans="1:55" x14ac:dyDescent="0.25">
      <c r="A645" s="111">
        <v>640</v>
      </c>
      <c r="B645">
        <v>0.2049158992</v>
      </c>
      <c r="C645" s="49">
        <f t="shared" si="30"/>
        <v>2</v>
      </c>
      <c r="D645" s="111">
        <v>640</v>
      </c>
      <c r="E645" s="109">
        <f t="shared" si="31"/>
        <v>0.2049158992</v>
      </c>
      <c r="BC645" s="109">
        <f t="shared" ref="BC645:BC708" si="32">B645</f>
        <v>0.2049158992</v>
      </c>
    </row>
    <row r="646" spans="1:55" x14ac:dyDescent="0.25">
      <c r="A646" s="111">
        <v>641</v>
      </c>
      <c r="B646">
        <v>0.20419792039999901</v>
      </c>
      <c r="C646" s="49">
        <f t="shared" ref="C646:C709" si="33">IF(ROW()-$C$4&lt;=$C$2,1,2)</f>
        <v>2</v>
      </c>
      <c r="D646" s="111">
        <v>641</v>
      </c>
      <c r="E646" s="109">
        <f t="shared" ref="E646:E709" si="34">B646</f>
        <v>0.20419792039999901</v>
      </c>
      <c r="BC646" s="109">
        <f t="shared" si="32"/>
        <v>0.20419792039999901</v>
      </c>
    </row>
    <row r="647" spans="1:55" x14ac:dyDescent="0.25">
      <c r="A647" s="111">
        <v>642</v>
      </c>
      <c r="B647">
        <v>0.20348100399999999</v>
      </c>
      <c r="C647" s="49">
        <f t="shared" si="33"/>
        <v>2</v>
      </c>
      <c r="D647" s="111">
        <v>642</v>
      </c>
      <c r="E647" s="109">
        <f t="shared" si="34"/>
        <v>0.20348100399999999</v>
      </c>
      <c r="BC647" s="109">
        <f t="shared" si="32"/>
        <v>0.20348100399999999</v>
      </c>
    </row>
    <row r="648" spans="1:55" x14ac:dyDescent="0.25">
      <c r="A648" s="111">
        <v>643</v>
      </c>
      <c r="B648">
        <v>0.202765165</v>
      </c>
      <c r="C648" s="49">
        <f t="shared" si="33"/>
        <v>2</v>
      </c>
      <c r="D648" s="111">
        <v>643</v>
      </c>
      <c r="E648" s="109">
        <f t="shared" si="34"/>
        <v>0.202765165</v>
      </c>
      <c r="BC648" s="109">
        <f t="shared" si="32"/>
        <v>0.202765165</v>
      </c>
    </row>
    <row r="649" spans="1:55" x14ac:dyDescent="0.25">
      <c r="A649" s="111">
        <v>644</v>
      </c>
      <c r="B649">
        <v>0.202050418599999</v>
      </c>
      <c r="C649" s="49">
        <f t="shared" si="33"/>
        <v>2</v>
      </c>
      <c r="D649" s="111">
        <v>644</v>
      </c>
      <c r="E649" s="109">
        <f t="shared" si="34"/>
        <v>0.202050418599999</v>
      </c>
      <c r="BC649" s="109">
        <f t="shared" si="32"/>
        <v>0.202050418599999</v>
      </c>
    </row>
    <row r="650" spans="1:55" x14ac:dyDescent="0.25">
      <c r="A650" s="111">
        <v>645</v>
      </c>
      <c r="B650">
        <v>0.20133678019999901</v>
      </c>
      <c r="C650" s="49">
        <f t="shared" si="33"/>
        <v>2</v>
      </c>
      <c r="D650" s="111">
        <v>645</v>
      </c>
      <c r="E650" s="109">
        <f t="shared" si="34"/>
        <v>0.20133678019999901</v>
      </c>
      <c r="BC650" s="109">
        <f t="shared" si="32"/>
        <v>0.20133678019999901</v>
      </c>
    </row>
    <row r="651" spans="1:55" x14ac:dyDescent="0.25">
      <c r="A651" s="111">
        <v>646</v>
      </c>
      <c r="B651">
        <v>0.20062426420000001</v>
      </c>
      <c r="C651" s="49">
        <f t="shared" si="33"/>
        <v>2</v>
      </c>
      <c r="D651" s="111">
        <v>646</v>
      </c>
      <c r="E651" s="109">
        <f t="shared" si="34"/>
        <v>0.20062426420000001</v>
      </c>
      <c r="BC651" s="109">
        <f t="shared" si="32"/>
        <v>0.20062426420000001</v>
      </c>
    </row>
    <row r="652" spans="1:55" x14ac:dyDescent="0.25">
      <c r="A652" s="111">
        <v>647</v>
      </c>
      <c r="B652">
        <v>0.19991288505999999</v>
      </c>
      <c r="C652" s="49">
        <f t="shared" si="33"/>
        <v>2</v>
      </c>
      <c r="D652" s="111">
        <v>647</v>
      </c>
      <c r="E652" s="109">
        <f t="shared" si="34"/>
        <v>0.19991288505999999</v>
      </c>
      <c r="BC652" s="109">
        <f t="shared" si="32"/>
        <v>0.19991288505999999</v>
      </c>
    </row>
    <row r="653" spans="1:55" x14ac:dyDescent="0.25">
      <c r="A653" s="111">
        <v>648</v>
      </c>
      <c r="B653">
        <v>0.199202657239999</v>
      </c>
      <c r="C653" s="49">
        <f t="shared" si="33"/>
        <v>2</v>
      </c>
      <c r="D653" s="111">
        <v>648</v>
      </c>
      <c r="E653" s="109">
        <f t="shared" si="34"/>
        <v>0.199202657239999</v>
      </c>
      <c r="BC653" s="109">
        <f t="shared" si="32"/>
        <v>0.199202657239999</v>
      </c>
    </row>
    <row r="654" spans="1:55" x14ac:dyDescent="0.25">
      <c r="A654" s="111">
        <v>649</v>
      </c>
      <c r="B654">
        <v>0.198493594719999</v>
      </c>
      <c r="C654" s="49">
        <f t="shared" si="33"/>
        <v>2</v>
      </c>
      <c r="D654" s="111">
        <v>649</v>
      </c>
      <c r="E654" s="109">
        <f t="shared" si="34"/>
        <v>0.198493594719999</v>
      </c>
      <c r="BC654" s="109">
        <f t="shared" si="32"/>
        <v>0.198493594719999</v>
      </c>
    </row>
    <row r="655" spans="1:55" x14ac:dyDescent="0.25">
      <c r="A655" s="111">
        <v>650</v>
      </c>
      <c r="B655">
        <v>0.197785711299999</v>
      </c>
      <c r="C655" s="49">
        <f t="shared" si="33"/>
        <v>2</v>
      </c>
      <c r="D655" s="111">
        <v>650</v>
      </c>
      <c r="E655" s="109">
        <f t="shared" si="34"/>
        <v>0.197785711299999</v>
      </c>
      <c r="BC655" s="109">
        <f t="shared" si="32"/>
        <v>0.197785711299999</v>
      </c>
    </row>
    <row r="656" spans="1:55" x14ac:dyDescent="0.25">
      <c r="A656" s="111">
        <v>651</v>
      </c>
      <c r="B656">
        <v>0.19707902059999999</v>
      </c>
      <c r="C656" s="49">
        <f t="shared" si="33"/>
        <v>2</v>
      </c>
      <c r="D656" s="111">
        <v>651</v>
      </c>
      <c r="E656" s="109">
        <f t="shared" si="34"/>
        <v>0.19707902059999999</v>
      </c>
      <c r="BC656" s="109">
        <f t="shared" si="32"/>
        <v>0.19707902059999999</v>
      </c>
    </row>
    <row r="657" spans="1:55" x14ac:dyDescent="0.25">
      <c r="A657" s="111">
        <v>652</v>
      </c>
      <c r="B657">
        <v>0.19637353599999999</v>
      </c>
      <c r="C657" s="49">
        <f t="shared" si="33"/>
        <v>2</v>
      </c>
      <c r="D657" s="111">
        <v>652</v>
      </c>
      <c r="E657" s="109">
        <f t="shared" si="34"/>
        <v>0.19637353599999999</v>
      </c>
      <c r="BC657" s="109">
        <f t="shared" si="32"/>
        <v>0.19637353599999999</v>
      </c>
    </row>
    <row r="658" spans="1:55" x14ac:dyDescent="0.25">
      <c r="A658" s="111">
        <v>653</v>
      </c>
      <c r="B658">
        <v>0.19566927065999901</v>
      </c>
      <c r="C658" s="49">
        <f t="shared" si="33"/>
        <v>2</v>
      </c>
      <c r="D658" s="111">
        <v>653</v>
      </c>
      <c r="E658" s="109">
        <f t="shared" si="34"/>
        <v>0.19566927065999901</v>
      </c>
      <c r="BC658" s="109">
        <f t="shared" si="32"/>
        <v>0.19566927065999901</v>
      </c>
    </row>
    <row r="659" spans="1:55" x14ac:dyDescent="0.25">
      <c r="A659" s="111">
        <v>654</v>
      </c>
      <c r="B659">
        <v>0.19496623752</v>
      </c>
      <c r="C659" s="49">
        <f t="shared" si="33"/>
        <v>2</v>
      </c>
      <c r="D659" s="111">
        <v>654</v>
      </c>
      <c r="E659" s="109">
        <f t="shared" si="34"/>
        <v>0.19496623752</v>
      </c>
      <c r="BC659" s="109">
        <f t="shared" si="32"/>
        <v>0.19496623752</v>
      </c>
    </row>
    <row r="660" spans="1:55" x14ac:dyDescent="0.25">
      <c r="A660" s="111">
        <v>655</v>
      </c>
      <c r="B660">
        <v>0.19426444931999901</v>
      </c>
      <c r="C660" s="49">
        <f t="shared" si="33"/>
        <v>2</v>
      </c>
      <c r="D660" s="111">
        <v>655</v>
      </c>
      <c r="E660" s="109">
        <f t="shared" si="34"/>
        <v>0.19426444931999901</v>
      </c>
      <c r="BC660" s="109">
        <f t="shared" si="32"/>
        <v>0.19426444931999901</v>
      </c>
    </row>
    <row r="661" spans="1:55" x14ac:dyDescent="0.25">
      <c r="A661" s="111">
        <v>656</v>
      </c>
      <c r="B661">
        <v>0.19356391855999999</v>
      </c>
      <c r="C661" s="49">
        <f t="shared" si="33"/>
        <v>2</v>
      </c>
      <c r="D661" s="111">
        <v>656</v>
      </c>
      <c r="E661" s="109">
        <f t="shared" si="34"/>
        <v>0.19356391855999999</v>
      </c>
      <c r="BC661" s="109">
        <f t="shared" si="32"/>
        <v>0.19356391855999999</v>
      </c>
    </row>
    <row r="662" spans="1:55" x14ac:dyDescent="0.25">
      <c r="A662" s="111">
        <v>657</v>
      </c>
      <c r="B662">
        <v>0.19286465756000001</v>
      </c>
      <c r="C662" s="49">
        <f t="shared" si="33"/>
        <v>2</v>
      </c>
      <c r="D662" s="111">
        <v>657</v>
      </c>
      <c r="E662" s="109">
        <f t="shared" si="34"/>
        <v>0.19286465756000001</v>
      </c>
      <c r="BC662" s="109">
        <f t="shared" si="32"/>
        <v>0.19286465756000001</v>
      </c>
    </row>
    <row r="663" spans="1:55" x14ac:dyDescent="0.25">
      <c r="A663" s="111">
        <v>658</v>
      </c>
      <c r="B663">
        <v>0.19216667843999999</v>
      </c>
      <c r="C663" s="49">
        <f t="shared" si="33"/>
        <v>2</v>
      </c>
      <c r="D663" s="111">
        <v>658</v>
      </c>
      <c r="E663" s="109">
        <f t="shared" si="34"/>
        <v>0.19216667843999999</v>
      </c>
      <c r="BC663" s="109">
        <f t="shared" si="32"/>
        <v>0.19216667843999999</v>
      </c>
    </row>
    <row r="664" spans="1:55" x14ac:dyDescent="0.25">
      <c r="A664" s="111">
        <v>659</v>
      </c>
      <c r="B664">
        <v>0.19146999306000001</v>
      </c>
      <c r="C664" s="49">
        <f t="shared" si="33"/>
        <v>2</v>
      </c>
      <c r="D664" s="111">
        <v>659</v>
      </c>
      <c r="E664" s="109">
        <f t="shared" si="34"/>
        <v>0.19146999306000001</v>
      </c>
      <c r="BC664" s="109">
        <f t="shared" si="32"/>
        <v>0.19146999306000001</v>
      </c>
    </row>
    <row r="665" spans="1:55" x14ac:dyDescent="0.25">
      <c r="A665" s="111">
        <v>660</v>
      </c>
      <c r="B665">
        <v>0.19077461311999999</v>
      </c>
      <c r="C665" s="49">
        <f t="shared" si="33"/>
        <v>2</v>
      </c>
      <c r="D665" s="111">
        <v>660</v>
      </c>
      <c r="E665" s="109">
        <f t="shared" si="34"/>
        <v>0.19077461311999999</v>
      </c>
      <c r="BC665" s="109">
        <f t="shared" si="32"/>
        <v>0.19077461311999999</v>
      </c>
    </row>
    <row r="666" spans="1:55" x14ac:dyDescent="0.25">
      <c r="A666" s="111">
        <v>661</v>
      </c>
      <c r="B666">
        <v>0.19008055012</v>
      </c>
      <c r="C666" s="49">
        <f t="shared" si="33"/>
        <v>2</v>
      </c>
      <c r="D666" s="111">
        <v>661</v>
      </c>
      <c r="E666" s="109">
        <f t="shared" si="34"/>
        <v>0.19008055012</v>
      </c>
      <c r="BC666" s="109">
        <f t="shared" si="32"/>
        <v>0.19008055012</v>
      </c>
    </row>
    <row r="667" spans="1:55" x14ac:dyDescent="0.25">
      <c r="A667" s="111">
        <v>662</v>
      </c>
      <c r="B667">
        <v>0.18938781533999999</v>
      </c>
      <c r="C667" s="49">
        <f t="shared" si="33"/>
        <v>2</v>
      </c>
      <c r="D667" s="111">
        <v>662</v>
      </c>
      <c r="E667" s="109">
        <f t="shared" si="34"/>
        <v>0.18938781533999999</v>
      </c>
      <c r="BC667" s="109">
        <f t="shared" si="32"/>
        <v>0.18938781533999999</v>
      </c>
    </row>
    <row r="668" spans="1:55" x14ac:dyDescent="0.25">
      <c r="A668" s="111">
        <v>663</v>
      </c>
      <c r="B668">
        <v>0.18869641987999999</v>
      </c>
      <c r="C668" s="49">
        <f t="shared" si="33"/>
        <v>2</v>
      </c>
      <c r="D668" s="111">
        <v>663</v>
      </c>
      <c r="E668" s="109">
        <f t="shared" si="34"/>
        <v>0.18869641987999999</v>
      </c>
      <c r="BC668" s="109">
        <f t="shared" si="32"/>
        <v>0.18869641987999999</v>
      </c>
    </row>
    <row r="669" spans="1:55" x14ac:dyDescent="0.25">
      <c r="A669" s="111">
        <v>664</v>
      </c>
      <c r="B669">
        <v>0.188006374619999</v>
      </c>
      <c r="C669" s="49">
        <f t="shared" si="33"/>
        <v>2</v>
      </c>
      <c r="D669" s="111">
        <v>664</v>
      </c>
      <c r="E669" s="109">
        <f t="shared" si="34"/>
        <v>0.188006374619999</v>
      </c>
      <c r="BC669" s="109">
        <f t="shared" si="32"/>
        <v>0.188006374619999</v>
      </c>
    </row>
    <row r="670" spans="1:55" x14ac:dyDescent="0.25">
      <c r="A670" s="111">
        <v>665</v>
      </c>
      <c r="B670">
        <v>0.187317690259999</v>
      </c>
      <c r="C670" s="49">
        <f t="shared" si="33"/>
        <v>2</v>
      </c>
      <c r="D670" s="111">
        <v>665</v>
      </c>
      <c r="E670" s="109">
        <f t="shared" si="34"/>
        <v>0.187317690259999</v>
      </c>
      <c r="BC670" s="109">
        <f t="shared" si="32"/>
        <v>0.187317690259999</v>
      </c>
    </row>
    <row r="671" spans="1:55" x14ac:dyDescent="0.25">
      <c r="A671" s="111">
        <v>666</v>
      </c>
      <c r="B671">
        <v>0.18663037731999901</v>
      </c>
      <c r="C671" s="49">
        <f t="shared" si="33"/>
        <v>2</v>
      </c>
      <c r="D671" s="111">
        <v>666</v>
      </c>
      <c r="E671" s="109">
        <f t="shared" si="34"/>
        <v>0.18663037731999901</v>
      </c>
      <c r="BC671" s="109">
        <f t="shared" si="32"/>
        <v>0.18663037731999901</v>
      </c>
    </row>
    <row r="672" spans="1:55" x14ac:dyDescent="0.25">
      <c r="A672" s="111">
        <v>667</v>
      </c>
      <c r="B672">
        <v>0.18594444609999999</v>
      </c>
      <c r="C672" s="49">
        <f t="shared" si="33"/>
        <v>2</v>
      </c>
      <c r="D672" s="111">
        <v>667</v>
      </c>
      <c r="E672" s="109">
        <f t="shared" si="34"/>
        <v>0.18594444609999999</v>
      </c>
      <c r="BC672" s="109">
        <f t="shared" si="32"/>
        <v>0.18594444609999999</v>
      </c>
    </row>
    <row r="673" spans="1:55" x14ac:dyDescent="0.25">
      <c r="A673" s="111">
        <v>668</v>
      </c>
      <c r="B673">
        <v>0.18525990674000001</v>
      </c>
      <c r="C673" s="49">
        <f t="shared" si="33"/>
        <v>2</v>
      </c>
      <c r="D673" s="111">
        <v>668</v>
      </c>
      <c r="E673" s="109">
        <f t="shared" si="34"/>
        <v>0.18525990674000001</v>
      </c>
      <c r="BC673" s="109">
        <f t="shared" si="32"/>
        <v>0.18525990674000001</v>
      </c>
    </row>
    <row r="674" spans="1:55" x14ac:dyDescent="0.25">
      <c r="A674" s="111">
        <v>669</v>
      </c>
      <c r="B674">
        <v>0.18457676919999999</v>
      </c>
      <c r="C674" s="49">
        <f t="shared" si="33"/>
        <v>2</v>
      </c>
      <c r="D674" s="111">
        <v>669</v>
      </c>
      <c r="E674" s="109">
        <f t="shared" si="34"/>
        <v>0.18457676919999999</v>
      </c>
      <c r="BC674" s="109">
        <f t="shared" si="32"/>
        <v>0.18457676919999999</v>
      </c>
    </row>
    <row r="675" spans="1:55" x14ac:dyDescent="0.25">
      <c r="A675" s="111">
        <v>670</v>
      </c>
      <c r="B675">
        <v>0.1838950432</v>
      </c>
      <c r="C675" s="49">
        <f t="shared" si="33"/>
        <v>2</v>
      </c>
      <c r="D675" s="111">
        <v>670</v>
      </c>
      <c r="E675" s="109">
        <f t="shared" si="34"/>
        <v>0.1838950432</v>
      </c>
      <c r="BC675" s="109">
        <f t="shared" si="32"/>
        <v>0.1838950432</v>
      </c>
    </row>
    <row r="676" spans="1:55" x14ac:dyDescent="0.25">
      <c r="A676" s="111">
        <v>671</v>
      </c>
      <c r="B676">
        <v>0.18321473833999999</v>
      </c>
      <c r="C676" s="49">
        <f t="shared" si="33"/>
        <v>2</v>
      </c>
      <c r="D676" s="111">
        <v>671</v>
      </c>
      <c r="E676" s="109">
        <f t="shared" si="34"/>
        <v>0.18321473833999999</v>
      </c>
      <c r="BC676" s="109">
        <f t="shared" si="32"/>
        <v>0.18321473833999999</v>
      </c>
    </row>
    <row r="677" spans="1:55" x14ac:dyDescent="0.25">
      <c r="A677" s="111">
        <v>672</v>
      </c>
      <c r="B677">
        <v>0.18253586399999999</v>
      </c>
      <c r="C677" s="49">
        <f t="shared" si="33"/>
        <v>2</v>
      </c>
      <c r="D677" s="111">
        <v>672</v>
      </c>
      <c r="E677" s="109">
        <f t="shared" si="34"/>
        <v>0.18253586399999999</v>
      </c>
      <c r="BC677" s="109">
        <f t="shared" si="32"/>
        <v>0.18253586399999999</v>
      </c>
    </row>
    <row r="678" spans="1:55" x14ac:dyDescent="0.25">
      <c r="A678" s="111">
        <v>673</v>
      </c>
      <c r="B678">
        <v>0.18185842939999899</v>
      </c>
      <c r="C678" s="49">
        <f t="shared" si="33"/>
        <v>2</v>
      </c>
      <c r="D678" s="111">
        <v>673</v>
      </c>
      <c r="E678" s="109">
        <f t="shared" si="34"/>
        <v>0.18185842939999899</v>
      </c>
      <c r="BC678" s="109">
        <f t="shared" si="32"/>
        <v>0.18185842939999899</v>
      </c>
    </row>
    <row r="679" spans="1:55" x14ac:dyDescent="0.25">
      <c r="A679" s="111">
        <v>674</v>
      </c>
      <c r="B679">
        <v>0.18118244357999999</v>
      </c>
      <c r="C679" s="49">
        <f t="shared" si="33"/>
        <v>2</v>
      </c>
      <c r="D679" s="111">
        <v>674</v>
      </c>
      <c r="E679" s="109">
        <f t="shared" si="34"/>
        <v>0.18118244357999999</v>
      </c>
      <c r="BC679" s="109">
        <f t="shared" si="32"/>
        <v>0.18118244357999999</v>
      </c>
    </row>
    <row r="680" spans="1:55" x14ac:dyDescent="0.25">
      <c r="A680" s="111">
        <v>675</v>
      </c>
      <c r="B680">
        <v>0.1805079154</v>
      </c>
      <c r="C680" s="49">
        <f t="shared" si="33"/>
        <v>2</v>
      </c>
      <c r="D680" s="111">
        <v>675</v>
      </c>
      <c r="E680" s="109">
        <f t="shared" si="34"/>
        <v>0.1805079154</v>
      </c>
      <c r="BC680" s="109">
        <f t="shared" si="32"/>
        <v>0.1805079154</v>
      </c>
    </row>
    <row r="681" spans="1:55" x14ac:dyDescent="0.25">
      <c r="A681" s="111">
        <v>676</v>
      </c>
      <c r="B681">
        <v>0.17983485356000001</v>
      </c>
      <c r="C681" s="49">
        <f t="shared" si="33"/>
        <v>2</v>
      </c>
      <c r="D681" s="111">
        <v>676</v>
      </c>
      <c r="E681" s="109">
        <f t="shared" si="34"/>
        <v>0.17983485356000001</v>
      </c>
      <c r="BC681" s="109">
        <f t="shared" si="32"/>
        <v>0.17983485356000001</v>
      </c>
    </row>
    <row r="682" spans="1:55" x14ac:dyDescent="0.25">
      <c r="A682" s="111">
        <v>677</v>
      </c>
      <c r="B682">
        <v>0.17916326653999901</v>
      </c>
      <c r="C682" s="49">
        <f t="shared" si="33"/>
        <v>2</v>
      </c>
      <c r="D682" s="111">
        <v>677</v>
      </c>
      <c r="E682" s="109">
        <f t="shared" si="34"/>
        <v>0.17916326653999901</v>
      </c>
      <c r="BC682" s="109">
        <f t="shared" si="32"/>
        <v>0.17916326653999901</v>
      </c>
    </row>
    <row r="683" spans="1:55" x14ac:dyDescent="0.25">
      <c r="A683" s="111">
        <v>678</v>
      </c>
      <c r="B683">
        <v>0.17849316271999999</v>
      </c>
      <c r="C683" s="49">
        <f t="shared" si="33"/>
        <v>2</v>
      </c>
      <c r="D683" s="111">
        <v>678</v>
      </c>
      <c r="E683" s="109">
        <f t="shared" si="34"/>
        <v>0.17849316271999999</v>
      </c>
      <c r="BC683" s="109">
        <f t="shared" si="32"/>
        <v>0.17849316271999999</v>
      </c>
    </row>
    <row r="684" spans="1:55" x14ac:dyDescent="0.25">
      <c r="A684" s="111">
        <v>679</v>
      </c>
      <c r="B684">
        <v>0.17782455025999999</v>
      </c>
      <c r="C684" s="49">
        <f t="shared" si="33"/>
        <v>2</v>
      </c>
      <c r="D684" s="111">
        <v>679</v>
      </c>
      <c r="E684" s="109">
        <f t="shared" si="34"/>
        <v>0.17782455025999999</v>
      </c>
      <c r="BC684" s="109">
        <f t="shared" si="32"/>
        <v>0.17782455025999999</v>
      </c>
    </row>
    <row r="685" spans="1:55" x14ac:dyDescent="0.25">
      <c r="A685" s="111">
        <v>680</v>
      </c>
      <c r="B685">
        <v>0.17715743717999999</v>
      </c>
      <c r="C685" s="49">
        <f t="shared" si="33"/>
        <v>2</v>
      </c>
      <c r="D685" s="111">
        <v>680</v>
      </c>
      <c r="E685" s="109">
        <f t="shared" si="34"/>
        <v>0.17715743717999999</v>
      </c>
      <c r="BC685" s="109">
        <f t="shared" si="32"/>
        <v>0.17715743717999999</v>
      </c>
    </row>
    <row r="686" spans="1:55" x14ac:dyDescent="0.25">
      <c r="A686" s="111">
        <v>681</v>
      </c>
      <c r="B686">
        <v>0.17649183133999999</v>
      </c>
      <c r="C686" s="49">
        <f t="shared" si="33"/>
        <v>2</v>
      </c>
      <c r="D686" s="111">
        <v>681</v>
      </c>
      <c r="E686" s="109">
        <f t="shared" si="34"/>
        <v>0.17649183133999999</v>
      </c>
      <c r="BC686" s="109">
        <f t="shared" si="32"/>
        <v>0.17649183133999999</v>
      </c>
    </row>
    <row r="687" spans="1:55" x14ac:dyDescent="0.25">
      <c r="A687" s="111">
        <v>682</v>
      </c>
      <c r="B687">
        <v>0.17582774038000001</v>
      </c>
      <c r="C687" s="49">
        <f t="shared" si="33"/>
        <v>2</v>
      </c>
      <c r="D687" s="111">
        <v>682</v>
      </c>
      <c r="E687" s="109">
        <f t="shared" si="34"/>
        <v>0.17582774038000001</v>
      </c>
      <c r="BC687" s="109">
        <f t="shared" si="32"/>
        <v>0.17582774038000001</v>
      </c>
    </row>
    <row r="688" spans="1:55" x14ac:dyDescent="0.25">
      <c r="A688" s="111">
        <v>683</v>
      </c>
      <c r="B688">
        <v>0.175165171859999</v>
      </c>
      <c r="C688" s="49">
        <f t="shared" si="33"/>
        <v>2</v>
      </c>
      <c r="D688" s="111">
        <v>683</v>
      </c>
      <c r="E688" s="109">
        <f t="shared" si="34"/>
        <v>0.175165171859999</v>
      </c>
      <c r="BC688" s="109">
        <f t="shared" si="32"/>
        <v>0.175165171859999</v>
      </c>
    </row>
    <row r="689" spans="1:55" x14ac:dyDescent="0.25">
      <c r="A689" s="111">
        <v>684</v>
      </c>
      <c r="B689">
        <v>0.17450413313999999</v>
      </c>
      <c r="C689" s="49">
        <f t="shared" si="33"/>
        <v>2</v>
      </c>
      <c r="D689" s="111">
        <v>684</v>
      </c>
      <c r="E689" s="109">
        <f t="shared" si="34"/>
        <v>0.17450413313999999</v>
      </c>
      <c r="BC689" s="109">
        <f t="shared" si="32"/>
        <v>0.17450413313999999</v>
      </c>
    </row>
    <row r="690" spans="1:55" x14ac:dyDescent="0.25">
      <c r="A690" s="111">
        <v>685</v>
      </c>
      <c r="B690">
        <v>0.1738446314</v>
      </c>
      <c r="C690" s="49">
        <f t="shared" si="33"/>
        <v>2</v>
      </c>
      <c r="D690" s="111">
        <v>685</v>
      </c>
      <c r="E690" s="109">
        <f t="shared" si="34"/>
        <v>0.1738446314</v>
      </c>
      <c r="BC690" s="109">
        <f t="shared" si="32"/>
        <v>0.1738446314</v>
      </c>
    </row>
    <row r="691" spans="1:55" x14ac:dyDescent="0.25">
      <c r="A691" s="111">
        <v>686</v>
      </c>
      <c r="B691">
        <v>0.17318667369999999</v>
      </c>
      <c r="C691" s="49">
        <f t="shared" si="33"/>
        <v>2</v>
      </c>
      <c r="D691" s="111">
        <v>686</v>
      </c>
      <c r="E691" s="109">
        <f t="shared" si="34"/>
        <v>0.17318667369999999</v>
      </c>
      <c r="BC691" s="109">
        <f t="shared" si="32"/>
        <v>0.17318667369999999</v>
      </c>
    </row>
    <row r="692" spans="1:55" x14ac:dyDescent="0.25">
      <c r="A692" s="111">
        <v>687</v>
      </c>
      <c r="B692">
        <v>0.17253026694000001</v>
      </c>
      <c r="C692" s="49">
        <f t="shared" si="33"/>
        <v>2</v>
      </c>
      <c r="D692" s="111">
        <v>687</v>
      </c>
      <c r="E692" s="109">
        <f t="shared" si="34"/>
        <v>0.17253026694000001</v>
      </c>
      <c r="BC692" s="109">
        <f t="shared" si="32"/>
        <v>0.17253026694000001</v>
      </c>
    </row>
    <row r="693" spans="1:55" x14ac:dyDescent="0.25">
      <c r="A693" s="111">
        <v>688</v>
      </c>
      <c r="B693">
        <v>0.17187541783999999</v>
      </c>
      <c r="C693" s="49">
        <f t="shared" si="33"/>
        <v>2</v>
      </c>
      <c r="D693" s="111">
        <v>688</v>
      </c>
      <c r="E693" s="109">
        <f t="shared" si="34"/>
        <v>0.17187541783999999</v>
      </c>
      <c r="BC693" s="109">
        <f t="shared" si="32"/>
        <v>0.17187541783999999</v>
      </c>
    </row>
    <row r="694" spans="1:55" x14ac:dyDescent="0.25">
      <c r="A694" s="111">
        <v>689</v>
      </c>
      <c r="B694">
        <v>0.171222133019999</v>
      </c>
      <c r="C694" s="49">
        <f t="shared" si="33"/>
        <v>2</v>
      </c>
      <c r="D694" s="111">
        <v>689</v>
      </c>
      <c r="E694" s="109">
        <f t="shared" si="34"/>
        <v>0.171222133019999</v>
      </c>
      <c r="BC694" s="109">
        <f t="shared" si="32"/>
        <v>0.171222133019999</v>
      </c>
    </row>
    <row r="695" spans="1:55" x14ac:dyDescent="0.25">
      <c r="A695" s="111">
        <v>690</v>
      </c>
      <c r="B695">
        <v>0.17057041887999899</v>
      </c>
      <c r="C695" s="49">
        <f t="shared" si="33"/>
        <v>2</v>
      </c>
      <c r="D695" s="111">
        <v>690</v>
      </c>
      <c r="E695" s="109">
        <f t="shared" si="34"/>
        <v>0.17057041887999899</v>
      </c>
      <c r="BC695" s="109">
        <f t="shared" si="32"/>
        <v>0.17057041887999899</v>
      </c>
    </row>
    <row r="696" spans="1:55" x14ac:dyDescent="0.25">
      <c r="A696" s="111">
        <v>691</v>
      </c>
      <c r="B696">
        <v>0.16992028174000001</v>
      </c>
      <c r="C696" s="49">
        <f t="shared" si="33"/>
        <v>2</v>
      </c>
      <c r="D696" s="111">
        <v>691</v>
      </c>
      <c r="E696" s="109">
        <f t="shared" si="34"/>
        <v>0.16992028174000001</v>
      </c>
      <c r="BC696" s="109">
        <f t="shared" si="32"/>
        <v>0.16992028174000001</v>
      </c>
    </row>
    <row r="697" spans="1:55" x14ac:dyDescent="0.25">
      <c r="A697" s="111">
        <v>692</v>
      </c>
      <c r="B697">
        <v>0.16927172771999999</v>
      </c>
      <c r="C697" s="49">
        <f t="shared" si="33"/>
        <v>2</v>
      </c>
      <c r="D697" s="111">
        <v>692</v>
      </c>
      <c r="E697" s="109">
        <f t="shared" si="34"/>
        <v>0.16927172771999999</v>
      </c>
      <c r="BC697" s="109">
        <f t="shared" si="32"/>
        <v>0.16927172771999999</v>
      </c>
    </row>
    <row r="698" spans="1:55" x14ac:dyDescent="0.25">
      <c r="A698" s="111">
        <v>693</v>
      </c>
      <c r="B698">
        <v>0.168624762839999</v>
      </c>
      <c r="C698" s="49">
        <f t="shared" si="33"/>
        <v>2</v>
      </c>
      <c r="D698" s="111">
        <v>693</v>
      </c>
      <c r="E698" s="109">
        <f t="shared" si="34"/>
        <v>0.168624762839999</v>
      </c>
      <c r="BC698" s="109">
        <f t="shared" si="32"/>
        <v>0.168624762839999</v>
      </c>
    </row>
    <row r="699" spans="1:55" x14ac:dyDescent="0.25">
      <c r="A699" s="111">
        <v>694</v>
      </c>
      <c r="B699">
        <v>0.167979392939999</v>
      </c>
      <c r="C699" s="49">
        <f t="shared" si="33"/>
        <v>2</v>
      </c>
      <c r="D699" s="111">
        <v>694</v>
      </c>
      <c r="E699" s="109">
        <f t="shared" si="34"/>
        <v>0.167979392939999</v>
      </c>
      <c r="BC699" s="109">
        <f t="shared" si="32"/>
        <v>0.167979392939999</v>
      </c>
    </row>
    <row r="700" spans="1:55" x14ac:dyDescent="0.25">
      <c r="A700" s="111">
        <v>695</v>
      </c>
      <c r="B700">
        <v>0.16733562373999999</v>
      </c>
      <c r="C700" s="49">
        <f t="shared" si="33"/>
        <v>2</v>
      </c>
      <c r="D700" s="111">
        <v>695</v>
      </c>
      <c r="E700" s="109">
        <f t="shared" si="34"/>
        <v>0.16733562373999999</v>
      </c>
      <c r="BC700" s="109">
        <f t="shared" si="32"/>
        <v>0.16733562373999999</v>
      </c>
    </row>
    <row r="701" spans="1:55" x14ac:dyDescent="0.25">
      <c r="A701" s="111">
        <v>696</v>
      </c>
      <c r="B701">
        <v>0.166693460819999</v>
      </c>
      <c r="C701" s="49">
        <f t="shared" si="33"/>
        <v>2</v>
      </c>
      <c r="D701" s="111">
        <v>696</v>
      </c>
      <c r="E701" s="109">
        <f t="shared" si="34"/>
        <v>0.166693460819999</v>
      </c>
      <c r="BC701" s="109">
        <f t="shared" si="32"/>
        <v>0.166693460819999</v>
      </c>
    </row>
    <row r="702" spans="1:55" x14ac:dyDescent="0.25">
      <c r="A702" s="111">
        <v>697</v>
      </c>
      <c r="B702">
        <v>0.16605290959999999</v>
      </c>
      <c r="C702" s="49">
        <f t="shared" si="33"/>
        <v>2</v>
      </c>
      <c r="D702" s="111">
        <v>697</v>
      </c>
      <c r="E702" s="109">
        <f t="shared" si="34"/>
        <v>0.16605290959999999</v>
      </c>
      <c r="BC702" s="109">
        <f t="shared" si="32"/>
        <v>0.16605290959999999</v>
      </c>
    </row>
    <row r="703" spans="1:55" x14ac:dyDescent="0.25">
      <c r="A703" s="111">
        <v>698</v>
      </c>
      <c r="B703">
        <v>0.16541397535999999</v>
      </c>
      <c r="C703" s="49">
        <f t="shared" si="33"/>
        <v>2</v>
      </c>
      <c r="D703" s="111">
        <v>698</v>
      </c>
      <c r="E703" s="109">
        <f t="shared" si="34"/>
        <v>0.16541397535999999</v>
      </c>
      <c r="BC703" s="109">
        <f t="shared" si="32"/>
        <v>0.16541397535999999</v>
      </c>
    </row>
    <row r="704" spans="1:55" x14ac:dyDescent="0.25">
      <c r="A704" s="111">
        <v>699</v>
      </c>
      <c r="B704">
        <v>0.16477666329999999</v>
      </c>
      <c r="C704" s="49">
        <f t="shared" si="33"/>
        <v>2</v>
      </c>
      <c r="D704" s="111">
        <v>699</v>
      </c>
      <c r="E704" s="109">
        <f t="shared" si="34"/>
        <v>0.16477666329999999</v>
      </c>
      <c r="BC704" s="109">
        <f t="shared" si="32"/>
        <v>0.16477666329999999</v>
      </c>
    </row>
    <row r="705" spans="1:55" x14ac:dyDescent="0.25">
      <c r="A705" s="111">
        <v>700</v>
      </c>
      <c r="B705">
        <v>0.16414097844</v>
      </c>
      <c r="C705" s="49">
        <f t="shared" si="33"/>
        <v>2</v>
      </c>
      <c r="D705" s="111">
        <v>700</v>
      </c>
      <c r="E705" s="109">
        <f t="shared" si="34"/>
        <v>0.16414097844</v>
      </c>
      <c r="BC705" s="109">
        <f t="shared" si="32"/>
        <v>0.16414097844</v>
      </c>
    </row>
    <row r="706" spans="1:55" x14ac:dyDescent="0.25">
      <c r="A706" s="111">
        <v>701</v>
      </c>
      <c r="B706">
        <v>0.16350692563999999</v>
      </c>
      <c r="C706" s="49">
        <f t="shared" si="33"/>
        <v>2</v>
      </c>
      <c r="D706" s="111">
        <v>701</v>
      </c>
      <c r="E706" s="109">
        <f t="shared" si="34"/>
        <v>0.16350692563999999</v>
      </c>
      <c r="BC706" s="109">
        <f t="shared" si="32"/>
        <v>0.16350692563999999</v>
      </c>
    </row>
    <row r="707" spans="1:55" x14ac:dyDescent="0.25">
      <c r="A707" s="111">
        <v>702</v>
      </c>
      <c r="B707">
        <v>0.162874509699999</v>
      </c>
      <c r="C707" s="49">
        <f t="shared" si="33"/>
        <v>2</v>
      </c>
      <c r="D707" s="111">
        <v>702</v>
      </c>
      <c r="E707" s="109">
        <f t="shared" si="34"/>
        <v>0.162874509699999</v>
      </c>
      <c r="BC707" s="109">
        <f t="shared" si="32"/>
        <v>0.162874509699999</v>
      </c>
    </row>
    <row r="708" spans="1:55" x14ac:dyDescent="0.25">
      <c r="A708" s="111">
        <v>703</v>
      </c>
      <c r="B708">
        <v>0.16224373521999999</v>
      </c>
      <c r="C708" s="49">
        <f t="shared" si="33"/>
        <v>2</v>
      </c>
      <c r="D708" s="111">
        <v>703</v>
      </c>
      <c r="E708" s="109">
        <f t="shared" si="34"/>
        <v>0.16224373521999999</v>
      </c>
      <c r="BC708" s="109">
        <f t="shared" si="32"/>
        <v>0.16224373521999999</v>
      </c>
    </row>
    <row r="709" spans="1:55" x14ac:dyDescent="0.25">
      <c r="A709" s="111">
        <v>704</v>
      </c>
      <c r="B709">
        <v>0.16161460674</v>
      </c>
      <c r="C709" s="49">
        <f t="shared" si="33"/>
        <v>2</v>
      </c>
      <c r="D709" s="111">
        <v>704</v>
      </c>
      <c r="E709" s="109">
        <f t="shared" si="34"/>
        <v>0.16161460674</v>
      </c>
      <c r="BC709" s="109">
        <f t="shared" ref="BC709:BC772" si="35">B709</f>
        <v>0.16161460674</v>
      </c>
    </row>
    <row r="710" spans="1:55" x14ac:dyDescent="0.25">
      <c r="A710" s="111">
        <v>705</v>
      </c>
      <c r="B710">
        <v>0.160987128599999</v>
      </c>
      <c r="C710" s="49">
        <f t="shared" ref="C710:C773" si="36">IF(ROW()-$C$4&lt;=$C$2,1,2)</f>
        <v>2</v>
      </c>
      <c r="D710" s="111">
        <v>705</v>
      </c>
      <c r="E710" s="109">
        <f t="shared" ref="E710:E773" si="37">B710</f>
        <v>0.160987128599999</v>
      </c>
      <c r="BC710" s="109">
        <f t="shared" si="35"/>
        <v>0.160987128599999</v>
      </c>
    </row>
    <row r="711" spans="1:55" x14ac:dyDescent="0.25">
      <c r="A711" s="111">
        <v>706</v>
      </c>
      <c r="B711">
        <v>0.16036130507999999</v>
      </c>
      <c r="C711" s="49">
        <f t="shared" si="36"/>
        <v>2</v>
      </c>
      <c r="D711" s="111">
        <v>706</v>
      </c>
      <c r="E711" s="109">
        <f t="shared" si="37"/>
        <v>0.16036130507999999</v>
      </c>
      <c r="BC711" s="109">
        <f t="shared" si="35"/>
        <v>0.16036130507999999</v>
      </c>
    </row>
    <row r="712" spans="1:55" x14ac:dyDescent="0.25">
      <c r="A712" s="111">
        <v>707</v>
      </c>
      <c r="B712">
        <v>0.159737140299999</v>
      </c>
      <c r="C712" s="49">
        <f t="shared" si="36"/>
        <v>2</v>
      </c>
      <c r="D712" s="111">
        <v>707</v>
      </c>
      <c r="E712" s="109">
        <f t="shared" si="37"/>
        <v>0.159737140299999</v>
      </c>
      <c r="BC712" s="109">
        <f t="shared" si="35"/>
        <v>0.159737140299999</v>
      </c>
    </row>
    <row r="713" spans="1:55" x14ac:dyDescent="0.25">
      <c r="A713" s="111">
        <v>708</v>
      </c>
      <c r="B713">
        <v>0.15911463826</v>
      </c>
      <c r="C713" s="49">
        <f t="shared" si="36"/>
        <v>2</v>
      </c>
      <c r="D713" s="111">
        <v>708</v>
      </c>
      <c r="E713" s="109">
        <f t="shared" si="37"/>
        <v>0.15911463826</v>
      </c>
      <c r="BC713" s="109">
        <f t="shared" si="35"/>
        <v>0.15911463826</v>
      </c>
    </row>
    <row r="714" spans="1:55" x14ac:dyDescent="0.25">
      <c r="A714" s="111">
        <v>709</v>
      </c>
      <c r="B714">
        <v>0.15849380284</v>
      </c>
      <c r="C714" s="49">
        <f t="shared" si="36"/>
        <v>2</v>
      </c>
      <c r="D714" s="111">
        <v>709</v>
      </c>
      <c r="E714" s="109">
        <f t="shared" si="37"/>
        <v>0.15849380284</v>
      </c>
      <c r="BC714" s="109">
        <f t="shared" si="35"/>
        <v>0.15849380284</v>
      </c>
    </row>
    <row r="715" spans="1:55" x14ac:dyDescent="0.25">
      <c r="A715" s="111">
        <v>710</v>
      </c>
      <c r="B715">
        <v>0.15787463782</v>
      </c>
      <c r="C715" s="49">
        <f t="shared" si="36"/>
        <v>2</v>
      </c>
      <c r="D715" s="111">
        <v>710</v>
      </c>
      <c r="E715" s="109">
        <f t="shared" si="37"/>
        <v>0.15787463782</v>
      </c>
      <c r="BC715" s="109">
        <f t="shared" si="35"/>
        <v>0.15787463782</v>
      </c>
    </row>
    <row r="716" spans="1:55" x14ac:dyDescent="0.25">
      <c r="A716" s="111">
        <v>711</v>
      </c>
      <c r="B716">
        <v>0.15725714682</v>
      </c>
      <c r="C716" s="49">
        <f t="shared" si="36"/>
        <v>2</v>
      </c>
      <c r="D716" s="111">
        <v>711</v>
      </c>
      <c r="E716" s="109">
        <f t="shared" si="37"/>
        <v>0.15725714682</v>
      </c>
      <c r="BC716" s="109">
        <f t="shared" si="35"/>
        <v>0.15725714682</v>
      </c>
    </row>
    <row r="717" spans="1:55" x14ac:dyDescent="0.25">
      <c r="A717" s="111">
        <v>712</v>
      </c>
      <c r="B717">
        <v>0.15664133338</v>
      </c>
      <c r="C717" s="49">
        <f t="shared" si="36"/>
        <v>2</v>
      </c>
      <c r="D717" s="111">
        <v>712</v>
      </c>
      <c r="E717" s="109">
        <f t="shared" si="37"/>
        <v>0.15664133338</v>
      </c>
      <c r="BC717" s="109">
        <f t="shared" si="35"/>
        <v>0.15664133338</v>
      </c>
    </row>
    <row r="718" spans="1:55" x14ac:dyDescent="0.25">
      <c r="A718" s="111">
        <v>713</v>
      </c>
      <c r="B718">
        <v>0.15602720092</v>
      </c>
      <c r="C718" s="49">
        <f t="shared" si="36"/>
        <v>2</v>
      </c>
      <c r="D718" s="111">
        <v>713</v>
      </c>
      <c r="E718" s="109">
        <f t="shared" si="37"/>
        <v>0.15602720092</v>
      </c>
      <c r="BC718" s="109">
        <f t="shared" si="35"/>
        <v>0.15602720092</v>
      </c>
    </row>
    <row r="719" spans="1:55" x14ac:dyDescent="0.25">
      <c r="A719" s="111">
        <v>714</v>
      </c>
      <c r="B719">
        <v>0.15541475274</v>
      </c>
      <c r="C719" s="49">
        <f t="shared" si="36"/>
        <v>2</v>
      </c>
      <c r="D719" s="111">
        <v>714</v>
      </c>
      <c r="E719" s="109">
        <f t="shared" si="37"/>
        <v>0.15541475274</v>
      </c>
      <c r="BC719" s="109">
        <f t="shared" si="35"/>
        <v>0.15541475274</v>
      </c>
    </row>
    <row r="720" spans="1:55" x14ac:dyDescent="0.25">
      <c r="A720" s="111">
        <v>715</v>
      </c>
      <c r="B720">
        <v>0.154803992</v>
      </c>
      <c r="C720" s="49">
        <f t="shared" si="36"/>
        <v>2</v>
      </c>
      <c r="D720" s="111">
        <v>715</v>
      </c>
      <c r="E720" s="109">
        <f t="shared" si="37"/>
        <v>0.154803992</v>
      </c>
      <c r="BC720" s="109">
        <f t="shared" si="35"/>
        <v>0.154803992</v>
      </c>
    </row>
    <row r="721" spans="1:55" x14ac:dyDescent="0.25">
      <c r="A721" s="111">
        <v>716</v>
      </c>
      <c r="B721">
        <v>0.1541949218</v>
      </c>
      <c r="C721" s="49">
        <f t="shared" si="36"/>
        <v>2</v>
      </c>
      <c r="D721" s="111">
        <v>716</v>
      </c>
      <c r="E721" s="109">
        <f t="shared" si="37"/>
        <v>0.1541949218</v>
      </c>
      <c r="BC721" s="109">
        <f t="shared" si="35"/>
        <v>0.1541949218</v>
      </c>
    </row>
    <row r="722" spans="1:55" x14ac:dyDescent="0.25">
      <c r="A722" s="111">
        <v>717</v>
      </c>
      <c r="B722">
        <v>0.15358754508</v>
      </c>
      <c r="C722" s="49">
        <f t="shared" si="36"/>
        <v>2</v>
      </c>
      <c r="D722" s="111">
        <v>717</v>
      </c>
      <c r="E722" s="109">
        <f t="shared" si="37"/>
        <v>0.15358754508</v>
      </c>
      <c r="BC722" s="109">
        <f t="shared" si="35"/>
        <v>0.15358754508</v>
      </c>
    </row>
    <row r="723" spans="1:55" x14ac:dyDescent="0.25">
      <c r="A723" s="111">
        <v>718</v>
      </c>
      <c r="B723">
        <v>0.1529818647</v>
      </c>
      <c r="C723" s="49">
        <f t="shared" si="36"/>
        <v>2</v>
      </c>
      <c r="D723" s="111">
        <v>718</v>
      </c>
      <c r="E723" s="109">
        <f t="shared" si="37"/>
        <v>0.1529818647</v>
      </c>
      <c r="BC723" s="109">
        <f t="shared" si="35"/>
        <v>0.1529818647</v>
      </c>
    </row>
    <row r="724" spans="1:55" x14ac:dyDescent="0.25">
      <c r="A724" s="111">
        <v>719</v>
      </c>
      <c r="B724">
        <v>0.15237788342</v>
      </c>
      <c r="C724" s="49">
        <f t="shared" si="36"/>
        <v>2</v>
      </c>
      <c r="D724" s="111">
        <v>719</v>
      </c>
      <c r="E724" s="109">
        <f t="shared" si="37"/>
        <v>0.15237788342</v>
      </c>
      <c r="BC724" s="109">
        <f t="shared" si="35"/>
        <v>0.15237788342</v>
      </c>
    </row>
    <row r="725" spans="1:55" x14ac:dyDescent="0.25">
      <c r="A725" s="111">
        <v>720</v>
      </c>
      <c r="B725">
        <v>0.15177560384</v>
      </c>
      <c r="C725" s="49">
        <f t="shared" si="36"/>
        <v>2</v>
      </c>
      <c r="D725" s="111">
        <v>720</v>
      </c>
      <c r="E725" s="109">
        <f t="shared" si="37"/>
        <v>0.15177560384</v>
      </c>
      <c r="BC725" s="109">
        <f t="shared" si="35"/>
        <v>0.15177560384</v>
      </c>
    </row>
    <row r="726" spans="1:55" x14ac:dyDescent="0.25">
      <c r="A726" s="111">
        <v>721</v>
      </c>
      <c r="B726">
        <v>0.15117502854000001</v>
      </c>
      <c r="C726" s="49">
        <f t="shared" si="36"/>
        <v>2</v>
      </c>
      <c r="D726" s="111">
        <v>721</v>
      </c>
      <c r="E726" s="109">
        <f t="shared" si="37"/>
        <v>0.15117502854000001</v>
      </c>
      <c r="BC726" s="109">
        <f t="shared" si="35"/>
        <v>0.15117502854000001</v>
      </c>
    </row>
    <row r="727" spans="1:55" x14ac:dyDescent="0.25">
      <c r="A727" s="111">
        <v>722</v>
      </c>
      <c r="B727">
        <v>0.15057615990000001</v>
      </c>
      <c r="C727" s="49">
        <f t="shared" si="36"/>
        <v>2</v>
      </c>
      <c r="D727" s="111">
        <v>722</v>
      </c>
      <c r="E727" s="109">
        <f t="shared" si="37"/>
        <v>0.15057615990000001</v>
      </c>
      <c r="BC727" s="109">
        <f t="shared" si="35"/>
        <v>0.15057615990000001</v>
      </c>
    </row>
    <row r="728" spans="1:55" x14ac:dyDescent="0.25">
      <c r="A728" s="111">
        <v>723</v>
      </c>
      <c r="B728">
        <v>0.14997900028</v>
      </c>
      <c r="C728" s="49">
        <f t="shared" si="36"/>
        <v>2</v>
      </c>
      <c r="D728" s="111">
        <v>723</v>
      </c>
      <c r="E728" s="109">
        <f t="shared" si="37"/>
        <v>0.14997900028</v>
      </c>
      <c r="BC728" s="109">
        <f t="shared" si="35"/>
        <v>0.14997900028</v>
      </c>
    </row>
    <row r="729" spans="1:55" x14ac:dyDescent="0.25">
      <c r="A729" s="111">
        <v>724</v>
      </c>
      <c r="B729">
        <v>0.14938355189999999</v>
      </c>
      <c r="C729" s="49">
        <f t="shared" si="36"/>
        <v>2</v>
      </c>
      <c r="D729" s="111">
        <v>724</v>
      </c>
      <c r="E729" s="109">
        <f t="shared" si="37"/>
        <v>0.14938355189999999</v>
      </c>
      <c r="BC729" s="109">
        <f t="shared" si="35"/>
        <v>0.14938355189999999</v>
      </c>
    </row>
    <row r="730" spans="1:55" x14ac:dyDescent="0.25">
      <c r="A730" s="111">
        <v>725</v>
      </c>
      <c r="B730">
        <v>0.14878981685999901</v>
      </c>
      <c r="C730" s="49">
        <f t="shared" si="36"/>
        <v>2</v>
      </c>
      <c r="D730" s="111">
        <v>725</v>
      </c>
      <c r="E730" s="109">
        <f t="shared" si="37"/>
        <v>0.14878981685999901</v>
      </c>
      <c r="BC730" s="109">
        <f t="shared" si="35"/>
        <v>0.14878981685999901</v>
      </c>
    </row>
    <row r="731" spans="1:55" x14ac:dyDescent="0.25">
      <c r="A731" s="111">
        <v>726</v>
      </c>
      <c r="B731">
        <v>0.14819779717999901</v>
      </c>
      <c r="C731" s="49">
        <f t="shared" si="36"/>
        <v>2</v>
      </c>
      <c r="D731" s="111">
        <v>726</v>
      </c>
      <c r="E731" s="109">
        <f t="shared" si="37"/>
        <v>0.14819779717999901</v>
      </c>
      <c r="BC731" s="109">
        <f t="shared" si="35"/>
        <v>0.14819779717999901</v>
      </c>
    </row>
    <row r="732" spans="1:55" x14ac:dyDescent="0.25">
      <c r="A732" s="111">
        <v>727</v>
      </c>
      <c r="B732">
        <v>0.14760749481999999</v>
      </c>
      <c r="C732" s="49">
        <f t="shared" si="36"/>
        <v>2</v>
      </c>
      <c r="D732" s="111">
        <v>727</v>
      </c>
      <c r="E732" s="109">
        <f t="shared" si="37"/>
        <v>0.14760749481999999</v>
      </c>
      <c r="BC732" s="109">
        <f t="shared" si="35"/>
        <v>0.14760749481999999</v>
      </c>
    </row>
    <row r="733" spans="1:55" x14ac:dyDescent="0.25">
      <c r="A733" s="111">
        <v>728</v>
      </c>
      <c r="B733">
        <v>0.1470189116</v>
      </c>
      <c r="C733" s="49">
        <f t="shared" si="36"/>
        <v>2</v>
      </c>
      <c r="D733" s="111">
        <v>728</v>
      </c>
      <c r="E733" s="109">
        <f t="shared" si="37"/>
        <v>0.1470189116</v>
      </c>
      <c r="BC733" s="109">
        <f t="shared" si="35"/>
        <v>0.1470189116</v>
      </c>
    </row>
    <row r="734" spans="1:55" x14ac:dyDescent="0.25">
      <c r="A734" s="111">
        <v>729</v>
      </c>
      <c r="B734">
        <v>0.14643204922</v>
      </c>
      <c r="C734" s="49">
        <f t="shared" si="36"/>
        <v>2</v>
      </c>
      <c r="D734" s="111">
        <v>729</v>
      </c>
      <c r="E734" s="109">
        <f t="shared" si="37"/>
        <v>0.14643204922</v>
      </c>
      <c r="BC734" s="109">
        <f t="shared" si="35"/>
        <v>0.14643204922</v>
      </c>
    </row>
    <row r="735" spans="1:55" x14ac:dyDescent="0.25">
      <c r="A735" s="111">
        <v>730</v>
      </c>
      <c r="B735">
        <v>0.14584690936</v>
      </c>
      <c r="C735" s="49">
        <f t="shared" si="36"/>
        <v>2</v>
      </c>
      <c r="D735" s="111">
        <v>730</v>
      </c>
      <c r="E735" s="109">
        <f t="shared" si="37"/>
        <v>0.14584690936</v>
      </c>
      <c r="BC735" s="109">
        <f t="shared" si="35"/>
        <v>0.14584690936</v>
      </c>
    </row>
    <row r="736" spans="1:55" x14ac:dyDescent="0.25">
      <c r="A736" s="111">
        <v>731</v>
      </c>
      <c r="B736">
        <v>0.14526349351999901</v>
      </c>
      <c r="C736" s="49">
        <f t="shared" si="36"/>
        <v>2</v>
      </c>
      <c r="D736" s="111">
        <v>731</v>
      </c>
      <c r="E736" s="109">
        <f t="shared" si="37"/>
        <v>0.14526349351999901</v>
      </c>
      <c r="BC736" s="109">
        <f t="shared" si="35"/>
        <v>0.14526349351999901</v>
      </c>
    </row>
    <row r="737" spans="1:55" x14ac:dyDescent="0.25">
      <c r="A737" s="111">
        <v>732</v>
      </c>
      <c r="B737">
        <v>0.14468180317999901</v>
      </c>
      <c r="C737" s="49">
        <f t="shared" si="36"/>
        <v>2</v>
      </c>
      <c r="D737" s="111">
        <v>732</v>
      </c>
      <c r="E737" s="109">
        <f t="shared" si="37"/>
        <v>0.14468180317999901</v>
      </c>
      <c r="BC737" s="109">
        <f t="shared" si="35"/>
        <v>0.14468180317999901</v>
      </c>
    </row>
    <row r="738" spans="1:55" x14ac:dyDescent="0.25">
      <c r="A738" s="111">
        <v>733</v>
      </c>
      <c r="B738">
        <v>0.14410183969999901</v>
      </c>
      <c r="C738" s="49">
        <f t="shared" si="36"/>
        <v>2</v>
      </c>
      <c r="D738" s="111">
        <v>733</v>
      </c>
      <c r="E738" s="109">
        <f t="shared" si="37"/>
        <v>0.14410183969999901</v>
      </c>
      <c r="BC738" s="109">
        <f t="shared" si="35"/>
        <v>0.14410183969999901</v>
      </c>
    </row>
    <row r="739" spans="1:55" x14ac:dyDescent="0.25">
      <c r="A739" s="111">
        <v>734</v>
      </c>
      <c r="B739">
        <v>0.14352360434</v>
      </c>
      <c r="C739" s="49">
        <f t="shared" si="36"/>
        <v>2</v>
      </c>
      <c r="D739" s="111">
        <v>734</v>
      </c>
      <c r="E739" s="109">
        <f t="shared" si="37"/>
        <v>0.14352360434</v>
      </c>
      <c r="BC739" s="109">
        <f t="shared" si="35"/>
        <v>0.14352360434</v>
      </c>
    </row>
    <row r="740" spans="1:55" x14ac:dyDescent="0.25">
      <c r="A740" s="111">
        <v>735</v>
      </c>
      <c r="B740">
        <v>0.14294709829999999</v>
      </c>
      <c r="C740" s="49">
        <f t="shared" si="36"/>
        <v>2</v>
      </c>
      <c r="D740" s="111">
        <v>735</v>
      </c>
      <c r="E740" s="109">
        <f t="shared" si="37"/>
        <v>0.14294709829999999</v>
      </c>
      <c r="BC740" s="109">
        <f t="shared" si="35"/>
        <v>0.14294709829999999</v>
      </c>
    </row>
    <row r="741" spans="1:55" x14ac:dyDescent="0.25">
      <c r="A741" s="111">
        <v>736</v>
      </c>
      <c r="B741">
        <v>0.14237232263999999</v>
      </c>
      <c r="C741" s="49">
        <f t="shared" si="36"/>
        <v>2</v>
      </c>
      <c r="D741" s="111">
        <v>736</v>
      </c>
      <c r="E741" s="109">
        <f t="shared" si="37"/>
        <v>0.14237232263999999</v>
      </c>
      <c r="BC741" s="109">
        <f t="shared" si="35"/>
        <v>0.14237232263999999</v>
      </c>
    </row>
    <row r="742" spans="1:55" x14ac:dyDescent="0.25">
      <c r="A742" s="111">
        <v>737</v>
      </c>
      <c r="B742">
        <v>0.14179927840000001</v>
      </c>
      <c r="C742" s="49">
        <f t="shared" si="36"/>
        <v>2</v>
      </c>
      <c r="D742" s="111">
        <v>737</v>
      </c>
      <c r="E742" s="109">
        <f t="shared" si="37"/>
        <v>0.14179927840000001</v>
      </c>
      <c r="BC742" s="109">
        <f t="shared" si="35"/>
        <v>0.14179927840000001</v>
      </c>
    </row>
    <row r="743" spans="1:55" x14ac:dyDescent="0.25">
      <c r="A743" s="111">
        <v>738</v>
      </c>
      <c r="B743">
        <v>0.14122796647999999</v>
      </c>
      <c r="C743" s="49">
        <f t="shared" si="36"/>
        <v>2</v>
      </c>
      <c r="D743" s="111">
        <v>738</v>
      </c>
      <c r="E743" s="109">
        <f t="shared" si="37"/>
        <v>0.14122796647999999</v>
      </c>
      <c r="BC743" s="109">
        <f t="shared" si="35"/>
        <v>0.14122796647999999</v>
      </c>
    </row>
    <row r="744" spans="1:55" x14ac:dyDescent="0.25">
      <c r="A744" s="111">
        <v>739</v>
      </c>
      <c r="B744">
        <v>0.140658387719999</v>
      </c>
      <c r="C744" s="49">
        <f t="shared" si="36"/>
        <v>2</v>
      </c>
      <c r="D744" s="111">
        <v>739</v>
      </c>
      <c r="E744" s="109">
        <f t="shared" si="37"/>
        <v>0.140658387719999</v>
      </c>
      <c r="BC744" s="109">
        <f t="shared" si="35"/>
        <v>0.140658387719999</v>
      </c>
    </row>
    <row r="745" spans="1:55" x14ac:dyDescent="0.25">
      <c r="A745" s="111">
        <v>740</v>
      </c>
      <c r="B745">
        <v>0.14009054288</v>
      </c>
      <c r="C745" s="49">
        <f t="shared" si="36"/>
        <v>2</v>
      </c>
      <c r="D745" s="111">
        <v>740</v>
      </c>
      <c r="E745" s="109">
        <f t="shared" si="37"/>
        <v>0.14009054288</v>
      </c>
      <c r="BC745" s="109">
        <f t="shared" si="35"/>
        <v>0.14009054288</v>
      </c>
    </row>
    <row r="746" spans="1:55" x14ac:dyDescent="0.25">
      <c r="A746" s="111">
        <v>741</v>
      </c>
      <c r="B746">
        <v>0.13952443262</v>
      </c>
      <c r="C746" s="49">
        <f t="shared" si="36"/>
        <v>2</v>
      </c>
      <c r="D746" s="111">
        <v>741</v>
      </c>
      <c r="E746" s="109">
        <f t="shared" si="37"/>
        <v>0.13952443262</v>
      </c>
      <c r="BC746" s="109">
        <f t="shared" si="35"/>
        <v>0.13952443262</v>
      </c>
    </row>
    <row r="747" spans="1:55" x14ac:dyDescent="0.25">
      <c r="A747" s="111">
        <v>742</v>
      </c>
      <c r="B747">
        <v>0.13896005753999999</v>
      </c>
      <c r="C747" s="49">
        <f t="shared" si="36"/>
        <v>2</v>
      </c>
      <c r="D747" s="111">
        <v>742</v>
      </c>
      <c r="E747" s="109">
        <f t="shared" si="37"/>
        <v>0.13896005753999999</v>
      </c>
      <c r="BC747" s="109">
        <f t="shared" si="35"/>
        <v>0.13896005753999999</v>
      </c>
    </row>
    <row r="748" spans="1:55" x14ac:dyDescent="0.25">
      <c r="A748" s="111">
        <v>743</v>
      </c>
      <c r="B748">
        <v>0.13839741814000001</v>
      </c>
      <c r="C748" s="49">
        <f t="shared" si="36"/>
        <v>2</v>
      </c>
      <c r="D748" s="111">
        <v>743</v>
      </c>
      <c r="E748" s="109">
        <f t="shared" si="37"/>
        <v>0.13839741814000001</v>
      </c>
      <c r="BC748" s="109">
        <f t="shared" si="35"/>
        <v>0.13839741814000001</v>
      </c>
    </row>
    <row r="749" spans="1:55" x14ac:dyDescent="0.25">
      <c r="A749" s="111">
        <v>744</v>
      </c>
      <c r="B749">
        <v>0.13783651484000001</v>
      </c>
      <c r="C749" s="49">
        <f t="shared" si="36"/>
        <v>2</v>
      </c>
      <c r="D749" s="111">
        <v>744</v>
      </c>
      <c r="E749" s="109">
        <f t="shared" si="37"/>
        <v>0.13783651484000001</v>
      </c>
      <c r="BC749" s="109">
        <f t="shared" si="35"/>
        <v>0.13783651484000001</v>
      </c>
    </row>
    <row r="750" spans="1:55" x14ac:dyDescent="0.25">
      <c r="A750" s="111">
        <v>745</v>
      </c>
      <c r="B750">
        <v>0.13727734802</v>
      </c>
      <c r="C750" s="49">
        <f t="shared" si="36"/>
        <v>2</v>
      </c>
      <c r="D750" s="111">
        <v>745</v>
      </c>
      <c r="E750" s="109">
        <f t="shared" si="37"/>
        <v>0.13727734802</v>
      </c>
      <c r="BC750" s="109">
        <f t="shared" si="35"/>
        <v>0.13727734802</v>
      </c>
    </row>
    <row r="751" spans="1:55" x14ac:dyDescent="0.25">
      <c r="A751" s="111">
        <v>746</v>
      </c>
      <c r="B751">
        <v>0.13671991791999999</v>
      </c>
      <c r="C751" s="49">
        <f t="shared" si="36"/>
        <v>2</v>
      </c>
      <c r="D751" s="111">
        <v>746</v>
      </c>
      <c r="E751" s="109">
        <f t="shared" si="37"/>
        <v>0.13671991791999999</v>
      </c>
      <c r="BC751" s="109">
        <f t="shared" si="35"/>
        <v>0.13671991791999999</v>
      </c>
    </row>
    <row r="752" spans="1:55" x14ac:dyDescent="0.25">
      <c r="A752" s="111">
        <v>747</v>
      </c>
      <c r="B752">
        <v>0.13616422474000001</v>
      </c>
      <c r="C752" s="49">
        <f t="shared" si="36"/>
        <v>2</v>
      </c>
      <c r="D752" s="111">
        <v>747</v>
      </c>
      <c r="E752" s="109">
        <f t="shared" si="37"/>
        <v>0.13616422474000001</v>
      </c>
      <c r="BC752" s="109">
        <f t="shared" si="35"/>
        <v>0.13616422474000001</v>
      </c>
    </row>
    <row r="753" spans="1:55" x14ac:dyDescent="0.25">
      <c r="A753" s="111">
        <v>748</v>
      </c>
      <c r="B753">
        <v>0.135610268619999</v>
      </c>
      <c r="C753" s="49">
        <f t="shared" si="36"/>
        <v>2</v>
      </c>
      <c r="D753" s="111">
        <v>748</v>
      </c>
      <c r="E753" s="109">
        <f t="shared" si="37"/>
        <v>0.135610268619999</v>
      </c>
      <c r="BC753" s="109">
        <f t="shared" si="35"/>
        <v>0.135610268619999</v>
      </c>
    </row>
    <row r="754" spans="1:55" x14ac:dyDescent="0.25">
      <c r="A754" s="111">
        <v>749</v>
      </c>
      <c r="B754">
        <v>0.13505804959999901</v>
      </c>
      <c r="C754" s="49">
        <f t="shared" si="36"/>
        <v>2</v>
      </c>
      <c r="D754" s="111">
        <v>749</v>
      </c>
      <c r="E754" s="109">
        <f t="shared" si="37"/>
        <v>0.13505804959999901</v>
      </c>
      <c r="BC754" s="109">
        <f t="shared" si="35"/>
        <v>0.13505804959999901</v>
      </c>
    </row>
    <row r="755" spans="1:55" x14ac:dyDescent="0.25">
      <c r="A755" s="111">
        <v>750</v>
      </c>
      <c r="B755">
        <v>0.13450756765999999</v>
      </c>
      <c r="C755" s="49">
        <f t="shared" si="36"/>
        <v>2</v>
      </c>
      <c r="D755" s="111">
        <v>750</v>
      </c>
      <c r="E755" s="109">
        <f t="shared" si="37"/>
        <v>0.13450756765999999</v>
      </c>
      <c r="BC755" s="109">
        <f t="shared" si="35"/>
        <v>0.13450756765999999</v>
      </c>
    </row>
    <row r="756" spans="1:55" x14ac:dyDescent="0.25">
      <c r="A756" s="111">
        <v>751</v>
      </c>
      <c r="B756">
        <v>0.13395882268000001</v>
      </c>
      <c r="C756" s="49">
        <f t="shared" si="36"/>
        <v>2</v>
      </c>
      <c r="D756" s="111">
        <v>751</v>
      </c>
      <c r="E756" s="109">
        <f t="shared" si="37"/>
        <v>0.13395882268000001</v>
      </c>
      <c r="BC756" s="109">
        <f t="shared" si="35"/>
        <v>0.13395882268000001</v>
      </c>
    </row>
    <row r="757" spans="1:55" x14ac:dyDescent="0.25">
      <c r="A757" s="111">
        <v>752</v>
      </c>
      <c r="B757">
        <v>0.13341181448</v>
      </c>
      <c r="C757" s="49">
        <f t="shared" si="36"/>
        <v>2</v>
      </c>
      <c r="D757" s="111">
        <v>752</v>
      </c>
      <c r="E757" s="109">
        <f t="shared" si="37"/>
        <v>0.13341181448</v>
      </c>
      <c r="BC757" s="109">
        <f t="shared" si="35"/>
        <v>0.13341181448</v>
      </c>
    </row>
    <row r="758" spans="1:55" x14ac:dyDescent="0.25">
      <c r="A758" s="111">
        <v>753</v>
      </c>
      <c r="B758">
        <v>0.13286654285999999</v>
      </c>
      <c r="C758" s="49">
        <f t="shared" si="36"/>
        <v>2</v>
      </c>
      <c r="D758" s="111">
        <v>753</v>
      </c>
      <c r="E758" s="109">
        <f t="shared" si="37"/>
        <v>0.13286654285999999</v>
      </c>
      <c r="BC758" s="109">
        <f t="shared" si="35"/>
        <v>0.13286654285999999</v>
      </c>
    </row>
    <row r="759" spans="1:55" x14ac:dyDescent="0.25">
      <c r="A759" s="111">
        <v>754</v>
      </c>
      <c r="B759">
        <v>0.13232300747999901</v>
      </c>
      <c r="C759" s="49">
        <f t="shared" si="36"/>
        <v>2</v>
      </c>
      <c r="D759" s="111">
        <v>754</v>
      </c>
      <c r="E759" s="109">
        <f t="shared" si="37"/>
        <v>0.13232300747999901</v>
      </c>
      <c r="BC759" s="109">
        <f t="shared" si="35"/>
        <v>0.13232300747999901</v>
      </c>
    </row>
    <row r="760" spans="1:55" x14ac:dyDescent="0.25">
      <c r="A760" s="111">
        <v>755</v>
      </c>
      <c r="B760">
        <v>0.13178120795999901</v>
      </c>
      <c r="C760" s="49">
        <f t="shared" si="36"/>
        <v>2</v>
      </c>
      <c r="D760" s="111">
        <v>755</v>
      </c>
      <c r="E760" s="109">
        <f t="shared" si="37"/>
        <v>0.13178120795999901</v>
      </c>
      <c r="BC760" s="109">
        <f t="shared" si="35"/>
        <v>0.13178120795999901</v>
      </c>
    </row>
    <row r="761" spans="1:55" x14ac:dyDescent="0.25">
      <c r="A761" s="111">
        <v>756</v>
      </c>
      <c r="B761">
        <v>0.13124114385999999</v>
      </c>
      <c r="C761" s="49">
        <f t="shared" si="36"/>
        <v>2</v>
      </c>
      <c r="D761" s="111">
        <v>756</v>
      </c>
      <c r="E761" s="109">
        <f t="shared" si="37"/>
        <v>0.13124114385999999</v>
      </c>
      <c r="BC761" s="109">
        <f t="shared" si="35"/>
        <v>0.13124114385999999</v>
      </c>
    </row>
    <row r="762" spans="1:55" x14ac:dyDescent="0.25">
      <c r="A762" s="111">
        <v>757</v>
      </c>
      <c r="B762">
        <v>0.13070281466</v>
      </c>
      <c r="C762" s="49">
        <f t="shared" si="36"/>
        <v>2</v>
      </c>
      <c r="D762" s="111">
        <v>757</v>
      </c>
      <c r="E762" s="109">
        <f t="shared" si="37"/>
        <v>0.13070281466</v>
      </c>
      <c r="BC762" s="109">
        <f t="shared" si="35"/>
        <v>0.13070281466</v>
      </c>
    </row>
    <row r="763" spans="1:55" x14ac:dyDescent="0.25">
      <c r="A763" s="111">
        <v>758</v>
      </c>
      <c r="B763">
        <v>0.13016621979999901</v>
      </c>
      <c r="C763" s="49">
        <f t="shared" si="36"/>
        <v>2</v>
      </c>
      <c r="D763" s="111">
        <v>758</v>
      </c>
      <c r="E763" s="109">
        <f t="shared" si="37"/>
        <v>0.13016621979999901</v>
      </c>
      <c r="BC763" s="109">
        <f t="shared" si="35"/>
        <v>0.13016621979999901</v>
      </c>
    </row>
    <row r="764" spans="1:55" x14ac:dyDescent="0.25">
      <c r="A764" s="111">
        <v>759</v>
      </c>
      <c r="B764">
        <v>0.12963135857999999</v>
      </c>
      <c r="C764" s="49">
        <f t="shared" si="36"/>
        <v>2</v>
      </c>
      <c r="D764" s="111">
        <v>759</v>
      </c>
      <c r="E764" s="109">
        <f t="shared" si="37"/>
        <v>0.12963135857999999</v>
      </c>
      <c r="BC764" s="109">
        <f t="shared" si="35"/>
        <v>0.12963135857999999</v>
      </c>
    </row>
    <row r="765" spans="1:55" x14ac:dyDescent="0.25">
      <c r="A765" s="111">
        <v>760</v>
      </c>
      <c r="B765">
        <v>0.12909823033999901</v>
      </c>
      <c r="C765" s="49">
        <f t="shared" si="36"/>
        <v>2</v>
      </c>
      <c r="D765" s="111">
        <v>760</v>
      </c>
      <c r="E765" s="109">
        <f t="shared" si="37"/>
        <v>0.12909823033999901</v>
      </c>
      <c r="BC765" s="109">
        <f t="shared" si="35"/>
        <v>0.12909823033999901</v>
      </c>
    </row>
    <row r="766" spans="1:55" x14ac:dyDescent="0.25">
      <c r="A766" s="111">
        <v>761</v>
      </c>
      <c r="B766">
        <v>0.12856683429999999</v>
      </c>
      <c r="C766" s="49">
        <f t="shared" si="36"/>
        <v>2</v>
      </c>
      <c r="D766" s="111">
        <v>761</v>
      </c>
      <c r="E766" s="109">
        <f t="shared" si="37"/>
        <v>0.12856683429999999</v>
      </c>
      <c r="BC766" s="109">
        <f t="shared" si="35"/>
        <v>0.12856683429999999</v>
      </c>
    </row>
    <row r="767" spans="1:55" x14ac:dyDescent="0.25">
      <c r="A767" s="111">
        <v>762</v>
      </c>
      <c r="B767">
        <v>0.12803716958</v>
      </c>
      <c r="C767" s="49">
        <f t="shared" si="36"/>
        <v>2</v>
      </c>
      <c r="D767" s="111">
        <v>762</v>
      </c>
      <c r="E767" s="109">
        <f t="shared" si="37"/>
        <v>0.12803716958</v>
      </c>
      <c r="BC767" s="109">
        <f t="shared" si="35"/>
        <v>0.12803716958</v>
      </c>
    </row>
    <row r="768" spans="1:55" x14ac:dyDescent="0.25">
      <c r="A768" s="111">
        <v>763</v>
      </c>
      <c r="B768">
        <v>0.12750923534</v>
      </c>
      <c r="C768" s="49">
        <f t="shared" si="36"/>
        <v>2</v>
      </c>
      <c r="D768" s="111">
        <v>763</v>
      </c>
      <c r="E768" s="109">
        <f t="shared" si="37"/>
        <v>0.12750923534</v>
      </c>
      <c r="BC768" s="109">
        <f t="shared" si="35"/>
        <v>0.12750923534</v>
      </c>
    </row>
    <row r="769" spans="1:55" x14ac:dyDescent="0.25">
      <c r="A769" s="111">
        <v>764</v>
      </c>
      <c r="B769">
        <v>0.12698303057999999</v>
      </c>
      <c r="C769" s="49">
        <f t="shared" si="36"/>
        <v>2</v>
      </c>
      <c r="D769" s="111">
        <v>764</v>
      </c>
      <c r="E769" s="109">
        <f t="shared" si="37"/>
        <v>0.12698303057999999</v>
      </c>
      <c r="BC769" s="109">
        <f t="shared" si="35"/>
        <v>0.12698303057999999</v>
      </c>
    </row>
    <row r="770" spans="1:55" x14ac:dyDescent="0.25">
      <c r="A770" s="111">
        <v>765</v>
      </c>
      <c r="B770">
        <v>0.1264585543</v>
      </c>
      <c r="C770" s="49">
        <f t="shared" si="36"/>
        <v>2</v>
      </c>
      <c r="D770" s="111">
        <v>765</v>
      </c>
      <c r="E770" s="109">
        <f t="shared" si="37"/>
        <v>0.1264585543</v>
      </c>
      <c r="BC770" s="109">
        <f t="shared" si="35"/>
        <v>0.1264585543</v>
      </c>
    </row>
    <row r="771" spans="1:55" x14ac:dyDescent="0.25">
      <c r="A771" s="111">
        <v>766</v>
      </c>
      <c r="B771">
        <v>0.12593580541999999</v>
      </c>
      <c r="C771" s="49">
        <f t="shared" si="36"/>
        <v>2</v>
      </c>
      <c r="D771" s="111">
        <v>766</v>
      </c>
      <c r="E771" s="109">
        <f t="shared" si="37"/>
        <v>0.12593580541999999</v>
      </c>
      <c r="BC771" s="109">
        <f t="shared" si="35"/>
        <v>0.12593580541999999</v>
      </c>
    </row>
    <row r="772" spans="1:55" x14ac:dyDescent="0.25">
      <c r="A772" s="111">
        <v>767</v>
      </c>
      <c r="B772">
        <v>0.12541478279999899</v>
      </c>
      <c r="C772" s="49">
        <f t="shared" si="36"/>
        <v>2</v>
      </c>
      <c r="D772" s="111">
        <v>767</v>
      </c>
      <c r="E772" s="109">
        <f t="shared" si="37"/>
        <v>0.12541478279999899</v>
      </c>
      <c r="BC772" s="109">
        <f t="shared" si="35"/>
        <v>0.12541478279999899</v>
      </c>
    </row>
    <row r="773" spans="1:55" x14ac:dyDescent="0.25">
      <c r="A773" s="111">
        <v>768</v>
      </c>
      <c r="B773">
        <v>0.12489548523999899</v>
      </c>
      <c r="C773" s="49">
        <f t="shared" si="36"/>
        <v>2</v>
      </c>
      <c r="D773" s="111">
        <v>768</v>
      </c>
      <c r="E773" s="109">
        <f t="shared" si="37"/>
        <v>0.12489548523999899</v>
      </c>
      <c r="BC773" s="109">
        <f t="shared" ref="BC773:BC836" si="38">B773</f>
        <v>0.12489548523999899</v>
      </c>
    </row>
    <row r="774" spans="1:55" x14ac:dyDescent="0.25">
      <c r="A774" s="111">
        <v>769</v>
      </c>
      <c r="B774">
        <v>0.12437791147999901</v>
      </c>
      <c r="C774" s="49">
        <f t="shared" ref="C774:C837" si="39">IF(ROW()-$C$4&lt;=$C$2,1,2)</f>
        <v>2</v>
      </c>
      <c r="D774" s="111">
        <v>769</v>
      </c>
      <c r="E774" s="109">
        <f t="shared" ref="E774:E837" si="40">B774</f>
        <v>0.12437791147999901</v>
      </c>
      <c r="BC774" s="109">
        <f t="shared" si="38"/>
        <v>0.12437791147999901</v>
      </c>
    </row>
    <row r="775" spans="1:55" x14ac:dyDescent="0.25">
      <c r="A775" s="111">
        <v>770</v>
      </c>
      <c r="B775">
        <v>0.12386206024</v>
      </c>
      <c r="C775" s="49">
        <f t="shared" si="39"/>
        <v>2</v>
      </c>
      <c r="D775" s="111">
        <v>770</v>
      </c>
      <c r="E775" s="109">
        <f t="shared" si="40"/>
        <v>0.12386206024</v>
      </c>
      <c r="BC775" s="109">
        <f t="shared" si="38"/>
        <v>0.12386206024</v>
      </c>
    </row>
    <row r="776" spans="1:55" x14ac:dyDescent="0.25">
      <c r="A776" s="111">
        <v>771</v>
      </c>
      <c r="B776">
        <v>0.12334793013999901</v>
      </c>
      <c r="C776" s="49">
        <f t="shared" si="39"/>
        <v>2</v>
      </c>
      <c r="D776" s="111">
        <v>771</v>
      </c>
      <c r="E776" s="109">
        <f t="shared" si="40"/>
        <v>0.12334793013999901</v>
      </c>
      <c r="BC776" s="109">
        <f t="shared" si="38"/>
        <v>0.12334793013999901</v>
      </c>
    </row>
    <row r="777" spans="1:55" x14ac:dyDescent="0.25">
      <c r="A777" s="111">
        <v>772</v>
      </c>
      <c r="B777">
        <v>0.12283551976</v>
      </c>
      <c r="C777" s="49">
        <f t="shared" si="39"/>
        <v>2</v>
      </c>
      <c r="D777" s="111">
        <v>772</v>
      </c>
      <c r="E777" s="109">
        <f t="shared" si="40"/>
        <v>0.12283551976</v>
      </c>
      <c r="BC777" s="109">
        <f t="shared" si="38"/>
        <v>0.12283551976</v>
      </c>
    </row>
    <row r="778" spans="1:55" x14ac:dyDescent="0.25">
      <c r="A778" s="111">
        <v>773</v>
      </c>
      <c r="B778">
        <v>0.12232482763999999</v>
      </c>
      <c r="C778" s="49">
        <f t="shared" si="39"/>
        <v>2</v>
      </c>
      <c r="D778" s="111">
        <v>773</v>
      </c>
      <c r="E778" s="109">
        <f t="shared" si="40"/>
        <v>0.12232482763999999</v>
      </c>
      <c r="BC778" s="109">
        <f t="shared" si="38"/>
        <v>0.12232482763999999</v>
      </c>
    </row>
    <row r="779" spans="1:55" x14ac:dyDescent="0.25">
      <c r="A779" s="111">
        <v>774</v>
      </c>
      <c r="B779">
        <v>0.12181585223999999</v>
      </c>
      <c r="C779" s="49">
        <f t="shared" si="39"/>
        <v>2</v>
      </c>
      <c r="D779" s="111">
        <v>774</v>
      </c>
      <c r="E779" s="109">
        <f t="shared" si="40"/>
        <v>0.12181585223999999</v>
      </c>
      <c r="BC779" s="109">
        <f t="shared" si="38"/>
        <v>0.12181585223999999</v>
      </c>
    </row>
    <row r="780" spans="1:55" x14ac:dyDescent="0.25">
      <c r="A780" s="111">
        <v>775</v>
      </c>
      <c r="B780">
        <v>0.12130859201999999</v>
      </c>
      <c r="C780" s="49">
        <f t="shared" si="39"/>
        <v>2</v>
      </c>
      <c r="D780" s="111">
        <v>775</v>
      </c>
      <c r="E780" s="109">
        <f t="shared" si="40"/>
        <v>0.12130859201999999</v>
      </c>
      <c r="BC780" s="109">
        <f t="shared" si="38"/>
        <v>0.12130859201999999</v>
      </c>
    </row>
    <row r="781" spans="1:55" x14ac:dyDescent="0.25">
      <c r="A781" s="111">
        <v>776</v>
      </c>
      <c r="B781">
        <v>0.12080304532</v>
      </c>
      <c r="C781" s="49">
        <f t="shared" si="39"/>
        <v>2</v>
      </c>
      <c r="D781" s="111">
        <v>776</v>
      </c>
      <c r="E781" s="109">
        <f t="shared" si="40"/>
        <v>0.12080304532</v>
      </c>
      <c r="BC781" s="109">
        <f t="shared" si="38"/>
        <v>0.12080304532</v>
      </c>
    </row>
    <row r="782" spans="1:55" x14ac:dyDescent="0.25">
      <c r="A782" s="111">
        <v>777</v>
      </c>
      <c r="B782">
        <v>0.120299210459999</v>
      </c>
      <c r="C782" s="49">
        <f t="shared" si="39"/>
        <v>2</v>
      </c>
      <c r="D782" s="111">
        <v>777</v>
      </c>
      <c r="E782" s="109">
        <f t="shared" si="40"/>
        <v>0.120299210459999</v>
      </c>
      <c r="BC782" s="109">
        <f t="shared" si="38"/>
        <v>0.120299210459999</v>
      </c>
    </row>
    <row r="783" spans="1:55" x14ac:dyDescent="0.25">
      <c r="A783" s="111">
        <v>778</v>
      </c>
      <c r="B783">
        <v>0.11979708574</v>
      </c>
      <c r="C783" s="49">
        <f t="shared" si="39"/>
        <v>2</v>
      </c>
      <c r="D783" s="111">
        <v>778</v>
      </c>
      <c r="E783" s="109">
        <f t="shared" si="40"/>
        <v>0.11979708574</v>
      </c>
      <c r="BC783" s="109">
        <f t="shared" si="38"/>
        <v>0.11979708574</v>
      </c>
    </row>
    <row r="784" spans="1:55" x14ac:dyDescent="0.25">
      <c r="A784" s="111">
        <v>779</v>
      </c>
      <c r="B784">
        <v>0.11929666936</v>
      </c>
      <c r="C784" s="49">
        <f t="shared" si="39"/>
        <v>2</v>
      </c>
      <c r="D784" s="111">
        <v>779</v>
      </c>
      <c r="E784" s="109">
        <f t="shared" si="40"/>
        <v>0.11929666936</v>
      </c>
      <c r="BC784" s="109">
        <f t="shared" si="38"/>
        <v>0.11929666936</v>
      </c>
    </row>
    <row r="785" spans="1:55" x14ac:dyDescent="0.25">
      <c r="A785" s="111">
        <v>780</v>
      </c>
      <c r="B785">
        <v>0.11879795952</v>
      </c>
      <c r="C785" s="49">
        <f t="shared" si="39"/>
        <v>2</v>
      </c>
      <c r="D785" s="111">
        <v>780</v>
      </c>
      <c r="E785" s="109">
        <f t="shared" si="40"/>
        <v>0.11879795952</v>
      </c>
      <c r="BC785" s="109">
        <f t="shared" si="38"/>
        <v>0.11879795952</v>
      </c>
    </row>
    <row r="786" spans="1:55" x14ac:dyDescent="0.25">
      <c r="A786" s="111">
        <v>781</v>
      </c>
      <c r="B786">
        <v>0.11830095432</v>
      </c>
      <c r="C786" s="49">
        <f t="shared" si="39"/>
        <v>2</v>
      </c>
      <c r="D786" s="111">
        <v>781</v>
      </c>
      <c r="E786" s="109">
        <f t="shared" si="40"/>
        <v>0.11830095432</v>
      </c>
      <c r="BC786" s="109">
        <f t="shared" si="38"/>
        <v>0.11830095432</v>
      </c>
    </row>
    <row r="787" spans="1:55" x14ac:dyDescent="0.25">
      <c r="A787" s="111">
        <v>782</v>
      </c>
      <c r="B787">
        <v>0.11780565184</v>
      </c>
      <c r="C787" s="49">
        <f t="shared" si="39"/>
        <v>2</v>
      </c>
      <c r="D787" s="111">
        <v>782</v>
      </c>
      <c r="E787" s="109">
        <f t="shared" si="40"/>
        <v>0.11780565184</v>
      </c>
      <c r="BC787" s="109">
        <f t="shared" si="38"/>
        <v>0.11780565184</v>
      </c>
    </row>
    <row r="788" spans="1:55" x14ac:dyDescent="0.25">
      <c r="A788" s="111">
        <v>783</v>
      </c>
      <c r="B788">
        <v>0.11731205014</v>
      </c>
      <c r="C788" s="49">
        <f t="shared" si="39"/>
        <v>2</v>
      </c>
      <c r="D788" s="111">
        <v>783</v>
      </c>
      <c r="E788" s="109">
        <f t="shared" si="40"/>
        <v>0.11731205014</v>
      </c>
      <c r="BC788" s="109">
        <f t="shared" si="38"/>
        <v>0.11731205014</v>
      </c>
    </row>
    <row r="789" spans="1:55" x14ac:dyDescent="0.25">
      <c r="A789" s="111">
        <v>784</v>
      </c>
      <c r="B789">
        <v>0.116820147199999</v>
      </c>
      <c r="C789" s="49">
        <f t="shared" si="39"/>
        <v>2</v>
      </c>
      <c r="D789" s="111">
        <v>784</v>
      </c>
      <c r="E789" s="109">
        <f t="shared" si="40"/>
        <v>0.116820147199999</v>
      </c>
      <c r="BC789" s="109">
        <f t="shared" si="38"/>
        <v>0.116820147199999</v>
      </c>
    </row>
    <row r="790" spans="1:55" x14ac:dyDescent="0.25">
      <c r="A790" s="111">
        <v>785</v>
      </c>
      <c r="B790">
        <v>0.11632994096</v>
      </c>
      <c r="C790" s="49">
        <f t="shared" si="39"/>
        <v>2</v>
      </c>
      <c r="D790" s="111">
        <v>785</v>
      </c>
      <c r="E790" s="109">
        <f t="shared" si="40"/>
        <v>0.11632994096</v>
      </c>
      <c r="BC790" s="109">
        <f t="shared" si="38"/>
        <v>0.11632994096</v>
      </c>
    </row>
    <row r="791" spans="1:55" x14ac:dyDescent="0.25">
      <c r="A791" s="111">
        <v>786</v>
      </c>
      <c r="B791">
        <v>0.11584142929999899</v>
      </c>
      <c r="C791" s="49">
        <f t="shared" si="39"/>
        <v>2</v>
      </c>
      <c r="D791" s="111">
        <v>786</v>
      </c>
      <c r="E791" s="109">
        <f t="shared" si="40"/>
        <v>0.11584142929999899</v>
      </c>
      <c r="BC791" s="109">
        <f t="shared" si="38"/>
        <v>0.11584142929999899</v>
      </c>
    </row>
    <row r="792" spans="1:55" x14ac:dyDescent="0.25">
      <c r="A792" s="111">
        <v>787</v>
      </c>
      <c r="B792">
        <v>0.11535461011999899</v>
      </c>
      <c r="C792" s="49">
        <f t="shared" si="39"/>
        <v>2</v>
      </c>
      <c r="D792" s="111">
        <v>787</v>
      </c>
      <c r="E792" s="109">
        <f t="shared" si="40"/>
        <v>0.11535461011999899</v>
      </c>
      <c r="BC792" s="109">
        <f t="shared" si="38"/>
        <v>0.11535461011999899</v>
      </c>
    </row>
    <row r="793" spans="1:55" x14ac:dyDescent="0.25">
      <c r="A793" s="111">
        <v>788</v>
      </c>
      <c r="B793">
        <v>0.1148694812</v>
      </c>
      <c r="C793" s="49">
        <f t="shared" si="39"/>
        <v>2</v>
      </c>
      <c r="D793" s="111">
        <v>788</v>
      </c>
      <c r="E793" s="109">
        <f t="shared" si="40"/>
        <v>0.1148694812</v>
      </c>
      <c r="BC793" s="109">
        <f t="shared" si="38"/>
        <v>0.1148694812</v>
      </c>
    </row>
    <row r="794" spans="1:55" x14ac:dyDescent="0.25">
      <c r="A794" s="111">
        <v>789</v>
      </c>
      <c r="B794">
        <v>0.11438604031999999</v>
      </c>
      <c r="C794" s="49">
        <f t="shared" si="39"/>
        <v>2</v>
      </c>
      <c r="D794" s="111">
        <v>789</v>
      </c>
      <c r="E794" s="109">
        <f t="shared" si="40"/>
        <v>0.11438604031999999</v>
      </c>
      <c r="BC794" s="109">
        <f t="shared" si="38"/>
        <v>0.11438604031999999</v>
      </c>
    </row>
    <row r="795" spans="1:55" x14ac:dyDescent="0.25">
      <c r="A795" s="111">
        <v>790</v>
      </c>
      <c r="B795">
        <v>0.1139042852</v>
      </c>
      <c r="C795" s="49">
        <f t="shared" si="39"/>
        <v>2</v>
      </c>
      <c r="D795" s="111">
        <v>790</v>
      </c>
      <c r="E795" s="109">
        <f t="shared" si="40"/>
        <v>0.1139042852</v>
      </c>
      <c r="BC795" s="109">
        <f t="shared" si="38"/>
        <v>0.1139042852</v>
      </c>
    </row>
    <row r="796" spans="1:55" x14ac:dyDescent="0.25">
      <c r="A796" s="111">
        <v>791</v>
      </c>
      <c r="B796">
        <v>0.113424213539999</v>
      </c>
      <c r="C796" s="49">
        <f t="shared" si="39"/>
        <v>2</v>
      </c>
      <c r="D796" s="111">
        <v>791</v>
      </c>
      <c r="E796" s="109">
        <f t="shared" si="40"/>
        <v>0.113424213539999</v>
      </c>
      <c r="BC796" s="109">
        <f t="shared" si="38"/>
        <v>0.113424213539999</v>
      </c>
    </row>
    <row r="797" spans="1:55" x14ac:dyDescent="0.25">
      <c r="A797" s="111">
        <v>792</v>
      </c>
      <c r="B797">
        <v>0.112945822999999</v>
      </c>
      <c r="C797" s="49">
        <f t="shared" si="39"/>
        <v>2</v>
      </c>
      <c r="D797" s="111">
        <v>792</v>
      </c>
      <c r="E797" s="109">
        <f t="shared" si="40"/>
        <v>0.112945822999999</v>
      </c>
      <c r="BC797" s="109">
        <f t="shared" si="38"/>
        <v>0.112945822999999</v>
      </c>
    </row>
    <row r="798" spans="1:55" x14ac:dyDescent="0.25">
      <c r="A798" s="111">
        <v>793</v>
      </c>
      <c r="B798">
        <v>0.11246911116</v>
      </c>
      <c r="C798" s="49">
        <f t="shared" si="39"/>
        <v>2</v>
      </c>
      <c r="D798" s="111">
        <v>793</v>
      </c>
      <c r="E798" s="109">
        <f t="shared" si="40"/>
        <v>0.11246911116</v>
      </c>
      <c r="BC798" s="109">
        <f t="shared" si="38"/>
        <v>0.11246911116</v>
      </c>
    </row>
    <row r="799" spans="1:55" x14ac:dyDescent="0.25">
      <c r="A799" s="111">
        <v>794</v>
      </c>
      <c r="B799">
        <v>0.11199407559999899</v>
      </c>
      <c r="C799" s="49">
        <f t="shared" si="39"/>
        <v>2</v>
      </c>
      <c r="D799" s="111">
        <v>794</v>
      </c>
      <c r="E799" s="109">
        <f t="shared" si="40"/>
        <v>0.11199407559999899</v>
      </c>
      <c r="BC799" s="109">
        <f t="shared" si="38"/>
        <v>0.11199407559999899</v>
      </c>
    </row>
    <row r="800" spans="1:55" x14ac:dyDescent="0.25">
      <c r="A800" s="111">
        <v>795</v>
      </c>
      <c r="B800">
        <v>0.11152071388</v>
      </c>
      <c r="C800" s="49">
        <f t="shared" si="39"/>
        <v>2</v>
      </c>
      <c r="D800" s="111">
        <v>795</v>
      </c>
      <c r="E800" s="109">
        <f t="shared" si="40"/>
        <v>0.11152071388</v>
      </c>
      <c r="BC800" s="109">
        <f t="shared" si="38"/>
        <v>0.11152071388</v>
      </c>
    </row>
    <row r="801" spans="1:55" x14ac:dyDescent="0.25">
      <c r="A801" s="111">
        <v>796</v>
      </c>
      <c r="B801">
        <v>0.11104902343999901</v>
      </c>
      <c r="C801" s="49">
        <f t="shared" si="39"/>
        <v>2</v>
      </c>
      <c r="D801" s="111">
        <v>796</v>
      </c>
      <c r="E801" s="109">
        <f t="shared" si="40"/>
        <v>0.11104902343999901</v>
      </c>
      <c r="BC801" s="109">
        <f t="shared" si="38"/>
        <v>0.11104902343999901</v>
      </c>
    </row>
    <row r="802" spans="1:55" x14ac:dyDescent="0.25">
      <c r="A802" s="111">
        <v>797</v>
      </c>
      <c r="B802">
        <v>0.11057900177999901</v>
      </c>
      <c r="C802" s="49">
        <f t="shared" si="39"/>
        <v>2</v>
      </c>
      <c r="D802" s="111">
        <v>797</v>
      </c>
      <c r="E802" s="109">
        <f t="shared" si="40"/>
        <v>0.11057900177999901</v>
      </c>
      <c r="BC802" s="109">
        <f t="shared" si="38"/>
        <v>0.11057900177999901</v>
      </c>
    </row>
    <row r="803" spans="1:55" x14ac:dyDescent="0.25">
      <c r="A803" s="111">
        <v>798</v>
      </c>
      <c r="B803">
        <v>0.110110646299999</v>
      </c>
      <c r="C803" s="49">
        <f t="shared" si="39"/>
        <v>2</v>
      </c>
      <c r="D803" s="111">
        <v>798</v>
      </c>
      <c r="E803" s="109">
        <f t="shared" si="40"/>
        <v>0.110110646299999</v>
      </c>
      <c r="BC803" s="109">
        <f t="shared" si="38"/>
        <v>0.110110646299999</v>
      </c>
    </row>
    <row r="804" spans="1:55" x14ac:dyDescent="0.25">
      <c r="A804" s="111">
        <v>799</v>
      </c>
      <c r="B804">
        <v>0.10964395439999999</v>
      </c>
      <c r="C804" s="49">
        <f t="shared" si="39"/>
        <v>2</v>
      </c>
      <c r="D804" s="111">
        <v>799</v>
      </c>
      <c r="E804" s="109">
        <f t="shared" si="40"/>
        <v>0.10964395439999999</v>
      </c>
      <c r="BC804" s="109">
        <f t="shared" si="38"/>
        <v>0.10964395439999999</v>
      </c>
    </row>
    <row r="805" spans="1:55" x14ac:dyDescent="0.25">
      <c r="A805" s="111">
        <v>800</v>
      </c>
      <c r="B805">
        <v>0.109178923419999</v>
      </c>
      <c r="C805" s="49">
        <f t="shared" si="39"/>
        <v>2</v>
      </c>
      <c r="D805" s="111">
        <v>800</v>
      </c>
      <c r="E805" s="109">
        <f t="shared" si="40"/>
        <v>0.109178923419999</v>
      </c>
      <c r="BC805" s="109">
        <f t="shared" si="38"/>
        <v>0.109178923419999</v>
      </c>
    </row>
    <row r="806" spans="1:55" x14ac:dyDescent="0.25">
      <c r="A806" s="111">
        <v>801</v>
      </c>
      <c r="B806">
        <v>0.10871555065999999</v>
      </c>
      <c r="C806" s="49">
        <f t="shared" si="39"/>
        <v>2</v>
      </c>
      <c r="D806" s="111">
        <v>801</v>
      </c>
      <c r="E806" s="109">
        <f t="shared" si="40"/>
        <v>0.10871555065999999</v>
      </c>
      <c r="BC806" s="109">
        <f t="shared" si="38"/>
        <v>0.10871555065999999</v>
      </c>
    </row>
    <row r="807" spans="1:55" x14ac:dyDescent="0.25">
      <c r="A807" s="111">
        <v>802</v>
      </c>
      <c r="B807">
        <v>0.108253833399999</v>
      </c>
      <c r="C807" s="49">
        <f t="shared" si="39"/>
        <v>2</v>
      </c>
      <c r="D807" s="111">
        <v>802</v>
      </c>
      <c r="E807" s="109">
        <f t="shared" si="40"/>
        <v>0.108253833399999</v>
      </c>
      <c r="BC807" s="109">
        <f t="shared" si="38"/>
        <v>0.108253833399999</v>
      </c>
    </row>
    <row r="808" spans="1:55" x14ac:dyDescent="0.25">
      <c r="A808" s="111">
        <v>803</v>
      </c>
      <c r="B808">
        <v>0.10779376891999901</v>
      </c>
      <c r="C808" s="49">
        <f t="shared" si="39"/>
        <v>2</v>
      </c>
      <c r="D808" s="111">
        <v>803</v>
      </c>
      <c r="E808" s="109">
        <f t="shared" si="40"/>
        <v>0.10779376891999901</v>
      </c>
      <c r="BC808" s="109">
        <f t="shared" si="38"/>
        <v>0.10779376891999901</v>
      </c>
    </row>
    <row r="809" spans="1:55" x14ac:dyDescent="0.25">
      <c r="A809" s="111">
        <v>804</v>
      </c>
      <c r="B809">
        <v>0.1073353544</v>
      </c>
      <c r="C809" s="49">
        <f t="shared" si="39"/>
        <v>2</v>
      </c>
      <c r="D809" s="111">
        <v>804</v>
      </c>
      <c r="E809" s="109">
        <f t="shared" si="40"/>
        <v>0.1073353544</v>
      </c>
      <c r="BC809" s="109">
        <f t="shared" si="38"/>
        <v>0.1073353544</v>
      </c>
    </row>
    <row r="810" spans="1:55" x14ac:dyDescent="0.25">
      <c r="A810" s="111">
        <v>805</v>
      </c>
      <c r="B810">
        <v>0.106878587019999</v>
      </c>
      <c r="C810" s="49">
        <f t="shared" si="39"/>
        <v>2</v>
      </c>
      <c r="D810" s="111">
        <v>805</v>
      </c>
      <c r="E810" s="109">
        <f t="shared" si="40"/>
        <v>0.106878587019999</v>
      </c>
      <c r="BC810" s="109">
        <f t="shared" si="38"/>
        <v>0.106878587019999</v>
      </c>
    </row>
    <row r="811" spans="1:55" x14ac:dyDescent="0.25">
      <c r="A811" s="111">
        <v>806</v>
      </c>
      <c r="B811">
        <v>0.10642346393999901</v>
      </c>
      <c r="C811" s="49">
        <f t="shared" si="39"/>
        <v>2</v>
      </c>
      <c r="D811" s="111">
        <v>806</v>
      </c>
      <c r="E811" s="109">
        <f t="shared" si="40"/>
        <v>0.10642346393999901</v>
      </c>
      <c r="BC811" s="109">
        <f t="shared" si="38"/>
        <v>0.10642346393999901</v>
      </c>
    </row>
    <row r="812" spans="1:55" x14ac:dyDescent="0.25">
      <c r="A812" s="111">
        <v>807</v>
      </c>
      <c r="B812">
        <v>0.10596998228</v>
      </c>
      <c r="C812" s="49">
        <f t="shared" si="39"/>
        <v>2</v>
      </c>
      <c r="D812" s="111">
        <v>807</v>
      </c>
      <c r="E812" s="109">
        <f t="shared" si="40"/>
        <v>0.10596998228</v>
      </c>
      <c r="BC812" s="109">
        <f t="shared" si="38"/>
        <v>0.10596998228</v>
      </c>
    </row>
    <row r="813" spans="1:55" x14ac:dyDescent="0.25">
      <c r="A813" s="111">
        <v>808</v>
      </c>
      <c r="B813">
        <v>0.10551813910000001</v>
      </c>
      <c r="C813" s="49">
        <f t="shared" si="39"/>
        <v>2</v>
      </c>
      <c r="D813" s="111">
        <v>808</v>
      </c>
      <c r="E813" s="109">
        <f t="shared" si="40"/>
        <v>0.10551813910000001</v>
      </c>
      <c r="BC813" s="109">
        <f t="shared" si="38"/>
        <v>0.10551813910000001</v>
      </c>
    </row>
    <row r="814" spans="1:55" x14ac:dyDescent="0.25">
      <c r="A814" s="111">
        <v>809</v>
      </c>
      <c r="B814">
        <v>0.1050679315</v>
      </c>
      <c r="C814" s="49">
        <f t="shared" si="39"/>
        <v>2</v>
      </c>
      <c r="D814" s="111">
        <v>809</v>
      </c>
      <c r="E814" s="109">
        <f t="shared" si="40"/>
        <v>0.1050679315</v>
      </c>
      <c r="BC814" s="109">
        <f t="shared" si="38"/>
        <v>0.1050679315</v>
      </c>
    </row>
    <row r="815" spans="1:55" x14ac:dyDescent="0.25">
      <c r="A815" s="111">
        <v>810</v>
      </c>
      <c r="B815">
        <v>0.10461935645999999</v>
      </c>
      <c r="C815" s="49">
        <f t="shared" si="39"/>
        <v>2</v>
      </c>
      <c r="D815" s="111">
        <v>810</v>
      </c>
      <c r="E815" s="109">
        <f t="shared" si="40"/>
        <v>0.10461935645999999</v>
      </c>
      <c r="BC815" s="109">
        <f t="shared" si="38"/>
        <v>0.10461935645999999</v>
      </c>
    </row>
    <row r="816" spans="1:55" x14ac:dyDescent="0.25">
      <c r="A816" s="111">
        <v>811</v>
      </c>
      <c r="B816">
        <v>0.10417241099999899</v>
      </c>
      <c r="C816" s="49">
        <f t="shared" si="39"/>
        <v>2</v>
      </c>
      <c r="D816" s="111">
        <v>811</v>
      </c>
      <c r="E816" s="109">
        <f t="shared" si="40"/>
        <v>0.10417241099999899</v>
      </c>
      <c r="BC816" s="109">
        <f t="shared" si="38"/>
        <v>0.10417241099999899</v>
      </c>
    </row>
    <row r="817" spans="1:55" x14ac:dyDescent="0.25">
      <c r="A817" s="111">
        <v>812</v>
      </c>
      <c r="B817">
        <v>0.1037270921</v>
      </c>
      <c r="C817" s="49">
        <f t="shared" si="39"/>
        <v>2</v>
      </c>
      <c r="D817" s="111">
        <v>812</v>
      </c>
      <c r="E817" s="109">
        <f t="shared" si="40"/>
        <v>0.1037270921</v>
      </c>
      <c r="BC817" s="109">
        <f t="shared" si="38"/>
        <v>0.1037270921</v>
      </c>
    </row>
    <row r="818" spans="1:55" x14ac:dyDescent="0.25">
      <c r="A818" s="111">
        <v>813</v>
      </c>
      <c r="B818">
        <v>0.10328339666</v>
      </c>
      <c r="C818" s="49">
        <f t="shared" si="39"/>
        <v>2</v>
      </c>
      <c r="D818" s="111">
        <v>813</v>
      </c>
      <c r="E818" s="109">
        <f t="shared" si="40"/>
        <v>0.10328339666</v>
      </c>
      <c r="BC818" s="109">
        <f t="shared" si="38"/>
        <v>0.10328339666</v>
      </c>
    </row>
    <row r="819" spans="1:55" x14ac:dyDescent="0.25">
      <c r="A819" s="111">
        <v>814</v>
      </c>
      <c r="B819">
        <v>0.10284132164</v>
      </c>
      <c r="C819" s="49">
        <f t="shared" si="39"/>
        <v>2</v>
      </c>
      <c r="D819" s="111">
        <v>814</v>
      </c>
      <c r="E819" s="109">
        <f t="shared" si="40"/>
        <v>0.10284132164</v>
      </c>
      <c r="BC819" s="109">
        <f t="shared" si="38"/>
        <v>0.10284132164</v>
      </c>
    </row>
    <row r="820" spans="1:55" x14ac:dyDescent="0.25">
      <c r="A820" s="111">
        <v>815</v>
      </c>
      <c r="B820">
        <v>0.10240086388</v>
      </c>
      <c r="C820" s="49">
        <f t="shared" si="39"/>
        <v>2</v>
      </c>
      <c r="D820" s="111">
        <v>815</v>
      </c>
      <c r="E820" s="109">
        <f t="shared" si="40"/>
        <v>0.10240086388</v>
      </c>
      <c r="BC820" s="109">
        <f t="shared" si="38"/>
        <v>0.10240086388</v>
      </c>
    </row>
    <row r="821" spans="1:55" x14ac:dyDescent="0.25">
      <c r="A821" s="111">
        <v>816</v>
      </c>
      <c r="B821">
        <v>0.10196202025999999</v>
      </c>
      <c r="C821" s="49">
        <f t="shared" si="39"/>
        <v>2</v>
      </c>
      <c r="D821" s="111">
        <v>816</v>
      </c>
      <c r="E821" s="109">
        <f t="shared" si="40"/>
        <v>0.10196202025999999</v>
      </c>
      <c r="BC821" s="109">
        <f t="shared" si="38"/>
        <v>0.10196202025999999</v>
      </c>
    </row>
    <row r="822" spans="1:55" x14ac:dyDescent="0.25">
      <c r="A822" s="111">
        <v>817</v>
      </c>
      <c r="B822">
        <v>0.1015247876</v>
      </c>
      <c r="C822" s="49">
        <f t="shared" si="39"/>
        <v>2</v>
      </c>
      <c r="D822" s="111">
        <v>817</v>
      </c>
      <c r="E822" s="109">
        <f t="shared" si="40"/>
        <v>0.1015247876</v>
      </c>
      <c r="BC822" s="109">
        <f t="shared" si="38"/>
        <v>0.1015247876</v>
      </c>
    </row>
    <row r="823" spans="1:55" x14ac:dyDescent="0.25">
      <c r="A823" s="111">
        <v>818</v>
      </c>
      <c r="B823">
        <v>0.101089162719999</v>
      </c>
      <c r="C823" s="49">
        <f t="shared" si="39"/>
        <v>2</v>
      </c>
      <c r="D823" s="111">
        <v>818</v>
      </c>
      <c r="E823" s="109">
        <f t="shared" si="40"/>
        <v>0.101089162719999</v>
      </c>
      <c r="BC823" s="109">
        <f t="shared" si="38"/>
        <v>0.101089162719999</v>
      </c>
    </row>
    <row r="824" spans="1:55" x14ac:dyDescent="0.25">
      <c r="A824" s="111">
        <v>819</v>
      </c>
      <c r="B824">
        <v>0.10065514239999999</v>
      </c>
      <c r="C824" s="49">
        <f t="shared" si="39"/>
        <v>2</v>
      </c>
      <c r="D824" s="111">
        <v>819</v>
      </c>
      <c r="E824" s="109">
        <f t="shared" si="40"/>
        <v>0.10065514239999999</v>
      </c>
      <c r="BC824" s="109">
        <f t="shared" si="38"/>
        <v>0.10065514239999999</v>
      </c>
    </row>
    <row r="825" spans="1:55" x14ac:dyDescent="0.25">
      <c r="A825" s="111">
        <v>820</v>
      </c>
      <c r="B825">
        <v>0.100222723379999</v>
      </c>
      <c r="C825" s="49">
        <f t="shared" si="39"/>
        <v>2</v>
      </c>
      <c r="D825" s="111">
        <v>820</v>
      </c>
      <c r="E825" s="109">
        <f t="shared" si="40"/>
        <v>0.100222723379999</v>
      </c>
      <c r="BC825" s="109">
        <f t="shared" si="38"/>
        <v>0.100222723379999</v>
      </c>
    </row>
    <row r="826" spans="1:55" x14ac:dyDescent="0.25">
      <c r="A826" s="111">
        <v>821</v>
      </c>
      <c r="B826">
        <v>9.9791902380000005E-2</v>
      </c>
      <c r="C826" s="49">
        <f t="shared" si="39"/>
        <v>2</v>
      </c>
      <c r="D826" s="111">
        <v>821</v>
      </c>
      <c r="E826" s="109">
        <f t="shared" si="40"/>
        <v>9.9791902380000005E-2</v>
      </c>
      <c r="BC826" s="109">
        <f t="shared" si="38"/>
        <v>9.9791902380000005E-2</v>
      </c>
    </row>
    <row r="827" spans="1:55" x14ac:dyDescent="0.25">
      <c r="A827" s="111">
        <v>822</v>
      </c>
      <c r="B827">
        <v>9.9362676139999995E-2</v>
      </c>
      <c r="C827" s="49">
        <f t="shared" si="39"/>
        <v>2</v>
      </c>
      <c r="D827" s="111">
        <v>822</v>
      </c>
      <c r="E827" s="109">
        <f t="shared" si="40"/>
        <v>9.9362676139999995E-2</v>
      </c>
      <c r="BC827" s="109">
        <f t="shared" si="38"/>
        <v>9.9362676139999995E-2</v>
      </c>
    </row>
    <row r="828" spans="1:55" x14ac:dyDescent="0.25">
      <c r="A828" s="111">
        <v>823</v>
      </c>
      <c r="B828">
        <v>9.8935041339999905E-2</v>
      </c>
      <c r="C828" s="49">
        <f t="shared" si="39"/>
        <v>2</v>
      </c>
      <c r="D828" s="111">
        <v>823</v>
      </c>
      <c r="E828" s="109">
        <f t="shared" si="40"/>
        <v>9.8935041339999905E-2</v>
      </c>
      <c r="BC828" s="109">
        <f t="shared" si="38"/>
        <v>9.8935041339999905E-2</v>
      </c>
    </row>
    <row r="829" spans="1:55" x14ac:dyDescent="0.25">
      <c r="A829" s="111">
        <v>824</v>
      </c>
      <c r="B829">
        <v>9.8508994619999998E-2</v>
      </c>
      <c r="C829" s="49">
        <f t="shared" si="39"/>
        <v>2</v>
      </c>
      <c r="D829" s="111">
        <v>824</v>
      </c>
      <c r="E829" s="109">
        <f t="shared" si="40"/>
        <v>9.8508994619999998E-2</v>
      </c>
      <c r="BC829" s="109">
        <f t="shared" si="38"/>
        <v>9.8508994619999998E-2</v>
      </c>
    </row>
    <row r="830" spans="1:55" x14ac:dyDescent="0.25">
      <c r="A830" s="111">
        <v>825</v>
      </c>
      <c r="B830">
        <v>9.8084532619999998E-2</v>
      </c>
      <c r="C830" s="49">
        <f t="shared" si="39"/>
        <v>2</v>
      </c>
      <c r="D830" s="111">
        <v>825</v>
      </c>
      <c r="E830" s="109">
        <f t="shared" si="40"/>
        <v>9.8084532619999998E-2</v>
      </c>
      <c r="BC830" s="109">
        <f t="shared" si="38"/>
        <v>9.8084532619999998E-2</v>
      </c>
    </row>
    <row r="831" spans="1:55" x14ac:dyDescent="0.25">
      <c r="A831" s="111">
        <v>826</v>
      </c>
      <c r="B831">
        <v>9.7661651959999901E-2</v>
      </c>
      <c r="C831" s="49">
        <f t="shared" si="39"/>
        <v>2</v>
      </c>
      <c r="D831" s="111">
        <v>826</v>
      </c>
      <c r="E831" s="109">
        <f t="shared" si="40"/>
        <v>9.7661651959999901E-2</v>
      </c>
      <c r="BC831" s="109">
        <f t="shared" si="38"/>
        <v>9.7661651959999901E-2</v>
      </c>
    </row>
    <row r="832" spans="1:55" x14ac:dyDescent="0.25">
      <c r="A832" s="111">
        <v>827</v>
      </c>
      <c r="B832">
        <v>9.7240349259999997E-2</v>
      </c>
      <c r="C832" s="49">
        <f t="shared" si="39"/>
        <v>2</v>
      </c>
      <c r="D832" s="111">
        <v>827</v>
      </c>
      <c r="E832" s="109">
        <f t="shared" si="40"/>
        <v>9.7240349259999997E-2</v>
      </c>
      <c r="BC832" s="109">
        <f t="shared" si="38"/>
        <v>9.7240349259999997E-2</v>
      </c>
    </row>
    <row r="833" spans="1:55" x14ac:dyDescent="0.25">
      <c r="A833" s="111">
        <v>828</v>
      </c>
      <c r="B833">
        <v>9.6820621039999902E-2</v>
      </c>
      <c r="C833" s="49">
        <f t="shared" si="39"/>
        <v>2</v>
      </c>
      <c r="D833" s="111">
        <v>828</v>
      </c>
      <c r="E833" s="109">
        <f t="shared" si="40"/>
        <v>9.6820621039999902E-2</v>
      </c>
      <c r="BC833" s="109">
        <f t="shared" si="38"/>
        <v>9.6820621039999902E-2</v>
      </c>
    </row>
    <row r="834" spans="1:55" x14ac:dyDescent="0.25">
      <c r="A834" s="111">
        <v>829</v>
      </c>
      <c r="B834">
        <v>9.6402463899999902E-2</v>
      </c>
      <c r="C834" s="49">
        <f t="shared" si="39"/>
        <v>2</v>
      </c>
      <c r="D834" s="111">
        <v>829</v>
      </c>
      <c r="E834" s="109">
        <f t="shared" si="40"/>
        <v>9.6402463899999902E-2</v>
      </c>
      <c r="BC834" s="109">
        <f t="shared" si="38"/>
        <v>9.6402463899999902E-2</v>
      </c>
    </row>
    <row r="835" spans="1:55" x14ac:dyDescent="0.25">
      <c r="A835" s="111">
        <v>830</v>
      </c>
      <c r="B835">
        <v>9.5985874339999902E-2</v>
      </c>
      <c r="C835" s="49">
        <f t="shared" si="39"/>
        <v>2</v>
      </c>
      <c r="D835" s="111">
        <v>830</v>
      </c>
      <c r="E835" s="109">
        <f t="shared" si="40"/>
        <v>9.5985874339999902E-2</v>
      </c>
      <c r="BC835" s="109">
        <f t="shared" si="38"/>
        <v>9.5985874339999902E-2</v>
      </c>
    </row>
    <row r="836" spans="1:55" x14ac:dyDescent="0.25">
      <c r="A836" s="111">
        <v>831</v>
      </c>
      <c r="B836">
        <v>9.5570848899999894E-2</v>
      </c>
      <c r="C836" s="49">
        <f t="shared" si="39"/>
        <v>2</v>
      </c>
      <c r="D836" s="111">
        <v>831</v>
      </c>
      <c r="E836" s="109">
        <f t="shared" si="40"/>
        <v>9.5570848899999894E-2</v>
      </c>
      <c r="BC836" s="109">
        <f t="shared" si="38"/>
        <v>9.5570848899999894E-2</v>
      </c>
    </row>
    <row r="837" spans="1:55" x14ac:dyDescent="0.25">
      <c r="A837" s="111">
        <v>832</v>
      </c>
      <c r="B837">
        <v>9.5157384060000003E-2</v>
      </c>
      <c r="C837" s="49">
        <f t="shared" si="39"/>
        <v>2</v>
      </c>
      <c r="D837" s="111">
        <v>832</v>
      </c>
      <c r="E837" s="109">
        <f t="shared" si="40"/>
        <v>9.5157384060000003E-2</v>
      </c>
      <c r="BC837" s="109">
        <f t="shared" ref="BC837:BC900" si="41">B837</f>
        <v>9.5157384060000003E-2</v>
      </c>
    </row>
    <row r="838" spans="1:55" x14ac:dyDescent="0.25">
      <c r="A838" s="111">
        <v>833</v>
      </c>
      <c r="B838">
        <v>9.4745476259999906E-2</v>
      </c>
      <c r="C838" s="49">
        <f t="shared" ref="C838:C901" si="42">IF(ROW()-$C$4&lt;=$C$2,1,2)</f>
        <v>2</v>
      </c>
      <c r="D838" s="111">
        <v>833</v>
      </c>
      <c r="E838" s="109">
        <f t="shared" ref="E838:E901" si="43">B838</f>
        <v>9.4745476259999906E-2</v>
      </c>
      <c r="BC838" s="109">
        <f t="shared" si="41"/>
        <v>9.4745476259999906E-2</v>
      </c>
    </row>
    <row r="839" spans="1:55" x14ac:dyDescent="0.25">
      <c r="A839" s="111">
        <v>834</v>
      </c>
      <c r="B839">
        <v>9.4335122019999995E-2</v>
      </c>
      <c r="C839" s="49">
        <f t="shared" si="42"/>
        <v>2</v>
      </c>
      <c r="D839" s="111">
        <v>834</v>
      </c>
      <c r="E839" s="109">
        <f t="shared" si="43"/>
        <v>9.4335122019999995E-2</v>
      </c>
      <c r="BC839" s="109">
        <f t="shared" si="41"/>
        <v>9.4335122019999995E-2</v>
      </c>
    </row>
    <row r="840" spans="1:55" x14ac:dyDescent="0.25">
      <c r="A840" s="111">
        <v>835</v>
      </c>
      <c r="B840">
        <v>9.3926317719999999E-2</v>
      </c>
      <c r="C840" s="49">
        <f t="shared" si="42"/>
        <v>2</v>
      </c>
      <c r="D840" s="111">
        <v>835</v>
      </c>
      <c r="E840" s="109">
        <f t="shared" si="43"/>
        <v>9.3926317719999999E-2</v>
      </c>
      <c r="BC840" s="109">
        <f t="shared" si="41"/>
        <v>9.3926317719999999E-2</v>
      </c>
    </row>
    <row r="841" spans="1:55" x14ac:dyDescent="0.25">
      <c r="A841" s="111">
        <v>836</v>
      </c>
      <c r="B841">
        <v>9.3519059799999998E-2</v>
      </c>
      <c r="C841" s="49">
        <f t="shared" si="42"/>
        <v>2</v>
      </c>
      <c r="D841" s="111">
        <v>836</v>
      </c>
      <c r="E841" s="109">
        <f t="shared" si="43"/>
        <v>9.3519059799999998E-2</v>
      </c>
      <c r="BC841" s="109">
        <f t="shared" si="41"/>
        <v>9.3519059799999998E-2</v>
      </c>
    </row>
    <row r="842" spans="1:55" x14ac:dyDescent="0.25">
      <c r="A842" s="111">
        <v>837</v>
      </c>
      <c r="B842">
        <v>9.311334466E-2</v>
      </c>
      <c r="C842" s="49">
        <f t="shared" si="42"/>
        <v>2</v>
      </c>
      <c r="D842" s="111">
        <v>837</v>
      </c>
      <c r="E842" s="109">
        <f t="shared" si="43"/>
        <v>9.311334466E-2</v>
      </c>
      <c r="BC842" s="109">
        <f t="shared" si="41"/>
        <v>9.311334466E-2</v>
      </c>
    </row>
    <row r="843" spans="1:55" x14ac:dyDescent="0.25">
      <c r="A843" s="111">
        <v>838</v>
      </c>
      <c r="B843">
        <v>9.2709168699999997E-2</v>
      </c>
      <c r="C843" s="49">
        <f t="shared" si="42"/>
        <v>2</v>
      </c>
      <c r="D843" s="111">
        <v>838</v>
      </c>
      <c r="E843" s="109">
        <f t="shared" si="43"/>
        <v>9.2709168699999997E-2</v>
      </c>
      <c r="BC843" s="109">
        <f t="shared" si="41"/>
        <v>9.2709168699999997E-2</v>
      </c>
    </row>
    <row r="844" spans="1:55" x14ac:dyDescent="0.25">
      <c r="A844" s="111">
        <v>839</v>
      </c>
      <c r="B844">
        <v>9.2306528259999895E-2</v>
      </c>
      <c r="C844" s="49">
        <f t="shared" si="42"/>
        <v>2</v>
      </c>
      <c r="D844" s="111">
        <v>839</v>
      </c>
      <c r="E844" s="109">
        <f t="shared" si="43"/>
        <v>9.2306528259999895E-2</v>
      </c>
      <c r="BC844" s="109">
        <f t="shared" si="41"/>
        <v>9.2306528259999895E-2</v>
      </c>
    </row>
    <row r="845" spans="1:55" x14ac:dyDescent="0.25">
      <c r="A845" s="111">
        <v>840</v>
      </c>
      <c r="B845">
        <v>9.1905419679999906E-2</v>
      </c>
      <c r="C845" s="49">
        <f t="shared" si="42"/>
        <v>2</v>
      </c>
      <c r="D845" s="111">
        <v>840</v>
      </c>
      <c r="E845" s="109">
        <f t="shared" si="43"/>
        <v>9.1905419679999906E-2</v>
      </c>
      <c r="BC845" s="109">
        <f t="shared" si="41"/>
        <v>9.1905419679999906E-2</v>
      </c>
    </row>
    <row r="846" spans="1:55" x14ac:dyDescent="0.25">
      <c r="A846" s="111">
        <v>841</v>
      </c>
      <c r="B846">
        <v>9.1505839339999895E-2</v>
      </c>
      <c r="C846" s="49">
        <f t="shared" si="42"/>
        <v>2</v>
      </c>
      <c r="D846" s="111">
        <v>841</v>
      </c>
      <c r="E846" s="109">
        <f t="shared" si="43"/>
        <v>9.1505839339999895E-2</v>
      </c>
      <c r="BC846" s="109">
        <f t="shared" si="41"/>
        <v>9.1505839339999895E-2</v>
      </c>
    </row>
    <row r="847" spans="1:55" x14ac:dyDescent="0.25">
      <c r="A847" s="111">
        <v>842</v>
      </c>
      <c r="B847">
        <v>9.1107783519999999E-2</v>
      </c>
      <c r="C847" s="49">
        <f t="shared" si="42"/>
        <v>2</v>
      </c>
      <c r="D847" s="111">
        <v>842</v>
      </c>
      <c r="E847" s="109">
        <f t="shared" si="43"/>
        <v>9.1107783519999999E-2</v>
      </c>
      <c r="BC847" s="109">
        <f t="shared" si="41"/>
        <v>9.1107783519999999E-2</v>
      </c>
    </row>
    <row r="848" spans="1:55" x14ac:dyDescent="0.25">
      <c r="A848" s="111">
        <v>843</v>
      </c>
      <c r="B848">
        <v>9.0711248539999997E-2</v>
      </c>
      <c r="C848" s="49">
        <f t="shared" si="42"/>
        <v>2</v>
      </c>
      <c r="D848" s="111">
        <v>843</v>
      </c>
      <c r="E848" s="109">
        <f t="shared" si="43"/>
        <v>9.0711248539999997E-2</v>
      </c>
      <c r="BC848" s="109">
        <f t="shared" si="41"/>
        <v>9.0711248539999997E-2</v>
      </c>
    </row>
    <row r="849" spans="1:55" x14ac:dyDescent="0.25">
      <c r="A849" s="111">
        <v>844</v>
      </c>
      <c r="B849">
        <v>9.0316230699999903E-2</v>
      </c>
      <c r="C849" s="49">
        <f t="shared" si="42"/>
        <v>2</v>
      </c>
      <c r="D849" s="111">
        <v>844</v>
      </c>
      <c r="E849" s="109">
        <f t="shared" si="43"/>
        <v>9.0316230699999903E-2</v>
      </c>
      <c r="BC849" s="109">
        <f t="shared" si="41"/>
        <v>9.0316230699999903E-2</v>
      </c>
    </row>
    <row r="850" spans="1:55" x14ac:dyDescent="0.25">
      <c r="A850" s="111">
        <v>845</v>
      </c>
      <c r="B850">
        <v>8.992272624E-2</v>
      </c>
      <c r="C850" s="49">
        <f t="shared" si="42"/>
        <v>2</v>
      </c>
      <c r="D850" s="111">
        <v>845</v>
      </c>
      <c r="E850" s="109">
        <f t="shared" si="43"/>
        <v>8.992272624E-2</v>
      </c>
      <c r="BC850" s="109">
        <f t="shared" si="41"/>
        <v>8.992272624E-2</v>
      </c>
    </row>
    <row r="851" spans="1:55" x14ac:dyDescent="0.25">
      <c r="A851" s="111">
        <v>846</v>
      </c>
      <c r="B851">
        <v>8.9530731439999997E-2</v>
      </c>
      <c r="C851" s="49">
        <f t="shared" si="42"/>
        <v>2</v>
      </c>
      <c r="D851" s="111">
        <v>846</v>
      </c>
      <c r="E851" s="109">
        <f t="shared" si="43"/>
        <v>8.9530731439999997E-2</v>
      </c>
      <c r="BC851" s="109">
        <f t="shared" si="41"/>
        <v>8.9530731439999997E-2</v>
      </c>
    </row>
    <row r="852" spans="1:55" x14ac:dyDescent="0.25">
      <c r="A852" s="111">
        <v>847</v>
      </c>
      <c r="B852">
        <v>8.9140242559999999E-2</v>
      </c>
      <c r="C852" s="49">
        <f t="shared" si="42"/>
        <v>2</v>
      </c>
      <c r="D852" s="111">
        <v>847</v>
      </c>
      <c r="E852" s="109">
        <f t="shared" si="43"/>
        <v>8.9140242559999999E-2</v>
      </c>
      <c r="BC852" s="109">
        <f t="shared" si="41"/>
        <v>8.9140242559999999E-2</v>
      </c>
    </row>
    <row r="853" spans="1:55" x14ac:dyDescent="0.25">
      <c r="A853" s="111">
        <v>848</v>
      </c>
      <c r="B853">
        <v>8.8751255799999998E-2</v>
      </c>
      <c r="C853" s="49">
        <f t="shared" si="42"/>
        <v>2</v>
      </c>
      <c r="D853" s="111">
        <v>848</v>
      </c>
      <c r="E853" s="109">
        <f t="shared" si="43"/>
        <v>8.8751255799999998E-2</v>
      </c>
      <c r="BC853" s="109">
        <f t="shared" si="41"/>
        <v>8.8751255799999998E-2</v>
      </c>
    </row>
    <row r="854" spans="1:55" x14ac:dyDescent="0.25">
      <c r="A854" s="111">
        <v>849</v>
      </c>
      <c r="B854">
        <v>8.8363767419999906E-2</v>
      </c>
      <c r="C854" s="49">
        <f t="shared" si="42"/>
        <v>2</v>
      </c>
      <c r="D854" s="111">
        <v>849</v>
      </c>
      <c r="E854" s="109">
        <f t="shared" si="43"/>
        <v>8.8363767419999906E-2</v>
      </c>
      <c r="BC854" s="109">
        <f t="shared" si="41"/>
        <v>8.8363767419999906E-2</v>
      </c>
    </row>
    <row r="855" spans="1:55" x14ac:dyDescent="0.25">
      <c r="A855" s="111">
        <v>850</v>
      </c>
      <c r="B855">
        <v>8.7977773580000002E-2</v>
      </c>
      <c r="C855" s="49">
        <f t="shared" si="42"/>
        <v>2</v>
      </c>
      <c r="D855" s="111">
        <v>850</v>
      </c>
      <c r="E855" s="109">
        <f t="shared" si="43"/>
        <v>8.7977773580000002E-2</v>
      </c>
      <c r="BC855" s="109">
        <f t="shared" si="41"/>
        <v>8.7977773580000002E-2</v>
      </c>
    </row>
    <row r="856" spans="1:55" x14ac:dyDescent="0.25">
      <c r="A856" s="111">
        <v>851</v>
      </c>
      <c r="B856">
        <v>8.7593270520000002E-2</v>
      </c>
      <c r="C856" s="49">
        <f t="shared" si="42"/>
        <v>2</v>
      </c>
      <c r="D856" s="111">
        <v>851</v>
      </c>
      <c r="E856" s="109">
        <f t="shared" si="43"/>
        <v>8.7593270520000002E-2</v>
      </c>
      <c r="BC856" s="109">
        <f t="shared" si="41"/>
        <v>8.7593270520000002E-2</v>
      </c>
    </row>
    <row r="857" spans="1:55" x14ac:dyDescent="0.25">
      <c r="A857" s="111">
        <v>852</v>
      </c>
      <c r="B857">
        <v>8.7210254379999894E-2</v>
      </c>
      <c r="C857" s="49">
        <f t="shared" si="42"/>
        <v>2</v>
      </c>
      <c r="D857" s="111">
        <v>852</v>
      </c>
      <c r="E857" s="109">
        <f t="shared" si="43"/>
        <v>8.7210254379999894E-2</v>
      </c>
      <c r="BC857" s="109">
        <f t="shared" si="41"/>
        <v>8.7210254379999894E-2</v>
      </c>
    </row>
    <row r="858" spans="1:55" x14ac:dyDescent="0.25">
      <c r="A858" s="111">
        <v>853</v>
      </c>
      <c r="B858">
        <v>8.682872136E-2</v>
      </c>
      <c r="C858" s="49">
        <f t="shared" si="42"/>
        <v>2</v>
      </c>
      <c r="D858" s="111">
        <v>853</v>
      </c>
      <c r="E858" s="109">
        <f t="shared" si="43"/>
        <v>8.682872136E-2</v>
      </c>
      <c r="BC858" s="109">
        <f t="shared" si="41"/>
        <v>8.682872136E-2</v>
      </c>
    </row>
    <row r="859" spans="1:55" x14ac:dyDescent="0.25">
      <c r="A859" s="111">
        <v>854</v>
      </c>
      <c r="B859">
        <v>8.6448667620000003E-2</v>
      </c>
      <c r="C859" s="49">
        <f t="shared" si="42"/>
        <v>2</v>
      </c>
      <c r="D859" s="111">
        <v>854</v>
      </c>
      <c r="E859" s="109">
        <f t="shared" si="43"/>
        <v>8.6448667620000003E-2</v>
      </c>
      <c r="BC859" s="109">
        <f t="shared" si="41"/>
        <v>8.6448667620000003E-2</v>
      </c>
    </row>
    <row r="860" spans="1:55" x14ac:dyDescent="0.25">
      <c r="A860" s="111">
        <v>855</v>
      </c>
      <c r="B860">
        <v>8.6070089279999998E-2</v>
      </c>
      <c r="C860" s="49">
        <f t="shared" si="42"/>
        <v>2</v>
      </c>
      <c r="D860" s="111">
        <v>855</v>
      </c>
      <c r="E860" s="109">
        <f t="shared" si="43"/>
        <v>8.6070089279999998E-2</v>
      </c>
      <c r="BC860" s="109">
        <f t="shared" si="41"/>
        <v>8.6070089279999998E-2</v>
      </c>
    </row>
    <row r="861" spans="1:55" x14ac:dyDescent="0.25">
      <c r="A861" s="111">
        <v>856</v>
      </c>
      <c r="B861">
        <v>8.5692982499999903E-2</v>
      </c>
      <c r="C861" s="49">
        <f t="shared" si="42"/>
        <v>2</v>
      </c>
      <c r="D861" s="111">
        <v>856</v>
      </c>
      <c r="E861" s="109">
        <f t="shared" si="43"/>
        <v>8.5692982499999903E-2</v>
      </c>
      <c r="BC861" s="109">
        <f t="shared" si="41"/>
        <v>8.5692982499999903E-2</v>
      </c>
    </row>
    <row r="862" spans="1:55" x14ac:dyDescent="0.25">
      <c r="A862" s="111">
        <v>857</v>
      </c>
      <c r="B862">
        <v>8.5317343399999995E-2</v>
      </c>
      <c r="C862" s="49">
        <f t="shared" si="42"/>
        <v>2</v>
      </c>
      <c r="D862" s="111">
        <v>857</v>
      </c>
      <c r="E862" s="109">
        <f t="shared" si="43"/>
        <v>8.5317343399999995E-2</v>
      </c>
      <c r="BC862" s="109">
        <f t="shared" si="41"/>
        <v>8.5317343399999995E-2</v>
      </c>
    </row>
    <row r="863" spans="1:55" x14ac:dyDescent="0.25">
      <c r="A863" s="111">
        <v>858</v>
      </c>
      <c r="B863">
        <v>8.4943168099999994E-2</v>
      </c>
      <c r="C863" s="49">
        <f t="shared" si="42"/>
        <v>2</v>
      </c>
      <c r="D863" s="111">
        <v>858</v>
      </c>
      <c r="E863" s="109">
        <f t="shared" si="43"/>
        <v>8.4943168099999994E-2</v>
      </c>
      <c r="BC863" s="109">
        <f t="shared" si="41"/>
        <v>8.4943168099999994E-2</v>
      </c>
    </row>
    <row r="864" spans="1:55" x14ac:dyDescent="0.25">
      <c r="A864" s="111">
        <v>859</v>
      </c>
      <c r="B864">
        <v>8.4570452680000005E-2</v>
      </c>
      <c r="C864" s="49">
        <f t="shared" si="42"/>
        <v>2</v>
      </c>
      <c r="D864" s="111">
        <v>859</v>
      </c>
      <c r="E864" s="109">
        <f t="shared" si="43"/>
        <v>8.4570452680000005E-2</v>
      </c>
      <c r="BC864" s="109">
        <f t="shared" si="41"/>
        <v>8.4570452680000005E-2</v>
      </c>
    </row>
    <row r="865" spans="1:55" x14ac:dyDescent="0.25">
      <c r="A865" s="111">
        <v>860</v>
      </c>
      <c r="B865">
        <v>8.4199193280000001E-2</v>
      </c>
      <c r="C865" s="49">
        <f t="shared" si="42"/>
        <v>2</v>
      </c>
      <c r="D865" s="111">
        <v>860</v>
      </c>
      <c r="E865" s="109">
        <f t="shared" si="43"/>
        <v>8.4199193280000001E-2</v>
      </c>
      <c r="BC865" s="109">
        <f t="shared" si="41"/>
        <v>8.4199193280000001E-2</v>
      </c>
    </row>
    <row r="866" spans="1:55" x14ac:dyDescent="0.25">
      <c r="A866" s="111">
        <v>861</v>
      </c>
      <c r="B866">
        <v>8.3829385960000002E-2</v>
      </c>
      <c r="C866" s="49">
        <f t="shared" si="42"/>
        <v>2</v>
      </c>
      <c r="D866" s="111">
        <v>861</v>
      </c>
      <c r="E866" s="109">
        <f t="shared" si="43"/>
        <v>8.3829385960000002E-2</v>
      </c>
      <c r="BC866" s="109">
        <f t="shared" si="41"/>
        <v>8.3829385960000002E-2</v>
      </c>
    </row>
    <row r="867" spans="1:55" x14ac:dyDescent="0.25">
      <c r="A867" s="111">
        <v>862</v>
      </c>
      <c r="B867">
        <v>8.3461026799999893E-2</v>
      </c>
      <c r="C867" s="49">
        <f t="shared" si="42"/>
        <v>2</v>
      </c>
      <c r="D867" s="111">
        <v>862</v>
      </c>
      <c r="E867" s="109">
        <f t="shared" si="43"/>
        <v>8.3461026799999893E-2</v>
      </c>
      <c r="BC867" s="109">
        <f t="shared" si="41"/>
        <v>8.3461026799999893E-2</v>
      </c>
    </row>
    <row r="868" spans="1:55" x14ac:dyDescent="0.25">
      <c r="A868" s="111">
        <v>863</v>
      </c>
      <c r="B868">
        <v>8.3094111859999903E-2</v>
      </c>
      <c r="C868" s="49">
        <f t="shared" si="42"/>
        <v>2</v>
      </c>
      <c r="D868" s="111">
        <v>863</v>
      </c>
      <c r="E868" s="109">
        <f t="shared" si="43"/>
        <v>8.3094111859999903E-2</v>
      </c>
      <c r="BC868" s="109">
        <f t="shared" si="41"/>
        <v>8.3094111859999903E-2</v>
      </c>
    </row>
    <row r="869" spans="1:55" x14ac:dyDescent="0.25">
      <c r="A869" s="111">
        <v>864</v>
      </c>
      <c r="B869">
        <v>8.272863724E-2</v>
      </c>
      <c r="C869" s="49">
        <f t="shared" si="42"/>
        <v>2</v>
      </c>
      <c r="D869" s="111">
        <v>864</v>
      </c>
      <c r="E869" s="109">
        <f t="shared" si="43"/>
        <v>8.272863724E-2</v>
      </c>
      <c r="BC869" s="109">
        <f t="shared" si="41"/>
        <v>8.272863724E-2</v>
      </c>
    </row>
    <row r="870" spans="1:55" x14ac:dyDescent="0.25">
      <c r="A870" s="111">
        <v>865</v>
      </c>
      <c r="B870">
        <v>8.2364598940000006E-2</v>
      </c>
      <c r="C870" s="49">
        <f t="shared" si="42"/>
        <v>2</v>
      </c>
      <c r="D870" s="111">
        <v>865</v>
      </c>
      <c r="E870" s="109">
        <f t="shared" si="43"/>
        <v>8.2364598940000006E-2</v>
      </c>
      <c r="BC870" s="109">
        <f t="shared" si="41"/>
        <v>8.2364598940000006E-2</v>
      </c>
    </row>
    <row r="871" spans="1:55" x14ac:dyDescent="0.25">
      <c r="A871" s="111">
        <v>866</v>
      </c>
      <c r="B871">
        <v>8.2001993039999999E-2</v>
      </c>
      <c r="C871" s="49">
        <f t="shared" si="42"/>
        <v>2</v>
      </c>
      <c r="D871" s="111">
        <v>866</v>
      </c>
      <c r="E871" s="109">
        <f t="shared" si="43"/>
        <v>8.2001993039999999E-2</v>
      </c>
      <c r="BC871" s="109">
        <f t="shared" si="41"/>
        <v>8.2001993039999999E-2</v>
      </c>
    </row>
    <row r="872" spans="1:55" x14ac:dyDescent="0.25">
      <c r="A872" s="111">
        <v>867</v>
      </c>
      <c r="B872">
        <v>8.1640815559999996E-2</v>
      </c>
      <c r="C872" s="49">
        <f t="shared" si="42"/>
        <v>2</v>
      </c>
      <c r="D872" s="111">
        <v>867</v>
      </c>
      <c r="E872" s="109">
        <f t="shared" si="43"/>
        <v>8.1640815559999996E-2</v>
      </c>
      <c r="BC872" s="109">
        <f t="shared" si="41"/>
        <v>8.1640815559999996E-2</v>
      </c>
    </row>
    <row r="873" spans="1:55" x14ac:dyDescent="0.25">
      <c r="A873" s="111">
        <v>868</v>
      </c>
      <c r="B873">
        <v>8.1281062539999893E-2</v>
      </c>
      <c r="C873" s="49">
        <f t="shared" si="42"/>
        <v>2</v>
      </c>
      <c r="D873" s="111">
        <v>868</v>
      </c>
      <c r="E873" s="109">
        <f t="shared" si="43"/>
        <v>8.1281062539999893E-2</v>
      </c>
      <c r="BC873" s="109">
        <f t="shared" si="41"/>
        <v>8.1281062539999893E-2</v>
      </c>
    </row>
    <row r="874" spans="1:55" x14ac:dyDescent="0.25">
      <c r="A874" s="111">
        <v>869</v>
      </c>
      <c r="B874">
        <v>8.0922729999999998E-2</v>
      </c>
      <c r="C874" s="49">
        <f t="shared" si="42"/>
        <v>2</v>
      </c>
      <c r="D874" s="111">
        <v>869</v>
      </c>
      <c r="E874" s="109">
        <f t="shared" si="43"/>
        <v>8.0922729999999998E-2</v>
      </c>
      <c r="BC874" s="109">
        <f t="shared" si="41"/>
        <v>8.0922729999999998E-2</v>
      </c>
    </row>
    <row r="875" spans="1:55" x14ac:dyDescent="0.25">
      <c r="A875" s="111">
        <v>870</v>
      </c>
      <c r="B875">
        <v>8.0565813959999996E-2</v>
      </c>
      <c r="C875" s="49">
        <f t="shared" si="42"/>
        <v>2</v>
      </c>
      <c r="D875" s="111">
        <v>870</v>
      </c>
      <c r="E875" s="109">
        <f t="shared" si="43"/>
        <v>8.0565813959999996E-2</v>
      </c>
      <c r="BC875" s="109">
        <f t="shared" si="41"/>
        <v>8.0565813959999996E-2</v>
      </c>
    </row>
    <row r="876" spans="1:55" x14ac:dyDescent="0.25">
      <c r="A876" s="111">
        <v>871</v>
      </c>
      <c r="B876">
        <v>8.0210310399999901E-2</v>
      </c>
      <c r="C876" s="49">
        <f t="shared" si="42"/>
        <v>2</v>
      </c>
      <c r="D876" s="111">
        <v>871</v>
      </c>
      <c r="E876" s="109">
        <f t="shared" si="43"/>
        <v>8.0210310399999901E-2</v>
      </c>
      <c r="BC876" s="109">
        <f t="shared" si="41"/>
        <v>8.0210310399999901E-2</v>
      </c>
    </row>
    <row r="877" spans="1:55" x14ac:dyDescent="0.25">
      <c r="A877" s="111">
        <v>872</v>
      </c>
      <c r="B877">
        <v>7.9856215359999996E-2</v>
      </c>
      <c r="C877" s="49">
        <f t="shared" si="42"/>
        <v>2</v>
      </c>
      <c r="D877" s="111">
        <v>872</v>
      </c>
      <c r="E877" s="109">
        <f t="shared" si="43"/>
        <v>7.9856215359999996E-2</v>
      </c>
      <c r="BC877" s="109">
        <f t="shared" si="41"/>
        <v>7.9856215359999996E-2</v>
      </c>
    </row>
    <row r="878" spans="1:55" x14ac:dyDescent="0.25">
      <c r="A878" s="111">
        <v>873</v>
      </c>
      <c r="B878">
        <v>7.9503524840000006E-2</v>
      </c>
      <c r="C878" s="49">
        <f t="shared" si="42"/>
        <v>2</v>
      </c>
      <c r="D878" s="111">
        <v>873</v>
      </c>
      <c r="E878" s="109">
        <f t="shared" si="43"/>
        <v>7.9503524840000006E-2</v>
      </c>
      <c r="BC878" s="109">
        <f t="shared" si="41"/>
        <v>7.9503524840000006E-2</v>
      </c>
    </row>
    <row r="879" spans="1:55" x14ac:dyDescent="0.25">
      <c r="A879" s="111">
        <v>874</v>
      </c>
      <c r="B879">
        <v>7.9152234779999997E-2</v>
      </c>
      <c r="C879" s="49">
        <f t="shared" si="42"/>
        <v>2</v>
      </c>
      <c r="D879" s="111">
        <v>874</v>
      </c>
      <c r="E879" s="109">
        <f t="shared" si="43"/>
        <v>7.9152234779999997E-2</v>
      </c>
      <c r="BC879" s="109">
        <f t="shared" si="41"/>
        <v>7.9152234779999997E-2</v>
      </c>
    </row>
    <row r="880" spans="1:55" x14ac:dyDescent="0.25">
      <c r="A880" s="111">
        <v>875</v>
      </c>
      <c r="B880">
        <v>7.8802341220000002E-2</v>
      </c>
      <c r="C880" s="49">
        <f t="shared" si="42"/>
        <v>2</v>
      </c>
      <c r="D880" s="111">
        <v>875</v>
      </c>
      <c r="E880" s="109">
        <f t="shared" si="43"/>
        <v>7.8802341220000002E-2</v>
      </c>
      <c r="BC880" s="109">
        <f t="shared" si="41"/>
        <v>7.8802341220000002E-2</v>
      </c>
    </row>
    <row r="881" spans="1:55" x14ac:dyDescent="0.25">
      <c r="A881" s="111">
        <v>876</v>
      </c>
      <c r="B881">
        <v>7.8453840119999896E-2</v>
      </c>
      <c r="C881" s="49">
        <f t="shared" si="42"/>
        <v>2</v>
      </c>
      <c r="D881" s="111">
        <v>876</v>
      </c>
      <c r="E881" s="109">
        <f t="shared" si="43"/>
        <v>7.8453840119999896E-2</v>
      </c>
      <c r="BC881" s="109">
        <f t="shared" si="41"/>
        <v>7.8453840119999896E-2</v>
      </c>
    </row>
    <row r="882" spans="1:55" x14ac:dyDescent="0.25">
      <c r="A882" s="111">
        <v>877</v>
      </c>
      <c r="B882">
        <v>7.8106727439999996E-2</v>
      </c>
      <c r="C882" s="49">
        <f t="shared" si="42"/>
        <v>2</v>
      </c>
      <c r="D882" s="111">
        <v>877</v>
      </c>
      <c r="E882" s="109">
        <f t="shared" si="43"/>
        <v>7.8106727439999996E-2</v>
      </c>
      <c r="BC882" s="109">
        <f t="shared" si="41"/>
        <v>7.8106727439999996E-2</v>
      </c>
    </row>
    <row r="883" spans="1:55" x14ac:dyDescent="0.25">
      <c r="A883" s="111">
        <v>878</v>
      </c>
      <c r="B883">
        <v>7.7760999179999998E-2</v>
      </c>
      <c r="C883" s="49">
        <f t="shared" si="42"/>
        <v>2</v>
      </c>
      <c r="D883" s="111">
        <v>878</v>
      </c>
      <c r="E883" s="109">
        <f t="shared" si="43"/>
        <v>7.7760999179999998E-2</v>
      </c>
      <c r="BC883" s="109">
        <f t="shared" si="41"/>
        <v>7.7760999179999998E-2</v>
      </c>
    </row>
    <row r="884" spans="1:55" x14ac:dyDescent="0.25">
      <c r="A884" s="111">
        <v>879</v>
      </c>
      <c r="B884">
        <v>7.7416651279999998E-2</v>
      </c>
      <c r="C884" s="49">
        <f t="shared" si="42"/>
        <v>2</v>
      </c>
      <c r="D884" s="111">
        <v>879</v>
      </c>
      <c r="E884" s="109">
        <f t="shared" si="43"/>
        <v>7.7416651279999998E-2</v>
      </c>
      <c r="BC884" s="109">
        <f t="shared" si="41"/>
        <v>7.7416651279999998E-2</v>
      </c>
    </row>
    <row r="885" spans="1:55" x14ac:dyDescent="0.25">
      <c r="A885" s="111">
        <v>880</v>
      </c>
      <c r="B885">
        <v>7.7073679719999996E-2</v>
      </c>
      <c r="C885" s="49">
        <f t="shared" si="42"/>
        <v>2</v>
      </c>
      <c r="D885" s="111">
        <v>880</v>
      </c>
      <c r="E885" s="109">
        <f t="shared" si="43"/>
        <v>7.7073679719999996E-2</v>
      </c>
      <c r="BC885" s="109">
        <f t="shared" si="41"/>
        <v>7.7073679719999996E-2</v>
      </c>
    </row>
    <row r="886" spans="1:55" x14ac:dyDescent="0.25">
      <c r="A886" s="111">
        <v>881</v>
      </c>
      <c r="B886">
        <v>7.6732080459999893E-2</v>
      </c>
      <c r="C886" s="49">
        <f t="shared" si="42"/>
        <v>2</v>
      </c>
      <c r="D886" s="111">
        <v>881</v>
      </c>
      <c r="E886" s="109">
        <f t="shared" si="43"/>
        <v>7.6732080459999893E-2</v>
      </c>
      <c r="BC886" s="109">
        <f t="shared" si="41"/>
        <v>7.6732080459999893E-2</v>
      </c>
    </row>
    <row r="887" spans="1:55" x14ac:dyDescent="0.25">
      <c r="A887" s="111">
        <v>882</v>
      </c>
      <c r="B887">
        <v>7.6391849419999894E-2</v>
      </c>
      <c r="C887" s="49">
        <f t="shared" si="42"/>
        <v>2</v>
      </c>
      <c r="D887" s="111">
        <v>882</v>
      </c>
      <c r="E887" s="109">
        <f t="shared" si="43"/>
        <v>7.6391849419999894E-2</v>
      </c>
      <c r="BC887" s="109">
        <f t="shared" si="41"/>
        <v>7.6391849419999894E-2</v>
      </c>
    </row>
    <row r="888" spans="1:55" x14ac:dyDescent="0.25">
      <c r="A888" s="111">
        <v>883</v>
      </c>
      <c r="B888">
        <v>7.6052982579999998E-2</v>
      </c>
      <c r="C888" s="49">
        <f t="shared" si="42"/>
        <v>2</v>
      </c>
      <c r="D888" s="111">
        <v>883</v>
      </c>
      <c r="E888" s="109">
        <f t="shared" si="43"/>
        <v>7.6052982579999998E-2</v>
      </c>
      <c r="BC888" s="109">
        <f t="shared" si="41"/>
        <v>7.6052982579999998E-2</v>
      </c>
    </row>
    <row r="889" spans="1:55" x14ac:dyDescent="0.25">
      <c r="A889" s="111">
        <v>884</v>
      </c>
      <c r="B889">
        <v>7.5715475879999994E-2</v>
      </c>
      <c r="C889" s="49">
        <f t="shared" si="42"/>
        <v>2</v>
      </c>
      <c r="D889" s="111">
        <v>884</v>
      </c>
      <c r="E889" s="109">
        <f t="shared" si="43"/>
        <v>7.5715475879999994E-2</v>
      </c>
      <c r="BC889" s="109">
        <f t="shared" si="41"/>
        <v>7.5715475879999994E-2</v>
      </c>
    </row>
    <row r="890" spans="1:55" x14ac:dyDescent="0.25">
      <c r="A890" s="111">
        <v>885</v>
      </c>
      <c r="B890">
        <v>7.5379325260000005E-2</v>
      </c>
      <c r="C890" s="49">
        <f t="shared" si="42"/>
        <v>2</v>
      </c>
      <c r="D890" s="111">
        <v>885</v>
      </c>
      <c r="E890" s="109">
        <f t="shared" si="43"/>
        <v>7.5379325260000005E-2</v>
      </c>
      <c r="BC890" s="109">
        <f t="shared" si="41"/>
        <v>7.5379325260000005E-2</v>
      </c>
    </row>
    <row r="891" spans="1:55" x14ac:dyDescent="0.25">
      <c r="A891" s="111">
        <v>886</v>
      </c>
      <c r="B891">
        <v>7.5044526659999999E-2</v>
      </c>
      <c r="C891" s="49">
        <f t="shared" si="42"/>
        <v>2</v>
      </c>
      <c r="D891" s="111">
        <v>886</v>
      </c>
      <c r="E891" s="109">
        <f t="shared" si="43"/>
        <v>7.5044526659999999E-2</v>
      </c>
      <c r="BC891" s="109">
        <f t="shared" si="41"/>
        <v>7.5044526659999999E-2</v>
      </c>
    </row>
    <row r="892" spans="1:55" x14ac:dyDescent="0.25">
      <c r="A892" s="111">
        <v>887</v>
      </c>
      <c r="B892">
        <v>7.4711076019999906E-2</v>
      </c>
      <c r="C892" s="49">
        <f t="shared" si="42"/>
        <v>2</v>
      </c>
      <c r="D892" s="111">
        <v>887</v>
      </c>
      <c r="E892" s="109">
        <f t="shared" si="43"/>
        <v>7.4711076019999906E-2</v>
      </c>
      <c r="BC892" s="109">
        <f t="shared" si="41"/>
        <v>7.4711076019999906E-2</v>
      </c>
    </row>
    <row r="893" spans="1:55" x14ac:dyDescent="0.25">
      <c r="A893" s="111">
        <v>888</v>
      </c>
      <c r="B893">
        <v>7.4378969259999997E-2</v>
      </c>
      <c r="C893" s="49">
        <f t="shared" si="42"/>
        <v>2</v>
      </c>
      <c r="D893" s="111">
        <v>888</v>
      </c>
      <c r="E893" s="109">
        <f t="shared" si="43"/>
        <v>7.4378969259999997E-2</v>
      </c>
      <c r="BC893" s="109">
        <f t="shared" si="41"/>
        <v>7.4378969259999997E-2</v>
      </c>
    </row>
    <row r="894" spans="1:55" x14ac:dyDescent="0.25">
      <c r="A894" s="111">
        <v>889</v>
      </c>
      <c r="B894">
        <v>7.4048202339999994E-2</v>
      </c>
      <c r="C894" s="49">
        <f t="shared" si="42"/>
        <v>2</v>
      </c>
      <c r="D894" s="111">
        <v>889</v>
      </c>
      <c r="E894" s="109">
        <f t="shared" si="43"/>
        <v>7.4048202339999994E-2</v>
      </c>
      <c r="BC894" s="109">
        <f t="shared" si="41"/>
        <v>7.4048202339999994E-2</v>
      </c>
    </row>
    <row r="895" spans="1:55" x14ac:dyDescent="0.25">
      <c r="A895" s="111">
        <v>890</v>
      </c>
      <c r="B895">
        <v>7.3718771180000003E-2</v>
      </c>
      <c r="C895" s="49">
        <f t="shared" si="42"/>
        <v>2</v>
      </c>
      <c r="D895" s="111">
        <v>890</v>
      </c>
      <c r="E895" s="109">
        <f t="shared" si="43"/>
        <v>7.3718771180000003E-2</v>
      </c>
      <c r="BC895" s="109">
        <f t="shared" si="41"/>
        <v>7.3718771180000003E-2</v>
      </c>
    </row>
    <row r="896" spans="1:55" x14ac:dyDescent="0.25">
      <c r="A896" s="111">
        <v>891</v>
      </c>
      <c r="B896">
        <v>7.3390671699999993E-2</v>
      </c>
      <c r="C896" s="49">
        <f t="shared" si="42"/>
        <v>2</v>
      </c>
      <c r="D896" s="111">
        <v>891</v>
      </c>
      <c r="E896" s="109">
        <f t="shared" si="43"/>
        <v>7.3390671699999993E-2</v>
      </c>
      <c r="BC896" s="109">
        <f t="shared" si="41"/>
        <v>7.3390671699999993E-2</v>
      </c>
    </row>
    <row r="897" spans="1:55" x14ac:dyDescent="0.25">
      <c r="A897" s="111">
        <v>892</v>
      </c>
      <c r="B897">
        <v>7.306389982E-2</v>
      </c>
      <c r="C897" s="49">
        <f t="shared" si="42"/>
        <v>2</v>
      </c>
      <c r="D897" s="111">
        <v>892</v>
      </c>
      <c r="E897" s="109">
        <f t="shared" si="43"/>
        <v>7.306389982E-2</v>
      </c>
      <c r="BC897" s="109">
        <f t="shared" si="41"/>
        <v>7.306389982E-2</v>
      </c>
    </row>
    <row r="898" spans="1:55" x14ac:dyDescent="0.25">
      <c r="A898" s="111">
        <v>893</v>
      </c>
      <c r="B898">
        <v>7.2738451479999994E-2</v>
      </c>
      <c r="C898" s="49">
        <f t="shared" si="42"/>
        <v>2</v>
      </c>
      <c r="D898" s="111">
        <v>893</v>
      </c>
      <c r="E898" s="109">
        <f t="shared" si="43"/>
        <v>7.2738451479999994E-2</v>
      </c>
      <c r="BC898" s="109">
        <f t="shared" si="41"/>
        <v>7.2738451479999994E-2</v>
      </c>
    </row>
    <row r="899" spans="1:55" x14ac:dyDescent="0.25">
      <c r="A899" s="111">
        <v>894</v>
      </c>
      <c r="B899">
        <v>7.2414322599999997E-2</v>
      </c>
      <c r="C899" s="49">
        <f t="shared" si="42"/>
        <v>2</v>
      </c>
      <c r="D899" s="111">
        <v>894</v>
      </c>
      <c r="E899" s="109">
        <f t="shared" si="43"/>
        <v>7.2414322599999997E-2</v>
      </c>
      <c r="BC899" s="109">
        <f t="shared" si="41"/>
        <v>7.2414322599999997E-2</v>
      </c>
    </row>
    <row r="900" spans="1:55" x14ac:dyDescent="0.25">
      <c r="A900" s="111">
        <v>895</v>
      </c>
      <c r="B900">
        <v>7.2091509099999895E-2</v>
      </c>
      <c r="C900" s="49">
        <f t="shared" si="42"/>
        <v>2</v>
      </c>
      <c r="D900" s="111">
        <v>895</v>
      </c>
      <c r="E900" s="109">
        <f t="shared" si="43"/>
        <v>7.2091509099999895E-2</v>
      </c>
      <c r="BC900" s="109">
        <f t="shared" si="41"/>
        <v>7.2091509099999895E-2</v>
      </c>
    </row>
    <row r="901" spans="1:55" x14ac:dyDescent="0.25">
      <c r="A901" s="111">
        <v>896</v>
      </c>
      <c r="B901">
        <v>7.1770006919999907E-2</v>
      </c>
      <c r="C901" s="49">
        <f t="shared" si="42"/>
        <v>2</v>
      </c>
      <c r="D901" s="111">
        <v>896</v>
      </c>
      <c r="E901" s="109">
        <f t="shared" si="43"/>
        <v>7.1770006919999907E-2</v>
      </c>
      <c r="BC901" s="109">
        <f t="shared" ref="BC901:BC964" si="44">B901</f>
        <v>7.1770006919999907E-2</v>
      </c>
    </row>
    <row r="902" spans="1:55" x14ac:dyDescent="0.25">
      <c r="A902" s="111">
        <v>897</v>
      </c>
      <c r="B902">
        <v>7.1449811939999996E-2</v>
      </c>
      <c r="C902" s="49">
        <f t="shared" ref="C902:C965" si="45">IF(ROW()-$C$4&lt;=$C$2,1,2)</f>
        <v>2</v>
      </c>
      <c r="D902" s="111">
        <v>897</v>
      </c>
      <c r="E902" s="109">
        <f t="shared" ref="E902:E965" si="46">B902</f>
        <v>7.1449811939999996E-2</v>
      </c>
      <c r="BC902" s="109">
        <f t="shared" si="44"/>
        <v>7.1449811939999996E-2</v>
      </c>
    </row>
    <row r="903" spans="1:55" x14ac:dyDescent="0.25">
      <c r="A903" s="111">
        <v>898</v>
      </c>
      <c r="B903">
        <v>7.1130920119999996E-2</v>
      </c>
      <c r="C903" s="49">
        <f t="shared" si="45"/>
        <v>2</v>
      </c>
      <c r="D903" s="111">
        <v>898</v>
      </c>
      <c r="E903" s="109">
        <f t="shared" si="46"/>
        <v>7.1130920119999996E-2</v>
      </c>
      <c r="BC903" s="109">
        <f t="shared" si="44"/>
        <v>7.1130920119999996E-2</v>
      </c>
    </row>
    <row r="904" spans="1:55" x14ac:dyDescent="0.25">
      <c r="A904" s="111">
        <v>899</v>
      </c>
      <c r="B904">
        <v>7.0813327359999997E-2</v>
      </c>
      <c r="C904" s="49">
        <f t="shared" si="45"/>
        <v>2</v>
      </c>
      <c r="D904" s="111">
        <v>899</v>
      </c>
      <c r="E904" s="109">
        <f t="shared" si="46"/>
        <v>7.0813327359999997E-2</v>
      </c>
      <c r="BC904" s="109">
        <f t="shared" si="44"/>
        <v>7.0813327359999997E-2</v>
      </c>
    </row>
    <row r="905" spans="1:55" x14ac:dyDescent="0.25">
      <c r="A905" s="111">
        <v>900</v>
      </c>
      <c r="B905">
        <v>7.0497029579999995E-2</v>
      </c>
      <c r="C905" s="49">
        <f t="shared" si="45"/>
        <v>2</v>
      </c>
      <c r="D905" s="111">
        <v>900</v>
      </c>
      <c r="E905" s="109">
        <f t="shared" si="46"/>
        <v>7.0497029579999995E-2</v>
      </c>
      <c r="BC905" s="109">
        <f t="shared" si="44"/>
        <v>7.0497029579999995E-2</v>
      </c>
    </row>
    <row r="906" spans="1:55" x14ac:dyDescent="0.25">
      <c r="A906" s="111">
        <v>901</v>
      </c>
      <c r="B906">
        <v>7.0182022699999999E-2</v>
      </c>
      <c r="C906" s="49">
        <f t="shared" si="45"/>
        <v>2</v>
      </c>
      <c r="D906" s="111">
        <v>901</v>
      </c>
      <c r="E906" s="109">
        <f t="shared" si="46"/>
        <v>7.0182022699999999E-2</v>
      </c>
      <c r="BC906" s="109">
        <f t="shared" si="44"/>
        <v>7.0182022699999999E-2</v>
      </c>
    </row>
    <row r="907" spans="1:55" x14ac:dyDescent="0.25">
      <c r="A907" s="111">
        <v>902</v>
      </c>
      <c r="B907">
        <v>6.9868302659999895E-2</v>
      </c>
      <c r="C907" s="49">
        <f t="shared" si="45"/>
        <v>2</v>
      </c>
      <c r="D907" s="111">
        <v>902</v>
      </c>
      <c r="E907" s="109">
        <f t="shared" si="46"/>
        <v>6.9868302659999895E-2</v>
      </c>
      <c r="BC907" s="109">
        <f t="shared" si="44"/>
        <v>6.9868302659999895E-2</v>
      </c>
    </row>
    <row r="908" spans="1:55" x14ac:dyDescent="0.25">
      <c r="A908" s="111">
        <v>903</v>
      </c>
      <c r="B908">
        <v>6.9555865339999995E-2</v>
      </c>
      <c r="C908" s="49">
        <f t="shared" si="45"/>
        <v>2</v>
      </c>
      <c r="D908" s="111">
        <v>903</v>
      </c>
      <c r="E908" s="109">
        <f t="shared" si="46"/>
        <v>6.9555865339999995E-2</v>
      </c>
      <c r="BC908" s="109">
        <f t="shared" si="44"/>
        <v>6.9555865339999995E-2</v>
      </c>
    </row>
    <row r="909" spans="1:55" x14ac:dyDescent="0.25">
      <c r="A909" s="111">
        <v>904</v>
      </c>
      <c r="B909">
        <v>6.9244706699999894E-2</v>
      </c>
      <c r="C909" s="49">
        <f t="shared" si="45"/>
        <v>2</v>
      </c>
      <c r="D909" s="111">
        <v>904</v>
      </c>
      <c r="E909" s="109">
        <f t="shared" si="46"/>
        <v>6.9244706699999894E-2</v>
      </c>
      <c r="BC909" s="109">
        <f t="shared" si="44"/>
        <v>6.9244706699999894E-2</v>
      </c>
    </row>
    <row r="910" spans="1:55" x14ac:dyDescent="0.25">
      <c r="A910" s="111">
        <v>905</v>
      </c>
      <c r="B910">
        <v>6.8934822620000002E-2</v>
      </c>
      <c r="C910" s="49">
        <f t="shared" si="45"/>
        <v>2</v>
      </c>
      <c r="D910" s="111">
        <v>905</v>
      </c>
      <c r="E910" s="109">
        <f t="shared" si="46"/>
        <v>6.8934822620000002E-2</v>
      </c>
      <c r="BC910" s="109">
        <f t="shared" si="44"/>
        <v>6.8934822620000002E-2</v>
      </c>
    </row>
    <row r="911" spans="1:55" x14ac:dyDescent="0.25">
      <c r="A911" s="111">
        <v>906</v>
      </c>
      <c r="B911">
        <v>6.8626209059999999E-2</v>
      </c>
      <c r="C911" s="49">
        <f t="shared" si="45"/>
        <v>2</v>
      </c>
      <c r="D911" s="111">
        <v>906</v>
      </c>
      <c r="E911" s="109">
        <f t="shared" si="46"/>
        <v>6.8626209059999999E-2</v>
      </c>
      <c r="BC911" s="109">
        <f t="shared" si="44"/>
        <v>6.8626209059999999E-2</v>
      </c>
    </row>
    <row r="912" spans="1:55" x14ac:dyDescent="0.25">
      <c r="A912" s="111">
        <v>907</v>
      </c>
      <c r="B912">
        <v>6.8318861939999906E-2</v>
      </c>
      <c r="C912" s="49">
        <f t="shared" si="45"/>
        <v>2</v>
      </c>
      <c r="D912" s="111">
        <v>907</v>
      </c>
      <c r="E912" s="109">
        <f t="shared" si="46"/>
        <v>6.8318861939999906E-2</v>
      </c>
      <c r="BC912" s="109">
        <f t="shared" si="44"/>
        <v>6.8318861939999906E-2</v>
      </c>
    </row>
    <row r="913" spans="1:55" x14ac:dyDescent="0.25">
      <c r="A913" s="111">
        <v>908</v>
      </c>
      <c r="B913">
        <v>6.8012777159999996E-2</v>
      </c>
      <c r="C913" s="49">
        <f t="shared" si="45"/>
        <v>2</v>
      </c>
      <c r="D913" s="111">
        <v>908</v>
      </c>
      <c r="E913" s="109">
        <f t="shared" si="46"/>
        <v>6.8012777159999996E-2</v>
      </c>
      <c r="BC913" s="109">
        <f t="shared" si="44"/>
        <v>6.8012777159999996E-2</v>
      </c>
    </row>
    <row r="914" spans="1:55" x14ac:dyDescent="0.25">
      <c r="A914" s="111">
        <v>909</v>
      </c>
      <c r="B914">
        <v>6.770795064E-2</v>
      </c>
      <c r="C914" s="49">
        <f t="shared" si="45"/>
        <v>2</v>
      </c>
      <c r="D914" s="111">
        <v>909</v>
      </c>
      <c r="E914" s="109">
        <f t="shared" si="46"/>
        <v>6.770795064E-2</v>
      </c>
      <c r="BC914" s="109">
        <f t="shared" si="44"/>
        <v>6.770795064E-2</v>
      </c>
    </row>
    <row r="915" spans="1:55" x14ac:dyDescent="0.25">
      <c r="A915" s="111">
        <v>910</v>
      </c>
      <c r="B915">
        <v>6.7404378340000001E-2</v>
      </c>
      <c r="C915" s="49">
        <f t="shared" si="45"/>
        <v>2</v>
      </c>
      <c r="D915" s="111">
        <v>910</v>
      </c>
      <c r="E915" s="109">
        <f t="shared" si="46"/>
        <v>6.7404378340000001E-2</v>
      </c>
      <c r="BC915" s="109">
        <f t="shared" si="44"/>
        <v>6.7404378340000001E-2</v>
      </c>
    </row>
    <row r="916" spans="1:55" x14ac:dyDescent="0.25">
      <c r="A916" s="111">
        <v>911</v>
      </c>
      <c r="B916">
        <v>6.7102056179999994E-2</v>
      </c>
      <c r="C916" s="49">
        <f t="shared" si="45"/>
        <v>2</v>
      </c>
      <c r="D916" s="111">
        <v>911</v>
      </c>
      <c r="E916" s="109">
        <f t="shared" si="46"/>
        <v>6.7102056179999994E-2</v>
      </c>
      <c r="BC916" s="109">
        <f t="shared" si="44"/>
        <v>6.7102056179999994E-2</v>
      </c>
    </row>
    <row r="917" spans="1:55" x14ac:dyDescent="0.25">
      <c r="A917" s="111">
        <v>912</v>
      </c>
      <c r="B917">
        <v>6.6800980059999904E-2</v>
      </c>
      <c r="C917" s="49">
        <f t="shared" si="45"/>
        <v>2</v>
      </c>
      <c r="D917" s="111">
        <v>912</v>
      </c>
      <c r="E917" s="109">
        <f t="shared" si="46"/>
        <v>6.6800980059999904E-2</v>
      </c>
      <c r="BC917" s="109">
        <f t="shared" si="44"/>
        <v>6.6800980059999904E-2</v>
      </c>
    </row>
    <row r="918" spans="1:55" x14ac:dyDescent="0.25">
      <c r="A918" s="111">
        <v>913</v>
      </c>
      <c r="B918">
        <v>6.6501145939999895E-2</v>
      </c>
      <c r="C918" s="49">
        <f t="shared" si="45"/>
        <v>2</v>
      </c>
      <c r="D918" s="111">
        <v>913</v>
      </c>
      <c r="E918" s="109">
        <f t="shared" si="46"/>
        <v>6.6501145939999895E-2</v>
      </c>
      <c r="BC918" s="109">
        <f t="shared" si="44"/>
        <v>6.6501145939999895E-2</v>
      </c>
    </row>
    <row r="919" spans="1:55" x14ac:dyDescent="0.25">
      <c r="A919" s="111">
        <v>914</v>
      </c>
      <c r="B919">
        <v>6.6202549759999896E-2</v>
      </c>
      <c r="C919" s="49">
        <f t="shared" si="45"/>
        <v>2</v>
      </c>
      <c r="D919" s="111">
        <v>914</v>
      </c>
      <c r="E919" s="109">
        <f t="shared" si="46"/>
        <v>6.6202549759999896E-2</v>
      </c>
      <c r="BC919" s="109">
        <f t="shared" si="44"/>
        <v>6.6202549759999896E-2</v>
      </c>
    </row>
    <row r="920" spans="1:55" x14ac:dyDescent="0.25">
      <c r="A920" s="111">
        <v>915</v>
      </c>
      <c r="B920">
        <v>6.5905187439999999E-2</v>
      </c>
      <c r="C920" s="49">
        <f t="shared" si="45"/>
        <v>2</v>
      </c>
      <c r="D920" s="111">
        <v>915</v>
      </c>
      <c r="E920" s="109">
        <f t="shared" si="46"/>
        <v>6.5905187439999999E-2</v>
      </c>
      <c r="BC920" s="109">
        <f t="shared" si="44"/>
        <v>6.5905187439999999E-2</v>
      </c>
    </row>
    <row r="921" spans="1:55" x14ac:dyDescent="0.25">
      <c r="A921" s="111">
        <v>916</v>
      </c>
      <c r="B921">
        <v>6.5609054900000005E-2</v>
      </c>
      <c r="C921" s="49">
        <f t="shared" si="45"/>
        <v>2</v>
      </c>
      <c r="D921" s="111">
        <v>916</v>
      </c>
      <c r="E921" s="109">
        <f t="shared" si="46"/>
        <v>6.5609054900000005E-2</v>
      </c>
      <c r="BC921" s="109">
        <f t="shared" si="44"/>
        <v>6.5609054900000005E-2</v>
      </c>
    </row>
    <row r="922" spans="1:55" x14ac:dyDescent="0.25">
      <c r="A922" s="111">
        <v>917</v>
      </c>
      <c r="B922">
        <v>6.5314148119999998E-2</v>
      </c>
      <c r="C922" s="49">
        <f t="shared" si="45"/>
        <v>2</v>
      </c>
      <c r="D922" s="111">
        <v>917</v>
      </c>
      <c r="E922" s="109">
        <f t="shared" si="46"/>
        <v>6.5314148119999998E-2</v>
      </c>
      <c r="BC922" s="109">
        <f t="shared" si="44"/>
        <v>6.5314148119999998E-2</v>
      </c>
    </row>
    <row r="923" spans="1:55" x14ac:dyDescent="0.25">
      <c r="A923" s="111">
        <v>918</v>
      </c>
      <c r="B923">
        <v>6.5020463019999905E-2</v>
      </c>
      <c r="C923" s="49">
        <f t="shared" si="45"/>
        <v>2</v>
      </c>
      <c r="D923" s="111">
        <v>918</v>
      </c>
      <c r="E923" s="109">
        <f t="shared" si="46"/>
        <v>6.5020463019999905E-2</v>
      </c>
      <c r="BC923" s="109">
        <f t="shared" si="44"/>
        <v>6.5020463019999905E-2</v>
      </c>
    </row>
    <row r="924" spans="1:55" x14ac:dyDescent="0.25">
      <c r="A924" s="111">
        <v>919</v>
      </c>
      <c r="B924">
        <v>6.4727995560000001E-2</v>
      </c>
      <c r="C924" s="49">
        <f t="shared" si="45"/>
        <v>2</v>
      </c>
      <c r="D924" s="111">
        <v>919</v>
      </c>
      <c r="E924" s="109">
        <f t="shared" si="46"/>
        <v>6.4727995560000001E-2</v>
      </c>
      <c r="BC924" s="109">
        <f t="shared" si="44"/>
        <v>6.4727995560000001E-2</v>
      </c>
    </row>
    <row r="925" spans="1:55" x14ac:dyDescent="0.25">
      <c r="A925" s="111">
        <v>920</v>
      </c>
      <c r="B925">
        <v>6.4436741679999895E-2</v>
      </c>
      <c r="C925" s="49">
        <f t="shared" si="45"/>
        <v>2</v>
      </c>
      <c r="D925" s="111">
        <v>920</v>
      </c>
      <c r="E925" s="109">
        <f t="shared" si="46"/>
        <v>6.4436741679999895E-2</v>
      </c>
      <c r="BC925" s="109">
        <f t="shared" si="44"/>
        <v>6.4436741679999895E-2</v>
      </c>
    </row>
    <row r="926" spans="1:55" x14ac:dyDescent="0.25">
      <c r="A926" s="111">
        <v>921</v>
      </c>
      <c r="B926">
        <v>6.4146697340000003E-2</v>
      </c>
      <c r="C926" s="49">
        <f t="shared" si="45"/>
        <v>2</v>
      </c>
      <c r="D926" s="111">
        <v>921</v>
      </c>
      <c r="E926" s="109">
        <f t="shared" si="46"/>
        <v>6.4146697340000003E-2</v>
      </c>
      <c r="BC926" s="109">
        <f t="shared" si="44"/>
        <v>6.4146697340000003E-2</v>
      </c>
    </row>
    <row r="927" spans="1:55" x14ac:dyDescent="0.25">
      <c r="A927" s="111">
        <v>922</v>
      </c>
      <c r="B927">
        <v>6.3857858479999904E-2</v>
      </c>
      <c r="C927" s="49">
        <f t="shared" si="45"/>
        <v>2</v>
      </c>
      <c r="D927" s="111">
        <v>922</v>
      </c>
      <c r="E927" s="109">
        <f t="shared" si="46"/>
        <v>6.3857858479999904E-2</v>
      </c>
      <c r="BC927" s="109">
        <f t="shared" si="44"/>
        <v>6.3857858479999904E-2</v>
      </c>
    </row>
    <row r="928" spans="1:55" x14ac:dyDescent="0.25">
      <c r="A928" s="111">
        <v>923</v>
      </c>
      <c r="B928">
        <v>6.3570221060000001E-2</v>
      </c>
      <c r="C928" s="49">
        <f t="shared" si="45"/>
        <v>2</v>
      </c>
      <c r="D928" s="111">
        <v>923</v>
      </c>
      <c r="E928" s="109">
        <f t="shared" si="46"/>
        <v>6.3570221060000001E-2</v>
      </c>
      <c r="BC928" s="109">
        <f t="shared" si="44"/>
        <v>6.3570221060000001E-2</v>
      </c>
    </row>
    <row r="929" spans="1:55" x14ac:dyDescent="0.25">
      <c r="A929" s="111">
        <v>924</v>
      </c>
      <c r="B929">
        <v>6.3283781060000002E-2</v>
      </c>
      <c r="C929" s="49">
        <f t="shared" si="45"/>
        <v>2</v>
      </c>
      <c r="D929" s="111">
        <v>924</v>
      </c>
      <c r="E929" s="109">
        <f t="shared" si="46"/>
        <v>6.3283781060000002E-2</v>
      </c>
      <c r="BC929" s="109">
        <f t="shared" si="44"/>
        <v>6.3283781060000002E-2</v>
      </c>
    </row>
    <row r="930" spans="1:55" x14ac:dyDescent="0.25">
      <c r="A930" s="111">
        <v>925</v>
      </c>
      <c r="B930">
        <v>6.2998534440000004E-2</v>
      </c>
      <c r="C930" s="49">
        <f t="shared" si="45"/>
        <v>2</v>
      </c>
      <c r="D930" s="111">
        <v>925</v>
      </c>
      <c r="E930" s="109">
        <f t="shared" si="46"/>
        <v>6.2998534440000004E-2</v>
      </c>
      <c r="BC930" s="109">
        <f t="shared" si="44"/>
        <v>6.2998534440000004E-2</v>
      </c>
    </row>
    <row r="931" spans="1:55" x14ac:dyDescent="0.25">
      <c r="A931" s="111">
        <v>926</v>
      </c>
      <c r="B931">
        <v>6.2714477159999907E-2</v>
      </c>
      <c r="C931" s="49">
        <f t="shared" si="45"/>
        <v>2</v>
      </c>
      <c r="D931" s="111">
        <v>926</v>
      </c>
      <c r="E931" s="109">
        <f t="shared" si="46"/>
        <v>6.2714477159999907E-2</v>
      </c>
      <c r="BC931" s="109">
        <f t="shared" si="44"/>
        <v>6.2714477159999907E-2</v>
      </c>
    </row>
    <row r="932" spans="1:55" x14ac:dyDescent="0.25">
      <c r="A932" s="111">
        <v>927</v>
      </c>
      <c r="B932">
        <v>6.2431605199999997E-2</v>
      </c>
      <c r="C932" s="49">
        <f t="shared" si="45"/>
        <v>2</v>
      </c>
      <c r="D932" s="111">
        <v>927</v>
      </c>
      <c r="E932" s="109">
        <f t="shared" si="46"/>
        <v>6.2431605199999997E-2</v>
      </c>
      <c r="BC932" s="109">
        <f t="shared" si="44"/>
        <v>6.2431605199999997E-2</v>
      </c>
    </row>
    <row r="933" spans="1:55" x14ac:dyDescent="0.25">
      <c r="A933" s="111">
        <v>928</v>
      </c>
      <c r="B933">
        <v>6.2149914520000002E-2</v>
      </c>
      <c r="C933" s="49">
        <f t="shared" si="45"/>
        <v>2</v>
      </c>
      <c r="D933" s="111">
        <v>928</v>
      </c>
      <c r="E933" s="109">
        <f t="shared" si="46"/>
        <v>6.2149914520000002E-2</v>
      </c>
      <c r="BC933" s="109">
        <f t="shared" si="44"/>
        <v>6.2149914520000002E-2</v>
      </c>
    </row>
    <row r="934" spans="1:55" x14ac:dyDescent="0.25">
      <c r="A934" s="111">
        <v>929</v>
      </c>
      <c r="B934">
        <v>6.1869401139999898E-2</v>
      </c>
      <c r="C934" s="49">
        <f t="shared" si="45"/>
        <v>2</v>
      </c>
      <c r="D934" s="111">
        <v>929</v>
      </c>
      <c r="E934" s="109">
        <f t="shared" si="46"/>
        <v>6.1869401139999898E-2</v>
      </c>
      <c r="BC934" s="109">
        <f t="shared" si="44"/>
        <v>6.1869401139999898E-2</v>
      </c>
    </row>
    <row r="935" spans="1:55" x14ac:dyDescent="0.25">
      <c r="A935" s="111">
        <v>930</v>
      </c>
      <c r="B935">
        <v>6.1590061020000003E-2</v>
      </c>
      <c r="C935" s="49">
        <f t="shared" si="45"/>
        <v>2</v>
      </c>
      <c r="D935" s="111">
        <v>930</v>
      </c>
      <c r="E935" s="109">
        <f t="shared" si="46"/>
        <v>6.1590061020000003E-2</v>
      </c>
      <c r="BC935" s="109">
        <f t="shared" si="44"/>
        <v>6.1590061020000003E-2</v>
      </c>
    </row>
    <row r="936" spans="1:55" x14ac:dyDescent="0.25">
      <c r="A936" s="111">
        <v>931</v>
      </c>
      <c r="B936">
        <v>6.1311890139999999E-2</v>
      </c>
      <c r="C936" s="49">
        <f t="shared" si="45"/>
        <v>2</v>
      </c>
      <c r="D936" s="111">
        <v>931</v>
      </c>
      <c r="E936" s="109">
        <f t="shared" si="46"/>
        <v>6.1311890139999999E-2</v>
      </c>
      <c r="BC936" s="109">
        <f t="shared" si="44"/>
        <v>6.1311890139999999E-2</v>
      </c>
    </row>
    <row r="937" spans="1:55" x14ac:dyDescent="0.25">
      <c r="A937" s="111">
        <v>932</v>
      </c>
      <c r="B937">
        <v>6.1034884519999902E-2</v>
      </c>
      <c r="C937" s="49">
        <f t="shared" si="45"/>
        <v>2</v>
      </c>
      <c r="D937" s="111">
        <v>932</v>
      </c>
      <c r="E937" s="109">
        <f t="shared" si="46"/>
        <v>6.1034884519999902E-2</v>
      </c>
      <c r="BC937" s="109">
        <f t="shared" si="44"/>
        <v>6.1034884519999902E-2</v>
      </c>
    </row>
    <row r="938" spans="1:55" x14ac:dyDescent="0.25">
      <c r="A938" s="111">
        <v>933</v>
      </c>
      <c r="B938">
        <v>6.0759040139999998E-2</v>
      </c>
      <c r="C938" s="49">
        <f t="shared" si="45"/>
        <v>2</v>
      </c>
      <c r="D938" s="111">
        <v>933</v>
      </c>
      <c r="E938" s="109">
        <f t="shared" si="46"/>
        <v>6.0759040139999998E-2</v>
      </c>
      <c r="BC938" s="109">
        <f t="shared" si="44"/>
        <v>6.0759040139999998E-2</v>
      </c>
    </row>
    <row r="939" spans="1:55" x14ac:dyDescent="0.25">
      <c r="A939" s="111">
        <v>934</v>
      </c>
      <c r="B939">
        <v>6.0484352999999998E-2</v>
      </c>
      <c r="C939" s="49">
        <f t="shared" si="45"/>
        <v>2</v>
      </c>
      <c r="D939" s="111">
        <v>934</v>
      </c>
      <c r="E939" s="109">
        <f t="shared" si="46"/>
        <v>6.0484352999999998E-2</v>
      </c>
      <c r="BC939" s="109">
        <f t="shared" si="44"/>
        <v>6.0484352999999998E-2</v>
      </c>
    </row>
    <row r="940" spans="1:55" x14ac:dyDescent="0.25">
      <c r="A940" s="111">
        <v>935</v>
      </c>
      <c r="B940">
        <v>6.0210819119999898E-2</v>
      </c>
      <c r="C940" s="49">
        <f t="shared" si="45"/>
        <v>2</v>
      </c>
      <c r="D940" s="111">
        <v>935</v>
      </c>
      <c r="E940" s="109">
        <f t="shared" si="46"/>
        <v>6.0210819119999898E-2</v>
      </c>
      <c r="BC940" s="109">
        <f t="shared" si="44"/>
        <v>6.0210819119999898E-2</v>
      </c>
    </row>
    <row r="941" spans="1:55" x14ac:dyDescent="0.25">
      <c r="A941" s="111">
        <v>936</v>
      </c>
      <c r="B941">
        <v>5.993843452E-2</v>
      </c>
      <c r="C941" s="49">
        <f t="shared" si="45"/>
        <v>2</v>
      </c>
      <c r="D941" s="111">
        <v>936</v>
      </c>
      <c r="E941" s="109">
        <f t="shared" si="46"/>
        <v>5.993843452E-2</v>
      </c>
      <c r="BC941" s="109">
        <f t="shared" si="44"/>
        <v>5.993843452E-2</v>
      </c>
    </row>
    <row r="942" spans="1:55" x14ac:dyDescent="0.25">
      <c r="A942" s="111">
        <v>937</v>
      </c>
      <c r="B942">
        <v>5.9667195200000002E-2</v>
      </c>
      <c r="C942" s="49">
        <f t="shared" si="45"/>
        <v>2</v>
      </c>
      <c r="D942" s="111">
        <v>937</v>
      </c>
      <c r="E942" s="109">
        <f t="shared" si="46"/>
        <v>5.9667195200000002E-2</v>
      </c>
      <c r="BC942" s="109">
        <f t="shared" si="44"/>
        <v>5.9667195200000002E-2</v>
      </c>
    </row>
    <row r="943" spans="1:55" x14ac:dyDescent="0.25">
      <c r="A943" s="111">
        <v>938</v>
      </c>
      <c r="B943">
        <v>5.9397097179999997E-2</v>
      </c>
      <c r="C943" s="49">
        <f t="shared" si="45"/>
        <v>2</v>
      </c>
      <c r="D943" s="111">
        <v>938</v>
      </c>
      <c r="E943" s="109">
        <f t="shared" si="46"/>
        <v>5.9397097179999997E-2</v>
      </c>
      <c r="BC943" s="109">
        <f t="shared" si="44"/>
        <v>5.9397097179999997E-2</v>
      </c>
    </row>
    <row r="944" spans="1:55" x14ac:dyDescent="0.25">
      <c r="A944" s="111">
        <v>939</v>
      </c>
      <c r="B944">
        <v>5.9128136519999999E-2</v>
      </c>
      <c r="C944" s="49">
        <f t="shared" si="45"/>
        <v>2</v>
      </c>
      <c r="D944" s="111">
        <v>939</v>
      </c>
      <c r="E944" s="109">
        <f t="shared" si="46"/>
        <v>5.9128136519999999E-2</v>
      </c>
      <c r="BC944" s="109">
        <f t="shared" si="44"/>
        <v>5.9128136519999999E-2</v>
      </c>
    </row>
    <row r="945" spans="1:55" x14ac:dyDescent="0.25">
      <c r="A945" s="111">
        <v>940</v>
      </c>
      <c r="B945">
        <v>5.8860309200000002E-2</v>
      </c>
      <c r="C945" s="49">
        <f t="shared" si="45"/>
        <v>2</v>
      </c>
      <c r="D945" s="111">
        <v>940</v>
      </c>
      <c r="E945" s="109">
        <f t="shared" si="46"/>
        <v>5.8860309200000002E-2</v>
      </c>
      <c r="BC945" s="109">
        <f t="shared" si="44"/>
        <v>5.8860309200000002E-2</v>
      </c>
    </row>
    <row r="946" spans="1:55" x14ac:dyDescent="0.25">
      <c r="A946" s="111">
        <v>941</v>
      </c>
      <c r="B946">
        <v>5.8593611319999898E-2</v>
      </c>
      <c r="C946" s="49">
        <f t="shared" si="45"/>
        <v>2</v>
      </c>
      <c r="D946" s="111">
        <v>941</v>
      </c>
      <c r="E946" s="109">
        <f t="shared" si="46"/>
        <v>5.8593611319999898E-2</v>
      </c>
      <c r="BC946" s="109">
        <f t="shared" si="44"/>
        <v>5.8593611319999898E-2</v>
      </c>
    </row>
    <row r="947" spans="1:55" x14ac:dyDescent="0.25">
      <c r="A947" s="111">
        <v>942</v>
      </c>
      <c r="B947">
        <v>5.8328038879999898E-2</v>
      </c>
      <c r="C947" s="49">
        <f t="shared" si="45"/>
        <v>2</v>
      </c>
      <c r="D947" s="111">
        <v>942</v>
      </c>
      <c r="E947" s="109">
        <f t="shared" si="46"/>
        <v>5.8328038879999898E-2</v>
      </c>
      <c r="BC947" s="109">
        <f t="shared" si="44"/>
        <v>5.8328038879999898E-2</v>
      </c>
    </row>
    <row r="948" spans="1:55" x14ac:dyDescent="0.25">
      <c r="A948" s="111">
        <v>943</v>
      </c>
      <c r="B948">
        <v>5.8063587939999897E-2</v>
      </c>
      <c r="C948" s="49">
        <f t="shared" si="45"/>
        <v>2</v>
      </c>
      <c r="D948" s="111">
        <v>943</v>
      </c>
      <c r="E948" s="109">
        <f t="shared" si="46"/>
        <v>5.8063587939999897E-2</v>
      </c>
      <c r="BC948" s="109">
        <f t="shared" si="44"/>
        <v>5.8063587939999897E-2</v>
      </c>
    </row>
    <row r="949" spans="1:55" x14ac:dyDescent="0.25">
      <c r="A949" s="111">
        <v>944</v>
      </c>
      <c r="B949">
        <v>5.780025456E-2</v>
      </c>
      <c r="C949" s="49">
        <f t="shared" si="45"/>
        <v>2</v>
      </c>
      <c r="D949" s="111">
        <v>944</v>
      </c>
      <c r="E949" s="109">
        <f t="shared" si="46"/>
        <v>5.780025456E-2</v>
      </c>
      <c r="BC949" s="109">
        <f t="shared" si="44"/>
        <v>5.780025456E-2</v>
      </c>
    </row>
    <row r="950" spans="1:55" x14ac:dyDescent="0.25">
      <c r="A950" s="111">
        <v>945</v>
      </c>
      <c r="B950">
        <v>5.7538034779999997E-2</v>
      </c>
      <c r="C950" s="49">
        <f t="shared" si="45"/>
        <v>2</v>
      </c>
      <c r="D950" s="111">
        <v>945</v>
      </c>
      <c r="E950" s="109">
        <f t="shared" si="46"/>
        <v>5.7538034779999997E-2</v>
      </c>
      <c r="BC950" s="109">
        <f t="shared" si="44"/>
        <v>5.7538034779999997E-2</v>
      </c>
    </row>
    <row r="951" spans="1:55" x14ac:dyDescent="0.25">
      <c r="A951" s="111">
        <v>946</v>
      </c>
      <c r="B951">
        <v>5.7276924719999997E-2</v>
      </c>
      <c r="C951" s="49">
        <f t="shared" si="45"/>
        <v>2</v>
      </c>
      <c r="D951" s="111">
        <v>946</v>
      </c>
      <c r="E951" s="109">
        <f t="shared" si="46"/>
        <v>5.7276924719999997E-2</v>
      </c>
      <c r="BC951" s="109">
        <f t="shared" si="44"/>
        <v>5.7276924719999997E-2</v>
      </c>
    </row>
    <row r="952" spans="1:55" x14ac:dyDescent="0.25">
      <c r="A952" s="111">
        <v>947</v>
      </c>
      <c r="B952">
        <v>5.7016920399999997E-2</v>
      </c>
      <c r="C952" s="49">
        <f t="shared" si="45"/>
        <v>2</v>
      </c>
      <c r="D952" s="111">
        <v>947</v>
      </c>
      <c r="E952" s="109">
        <f t="shared" si="46"/>
        <v>5.7016920399999997E-2</v>
      </c>
      <c r="BC952" s="109">
        <f t="shared" si="44"/>
        <v>5.7016920399999997E-2</v>
      </c>
    </row>
    <row r="953" spans="1:55" x14ac:dyDescent="0.25">
      <c r="A953" s="111">
        <v>948</v>
      </c>
      <c r="B953">
        <v>5.6758017919999897E-2</v>
      </c>
      <c r="C953" s="49">
        <f t="shared" si="45"/>
        <v>2</v>
      </c>
      <c r="D953" s="111">
        <v>948</v>
      </c>
      <c r="E953" s="109">
        <f t="shared" si="46"/>
        <v>5.6758017919999897E-2</v>
      </c>
      <c r="BC953" s="109">
        <f t="shared" si="44"/>
        <v>5.6758017919999897E-2</v>
      </c>
    </row>
    <row r="954" spans="1:55" x14ac:dyDescent="0.25">
      <c r="A954" s="111">
        <v>949</v>
      </c>
      <c r="B954">
        <v>5.6500213340000001E-2</v>
      </c>
      <c r="C954" s="49">
        <f t="shared" si="45"/>
        <v>2</v>
      </c>
      <c r="D954" s="111">
        <v>949</v>
      </c>
      <c r="E954" s="109">
        <f t="shared" si="46"/>
        <v>5.6500213340000001E-2</v>
      </c>
      <c r="BC954" s="109">
        <f t="shared" si="44"/>
        <v>5.6500213340000001E-2</v>
      </c>
    </row>
    <row r="955" spans="1:55" x14ac:dyDescent="0.25">
      <c r="A955" s="111">
        <v>950</v>
      </c>
      <c r="B955">
        <v>5.6243502799999998E-2</v>
      </c>
      <c r="C955" s="49">
        <f t="shared" si="45"/>
        <v>2</v>
      </c>
      <c r="D955" s="111">
        <v>950</v>
      </c>
      <c r="E955" s="109">
        <f t="shared" si="46"/>
        <v>5.6243502799999998E-2</v>
      </c>
      <c r="BC955" s="109">
        <f t="shared" si="44"/>
        <v>5.6243502799999998E-2</v>
      </c>
    </row>
    <row r="956" spans="1:55" x14ac:dyDescent="0.25">
      <c r="A956" s="111">
        <v>951</v>
      </c>
      <c r="B956">
        <v>5.5987882359999998E-2</v>
      </c>
      <c r="C956" s="49">
        <f t="shared" si="45"/>
        <v>2</v>
      </c>
      <c r="D956" s="111">
        <v>951</v>
      </c>
      <c r="E956" s="109">
        <f t="shared" si="46"/>
        <v>5.5987882359999998E-2</v>
      </c>
      <c r="BC956" s="109">
        <f t="shared" si="44"/>
        <v>5.5987882359999998E-2</v>
      </c>
    </row>
    <row r="957" spans="1:55" x14ac:dyDescent="0.25">
      <c r="A957" s="111">
        <v>952</v>
      </c>
      <c r="B957">
        <v>5.573334814E-2</v>
      </c>
      <c r="C957" s="49">
        <f t="shared" si="45"/>
        <v>2</v>
      </c>
      <c r="D957" s="111">
        <v>952</v>
      </c>
      <c r="E957" s="109">
        <f t="shared" si="46"/>
        <v>5.573334814E-2</v>
      </c>
      <c r="BC957" s="109">
        <f t="shared" si="44"/>
        <v>5.573334814E-2</v>
      </c>
    </row>
    <row r="958" spans="1:55" x14ac:dyDescent="0.25">
      <c r="A958" s="111">
        <v>953</v>
      </c>
      <c r="B958">
        <v>5.5479896239999903E-2</v>
      </c>
      <c r="C958" s="49">
        <f t="shared" si="45"/>
        <v>2</v>
      </c>
      <c r="D958" s="111">
        <v>953</v>
      </c>
      <c r="E958" s="109">
        <f t="shared" si="46"/>
        <v>5.5479896239999903E-2</v>
      </c>
      <c r="BC958" s="109">
        <f t="shared" si="44"/>
        <v>5.5479896239999903E-2</v>
      </c>
    </row>
    <row r="959" spans="1:55" x14ac:dyDescent="0.25">
      <c r="A959" s="111">
        <v>954</v>
      </c>
      <c r="B959">
        <v>5.5227522780000003E-2</v>
      </c>
      <c r="C959" s="49">
        <f t="shared" si="45"/>
        <v>2</v>
      </c>
      <c r="D959" s="111">
        <v>954</v>
      </c>
      <c r="E959" s="109">
        <f t="shared" si="46"/>
        <v>5.5227522780000003E-2</v>
      </c>
      <c r="BC959" s="109">
        <f t="shared" si="44"/>
        <v>5.5227522780000003E-2</v>
      </c>
    </row>
    <row r="960" spans="1:55" x14ac:dyDescent="0.25">
      <c r="A960" s="111">
        <v>955</v>
      </c>
      <c r="B960">
        <v>5.4976223879999897E-2</v>
      </c>
      <c r="C960" s="49">
        <f t="shared" si="45"/>
        <v>2</v>
      </c>
      <c r="D960" s="111">
        <v>955</v>
      </c>
      <c r="E960" s="109">
        <f t="shared" si="46"/>
        <v>5.4976223879999897E-2</v>
      </c>
      <c r="BC960" s="109">
        <f t="shared" si="44"/>
        <v>5.4976223879999897E-2</v>
      </c>
    </row>
    <row r="961" spans="1:55" x14ac:dyDescent="0.25">
      <c r="A961" s="111">
        <v>956</v>
      </c>
      <c r="B961">
        <v>5.4725995659999999E-2</v>
      </c>
      <c r="C961" s="49">
        <f t="shared" si="45"/>
        <v>2</v>
      </c>
      <c r="D961" s="111">
        <v>956</v>
      </c>
      <c r="E961" s="109">
        <f t="shared" si="46"/>
        <v>5.4725995659999999E-2</v>
      </c>
      <c r="BC961" s="109">
        <f t="shared" si="44"/>
        <v>5.4725995659999999E-2</v>
      </c>
    </row>
    <row r="962" spans="1:55" x14ac:dyDescent="0.25">
      <c r="A962" s="111">
        <v>957</v>
      </c>
      <c r="B962">
        <v>5.4476834279999997E-2</v>
      </c>
      <c r="C962" s="49">
        <f t="shared" si="45"/>
        <v>2</v>
      </c>
      <c r="D962" s="111">
        <v>957</v>
      </c>
      <c r="E962" s="109">
        <f t="shared" si="46"/>
        <v>5.4476834279999997E-2</v>
      </c>
      <c r="BC962" s="109">
        <f t="shared" si="44"/>
        <v>5.4476834279999997E-2</v>
      </c>
    </row>
    <row r="963" spans="1:55" x14ac:dyDescent="0.25">
      <c r="A963" s="111">
        <v>958</v>
      </c>
      <c r="B963">
        <v>5.4228735879999997E-2</v>
      </c>
      <c r="C963" s="49">
        <f t="shared" si="45"/>
        <v>2</v>
      </c>
      <c r="D963" s="111">
        <v>958</v>
      </c>
      <c r="E963" s="109">
        <f t="shared" si="46"/>
        <v>5.4228735879999997E-2</v>
      </c>
      <c r="BC963" s="109">
        <f t="shared" si="44"/>
        <v>5.4228735879999997E-2</v>
      </c>
    </row>
    <row r="964" spans="1:55" x14ac:dyDescent="0.25">
      <c r="A964" s="111">
        <v>959</v>
      </c>
      <c r="B964">
        <v>5.3981696580000002E-2</v>
      </c>
      <c r="C964" s="49">
        <f t="shared" si="45"/>
        <v>2</v>
      </c>
      <c r="D964" s="111">
        <v>959</v>
      </c>
      <c r="E964" s="109">
        <f t="shared" si="46"/>
        <v>5.3981696580000002E-2</v>
      </c>
      <c r="BC964" s="109">
        <f t="shared" si="44"/>
        <v>5.3981696580000002E-2</v>
      </c>
    </row>
    <row r="965" spans="1:55" x14ac:dyDescent="0.25">
      <c r="A965" s="111">
        <v>960</v>
      </c>
      <c r="B965">
        <v>5.3735712579999997E-2</v>
      </c>
      <c r="C965" s="49">
        <f t="shared" si="45"/>
        <v>2</v>
      </c>
      <c r="D965" s="111">
        <v>960</v>
      </c>
      <c r="E965" s="109">
        <f t="shared" si="46"/>
        <v>5.3735712579999997E-2</v>
      </c>
      <c r="BC965" s="109">
        <f t="shared" ref="BC965:BC1028" si="47">B965</f>
        <v>5.3735712579999997E-2</v>
      </c>
    </row>
    <row r="966" spans="1:55" x14ac:dyDescent="0.25">
      <c r="A966" s="111">
        <v>961</v>
      </c>
      <c r="B966">
        <v>5.3490780019999899E-2</v>
      </c>
      <c r="C966" s="49">
        <f t="shared" ref="C966:C1029" si="48">IF(ROW()-$C$4&lt;=$C$2,1,2)</f>
        <v>2</v>
      </c>
      <c r="D966" s="111">
        <v>961</v>
      </c>
      <c r="E966" s="109">
        <f t="shared" ref="E966:E1029" si="49">B966</f>
        <v>5.3490780019999899E-2</v>
      </c>
      <c r="BC966" s="109">
        <f t="shared" si="47"/>
        <v>5.3490780019999899E-2</v>
      </c>
    </row>
    <row r="967" spans="1:55" x14ac:dyDescent="0.25">
      <c r="A967" s="111">
        <v>962</v>
      </c>
      <c r="B967">
        <v>5.3246895080000002E-2</v>
      </c>
      <c r="C967" s="49">
        <f t="shared" si="48"/>
        <v>2</v>
      </c>
      <c r="D967" s="111">
        <v>962</v>
      </c>
      <c r="E967" s="109">
        <f t="shared" si="49"/>
        <v>5.3246895080000002E-2</v>
      </c>
      <c r="BC967" s="109">
        <f t="shared" si="47"/>
        <v>5.3246895080000002E-2</v>
      </c>
    </row>
    <row r="968" spans="1:55" x14ac:dyDescent="0.25">
      <c r="A968" s="111">
        <v>963</v>
      </c>
      <c r="B968">
        <v>5.3004053920000002E-2</v>
      </c>
      <c r="C968" s="49">
        <f t="shared" si="48"/>
        <v>2</v>
      </c>
      <c r="D968" s="111">
        <v>963</v>
      </c>
      <c r="E968" s="109">
        <f t="shared" si="49"/>
        <v>5.3004053920000002E-2</v>
      </c>
      <c r="BC968" s="109">
        <f t="shared" si="47"/>
        <v>5.3004053920000002E-2</v>
      </c>
    </row>
    <row r="969" spans="1:55" x14ac:dyDescent="0.25">
      <c r="A969" s="111">
        <v>964</v>
      </c>
      <c r="B969">
        <v>5.2762252739999897E-2</v>
      </c>
      <c r="C969" s="49">
        <f t="shared" si="48"/>
        <v>2</v>
      </c>
      <c r="D969" s="111">
        <v>964</v>
      </c>
      <c r="E969" s="109">
        <f t="shared" si="49"/>
        <v>5.2762252739999897E-2</v>
      </c>
      <c r="BC969" s="109">
        <f t="shared" si="47"/>
        <v>5.2762252739999897E-2</v>
      </c>
    </row>
    <row r="970" spans="1:55" x14ac:dyDescent="0.25">
      <c r="A970" s="111">
        <v>965</v>
      </c>
      <c r="B970">
        <v>5.2521487739999997E-2</v>
      </c>
      <c r="C970" s="49">
        <f t="shared" si="48"/>
        <v>2</v>
      </c>
      <c r="D970" s="111">
        <v>965</v>
      </c>
      <c r="E970" s="109">
        <f t="shared" si="49"/>
        <v>5.2521487739999997E-2</v>
      </c>
      <c r="BC970" s="109">
        <f t="shared" si="47"/>
        <v>5.2521487739999997E-2</v>
      </c>
    </row>
    <row r="971" spans="1:55" x14ac:dyDescent="0.25">
      <c r="A971" s="111">
        <v>966</v>
      </c>
      <c r="B971">
        <v>5.2281755100000001E-2</v>
      </c>
      <c r="C971" s="49">
        <f t="shared" si="48"/>
        <v>2</v>
      </c>
      <c r="D971" s="111">
        <v>966</v>
      </c>
      <c r="E971" s="109">
        <f t="shared" si="49"/>
        <v>5.2281755100000001E-2</v>
      </c>
      <c r="BC971" s="109">
        <f t="shared" si="47"/>
        <v>5.2281755100000001E-2</v>
      </c>
    </row>
    <row r="972" spans="1:55" x14ac:dyDescent="0.25">
      <c r="A972" s="111">
        <v>967</v>
      </c>
      <c r="B972">
        <v>5.2043051039999899E-2</v>
      </c>
      <c r="C972" s="49">
        <f t="shared" si="48"/>
        <v>2</v>
      </c>
      <c r="D972" s="111">
        <v>967</v>
      </c>
      <c r="E972" s="109">
        <f t="shared" si="49"/>
        <v>5.2043051039999899E-2</v>
      </c>
      <c r="BC972" s="109">
        <f t="shared" si="47"/>
        <v>5.2043051039999899E-2</v>
      </c>
    </row>
    <row r="973" spans="1:55" x14ac:dyDescent="0.25">
      <c r="A973" s="111">
        <v>968</v>
      </c>
      <c r="B973">
        <v>5.18053718E-2</v>
      </c>
      <c r="C973" s="49">
        <f t="shared" si="48"/>
        <v>2</v>
      </c>
      <c r="D973" s="111">
        <v>968</v>
      </c>
      <c r="E973" s="109">
        <f t="shared" si="49"/>
        <v>5.18053718E-2</v>
      </c>
      <c r="BC973" s="109">
        <f t="shared" si="47"/>
        <v>5.18053718E-2</v>
      </c>
    </row>
    <row r="974" spans="1:55" x14ac:dyDescent="0.25">
      <c r="A974" s="111">
        <v>969</v>
      </c>
      <c r="B974">
        <v>5.1568713559999903E-2</v>
      </c>
      <c r="C974" s="49">
        <f t="shared" si="48"/>
        <v>2</v>
      </c>
      <c r="D974" s="111">
        <v>969</v>
      </c>
      <c r="E974" s="109">
        <f t="shared" si="49"/>
        <v>5.1568713559999903E-2</v>
      </c>
      <c r="BC974" s="109">
        <f t="shared" si="47"/>
        <v>5.1568713559999903E-2</v>
      </c>
    </row>
    <row r="975" spans="1:55" x14ac:dyDescent="0.25">
      <c r="A975" s="111">
        <v>970</v>
      </c>
      <c r="B975">
        <v>5.1333072559999998E-2</v>
      </c>
      <c r="C975" s="49">
        <f t="shared" si="48"/>
        <v>2</v>
      </c>
      <c r="D975" s="111">
        <v>970</v>
      </c>
      <c r="E975" s="109">
        <f t="shared" si="49"/>
        <v>5.1333072559999998E-2</v>
      </c>
      <c r="BC975" s="109">
        <f t="shared" si="47"/>
        <v>5.1333072559999998E-2</v>
      </c>
    </row>
    <row r="976" spans="1:55" x14ac:dyDescent="0.25">
      <c r="A976" s="111">
        <v>971</v>
      </c>
      <c r="B976">
        <v>5.1098445040000003E-2</v>
      </c>
      <c r="C976" s="49">
        <f t="shared" si="48"/>
        <v>2</v>
      </c>
      <c r="D976" s="111">
        <v>971</v>
      </c>
      <c r="E976" s="109">
        <f t="shared" si="49"/>
        <v>5.1098445040000003E-2</v>
      </c>
      <c r="BC976" s="109">
        <f t="shared" si="47"/>
        <v>5.1098445040000003E-2</v>
      </c>
    </row>
    <row r="977" spans="1:55" x14ac:dyDescent="0.25">
      <c r="A977" s="111">
        <v>972</v>
      </c>
      <c r="B977">
        <v>5.0864827279999997E-2</v>
      </c>
      <c r="C977" s="49">
        <f t="shared" si="48"/>
        <v>2</v>
      </c>
      <c r="D977" s="111">
        <v>972</v>
      </c>
      <c r="E977" s="109">
        <f t="shared" si="49"/>
        <v>5.0864827279999997E-2</v>
      </c>
      <c r="BC977" s="109">
        <f t="shared" si="47"/>
        <v>5.0864827279999997E-2</v>
      </c>
    </row>
    <row r="978" spans="1:55" x14ac:dyDescent="0.25">
      <c r="A978" s="111">
        <v>973</v>
      </c>
      <c r="B978">
        <v>5.0632215479999999E-2</v>
      </c>
      <c r="C978" s="49">
        <f t="shared" si="48"/>
        <v>2</v>
      </c>
      <c r="D978" s="111">
        <v>973</v>
      </c>
      <c r="E978" s="109">
        <f t="shared" si="49"/>
        <v>5.0632215479999999E-2</v>
      </c>
      <c r="BC978" s="109">
        <f t="shared" si="47"/>
        <v>5.0632215479999999E-2</v>
      </c>
    </row>
    <row r="979" spans="1:55" x14ac:dyDescent="0.25">
      <c r="A979" s="111">
        <v>974</v>
      </c>
      <c r="B979">
        <v>5.0400605939999898E-2</v>
      </c>
      <c r="C979" s="49">
        <f t="shared" si="48"/>
        <v>2</v>
      </c>
      <c r="D979" s="111">
        <v>974</v>
      </c>
      <c r="E979" s="109">
        <f t="shared" si="49"/>
        <v>5.0400605939999898E-2</v>
      </c>
      <c r="BC979" s="109">
        <f t="shared" si="47"/>
        <v>5.0400605939999898E-2</v>
      </c>
    </row>
    <row r="980" spans="1:55" x14ac:dyDescent="0.25">
      <c r="A980" s="111">
        <v>975</v>
      </c>
      <c r="B980">
        <v>5.0169994919999898E-2</v>
      </c>
      <c r="C980" s="49">
        <f t="shared" si="48"/>
        <v>2</v>
      </c>
      <c r="D980" s="111">
        <v>975</v>
      </c>
      <c r="E980" s="109">
        <f t="shared" si="49"/>
        <v>5.0169994919999898E-2</v>
      </c>
      <c r="BC980" s="109">
        <f t="shared" si="47"/>
        <v>5.0169994919999898E-2</v>
      </c>
    </row>
    <row r="981" spans="1:55" x14ac:dyDescent="0.25">
      <c r="A981" s="111">
        <v>976</v>
      </c>
      <c r="B981">
        <v>4.9940378679999897E-2</v>
      </c>
      <c r="C981" s="49">
        <f t="shared" si="48"/>
        <v>2</v>
      </c>
      <c r="D981" s="111">
        <v>976</v>
      </c>
      <c r="E981" s="109">
        <f t="shared" si="49"/>
        <v>4.9940378679999897E-2</v>
      </c>
      <c r="BC981" s="109">
        <f t="shared" si="47"/>
        <v>4.9940378679999897E-2</v>
      </c>
    </row>
    <row r="982" spans="1:55" x14ac:dyDescent="0.25">
      <c r="A982" s="111">
        <v>977</v>
      </c>
      <c r="B982">
        <v>4.9711753519999999E-2</v>
      </c>
      <c r="C982" s="49">
        <f t="shared" si="48"/>
        <v>2</v>
      </c>
      <c r="D982" s="111">
        <v>977</v>
      </c>
      <c r="E982" s="109">
        <f t="shared" si="49"/>
        <v>4.9711753519999999E-2</v>
      </c>
      <c r="BC982" s="109">
        <f t="shared" si="47"/>
        <v>4.9711753519999999E-2</v>
      </c>
    </row>
    <row r="983" spans="1:55" x14ac:dyDescent="0.25">
      <c r="A983" s="111">
        <v>978</v>
      </c>
      <c r="B983">
        <v>4.9484115740000001E-2</v>
      </c>
      <c r="C983" s="49">
        <f t="shared" si="48"/>
        <v>2</v>
      </c>
      <c r="D983" s="111">
        <v>978</v>
      </c>
      <c r="E983" s="109">
        <f t="shared" si="49"/>
        <v>4.9484115740000001E-2</v>
      </c>
      <c r="BC983" s="109">
        <f t="shared" si="47"/>
        <v>4.9484115740000001E-2</v>
      </c>
    </row>
    <row r="984" spans="1:55" x14ac:dyDescent="0.25">
      <c r="A984" s="111">
        <v>979</v>
      </c>
      <c r="B984">
        <v>4.925746164E-2</v>
      </c>
      <c r="C984" s="49">
        <f t="shared" si="48"/>
        <v>2</v>
      </c>
      <c r="D984" s="111">
        <v>979</v>
      </c>
      <c r="E984" s="109">
        <f t="shared" si="49"/>
        <v>4.925746164E-2</v>
      </c>
      <c r="BC984" s="109">
        <f t="shared" si="47"/>
        <v>4.925746164E-2</v>
      </c>
    </row>
    <row r="985" spans="1:55" x14ac:dyDescent="0.25">
      <c r="A985" s="111">
        <v>980</v>
      </c>
      <c r="B985">
        <v>4.9031787499999903E-2</v>
      </c>
      <c r="C985" s="49">
        <f t="shared" si="48"/>
        <v>2</v>
      </c>
      <c r="D985" s="111">
        <v>980</v>
      </c>
      <c r="E985" s="109">
        <f t="shared" si="49"/>
        <v>4.9031787499999903E-2</v>
      </c>
      <c r="BC985" s="109">
        <f t="shared" si="47"/>
        <v>4.9031787499999903E-2</v>
      </c>
    </row>
    <row r="986" spans="1:55" x14ac:dyDescent="0.25">
      <c r="A986" s="111">
        <v>981</v>
      </c>
      <c r="B986">
        <v>4.8807089679999902E-2</v>
      </c>
      <c r="C986" s="49">
        <f t="shared" si="48"/>
        <v>2</v>
      </c>
      <c r="D986" s="111">
        <v>981</v>
      </c>
      <c r="E986" s="109">
        <f t="shared" si="49"/>
        <v>4.8807089679999902E-2</v>
      </c>
      <c r="BC986" s="109">
        <f t="shared" si="47"/>
        <v>4.8807089679999902E-2</v>
      </c>
    </row>
    <row r="987" spans="1:55" x14ac:dyDescent="0.25">
      <c r="A987" s="111">
        <v>982</v>
      </c>
      <c r="B987">
        <v>4.8583364480000002E-2</v>
      </c>
      <c r="C987" s="49">
        <f t="shared" si="48"/>
        <v>2</v>
      </c>
      <c r="D987" s="111">
        <v>982</v>
      </c>
      <c r="E987" s="109">
        <f t="shared" si="49"/>
        <v>4.8583364480000002E-2</v>
      </c>
      <c r="BC987" s="109">
        <f t="shared" si="47"/>
        <v>4.8583364480000002E-2</v>
      </c>
    </row>
    <row r="988" spans="1:55" x14ac:dyDescent="0.25">
      <c r="A988" s="111">
        <v>983</v>
      </c>
      <c r="B988">
        <v>4.8360608239999998E-2</v>
      </c>
      <c r="C988" s="49">
        <f t="shared" si="48"/>
        <v>2</v>
      </c>
      <c r="D988" s="111">
        <v>983</v>
      </c>
      <c r="E988" s="109">
        <f t="shared" si="49"/>
        <v>4.8360608239999998E-2</v>
      </c>
      <c r="BC988" s="109">
        <f t="shared" si="47"/>
        <v>4.8360608239999998E-2</v>
      </c>
    </row>
    <row r="989" spans="1:55" x14ac:dyDescent="0.25">
      <c r="A989" s="111">
        <v>984</v>
      </c>
      <c r="B989">
        <v>4.81388172999999E-2</v>
      </c>
      <c r="C989" s="49">
        <f t="shared" si="48"/>
        <v>2</v>
      </c>
      <c r="D989" s="111">
        <v>984</v>
      </c>
      <c r="E989" s="109">
        <f t="shared" si="49"/>
        <v>4.81388172999999E-2</v>
      </c>
      <c r="BC989" s="109">
        <f t="shared" si="47"/>
        <v>4.81388172999999E-2</v>
      </c>
    </row>
    <row r="990" spans="1:55" x14ac:dyDescent="0.25">
      <c r="A990" s="111">
        <v>985</v>
      </c>
      <c r="B990">
        <v>4.7917988019999899E-2</v>
      </c>
      <c r="C990" s="49">
        <f t="shared" si="48"/>
        <v>2</v>
      </c>
      <c r="D990" s="111">
        <v>985</v>
      </c>
      <c r="E990" s="109">
        <f t="shared" si="49"/>
        <v>4.7917988019999899E-2</v>
      </c>
      <c r="BC990" s="109">
        <f t="shared" si="47"/>
        <v>4.7917988019999899E-2</v>
      </c>
    </row>
    <row r="991" spans="1:55" x14ac:dyDescent="0.25">
      <c r="A991" s="111">
        <v>986</v>
      </c>
      <c r="B991">
        <v>4.76981167399999E-2</v>
      </c>
      <c r="C991" s="49">
        <f t="shared" si="48"/>
        <v>2</v>
      </c>
      <c r="D991" s="111">
        <v>986</v>
      </c>
      <c r="E991" s="109">
        <f t="shared" si="49"/>
        <v>4.76981167399999E-2</v>
      </c>
      <c r="BC991" s="109">
        <f t="shared" si="47"/>
        <v>4.76981167399999E-2</v>
      </c>
    </row>
    <row r="992" spans="1:55" x14ac:dyDescent="0.25">
      <c r="A992" s="111">
        <v>987</v>
      </c>
      <c r="B992">
        <v>4.7479199860000001E-2</v>
      </c>
      <c r="C992" s="49">
        <f t="shared" si="48"/>
        <v>2</v>
      </c>
      <c r="D992" s="111">
        <v>987</v>
      </c>
      <c r="E992" s="109">
        <f t="shared" si="49"/>
        <v>4.7479199860000001E-2</v>
      </c>
      <c r="BC992" s="109">
        <f t="shared" si="47"/>
        <v>4.7479199860000001E-2</v>
      </c>
    </row>
    <row r="993" spans="1:55" x14ac:dyDescent="0.25">
      <c r="A993" s="111">
        <v>988</v>
      </c>
      <c r="B993">
        <v>4.7261233739999998E-2</v>
      </c>
      <c r="C993" s="49">
        <f t="shared" si="48"/>
        <v>2</v>
      </c>
      <c r="D993" s="111">
        <v>988</v>
      </c>
      <c r="E993" s="109">
        <f t="shared" si="49"/>
        <v>4.7261233739999998E-2</v>
      </c>
      <c r="BC993" s="109">
        <f t="shared" si="47"/>
        <v>4.7261233739999998E-2</v>
      </c>
    </row>
    <row r="994" spans="1:55" x14ac:dyDescent="0.25">
      <c r="A994" s="111">
        <v>989</v>
      </c>
      <c r="B994">
        <v>4.704421474E-2</v>
      </c>
      <c r="C994" s="49">
        <f t="shared" si="48"/>
        <v>2</v>
      </c>
      <c r="D994" s="111">
        <v>989</v>
      </c>
      <c r="E994" s="109">
        <f t="shared" si="49"/>
        <v>4.704421474E-2</v>
      </c>
      <c r="BC994" s="109">
        <f t="shared" si="47"/>
        <v>4.704421474E-2</v>
      </c>
    </row>
    <row r="995" spans="1:55" x14ac:dyDescent="0.25">
      <c r="A995" s="111">
        <v>990</v>
      </c>
      <c r="B995">
        <v>4.6828139299999898E-2</v>
      </c>
      <c r="C995" s="49">
        <f t="shared" si="48"/>
        <v>2</v>
      </c>
      <c r="D995" s="111">
        <v>990</v>
      </c>
      <c r="E995" s="109">
        <f t="shared" si="49"/>
        <v>4.6828139299999898E-2</v>
      </c>
      <c r="BC995" s="109">
        <f t="shared" si="47"/>
        <v>4.6828139299999898E-2</v>
      </c>
    </row>
    <row r="996" spans="1:55" x14ac:dyDescent="0.25">
      <c r="A996" s="111">
        <v>991</v>
      </c>
      <c r="B996">
        <v>4.6613003799999997E-2</v>
      </c>
      <c r="C996" s="49">
        <f t="shared" si="48"/>
        <v>2</v>
      </c>
      <c r="D996" s="111">
        <v>991</v>
      </c>
      <c r="E996" s="109">
        <f t="shared" si="49"/>
        <v>4.6613003799999997E-2</v>
      </c>
      <c r="BC996" s="109">
        <f t="shared" si="47"/>
        <v>4.6613003799999997E-2</v>
      </c>
    </row>
    <row r="997" spans="1:55" x14ac:dyDescent="0.25">
      <c r="A997" s="111">
        <v>992</v>
      </c>
      <c r="B997">
        <v>4.6398804639999902E-2</v>
      </c>
      <c r="C997" s="49">
        <f t="shared" si="48"/>
        <v>2</v>
      </c>
      <c r="D997" s="111">
        <v>992</v>
      </c>
      <c r="E997" s="109">
        <f t="shared" si="49"/>
        <v>4.6398804639999902E-2</v>
      </c>
      <c r="BC997" s="109">
        <f t="shared" si="47"/>
        <v>4.6398804639999902E-2</v>
      </c>
    </row>
    <row r="998" spans="1:55" x14ac:dyDescent="0.25">
      <c r="A998" s="111">
        <v>993</v>
      </c>
      <c r="B998">
        <v>4.6185538239999997E-2</v>
      </c>
      <c r="C998" s="49">
        <f t="shared" si="48"/>
        <v>2</v>
      </c>
      <c r="D998" s="111">
        <v>993</v>
      </c>
      <c r="E998" s="109">
        <f t="shared" si="49"/>
        <v>4.6185538239999997E-2</v>
      </c>
      <c r="BC998" s="109">
        <f t="shared" si="47"/>
        <v>4.6185538239999997E-2</v>
      </c>
    </row>
    <row r="999" spans="1:55" x14ac:dyDescent="0.25">
      <c r="A999" s="111">
        <v>994</v>
      </c>
      <c r="B999">
        <v>4.5973201039999897E-2</v>
      </c>
      <c r="C999" s="49">
        <f t="shared" si="48"/>
        <v>2</v>
      </c>
      <c r="D999" s="111">
        <v>994</v>
      </c>
      <c r="E999" s="109">
        <f t="shared" si="49"/>
        <v>4.5973201039999897E-2</v>
      </c>
      <c r="BC999" s="109">
        <f t="shared" si="47"/>
        <v>4.5973201039999897E-2</v>
      </c>
    </row>
    <row r="1000" spans="1:55" x14ac:dyDescent="0.25">
      <c r="A1000" s="111">
        <v>995</v>
      </c>
      <c r="B1000">
        <v>4.5761789479999898E-2</v>
      </c>
      <c r="C1000" s="49">
        <f t="shared" si="48"/>
        <v>2</v>
      </c>
      <c r="D1000" s="111">
        <v>995</v>
      </c>
      <c r="E1000" s="109">
        <f t="shared" si="49"/>
        <v>4.5761789479999898E-2</v>
      </c>
      <c r="BC1000" s="109">
        <f t="shared" si="47"/>
        <v>4.5761789479999898E-2</v>
      </c>
    </row>
    <row r="1001" spans="1:55" x14ac:dyDescent="0.25">
      <c r="A1001" s="111">
        <v>996</v>
      </c>
      <c r="B1001">
        <v>4.5551299999999899E-2</v>
      </c>
      <c r="C1001" s="49">
        <f t="shared" si="48"/>
        <v>2</v>
      </c>
      <c r="D1001" s="111">
        <v>996</v>
      </c>
      <c r="E1001" s="109">
        <f t="shared" si="49"/>
        <v>4.5551299999999899E-2</v>
      </c>
      <c r="BC1001" s="109">
        <f t="shared" si="47"/>
        <v>4.5551299999999899E-2</v>
      </c>
    </row>
    <row r="1002" spans="1:55" x14ac:dyDescent="0.25">
      <c r="A1002" s="111">
        <v>997</v>
      </c>
      <c r="B1002">
        <v>4.5341729060000002E-2</v>
      </c>
      <c r="C1002" s="49">
        <f t="shared" si="48"/>
        <v>2</v>
      </c>
      <c r="D1002" s="111">
        <v>997</v>
      </c>
      <c r="E1002" s="109">
        <f t="shared" si="49"/>
        <v>4.5341729060000002E-2</v>
      </c>
      <c r="BC1002" s="109">
        <f t="shared" si="47"/>
        <v>4.5341729060000002E-2</v>
      </c>
    </row>
    <row r="1003" spans="1:55" x14ac:dyDescent="0.25">
      <c r="A1003" s="111">
        <v>998</v>
      </c>
      <c r="B1003">
        <v>4.5133073119999999E-2</v>
      </c>
      <c r="C1003" s="49">
        <f t="shared" si="48"/>
        <v>2</v>
      </c>
      <c r="D1003" s="111">
        <v>998</v>
      </c>
      <c r="E1003" s="109">
        <f t="shared" si="49"/>
        <v>4.5133073119999999E-2</v>
      </c>
      <c r="BC1003" s="109">
        <f t="shared" si="47"/>
        <v>4.5133073119999999E-2</v>
      </c>
    </row>
    <row r="1004" spans="1:55" x14ac:dyDescent="0.25">
      <c r="A1004" s="111">
        <v>999</v>
      </c>
      <c r="B1004">
        <v>4.4925328639999901E-2</v>
      </c>
      <c r="C1004" s="49">
        <f t="shared" si="48"/>
        <v>2</v>
      </c>
      <c r="D1004" s="111">
        <v>999</v>
      </c>
      <c r="E1004" s="109">
        <f t="shared" si="49"/>
        <v>4.4925328639999901E-2</v>
      </c>
      <c r="BC1004" s="109">
        <f t="shared" si="47"/>
        <v>4.4925328639999901E-2</v>
      </c>
    </row>
    <row r="1005" spans="1:55" x14ac:dyDescent="0.25">
      <c r="A1005" s="111">
        <v>1000</v>
      </c>
      <c r="B1005">
        <v>4.4718492119999897E-2</v>
      </c>
      <c r="C1005" s="49">
        <f t="shared" si="48"/>
        <v>2</v>
      </c>
      <c r="D1005" s="111">
        <v>1000</v>
      </c>
      <c r="E1005" s="109">
        <f t="shared" si="49"/>
        <v>4.4718492119999897E-2</v>
      </c>
      <c r="BC1005" s="109">
        <f t="shared" si="47"/>
        <v>4.4718492119999897E-2</v>
      </c>
    </row>
    <row r="1006" spans="1:55" x14ac:dyDescent="0.25">
      <c r="A1006" s="111">
        <v>1001</v>
      </c>
      <c r="B1006">
        <v>4.4512560039999899E-2</v>
      </c>
      <c r="C1006" s="49">
        <f t="shared" si="48"/>
        <v>2</v>
      </c>
      <c r="D1006" s="111">
        <v>1001</v>
      </c>
      <c r="E1006" s="109">
        <f t="shared" si="49"/>
        <v>4.4512560039999899E-2</v>
      </c>
      <c r="BC1006" s="109">
        <f t="shared" si="47"/>
        <v>4.4512560039999899E-2</v>
      </c>
    </row>
    <row r="1007" spans="1:55" x14ac:dyDescent="0.25">
      <c r="A1007" s="111">
        <v>1002</v>
      </c>
      <c r="B1007">
        <v>4.4307528899999997E-2</v>
      </c>
      <c r="C1007" s="49">
        <f t="shared" si="48"/>
        <v>2</v>
      </c>
      <c r="D1007" s="111">
        <v>1002</v>
      </c>
      <c r="E1007" s="109">
        <f t="shared" si="49"/>
        <v>4.4307528899999997E-2</v>
      </c>
      <c r="BC1007" s="109">
        <f t="shared" si="47"/>
        <v>4.4307528899999997E-2</v>
      </c>
    </row>
    <row r="1008" spans="1:55" x14ac:dyDescent="0.25">
      <c r="A1008" s="111">
        <v>1003</v>
      </c>
      <c r="B1008">
        <v>4.4103395219999897E-2</v>
      </c>
      <c r="C1008" s="49">
        <f t="shared" si="48"/>
        <v>2</v>
      </c>
      <c r="D1008" s="111">
        <v>1003</v>
      </c>
      <c r="E1008" s="109">
        <f t="shared" si="49"/>
        <v>4.4103395219999897E-2</v>
      </c>
      <c r="BC1008" s="109">
        <f t="shared" si="47"/>
        <v>4.4103395219999897E-2</v>
      </c>
    </row>
    <row r="1009" spans="1:55" x14ac:dyDescent="0.25">
      <c r="A1009" s="111">
        <v>1004</v>
      </c>
      <c r="B1009">
        <v>4.3900155499999899E-2</v>
      </c>
      <c r="C1009" s="49">
        <f t="shared" si="48"/>
        <v>2</v>
      </c>
      <c r="D1009" s="111">
        <v>1004</v>
      </c>
      <c r="E1009" s="109">
        <f t="shared" si="49"/>
        <v>4.3900155499999899E-2</v>
      </c>
      <c r="BC1009" s="109">
        <f t="shared" si="47"/>
        <v>4.3900155499999899E-2</v>
      </c>
    </row>
    <row r="1010" spans="1:55" x14ac:dyDescent="0.25">
      <c r="A1010" s="111">
        <v>1005</v>
      </c>
      <c r="B1010">
        <v>4.3697806259999999E-2</v>
      </c>
      <c r="C1010" s="49">
        <f t="shared" si="48"/>
        <v>2</v>
      </c>
      <c r="D1010" s="111">
        <v>1005</v>
      </c>
      <c r="E1010" s="109">
        <f t="shared" si="49"/>
        <v>4.3697806259999999E-2</v>
      </c>
      <c r="BC1010" s="109">
        <f t="shared" si="47"/>
        <v>4.3697806259999999E-2</v>
      </c>
    </row>
    <row r="1011" spans="1:55" x14ac:dyDescent="0.25">
      <c r="A1011" s="111">
        <v>1006</v>
      </c>
      <c r="B1011">
        <v>4.3496344059999997E-2</v>
      </c>
      <c r="C1011" s="49">
        <f t="shared" si="48"/>
        <v>2</v>
      </c>
      <c r="D1011" s="111">
        <v>1006</v>
      </c>
      <c r="E1011" s="109">
        <f t="shared" si="49"/>
        <v>4.3496344059999997E-2</v>
      </c>
      <c r="BC1011" s="109">
        <f t="shared" si="47"/>
        <v>4.3496344059999997E-2</v>
      </c>
    </row>
    <row r="1012" spans="1:55" x14ac:dyDescent="0.25">
      <c r="A1012" s="111">
        <v>1007</v>
      </c>
      <c r="B1012">
        <v>4.3295765440000002E-2</v>
      </c>
      <c r="C1012" s="49">
        <f t="shared" si="48"/>
        <v>2</v>
      </c>
      <c r="D1012" s="111">
        <v>1007</v>
      </c>
      <c r="E1012" s="109">
        <f t="shared" si="49"/>
        <v>4.3295765440000002E-2</v>
      </c>
      <c r="BC1012" s="109">
        <f t="shared" si="47"/>
        <v>4.3295765440000002E-2</v>
      </c>
    </row>
    <row r="1013" spans="1:55" x14ac:dyDescent="0.25">
      <c r="A1013" s="111">
        <v>1008</v>
      </c>
      <c r="B1013">
        <v>4.3096066959999998E-2</v>
      </c>
      <c r="C1013" s="49">
        <f t="shared" si="48"/>
        <v>2</v>
      </c>
      <c r="D1013" s="111">
        <v>1008</v>
      </c>
      <c r="E1013" s="109">
        <f t="shared" si="49"/>
        <v>4.3096066959999998E-2</v>
      </c>
      <c r="BC1013" s="109">
        <f t="shared" si="47"/>
        <v>4.3096066959999998E-2</v>
      </c>
    </row>
    <row r="1014" spans="1:55" x14ac:dyDescent="0.25">
      <c r="A1014" s="111">
        <v>1009</v>
      </c>
      <c r="B1014">
        <v>4.2897245139999901E-2</v>
      </c>
      <c r="C1014" s="49">
        <f t="shared" si="48"/>
        <v>2</v>
      </c>
      <c r="D1014" s="111">
        <v>1009</v>
      </c>
      <c r="E1014" s="109">
        <f t="shared" si="49"/>
        <v>4.2897245139999901E-2</v>
      </c>
      <c r="BC1014" s="109">
        <f t="shared" si="47"/>
        <v>4.2897245139999901E-2</v>
      </c>
    </row>
    <row r="1015" spans="1:55" x14ac:dyDescent="0.25">
      <c r="A1015" s="111">
        <v>1010</v>
      </c>
      <c r="B1015">
        <v>4.2699296599999999E-2</v>
      </c>
      <c r="C1015" s="49">
        <f t="shared" si="48"/>
        <v>2</v>
      </c>
      <c r="D1015" s="111">
        <v>1010</v>
      </c>
      <c r="E1015" s="109">
        <f t="shared" si="49"/>
        <v>4.2699296599999999E-2</v>
      </c>
      <c r="BC1015" s="109">
        <f t="shared" si="47"/>
        <v>4.2699296599999999E-2</v>
      </c>
    </row>
    <row r="1016" spans="1:55" x14ac:dyDescent="0.25">
      <c r="A1016" s="111">
        <v>1011</v>
      </c>
      <c r="B1016">
        <v>4.2502217919999898E-2</v>
      </c>
      <c r="C1016" s="49">
        <f t="shared" si="48"/>
        <v>2</v>
      </c>
      <c r="D1016" s="111">
        <v>1011</v>
      </c>
      <c r="E1016" s="109">
        <f t="shared" si="49"/>
        <v>4.2502217919999898E-2</v>
      </c>
      <c r="BC1016" s="109">
        <f t="shared" si="47"/>
        <v>4.2502217919999898E-2</v>
      </c>
    </row>
    <row r="1017" spans="1:55" x14ac:dyDescent="0.25">
      <c r="A1017" s="111">
        <v>1012</v>
      </c>
      <c r="B1017">
        <v>4.2306005659999903E-2</v>
      </c>
      <c r="C1017" s="49">
        <f t="shared" si="48"/>
        <v>2</v>
      </c>
      <c r="D1017" s="111">
        <v>1012</v>
      </c>
      <c r="E1017" s="109">
        <f t="shared" si="49"/>
        <v>4.2306005659999903E-2</v>
      </c>
      <c r="BC1017" s="109">
        <f t="shared" si="47"/>
        <v>4.2306005659999903E-2</v>
      </c>
    </row>
    <row r="1018" spans="1:55" x14ac:dyDescent="0.25">
      <c r="A1018" s="111">
        <v>1013</v>
      </c>
      <c r="B1018">
        <v>4.2110656419999899E-2</v>
      </c>
      <c r="C1018" s="49">
        <f t="shared" si="48"/>
        <v>2</v>
      </c>
      <c r="D1018" s="111">
        <v>1013</v>
      </c>
      <c r="E1018" s="109">
        <f t="shared" si="49"/>
        <v>4.2110656419999899E-2</v>
      </c>
      <c r="BC1018" s="109">
        <f t="shared" si="47"/>
        <v>4.2110656419999899E-2</v>
      </c>
    </row>
    <row r="1019" spans="1:55" x14ac:dyDescent="0.25">
      <c r="A1019" s="111">
        <v>1014</v>
      </c>
      <c r="B1019">
        <v>4.1916166839999998E-2</v>
      </c>
      <c r="C1019" s="49">
        <f t="shared" si="48"/>
        <v>2</v>
      </c>
      <c r="D1019" s="111">
        <v>1014</v>
      </c>
      <c r="E1019" s="109">
        <f t="shared" si="49"/>
        <v>4.1916166839999998E-2</v>
      </c>
      <c r="BC1019" s="109">
        <f t="shared" si="47"/>
        <v>4.1916166839999998E-2</v>
      </c>
    </row>
    <row r="1020" spans="1:55" x14ac:dyDescent="0.25">
      <c r="A1020" s="111">
        <v>1015</v>
      </c>
      <c r="B1020">
        <v>4.1722533540000002E-2</v>
      </c>
      <c r="C1020" s="49">
        <f t="shared" si="48"/>
        <v>2</v>
      </c>
      <c r="D1020" s="111">
        <v>1015</v>
      </c>
      <c r="E1020" s="109">
        <f t="shared" si="49"/>
        <v>4.1722533540000002E-2</v>
      </c>
      <c r="BC1020" s="109">
        <f t="shared" si="47"/>
        <v>4.1722533540000002E-2</v>
      </c>
    </row>
    <row r="1021" spans="1:55" x14ac:dyDescent="0.25">
      <c r="A1021" s="111">
        <v>1016</v>
      </c>
      <c r="B1021">
        <v>4.1529753099999997E-2</v>
      </c>
      <c r="C1021" s="49">
        <f t="shared" si="48"/>
        <v>2</v>
      </c>
      <c r="D1021" s="111">
        <v>1016</v>
      </c>
      <c r="E1021" s="109">
        <f t="shared" si="49"/>
        <v>4.1529753099999997E-2</v>
      </c>
      <c r="BC1021" s="109">
        <f t="shared" si="47"/>
        <v>4.1529753099999997E-2</v>
      </c>
    </row>
    <row r="1022" spans="1:55" x14ac:dyDescent="0.25">
      <c r="A1022" s="111">
        <v>1017</v>
      </c>
      <c r="B1022">
        <v>4.1337822199999999E-2</v>
      </c>
      <c r="C1022" s="49">
        <f t="shared" si="48"/>
        <v>2</v>
      </c>
      <c r="D1022" s="111">
        <v>1017</v>
      </c>
      <c r="E1022" s="109">
        <f t="shared" si="49"/>
        <v>4.1337822199999999E-2</v>
      </c>
      <c r="BC1022" s="109">
        <f t="shared" si="47"/>
        <v>4.1337822199999999E-2</v>
      </c>
    </row>
    <row r="1023" spans="1:55" x14ac:dyDescent="0.25">
      <c r="A1023" s="111">
        <v>1018</v>
      </c>
      <c r="B1023">
        <v>4.1146737479999897E-2</v>
      </c>
      <c r="C1023" s="49">
        <f t="shared" si="48"/>
        <v>2</v>
      </c>
      <c r="D1023" s="111">
        <v>1018</v>
      </c>
      <c r="E1023" s="109">
        <f t="shared" si="49"/>
        <v>4.1146737479999897E-2</v>
      </c>
      <c r="BC1023" s="109">
        <f t="shared" si="47"/>
        <v>4.1146737479999897E-2</v>
      </c>
    </row>
    <row r="1024" spans="1:55" x14ac:dyDescent="0.25">
      <c r="A1024" s="111">
        <v>1019</v>
      </c>
      <c r="B1024">
        <v>4.0956495599999997E-2</v>
      </c>
      <c r="C1024" s="49">
        <f t="shared" si="48"/>
        <v>2</v>
      </c>
      <c r="D1024" s="111">
        <v>1019</v>
      </c>
      <c r="E1024" s="109">
        <f t="shared" si="49"/>
        <v>4.0956495599999997E-2</v>
      </c>
      <c r="BC1024" s="109">
        <f t="shared" si="47"/>
        <v>4.0956495599999997E-2</v>
      </c>
    </row>
    <row r="1025" spans="1:55" x14ac:dyDescent="0.25">
      <c r="A1025" s="111">
        <v>1020</v>
      </c>
      <c r="B1025">
        <v>4.07670932E-2</v>
      </c>
      <c r="C1025" s="49">
        <f t="shared" si="48"/>
        <v>2</v>
      </c>
      <c r="D1025" s="111">
        <v>1020</v>
      </c>
      <c r="E1025" s="109">
        <f t="shared" si="49"/>
        <v>4.07670932E-2</v>
      </c>
      <c r="BC1025" s="109">
        <f t="shared" si="47"/>
        <v>4.07670932E-2</v>
      </c>
    </row>
    <row r="1026" spans="1:55" x14ac:dyDescent="0.25">
      <c r="A1026" s="111">
        <v>1021</v>
      </c>
      <c r="B1026">
        <v>4.0578526979999897E-2</v>
      </c>
      <c r="C1026" s="49">
        <f t="shared" si="48"/>
        <v>2</v>
      </c>
      <c r="D1026" s="111">
        <v>1021</v>
      </c>
      <c r="E1026" s="109">
        <f t="shared" si="49"/>
        <v>4.0578526979999897E-2</v>
      </c>
      <c r="BC1026" s="109">
        <f t="shared" si="47"/>
        <v>4.0578526979999897E-2</v>
      </c>
    </row>
    <row r="1027" spans="1:55" x14ac:dyDescent="0.25">
      <c r="A1027" s="111">
        <v>1022</v>
      </c>
      <c r="B1027">
        <v>4.0390793600000002E-2</v>
      </c>
      <c r="C1027" s="49">
        <f t="shared" si="48"/>
        <v>2</v>
      </c>
      <c r="D1027" s="111">
        <v>1022</v>
      </c>
      <c r="E1027" s="109">
        <f t="shared" si="49"/>
        <v>4.0390793600000002E-2</v>
      </c>
      <c r="BC1027" s="109">
        <f t="shared" si="47"/>
        <v>4.0390793600000002E-2</v>
      </c>
    </row>
    <row r="1028" spans="1:55" x14ac:dyDescent="0.25">
      <c r="A1028" s="111">
        <v>1023</v>
      </c>
      <c r="B1028">
        <v>4.0203889780000002E-2</v>
      </c>
      <c r="C1028" s="49">
        <f t="shared" si="48"/>
        <v>2</v>
      </c>
      <c r="D1028" s="111">
        <v>1023</v>
      </c>
      <c r="E1028" s="109">
        <f t="shared" si="49"/>
        <v>4.0203889780000002E-2</v>
      </c>
      <c r="BC1028" s="109">
        <f t="shared" si="47"/>
        <v>4.0203889780000002E-2</v>
      </c>
    </row>
    <row r="1029" spans="1:55" x14ac:dyDescent="0.25">
      <c r="A1029" s="111">
        <v>1024</v>
      </c>
      <c r="B1029">
        <v>4.0017812219999997E-2</v>
      </c>
      <c r="C1029" s="49">
        <f t="shared" si="48"/>
        <v>2</v>
      </c>
      <c r="D1029" s="111">
        <v>1024</v>
      </c>
      <c r="E1029" s="109">
        <f t="shared" si="49"/>
        <v>4.0017812219999997E-2</v>
      </c>
      <c r="BC1029" s="109">
        <f t="shared" ref="BC1029:BC1092" si="50">B1029</f>
        <v>4.0017812219999997E-2</v>
      </c>
    </row>
    <row r="1030" spans="1:55" x14ac:dyDescent="0.25">
      <c r="A1030" s="111">
        <v>1025</v>
      </c>
      <c r="B1030">
        <v>3.9832557599999999E-2</v>
      </c>
      <c r="C1030" s="49">
        <f t="shared" ref="C1030:C1093" si="51">IF(ROW()-$C$4&lt;=$C$2,1,2)</f>
        <v>2</v>
      </c>
      <c r="D1030" s="111">
        <v>1025</v>
      </c>
      <c r="E1030" s="109">
        <f t="shared" ref="E1030:E1093" si="52">B1030</f>
        <v>3.9832557599999999E-2</v>
      </c>
      <c r="BC1030" s="109">
        <f t="shared" si="50"/>
        <v>3.9832557599999999E-2</v>
      </c>
    </row>
    <row r="1031" spans="1:55" x14ac:dyDescent="0.25">
      <c r="A1031" s="111">
        <v>1026</v>
      </c>
      <c r="B1031">
        <v>3.9648122679999898E-2</v>
      </c>
      <c r="C1031" s="49">
        <f t="shared" si="51"/>
        <v>2</v>
      </c>
      <c r="D1031" s="111">
        <v>1026</v>
      </c>
      <c r="E1031" s="109">
        <f t="shared" si="52"/>
        <v>3.9648122679999898E-2</v>
      </c>
      <c r="BC1031" s="109">
        <f t="shared" si="50"/>
        <v>3.9648122679999898E-2</v>
      </c>
    </row>
    <row r="1032" spans="1:55" x14ac:dyDescent="0.25">
      <c r="A1032" s="111">
        <v>1027</v>
      </c>
      <c r="B1032">
        <v>3.9464504179999998E-2</v>
      </c>
      <c r="C1032" s="49">
        <f t="shared" si="51"/>
        <v>2</v>
      </c>
      <c r="D1032" s="111">
        <v>1027</v>
      </c>
      <c r="E1032" s="109">
        <f t="shared" si="52"/>
        <v>3.9464504179999998E-2</v>
      </c>
      <c r="BC1032" s="109">
        <f t="shared" si="50"/>
        <v>3.9464504179999998E-2</v>
      </c>
    </row>
    <row r="1033" spans="1:55" x14ac:dyDescent="0.25">
      <c r="A1033" s="111">
        <v>1028</v>
      </c>
      <c r="B1033">
        <v>3.9281698839999997E-2</v>
      </c>
      <c r="C1033" s="49">
        <f t="shared" si="51"/>
        <v>2</v>
      </c>
      <c r="D1033" s="111">
        <v>1028</v>
      </c>
      <c r="E1033" s="109">
        <f t="shared" si="52"/>
        <v>3.9281698839999997E-2</v>
      </c>
      <c r="BC1033" s="109">
        <f t="shared" si="50"/>
        <v>3.9281698839999997E-2</v>
      </c>
    </row>
    <row r="1034" spans="1:55" x14ac:dyDescent="0.25">
      <c r="A1034" s="111">
        <v>1029</v>
      </c>
      <c r="B1034">
        <v>3.9099703399999998E-2</v>
      </c>
      <c r="C1034" s="49">
        <f t="shared" si="51"/>
        <v>2</v>
      </c>
      <c r="D1034" s="111">
        <v>1029</v>
      </c>
      <c r="E1034" s="109">
        <f t="shared" si="52"/>
        <v>3.9099703399999998E-2</v>
      </c>
      <c r="BC1034" s="109">
        <f t="shared" si="50"/>
        <v>3.9099703399999998E-2</v>
      </c>
    </row>
    <row r="1035" spans="1:55" x14ac:dyDescent="0.25">
      <c r="A1035" s="111">
        <v>1030</v>
      </c>
      <c r="B1035">
        <v>3.8918514619999997E-2</v>
      </c>
      <c r="C1035" s="49">
        <f t="shared" si="51"/>
        <v>2</v>
      </c>
      <c r="D1035" s="111">
        <v>1030</v>
      </c>
      <c r="E1035" s="109">
        <f t="shared" si="52"/>
        <v>3.8918514619999997E-2</v>
      </c>
      <c r="BC1035" s="109">
        <f t="shared" si="50"/>
        <v>3.8918514619999997E-2</v>
      </c>
    </row>
    <row r="1036" spans="1:55" x14ac:dyDescent="0.25">
      <c r="A1036" s="111">
        <v>1031</v>
      </c>
      <c r="B1036">
        <v>3.87381293E-2</v>
      </c>
      <c r="C1036" s="49">
        <f t="shared" si="51"/>
        <v>2</v>
      </c>
      <c r="D1036" s="111">
        <v>1031</v>
      </c>
      <c r="E1036" s="109">
        <f t="shared" si="52"/>
        <v>3.87381293E-2</v>
      </c>
      <c r="BC1036" s="109">
        <f t="shared" si="50"/>
        <v>3.87381293E-2</v>
      </c>
    </row>
    <row r="1037" spans="1:55" x14ac:dyDescent="0.25">
      <c r="A1037" s="111">
        <v>1032</v>
      </c>
      <c r="B1037">
        <v>3.8558544180000001E-2</v>
      </c>
      <c r="C1037" s="49">
        <f t="shared" si="51"/>
        <v>2</v>
      </c>
      <c r="D1037" s="111">
        <v>1032</v>
      </c>
      <c r="E1037" s="109">
        <f t="shared" si="52"/>
        <v>3.8558544180000001E-2</v>
      </c>
      <c r="BC1037" s="109">
        <f t="shared" si="50"/>
        <v>3.8558544180000001E-2</v>
      </c>
    </row>
    <row r="1038" spans="1:55" x14ac:dyDescent="0.25">
      <c r="A1038" s="111">
        <v>1033</v>
      </c>
      <c r="B1038">
        <v>3.8379756080000001E-2</v>
      </c>
      <c r="C1038" s="49">
        <f t="shared" si="51"/>
        <v>2</v>
      </c>
      <c r="D1038" s="111">
        <v>1033</v>
      </c>
      <c r="E1038" s="109">
        <f t="shared" si="52"/>
        <v>3.8379756080000001E-2</v>
      </c>
      <c r="BC1038" s="109">
        <f t="shared" si="50"/>
        <v>3.8379756080000001E-2</v>
      </c>
    </row>
    <row r="1039" spans="1:55" x14ac:dyDescent="0.25">
      <c r="A1039" s="111">
        <v>1034</v>
      </c>
      <c r="B1039">
        <v>3.8201761759999897E-2</v>
      </c>
      <c r="C1039" s="49">
        <f t="shared" si="51"/>
        <v>2</v>
      </c>
      <c r="D1039" s="111">
        <v>1034</v>
      </c>
      <c r="E1039" s="109">
        <f t="shared" si="52"/>
        <v>3.8201761759999897E-2</v>
      </c>
      <c r="BC1039" s="109">
        <f t="shared" si="50"/>
        <v>3.8201761759999897E-2</v>
      </c>
    </row>
    <row r="1040" spans="1:55" x14ac:dyDescent="0.25">
      <c r="A1040" s="111">
        <v>1035</v>
      </c>
      <c r="B1040">
        <v>3.802455808E-2</v>
      </c>
      <c r="C1040" s="49">
        <f t="shared" si="51"/>
        <v>2</v>
      </c>
      <c r="D1040" s="111">
        <v>1035</v>
      </c>
      <c r="E1040" s="109">
        <f t="shared" si="52"/>
        <v>3.802455808E-2</v>
      </c>
      <c r="BC1040" s="109">
        <f t="shared" si="50"/>
        <v>3.802455808E-2</v>
      </c>
    </row>
    <row r="1041" spans="1:55" x14ac:dyDescent="0.25">
      <c r="A1041" s="111">
        <v>1036</v>
      </c>
      <c r="B1041">
        <v>3.7848141799999999E-2</v>
      </c>
      <c r="C1041" s="49">
        <f t="shared" si="51"/>
        <v>2</v>
      </c>
      <c r="D1041" s="111">
        <v>1036</v>
      </c>
      <c r="E1041" s="109">
        <f t="shared" si="52"/>
        <v>3.7848141799999999E-2</v>
      </c>
      <c r="BC1041" s="109">
        <f t="shared" si="50"/>
        <v>3.7848141799999999E-2</v>
      </c>
    </row>
    <row r="1042" spans="1:55" x14ac:dyDescent="0.25">
      <c r="A1042" s="111">
        <v>1037</v>
      </c>
      <c r="B1042">
        <v>3.7672509799999997E-2</v>
      </c>
      <c r="C1042" s="49">
        <f t="shared" si="51"/>
        <v>2</v>
      </c>
      <c r="D1042" s="111">
        <v>1037</v>
      </c>
      <c r="E1042" s="109">
        <f t="shared" si="52"/>
        <v>3.7672509799999997E-2</v>
      </c>
      <c r="BC1042" s="109">
        <f t="shared" si="50"/>
        <v>3.7672509799999997E-2</v>
      </c>
    </row>
    <row r="1043" spans="1:55" x14ac:dyDescent="0.25">
      <c r="A1043" s="111">
        <v>1038</v>
      </c>
      <c r="B1043">
        <v>3.749765888E-2</v>
      </c>
      <c r="C1043" s="49">
        <f t="shared" si="51"/>
        <v>2</v>
      </c>
      <c r="D1043" s="111">
        <v>1038</v>
      </c>
      <c r="E1043" s="109">
        <f t="shared" si="52"/>
        <v>3.749765888E-2</v>
      </c>
      <c r="BC1043" s="109">
        <f t="shared" si="50"/>
        <v>3.749765888E-2</v>
      </c>
    </row>
    <row r="1044" spans="1:55" x14ac:dyDescent="0.25">
      <c r="A1044" s="111">
        <v>1039</v>
      </c>
      <c r="B1044">
        <v>3.7323585899999998E-2</v>
      </c>
      <c r="C1044" s="49">
        <f t="shared" si="51"/>
        <v>2</v>
      </c>
      <c r="D1044" s="111">
        <v>1039</v>
      </c>
      <c r="E1044" s="109">
        <f t="shared" si="52"/>
        <v>3.7323585899999998E-2</v>
      </c>
      <c r="BC1044" s="109">
        <f t="shared" si="50"/>
        <v>3.7323585899999998E-2</v>
      </c>
    </row>
    <row r="1045" spans="1:55" x14ac:dyDescent="0.25">
      <c r="A1045" s="111">
        <v>1040</v>
      </c>
      <c r="B1045">
        <v>3.7150287719999897E-2</v>
      </c>
      <c r="C1045" s="49">
        <f t="shared" si="51"/>
        <v>2</v>
      </c>
      <c r="D1045" s="111">
        <v>1040</v>
      </c>
      <c r="E1045" s="109">
        <f t="shared" si="52"/>
        <v>3.7150287719999897E-2</v>
      </c>
      <c r="BC1045" s="109">
        <f t="shared" si="50"/>
        <v>3.7150287719999897E-2</v>
      </c>
    </row>
    <row r="1046" spans="1:55" x14ac:dyDescent="0.25">
      <c r="A1046" s="111">
        <v>1041</v>
      </c>
      <c r="B1046">
        <v>3.6977761199999903E-2</v>
      </c>
      <c r="C1046" s="49">
        <f t="shared" si="51"/>
        <v>2</v>
      </c>
      <c r="D1046" s="111">
        <v>1041</v>
      </c>
      <c r="E1046" s="109">
        <f t="shared" si="52"/>
        <v>3.6977761199999903E-2</v>
      </c>
      <c r="BC1046" s="109">
        <f t="shared" si="50"/>
        <v>3.6977761199999903E-2</v>
      </c>
    </row>
    <row r="1047" spans="1:55" x14ac:dyDescent="0.25">
      <c r="A1047" s="111">
        <v>1042</v>
      </c>
      <c r="B1047">
        <v>3.68060032E-2</v>
      </c>
      <c r="C1047" s="49">
        <f t="shared" si="51"/>
        <v>2</v>
      </c>
      <c r="D1047" s="111">
        <v>1042</v>
      </c>
      <c r="E1047" s="109">
        <f t="shared" si="52"/>
        <v>3.68060032E-2</v>
      </c>
      <c r="BC1047" s="109">
        <f t="shared" si="50"/>
        <v>3.68060032E-2</v>
      </c>
    </row>
    <row r="1048" spans="1:55" x14ac:dyDescent="0.25">
      <c r="A1048" s="111">
        <v>1043</v>
      </c>
      <c r="B1048">
        <v>3.6635010619999998E-2</v>
      </c>
      <c r="C1048" s="49">
        <f t="shared" si="51"/>
        <v>2</v>
      </c>
      <c r="D1048" s="111">
        <v>1043</v>
      </c>
      <c r="E1048" s="109">
        <f t="shared" si="52"/>
        <v>3.6635010619999998E-2</v>
      </c>
      <c r="BC1048" s="109">
        <f t="shared" si="50"/>
        <v>3.6635010619999998E-2</v>
      </c>
    </row>
    <row r="1049" spans="1:55" x14ac:dyDescent="0.25">
      <c r="A1049" s="111">
        <v>1044</v>
      </c>
      <c r="B1049">
        <v>3.6464780359999997E-2</v>
      </c>
      <c r="C1049" s="49">
        <f t="shared" si="51"/>
        <v>2</v>
      </c>
      <c r="D1049" s="111">
        <v>1044</v>
      </c>
      <c r="E1049" s="109">
        <f t="shared" si="52"/>
        <v>3.6464780359999997E-2</v>
      </c>
      <c r="BC1049" s="109">
        <f t="shared" si="50"/>
        <v>3.6464780359999997E-2</v>
      </c>
    </row>
    <row r="1050" spans="1:55" x14ac:dyDescent="0.25">
      <c r="A1050" s="111">
        <v>1045</v>
      </c>
      <c r="B1050">
        <v>3.6295309319999997E-2</v>
      </c>
      <c r="C1050" s="49">
        <f t="shared" si="51"/>
        <v>2</v>
      </c>
      <c r="D1050" s="111">
        <v>1045</v>
      </c>
      <c r="E1050" s="109">
        <f t="shared" si="52"/>
        <v>3.6295309319999997E-2</v>
      </c>
      <c r="BC1050" s="109">
        <f t="shared" si="50"/>
        <v>3.6295309319999997E-2</v>
      </c>
    </row>
    <row r="1051" spans="1:55" x14ac:dyDescent="0.25">
      <c r="A1051" s="111">
        <v>1046</v>
      </c>
      <c r="B1051">
        <v>3.6126594399999899E-2</v>
      </c>
      <c r="C1051" s="49">
        <f t="shared" si="51"/>
        <v>2</v>
      </c>
      <c r="D1051" s="111">
        <v>1046</v>
      </c>
      <c r="E1051" s="109">
        <f t="shared" si="52"/>
        <v>3.6126594399999899E-2</v>
      </c>
      <c r="BC1051" s="109">
        <f t="shared" si="50"/>
        <v>3.6126594399999899E-2</v>
      </c>
    </row>
    <row r="1052" spans="1:55" x14ac:dyDescent="0.25">
      <c r="A1052" s="111">
        <v>1047</v>
      </c>
      <c r="B1052">
        <v>3.595863254E-2</v>
      </c>
      <c r="C1052" s="49">
        <f t="shared" si="51"/>
        <v>2</v>
      </c>
      <c r="D1052" s="111">
        <v>1047</v>
      </c>
      <c r="E1052" s="109">
        <f t="shared" si="52"/>
        <v>3.595863254E-2</v>
      </c>
      <c r="BC1052" s="109">
        <f t="shared" si="50"/>
        <v>3.595863254E-2</v>
      </c>
    </row>
    <row r="1053" spans="1:55" x14ac:dyDescent="0.25">
      <c r="A1053" s="111">
        <v>1048</v>
      </c>
      <c r="B1053">
        <v>3.5791420659999899E-2</v>
      </c>
      <c r="C1053" s="49">
        <f t="shared" si="51"/>
        <v>2</v>
      </c>
      <c r="D1053" s="111">
        <v>1048</v>
      </c>
      <c r="E1053" s="109">
        <f t="shared" si="52"/>
        <v>3.5791420659999899E-2</v>
      </c>
      <c r="BC1053" s="109">
        <f t="shared" si="50"/>
        <v>3.5791420659999899E-2</v>
      </c>
    </row>
    <row r="1054" spans="1:55" x14ac:dyDescent="0.25">
      <c r="A1054" s="111">
        <v>1049</v>
      </c>
      <c r="B1054">
        <v>3.5624955699999898E-2</v>
      </c>
      <c r="C1054" s="49">
        <f t="shared" si="51"/>
        <v>2</v>
      </c>
      <c r="D1054" s="111">
        <v>1049</v>
      </c>
      <c r="E1054" s="109">
        <f t="shared" si="52"/>
        <v>3.5624955699999898E-2</v>
      </c>
      <c r="BC1054" s="109">
        <f t="shared" si="50"/>
        <v>3.5624955699999898E-2</v>
      </c>
    </row>
    <row r="1055" spans="1:55" x14ac:dyDescent="0.25">
      <c r="A1055" s="111">
        <v>1050</v>
      </c>
      <c r="B1055">
        <v>3.5459234620000002E-2</v>
      </c>
      <c r="C1055" s="49">
        <f t="shared" si="51"/>
        <v>2</v>
      </c>
      <c r="D1055" s="111">
        <v>1050</v>
      </c>
      <c r="E1055" s="109">
        <f t="shared" si="52"/>
        <v>3.5459234620000002E-2</v>
      </c>
      <c r="BC1055" s="109">
        <f t="shared" si="50"/>
        <v>3.5459234620000002E-2</v>
      </c>
    </row>
    <row r="1056" spans="1:55" x14ac:dyDescent="0.25">
      <c r="A1056" s="111">
        <v>1051</v>
      </c>
      <c r="B1056">
        <v>3.5294254399999898E-2</v>
      </c>
      <c r="C1056" s="49">
        <f t="shared" si="51"/>
        <v>2</v>
      </c>
      <c r="D1056" s="111">
        <v>1051</v>
      </c>
      <c r="E1056" s="109">
        <f t="shared" si="52"/>
        <v>3.5294254399999898E-2</v>
      </c>
      <c r="BC1056" s="109">
        <f t="shared" si="50"/>
        <v>3.5294254399999898E-2</v>
      </c>
    </row>
    <row r="1057" spans="1:55" x14ac:dyDescent="0.25">
      <c r="A1057" s="111">
        <v>1052</v>
      </c>
      <c r="B1057">
        <v>3.5130011959999999E-2</v>
      </c>
      <c r="C1057" s="49">
        <f t="shared" si="51"/>
        <v>2</v>
      </c>
      <c r="D1057" s="111">
        <v>1052</v>
      </c>
      <c r="E1057" s="109">
        <f t="shared" si="52"/>
        <v>3.5130011959999999E-2</v>
      </c>
      <c r="BC1057" s="109">
        <f t="shared" si="50"/>
        <v>3.5130011959999999E-2</v>
      </c>
    </row>
    <row r="1058" spans="1:55" x14ac:dyDescent="0.25">
      <c r="A1058" s="111">
        <v>1053</v>
      </c>
      <c r="B1058">
        <v>3.4966504339999899E-2</v>
      </c>
      <c r="C1058" s="49">
        <f t="shared" si="51"/>
        <v>2</v>
      </c>
      <c r="D1058" s="111">
        <v>1053</v>
      </c>
      <c r="E1058" s="109">
        <f t="shared" si="52"/>
        <v>3.4966504339999899E-2</v>
      </c>
      <c r="BC1058" s="109">
        <f t="shared" si="50"/>
        <v>3.4966504339999899E-2</v>
      </c>
    </row>
    <row r="1059" spans="1:55" x14ac:dyDescent="0.25">
      <c r="A1059" s="111">
        <v>1054</v>
      </c>
      <c r="B1059">
        <v>3.4803728479999997E-2</v>
      </c>
      <c r="C1059" s="49">
        <f t="shared" si="51"/>
        <v>2</v>
      </c>
      <c r="D1059" s="111">
        <v>1054</v>
      </c>
      <c r="E1059" s="109">
        <f t="shared" si="52"/>
        <v>3.4803728479999997E-2</v>
      </c>
      <c r="BC1059" s="109">
        <f t="shared" si="50"/>
        <v>3.4803728479999997E-2</v>
      </c>
    </row>
    <row r="1060" spans="1:55" x14ac:dyDescent="0.25">
      <c r="A1060" s="111">
        <v>1055</v>
      </c>
      <c r="B1060">
        <v>3.4641681420000001E-2</v>
      </c>
      <c r="C1060" s="49">
        <f t="shared" si="51"/>
        <v>2</v>
      </c>
      <c r="D1060" s="111">
        <v>1055</v>
      </c>
      <c r="E1060" s="109">
        <f t="shared" si="52"/>
        <v>3.4641681420000001E-2</v>
      </c>
      <c r="BC1060" s="109">
        <f t="shared" si="50"/>
        <v>3.4641681420000001E-2</v>
      </c>
    </row>
    <row r="1061" spans="1:55" x14ac:dyDescent="0.25">
      <c r="A1061" s="111">
        <v>1056</v>
      </c>
      <c r="B1061">
        <v>3.4480360139999999E-2</v>
      </c>
      <c r="C1061" s="49">
        <f t="shared" si="51"/>
        <v>2</v>
      </c>
      <c r="D1061" s="111">
        <v>1056</v>
      </c>
      <c r="E1061" s="109">
        <f t="shared" si="52"/>
        <v>3.4480360139999999E-2</v>
      </c>
      <c r="BC1061" s="109">
        <f t="shared" si="50"/>
        <v>3.4480360139999999E-2</v>
      </c>
    </row>
    <row r="1062" spans="1:55" x14ac:dyDescent="0.25">
      <c r="A1062" s="111">
        <v>1057</v>
      </c>
      <c r="B1062">
        <v>3.4319761659999899E-2</v>
      </c>
      <c r="C1062" s="49">
        <f t="shared" si="51"/>
        <v>2</v>
      </c>
      <c r="D1062" s="111">
        <v>1057</v>
      </c>
      <c r="E1062" s="109">
        <f t="shared" si="52"/>
        <v>3.4319761659999899E-2</v>
      </c>
      <c r="BC1062" s="109">
        <f t="shared" si="50"/>
        <v>3.4319761659999899E-2</v>
      </c>
    </row>
    <row r="1063" spans="1:55" x14ac:dyDescent="0.25">
      <c r="A1063" s="111">
        <v>1058</v>
      </c>
      <c r="B1063">
        <v>3.4159883039999998E-2</v>
      </c>
      <c r="C1063" s="49">
        <f t="shared" si="51"/>
        <v>2</v>
      </c>
      <c r="D1063" s="111">
        <v>1058</v>
      </c>
      <c r="E1063" s="109">
        <f t="shared" si="52"/>
        <v>3.4159883039999998E-2</v>
      </c>
      <c r="BC1063" s="109">
        <f t="shared" si="50"/>
        <v>3.4159883039999998E-2</v>
      </c>
    </row>
    <row r="1064" spans="1:55" x14ac:dyDescent="0.25">
      <c r="A1064" s="111">
        <v>1059</v>
      </c>
      <c r="B1064">
        <v>3.400072128E-2</v>
      </c>
      <c r="C1064" s="49">
        <f t="shared" si="51"/>
        <v>2</v>
      </c>
      <c r="D1064" s="111">
        <v>1059</v>
      </c>
      <c r="E1064" s="109">
        <f t="shared" si="52"/>
        <v>3.400072128E-2</v>
      </c>
      <c r="BC1064" s="109">
        <f t="shared" si="50"/>
        <v>3.400072128E-2</v>
      </c>
    </row>
    <row r="1065" spans="1:55" x14ac:dyDescent="0.25">
      <c r="A1065" s="111">
        <v>1060</v>
      </c>
      <c r="B1065">
        <v>3.3842273459999898E-2</v>
      </c>
      <c r="C1065" s="49">
        <f t="shared" si="51"/>
        <v>2</v>
      </c>
      <c r="D1065" s="111">
        <v>1060</v>
      </c>
      <c r="E1065" s="109">
        <f t="shared" si="52"/>
        <v>3.3842273459999898E-2</v>
      </c>
      <c r="BC1065" s="109">
        <f t="shared" si="50"/>
        <v>3.3842273459999898E-2</v>
      </c>
    </row>
    <row r="1066" spans="1:55" x14ac:dyDescent="0.25">
      <c r="A1066" s="111">
        <v>1061</v>
      </c>
      <c r="B1066">
        <v>3.3684536599999898E-2</v>
      </c>
      <c r="C1066" s="49">
        <f t="shared" si="51"/>
        <v>2</v>
      </c>
      <c r="D1066" s="111">
        <v>1061</v>
      </c>
      <c r="E1066" s="109">
        <f t="shared" si="52"/>
        <v>3.3684536599999898E-2</v>
      </c>
      <c r="BC1066" s="109">
        <f t="shared" si="50"/>
        <v>3.3684536599999898E-2</v>
      </c>
    </row>
    <row r="1067" spans="1:55" x14ac:dyDescent="0.25">
      <c r="A1067" s="111">
        <v>1062</v>
      </c>
      <c r="B1067">
        <v>3.3527507819999899E-2</v>
      </c>
      <c r="C1067" s="49">
        <f t="shared" si="51"/>
        <v>2</v>
      </c>
      <c r="D1067" s="111">
        <v>1062</v>
      </c>
      <c r="E1067" s="109">
        <f t="shared" si="52"/>
        <v>3.3527507819999899E-2</v>
      </c>
      <c r="BC1067" s="109">
        <f t="shared" si="50"/>
        <v>3.3527507819999899E-2</v>
      </c>
    </row>
    <row r="1068" spans="1:55" x14ac:dyDescent="0.25">
      <c r="A1068" s="111">
        <v>1063</v>
      </c>
      <c r="B1068">
        <v>3.3371184139999899E-2</v>
      </c>
      <c r="C1068" s="49">
        <f t="shared" si="51"/>
        <v>2</v>
      </c>
      <c r="D1068" s="111">
        <v>1063</v>
      </c>
      <c r="E1068" s="109">
        <f t="shared" si="52"/>
        <v>3.3371184139999899E-2</v>
      </c>
      <c r="BC1068" s="109">
        <f t="shared" si="50"/>
        <v>3.3371184139999899E-2</v>
      </c>
    </row>
    <row r="1069" spans="1:55" x14ac:dyDescent="0.25">
      <c r="A1069" s="111">
        <v>1064</v>
      </c>
      <c r="B1069">
        <v>3.3215562679999998E-2</v>
      </c>
      <c r="C1069" s="49">
        <f t="shared" si="51"/>
        <v>2</v>
      </c>
      <c r="D1069" s="111">
        <v>1064</v>
      </c>
      <c r="E1069" s="109">
        <f t="shared" si="52"/>
        <v>3.3215562679999998E-2</v>
      </c>
      <c r="BC1069" s="109">
        <f t="shared" si="50"/>
        <v>3.3215562679999998E-2</v>
      </c>
    </row>
    <row r="1070" spans="1:55" x14ac:dyDescent="0.25">
      <c r="A1070" s="111">
        <v>1065</v>
      </c>
      <c r="B1070">
        <v>3.3060640539999998E-2</v>
      </c>
      <c r="C1070" s="49">
        <f t="shared" si="51"/>
        <v>2</v>
      </c>
      <c r="D1070" s="111">
        <v>1065</v>
      </c>
      <c r="E1070" s="109">
        <f t="shared" si="52"/>
        <v>3.3060640539999998E-2</v>
      </c>
      <c r="BC1070" s="109">
        <f t="shared" si="50"/>
        <v>3.3060640539999998E-2</v>
      </c>
    </row>
    <row r="1071" spans="1:55" x14ac:dyDescent="0.25">
      <c r="A1071" s="111">
        <v>1066</v>
      </c>
      <c r="B1071">
        <v>3.2906414799999999E-2</v>
      </c>
      <c r="C1071" s="49">
        <f t="shared" si="51"/>
        <v>2</v>
      </c>
      <c r="D1071" s="111">
        <v>1066</v>
      </c>
      <c r="E1071" s="109">
        <f t="shared" si="52"/>
        <v>3.2906414799999999E-2</v>
      </c>
      <c r="BC1071" s="109">
        <f t="shared" si="50"/>
        <v>3.2906414799999999E-2</v>
      </c>
    </row>
    <row r="1072" spans="1:55" x14ac:dyDescent="0.25">
      <c r="A1072" s="111">
        <v>1067</v>
      </c>
      <c r="B1072">
        <v>3.2752882599999998E-2</v>
      </c>
      <c r="C1072" s="49">
        <f t="shared" si="51"/>
        <v>2</v>
      </c>
      <c r="D1072" s="111">
        <v>1067</v>
      </c>
      <c r="E1072" s="109">
        <f t="shared" si="52"/>
        <v>3.2752882599999998E-2</v>
      </c>
      <c r="BC1072" s="109">
        <f t="shared" si="50"/>
        <v>3.2752882599999998E-2</v>
      </c>
    </row>
    <row r="1073" spans="1:55" x14ac:dyDescent="0.25">
      <c r="A1073" s="111">
        <v>1068</v>
      </c>
      <c r="B1073">
        <v>3.260004104E-2</v>
      </c>
      <c r="C1073" s="49">
        <f t="shared" si="51"/>
        <v>2</v>
      </c>
      <c r="D1073" s="111">
        <v>1068</v>
      </c>
      <c r="E1073" s="109">
        <f t="shared" si="52"/>
        <v>3.260004104E-2</v>
      </c>
      <c r="BC1073" s="109">
        <f t="shared" si="50"/>
        <v>3.260004104E-2</v>
      </c>
    </row>
    <row r="1074" spans="1:55" x14ac:dyDescent="0.25">
      <c r="A1074" s="111">
        <v>1069</v>
      </c>
      <c r="B1074">
        <v>3.2447887279999997E-2</v>
      </c>
      <c r="C1074" s="49">
        <f t="shared" si="51"/>
        <v>2</v>
      </c>
      <c r="D1074" s="111">
        <v>1069</v>
      </c>
      <c r="E1074" s="109">
        <f t="shared" si="52"/>
        <v>3.2447887279999997E-2</v>
      </c>
      <c r="BC1074" s="109">
        <f t="shared" si="50"/>
        <v>3.2447887279999997E-2</v>
      </c>
    </row>
    <row r="1075" spans="1:55" x14ac:dyDescent="0.25">
      <c r="A1075" s="111">
        <v>1070</v>
      </c>
      <c r="B1075">
        <v>3.2296418440000002E-2</v>
      </c>
      <c r="C1075" s="49">
        <f t="shared" si="51"/>
        <v>2</v>
      </c>
      <c r="D1075" s="111">
        <v>1070</v>
      </c>
      <c r="E1075" s="109">
        <f t="shared" si="52"/>
        <v>3.2296418440000002E-2</v>
      </c>
      <c r="BC1075" s="109">
        <f t="shared" si="50"/>
        <v>3.2296418440000002E-2</v>
      </c>
    </row>
    <row r="1076" spans="1:55" x14ac:dyDescent="0.25">
      <c r="A1076" s="111">
        <v>1071</v>
      </c>
      <c r="B1076">
        <v>3.2145631699999899E-2</v>
      </c>
      <c r="C1076" s="49">
        <f t="shared" si="51"/>
        <v>2</v>
      </c>
      <c r="D1076" s="111">
        <v>1071</v>
      </c>
      <c r="E1076" s="109">
        <f t="shared" si="52"/>
        <v>3.2145631699999899E-2</v>
      </c>
      <c r="BC1076" s="109">
        <f t="shared" si="50"/>
        <v>3.2145631699999899E-2</v>
      </c>
    </row>
    <row r="1077" spans="1:55" x14ac:dyDescent="0.25">
      <c r="A1077" s="111">
        <v>1072</v>
      </c>
      <c r="B1077">
        <v>3.19955242E-2</v>
      </c>
      <c r="C1077" s="49">
        <f t="shared" si="51"/>
        <v>2</v>
      </c>
      <c r="D1077" s="111">
        <v>1072</v>
      </c>
      <c r="E1077" s="109">
        <f t="shared" si="52"/>
        <v>3.19955242E-2</v>
      </c>
      <c r="BC1077" s="109">
        <f t="shared" si="50"/>
        <v>3.19955242E-2</v>
      </c>
    </row>
    <row r="1078" spans="1:55" x14ac:dyDescent="0.25">
      <c r="A1078" s="111">
        <v>1073</v>
      </c>
      <c r="B1078">
        <v>3.18460931E-2</v>
      </c>
      <c r="C1078" s="49">
        <f t="shared" si="51"/>
        <v>2</v>
      </c>
      <c r="D1078" s="111">
        <v>1073</v>
      </c>
      <c r="E1078" s="109">
        <f t="shared" si="52"/>
        <v>3.18460931E-2</v>
      </c>
      <c r="BC1078" s="109">
        <f t="shared" si="50"/>
        <v>3.18460931E-2</v>
      </c>
    </row>
    <row r="1079" spans="1:55" x14ac:dyDescent="0.25">
      <c r="A1079" s="111">
        <v>1074</v>
      </c>
      <c r="B1079">
        <v>3.1697335619999899E-2</v>
      </c>
      <c r="C1079" s="49">
        <f t="shared" si="51"/>
        <v>2</v>
      </c>
      <c r="D1079" s="111">
        <v>1074</v>
      </c>
      <c r="E1079" s="109">
        <f t="shared" si="52"/>
        <v>3.1697335619999899E-2</v>
      </c>
      <c r="BC1079" s="109">
        <f t="shared" si="50"/>
        <v>3.1697335619999899E-2</v>
      </c>
    </row>
    <row r="1080" spans="1:55" x14ac:dyDescent="0.25">
      <c r="A1080" s="111">
        <v>1075</v>
      </c>
      <c r="B1080">
        <v>3.1549248939999899E-2</v>
      </c>
      <c r="C1080" s="49">
        <f t="shared" si="51"/>
        <v>2</v>
      </c>
      <c r="D1080" s="111">
        <v>1075</v>
      </c>
      <c r="E1080" s="109">
        <f t="shared" si="52"/>
        <v>3.1549248939999899E-2</v>
      </c>
      <c r="BC1080" s="109">
        <f t="shared" si="50"/>
        <v>3.1549248939999899E-2</v>
      </c>
    </row>
    <row r="1081" spans="1:55" x14ac:dyDescent="0.25">
      <c r="A1081" s="111">
        <v>1076</v>
      </c>
      <c r="B1081">
        <v>3.1401830239999998E-2</v>
      </c>
      <c r="C1081" s="49">
        <f t="shared" si="51"/>
        <v>2</v>
      </c>
      <c r="D1081" s="111">
        <v>1076</v>
      </c>
      <c r="E1081" s="109">
        <f t="shared" si="52"/>
        <v>3.1401830239999998E-2</v>
      </c>
      <c r="BC1081" s="109">
        <f t="shared" si="50"/>
        <v>3.1401830239999998E-2</v>
      </c>
    </row>
    <row r="1082" spans="1:55" x14ac:dyDescent="0.25">
      <c r="A1082" s="111">
        <v>1077</v>
      </c>
      <c r="B1082">
        <v>3.1255076739999998E-2</v>
      </c>
      <c r="C1082" s="49">
        <f t="shared" si="51"/>
        <v>2</v>
      </c>
      <c r="D1082" s="111">
        <v>1077</v>
      </c>
      <c r="E1082" s="109">
        <f t="shared" si="52"/>
        <v>3.1255076739999998E-2</v>
      </c>
      <c r="BC1082" s="109">
        <f t="shared" si="50"/>
        <v>3.1255076739999998E-2</v>
      </c>
    </row>
    <row r="1083" spans="1:55" x14ac:dyDescent="0.25">
      <c r="A1083" s="111">
        <v>1078</v>
      </c>
      <c r="B1083">
        <v>3.1108985679999899E-2</v>
      </c>
      <c r="C1083" s="49">
        <f t="shared" si="51"/>
        <v>2</v>
      </c>
      <c r="D1083" s="111">
        <v>1078</v>
      </c>
      <c r="E1083" s="109">
        <f t="shared" si="52"/>
        <v>3.1108985679999899E-2</v>
      </c>
      <c r="BC1083" s="109">
        <f t="shared" si="50"/>
        <v>3.1108985679999899E-2</v>
      </c>
    </row>
    <row r="1084" spans="1:55" x14ac:dyDescent="0.25">
      <c r="A1084" s="111">
        <v>1079</v>
      </c>
      <c r="B1084">
        <v>3.0963554259999901E-2</v>
      </c>
      <c r="C1084" s="49">
        <f t="shared" si="51"/>
        <v>2</v>
      </c>
      <c r="D1084" s="111">
        <v>1079</v>
      </c>
      <c r="E1084" s="109">
        <f t="shared" si="52"/>
        <v>3.0963554259999901E-2</v>
      </c>
      <c r="BC1084" s="109">
        <f t="shared" si="50"/>
        <v>3.0963554259999901E-2</v>
      </c>
    </row>
    <row r="1085" spans="1:55" x14ac:dyDescent="0.25">
      <c r="A1085" s="111">
        <v>1080</v>
      </c>
      <c r="B1085">
        <v>3.0818779739999899E-2</v>
      </c>
      <c r="C1085" s="49">
        <f t="shared" si="51"/>
        <v>2</v>
      </c>
      <c r="D1085" s="111">
        <v>1080</v>
      </c>
      <c r="E1085" s="109">
        <f t="shared" si="52"/>
        <v>3.0818779739999899E-2</v>
      </c>
      <c r="BC1085" s="109">
        <f t="shared" si="50"/>
        <v>3.0818779739999899E-2</v>
      </c>
    </row>
    <row r="1086" spans="1:55" x14ac:dyDescent="0.25">
      <c r="A1086" s="111">
        <v>1081</v>
      </c>
      <c r="B1086">
        <v>3.0674659359999999E-2</v>
      </c>
      <c r="C1086" s="49">
        <f t="shared" si="51"/>
        <v>2</v>
      </c>
      <c r="D1086" s="111">
        <v>1081</v>
      </c>
      <c r="E1086" s="109">
        <f t="shared" si="52"/>
        <v>3.0674659359999999E-2</v>
      </c>
      <c r="BC1086" s="109">
        <f t="shared" si="50"/>
        <v>3.0674659359999999E-2</v>
      </c>
    </row>
    <row r="1087" spans="1:55" x14ac:dyDescent="0.25">
      <c r="A1087" s="111">
        <v>1082</v>
      </c>
      <c r="B1087">
        <v>3.0531190359999998E-2</v>
      </c>
      <c r="C1087" s="49">
        <f t="shared" si="51"/>
        <v>2</v>
      </c>
      <c r="D1087" s="111">
        <v>1082</v>
      </c>
      <c r="E1087" s="109">
        <f t="shared" si="52"/>
        <v>3.0531190359999998E-2</v>
      </c>
      <c r="BC1087" s="109">
        <f t="shared" si="50"/>
        <v>3.0531190359999998E-2</v>
      </c>
    </row>
    <row r="1088" spans="1:55" x14ac:dyDescent="0.25">
      <c r="A1088" s="111">
        <v>1083</v>
      </c>
      <c r="B1088">
        <v>3.0388370039999901E-2</v>
      </c>
      <c r="C1088" s="49">
        <f t="shared" si="51"/>
        <v>2</v>
      </c>
      <c r="D1088" s="111">
        <v>1083</v>
      </c>
      <c r="E1088" s="109">
        <f t="shared" si="52"/>
        <v>3.0388370039999901E-2</v>
      </c>
      <c r="BC1088" s="109">
        <f t="shared" si="50"/>
        <v>3.0388370039999901E-2</v>
      </c>
    </row>
    <row r="1089" spans="1:55" x14ac:dyDescent="0.25">
      <c r="A1089" s="111">
        <v>1084</v>
      </c>
      <c r="B1089">
        <v>3.0246195659999999E-2</v>
      </c>
      <c r="C1089" s="49">
        <f t="shared" si="51"/>
        <v>2</v>
      </c>
      <c r="D1089" s="111">
        <v>1084</v>
      </c>
      <c r="E1089" s="109">
        <f t="shared" si="52"/>
        <v>3.0246195659999999E-2</v>
      </c>
      <c r="BC1089" s="109">
        <f t="shared" si="50"/>
        <v>3.0246195659999999E-2</v>
      </c>
    </row>
    <row r="1090" spans="1:55" x14ac:dyDescent="0.25">
      <c r="A1090" s="111">
        <v>1085</v>
      </c>
      <c r="B1090">
        <v>3.0104664499999999E-2</v>
      </c>
      <c r="C1090" s="49">
        <f t="shared" si="51"/>
        <v>2</v>
      </c>
      <c r="D1090" s="111">
        <v>1085</v>
      </c>
      <c r="E1090" s="109">
        <f t="shared" si="52"/>
        <v>3.0104664499999999E-2</v>
      </c>
      <c r="BC1090" s="109">
        <f t="shared" si="50"/>
        <v>3.0104664499999999E-2</v>
      </c>
    </row>
    <row r="1091" spans="1:55" x14ac:dyDescent="0.25">
      <c r="A1091" s="111">
        <v>1086</v>
      </c>
      <c r="B1091">
        <v>2.9963773879999999E-2</v>
      </c>
      <c r="C1091" s="49">
        <f t="shared" si="51"/>
        <v>2</v>
      </c>
      <c r="D1091" s="111">
        <v>1086</v>
      </c>
      <c r="E1091" s="109">
        <f t="shared" si="52"/>
        <v>2.9963773879999999E-2</v>
      </c>
      <c r="BC1091" s="109">
        <f t="shared" si="50"/>
        <v>2.9963773879999999E-2</v>
      </c>
    </row>
    <row r="1092" spans="1:55" x14ac:dyDescent="0.25">
      <c r="A1092" s="111">
        <v>1087</v>
      </c>
      <c r="B1092">
        <v>2.982352106E-2</v>
      </c>
      <c r="C1092" s="49">
        <f t="shared" si="51"/>
        <v>2</v>
      </c>
      <c r="D1092" s="111">
        <v>1087</v>
      </c>
      <c r="E1092" s="109">
        <f t="shared" si="52"/>
        <v>2.982352106E-2</v>
      </c>
      <c r="BC1092" s="109">
        <f t="shared" si="50"/>
        <v>2.982352106E-2</v>
      </c>
    </row>
    <row r="1093" spans="1:55" x14ac:dyDescent="0.25">
      <c r="A1093" s="111">
        <v>1088</v>
      </c>
      <c r="B1093">
        <v>2.9683903399999999E-2</v>
      </c>
      <c r="C1093" s="49">
        <f t="shared" si="51"/>
        <v>2</v>
      </c>
      <c r="D1093" s="111">
        <v>1088</v>
      </c>
      <c r="E1093" s="109">
        <f t="shared" si="52"/>
        <v>2.9683903399999999E-2</v>
      </c>
      <c r="BC1093" s="109">
        <f t="shared" ref="BC1093:BC1156" si="53">B1093</f>
        <v>2.9683903399999999E-2</v>
      </c>
    </row>
    <row r="1094" spans="1:55" x14ac:dyDescent="0.25">
      <c r="A1094" s="111">
        <v>1089</v>
      </c>
      <c r="B1094">
        <v>2.9544918199999898E-2</v>
      </c>
      <c r="C1094" s="49">
        <f t="shared" ref="C1094:C1157" si="54">IF(ROW()-$C$4&lt;=$C$2,1,2)</f>
        <v>2</v>
      </c>
      <c r="D1094" s="111">
        <v>1089</v>
      </c>
      <c r="E1094" s="109">
        <f t="shared" ref="E1094:E1157" si="55">B1094</f>
        <v>2.9544918199999898E-2</v>
      </c>
      <c r="BC1094" s="109">
        <f t="shared" si="53"/>
        <v>2.9544918199999898E-2</v>
      </c>
    </row>
    <row r="1095" spans="1:55" x14ac:dyDescent="0.25">
      <c r="A1095" s="111">
        <v>1090</v>
      </c>
      <c r="B1095">
        <v>2.94065627999999E-2</v>
      </c>
      <c r="C1095" s="49">
        <f t="shared" si="54"/>
        <v>2</v>
      </c>
      <c r="D1095" s="111">
        <v>1090</v>
      </c>
      <c r="E1095" s="109">
        <f t="shared" si="55"/>
        <v>2.94065627999999E-2</v>
      </c>
      <c r="BC1095" s="109">
        <f t="shared" si="53"/>
        <v>2.94065627999999E-2</v>
      </c>
    </row>
    <row r="1096" spans="1:55" x14ac:dyDescent="0.25">
      <c r="A1096" s="111">
        <v>1091</v>
      </c>
      <c r="B1096">
        <v>2.9268834519999998E-2</v>
      </c>
      <c r="C1096" s="49">
        <f t="shared" si="54"/>
        <v>2</v>
      </c>
      <c r="D1096" s="111">
        <v>1091</v>
      </c>
      <c r="E1096" s="109">
        <f t="shared" si="55"/>
        <v>2.9268834519999998E-2</v>
      </c>
      <c r="BC1096" s="109">
        <f t="shared" si="53"/>
        <v>2.9268834519999998E-2</v>
      </c>
    </row>
    <row r="1097" spans="1:55" x14ac:dyDescent="0.25">
      <c r="A1097" s="111">
        <v>1092</v>
      </c>
      <c r="B1097">
        <v>2.9131730759999998E-2</v>
      </c>
      <c r="C1097" s="49">
        <f t="shared" si="54"/>
        <v>2</v>
      </c>
      <c r="D1097" s="111">
        <v>1092</v>
      </c>
      <c r="E1097" s="109">
        <f t="shared" si="55"/>
        <v>2.9131730759999998E-2</v>
      </c>
      <c r="BC1097" s="109">
        <f t="shared" si="53"/>
        <v>2.9131730759999998E-2</v>
      </c>
    </row>
    <row r="1098" spans="1:55" x14ac:dyDescent="0.25">
      <c r="A1098" s="111">
        <v>1093</v>
      </c>
      <c r="B1098">
        <v>2.899524882E-2</v>
      </c>
      <c r="C1098" s="49">
        <f t="shared" si="54"/>
        <v>2</v>
      </c>
      <c r="D1098" s="111">
        <v>1093</v>
      </c>
      <c r="E1098" s="109">
        <f t="shared" si="55"/>
        <v>2.899524882E-2</v>
      </c>
      <c r="BC1098" s="109">
        <f t="shared" si="53"/>
        <v>2.899524882E-2</v>
      </c>
    </row>
    <row r="1099" spans="1:55" x14ac:dyDescent="0.25">
      <c r="A1099" s="111">
        <v>1094</v>
      </c>
      <c r="B1099">
        <v>2.88593861199999E-2</v>
      </c>
      <c r="C1099" s="49">
        <f t="shared" si="54"/>
        <v>2</v>
      </c>
      <c r="D1099" s="111">
        <v>1094</v>
      </c>
      <c r="E1099" s="109">
        <f t="shared" si="55"/>
        <v>2.88593861199999E-2</v>
      </c>
      <c r="BC1099" s="109">
        <f t="shared" si="53"/>
        <v>2.88593861199999E-2</v>
      </c>
    </row>
    <row r="1100" spans="1:55" x14ac:dyDescent="0.25">
      <c r="A1100" s="111">
        <v>1095</v>
      </c>
      <c r="B1100">
        <v>2.872414002E-2</v>
      </c>
      <c r="C1100" s="49">
        <f t="shared" si="54"/>
        <v>2</v>
      </c>
      <c r="D1100" s="111">
        <v>1095</v>
      </c>
      <c r="E1100" s="109">
        <f t="shared" si="55"/>
        <v>2.872414002E-2</v>
      </c>
      <c r="BC1100" s="109">
        <f t="shared" si="53"/>
        <v>2.872414002E-2</v>
      </c>
    </row>
    <row r="1101" spans="1:55" x14ac:dyDescent="0.25">
      <c r="A1101" s="111">
        <v>1096</v>
      </c>
      <c r="B1101">
        <v>2.8589507900000002E-2</v>
      </c>
      <c r="C1101" s="49">
        <f t="shared" si="54"/>
        <v>2</v>
      </c>
      <c r="D1101" s="111">
        <v>1096</v>
      </c>
      <c r="E1101" s="109">
        <f t="shared" si="55"/>
        <v>2.8589507900000002E-2</v>
      </c>
      <c r="BC1101" s="109">
        <f t="shared" si="53"/>
        <v>2.8589507900000002E-2</v>
      </c>
    </row>
    <row r="1102" spans="1:55" x14ac:dyDescent="0.25">
      <c r="A1102" s="111">
        <v>1097</v>
      </c>
      <c r="B1102">
        <v>2.8455487179999999E-2</v>
      </c>
      <c r="C1102" s="49">
        <f t="shared" si="54"/>
        <v>2</v>
      </c>
      <c r="D1102" s="111">
        <v>1097</v>
      </c>
      <c r="E1102" s="109">
        <f t="shared" si="55"/>
        <v>2.8455487179999999E-2</v>
      </c>
      <c r="BC1102" s="109">
        <f t="shared" si="53"/>
        <v>2.8455487179999999E-2</v>
      </c>
    </row>
    <row r="1103" spans="1:55" x14ac:dyDescent="0.25">
      <c r="A1103" s="111">
        <v>1098</v>
      </c>
      <c r="B1103">
        <v>2.8322075259999899E-2</v>
      </c>
      <c r="C1103" s="49">
        <f t="shared" si="54"/>
        <v>2</v>
      </c>
      <c r="D1103" s="111">
        <v>1098</v>
      </c>
      <c r="E1103" s="109">
        <f t="shared" si="55"/>
        <v>2.8322075259999899E-2</v>
      </c>
      <c r="BC1103" s="109">
        <f t="shared" si="53"/>
        <v>2.8322075259999899E-2</v>
      </c>
    </row>
    <row r="1104" spans="1:55" x14ac:dyDescent="0.25">
      <c r="A1104" s="111">
        <v>1099</v>
      </c>
      <c r="B1104">
        <v>2.81892695199999E-2</v>
      </c>
      <c r="C1104" s="49">
        <f t="shared" si="54"/>
        <v>2</v>
      </c>
      <c r="D1104" s="111">
        <v>1099</v>
      </c>
      <c r="E1104" s="109">
        <f t="shared" si="55"/>
        <v>2.81892695199999E-2</v>
      </c>
      <c r="BC1104" s="109">
        <f t="shared" si="53"/>
        <v>2.81892695199999E-2</v>
      </c>
    </row>
    <row r="1105" spans="1:55" x14ac:dyDescent="0.25">
      <c r="A1105" s="111">
        <v>1100</v>
      </c>
      <c r="B1105">
        <v>2.8057067439999899E-2</v>
      </c>
      <c r="C1105" s="49">
        <f t="shared" si="54"/>
        <v>2</v>
      </c>
      <c r="D1105" s="111">
        <v>1100</v>
      </c>
      <c r="E1105" s="109">
        <f t="shared" si="55"/>
        <v>2.8057067439999899E-2</v>
      </c>
      <c r="BC1105" s="109">
        <f t="shared" si="53"/>
        <v>2.8057067439999899E-2</v>
      </c>
    </row>
    <row r="1106" spans="1:55" x14ac:dyDescent="0.25">
      <c r="A1106" s="111">
        <v>1101</v>
      </c>
      <c r="B1106">
        <v>2.7925466439999901E-2</v>
      </c>
      <c r="C1106" s="49">
        <f t="shared" si="54"/>
        <v>2</v>
      </c>
      <c r="D1106" s="111">
        <v>1101</v>
      </c>
      <c r="E1106" s="109">
        <f t="shared" si="55"/>
        <v>2.7925466439999901E-2</v>
      </c>
      <c r="BC1106" s="109">
        <f t="shared" si="53"/>
        <v>2.7925466439999901E-2</v>
      </c>
    </row>
    <row r="1107" spans="1:55" x14ac:dyDescent="0.25">
      <c r="A1107" s="111">
        <v>1102</v>
      </c>
      <c r="B1107">
        <v>2.7794463939999899E-2</v>
      </c>
      <c r="C1107" s="49">
        <f t="shared" si="54"/>
        <v>2</v>
      </c>
      <c r="D1107" s="111">
        <v>1102</v>
      </c>
      <c r="E1107" s="109">
        <f t="shared" si="55"/>
        <v>2.7794463939999899E-2</v>
      </c>
      <c r="BC1107" s="109">
        <f t="shared" si="53"/>
        <v>2.7794463939999899E-2</v>
      </c>
    </row>
    <row r="1108" spans="1:55" x14ac:dyDescent="0.25">
      <c r="A1108" s="111">
        <v>1103</v>
      </c>
      <c r="B1108">
        <v>2.7664057400000001E-2</v>
      </c>
      <c r="C1108" s="49">
        <f t="shared" si="54"/>
        <v>2</v>
      </c>
      <c r="D1108" s="111">
        <v>1103</v>
      </c>
      <c r="E1108" s="109">
        <f t="shared" si="55"/>
        <v>2.7664057400000001E-2</v>
      </c>
      <c r="BC1108" s="109">
        <f t="shared" si="53"/>
        <v>2.7664057400000001E-2</v>
      </c>
    </row>
    <row r="1109" spans="1:55" x14ac:dyDescent="0.25">
      <c r="A1109" s="111">
        <v>1104</v>
      </c>
      <c r="B1109">
        <v>2.75342443E-2</v>
      </c>
      <c r="C1109" s="49">
        <f t="shared" si="54"/>
        <v>2</v>
      </c>
      <c r="D1109" s="111">
        <v>1104</v>
      </c>
      <c r="E1109" s="109">
        <f t="shared" si="55"/>
        <v>2.75342443E-2</v>
      </c>
      <c r="BC1109" s="109">
        <f t="shared" si="53"/>
        <v>2.75342443E-2</v>
      </c>
    </row>
    <row r="1110" spans="1:55" x14ac:dyDescent="0.25">
      <c r="A1110" s="111">
        <v>1105</v>
      </c>
      <c r="B1110">
        <v>2.7405022099999999E-2</v>
      </c>
      <c r="C1110" s="49">
        <f t="shared" si="54"/>
        <v>2</v>
      </c>
      <c r="D1110" s="111">
        <v>1105</v>
      </c>
      <c r="E1110" s="109">
        <f t="shared" si="55"/>
        <v>2.7405022099999999E-2</v>
      </c>
      <c r="BC1110" s="109">
        <f t="shared" si="53"/>
        <v>2.7405022099999999E-2</v>
      </c>
    </row>
    <row r="1111" spans="1:55" x14ac:dyDescent="0.25">
      <c r="A1111" s="111">
        <v>1106</v>
      </c>
      <c r="B1111">
        <v>2.72763882799999E-2</v>
      </c>
      <c r="C1111" s="49">
        <f t="shared" si="54"/>
        <v>2</v>
      </c>
      <c r="D1111" s="111">
        <v>1106</v>
      </c>
      <c r="E1111" s="109">
        <f t="shared" si="55"/>
        <v>2.72763882799999E-2</v>
      </c>
      <c r="BC1111" s="109">
        <f t="shared" si="53"/>
        <v>2.72763882799999E-2</v>
      </c>
    </row>
    <row r="1112" spans="1:55" x14ac:dyDescent="0.25">
      <c r="A1112" s="111">
        <v>1107</v>
      </c>
      <c r="B1112">
        <v>2.714834034E-2</v>
      </c>
      <c r="C1112" s="49">
        <f t="shared" si="54"/>
        <v>2</v>
      </c>
      <c r="D1112" s="111">
        <v>1107</v>
      </c>
      <c r="E1112" s="109">
        <f t="shared" si="55"/>
        <v>2.714834034E-2</v>
      </c>
      <c r="BC1112" s="109">
        <f t="shared" si="53"/>
        <v>2.714834034E-2</v>
      </c>
    </row>
    <row r="1113" spans="1:55" x14ac:dyDescent="0.25">
      <c r="A1113" s="111">
        <v>1108</v>
      </c>
      <c r="B1113">
        <v>2.702087576E-2</v>
      </c>
      <c r="C1113" s="49">
        <f t="shared" si="54"/>
        <v>2</v>
      </c>
      <c r="D1113" s="111">
        <v>1108</v>
      </c>
      <c r="E1113" s="109">
        <f t="shared" si="55"/>
        <v>2.702087576E-2</v>
      </c>
      <c r="BC1113" s="109">
        <f t="shared" si="53"/>
        <v>2.702087576E-2</v>
      </c>
    </row>
    <row r="1114" spans="1:55" x14ac:dyDescent="0.25">
      <c r="A1114" s="111">
        <v>1109</v>
      </c>
      <c r="B1114">
        <v>2.6893992059999899E-2</v>
      </c>
      <c r="C1114" s="49">
        <f t="shared" si="54"/>
        <v>2</v>
      </c>
      <c r="D1114" s="111">
        <v>1109</v>
      </c>
      <c r="E1114" s="109">
        <f t="shared" si="55"/>
        <v>2.6893992059999899E-2</v>
      </c>
      <c r="BC1114" s="109">
        <f t="shared" si="53"/>
        <v>2.6893992059999899E-2</v>
      </c>
    </row>
    <row r="1115" spans="1:55" x14ac:dyDescent="0.25">
      <c r="A1115" s="111">
        <v>1110</v>
      </c>
      <c r="B1115">
        <v>2.6767686759999899E-2</v>
      </c>
      <c r="C1115" s="49">
        <f t="shared" si="54"/>
        <v>2</v>
      </c>
      <c r="D1115" s="111">
        <v>1110</v>
      </c>
      <c r="E1115" s="109">
        <f t="shared" si="55"/>
        <v>2.6767686759999899E-2</v>
      </c>
      <c r="BC1115" s="109">
        <f t="shared" si="53"/>
        <v>2.6767686759999899E-2</v>
      </c>
    </row>
    <row r="1116" spans="1:55" x14ac:dyDescent="0.25">
      <c r="A1116" s="111">
        <v>1111</v>
      </c>
      <c r="B1116">
        <v>2.66419573799999E-2</v>
      </c>
      <c r="C1116" s="49">
        <f t="shared" si="54"/>
        <v>2</v>
      </c>
      <c r="D1116" s="111">
        <v>1111</v>
      </c>
      <c r="E1116" s="109">
        <f t="shared" si="55"/>
        <v>2.66419573799999E-2</v>
      </c>
      <c r="BC1116" s="109">
        <f t="shared" si="53"/>
        <v>2.66419573799999E-2</v>
      </c>
    </row>
    <row r="1117" spans="1:55" x14ac:dyDescent="0.25">
      <c r="A1117" s="111">
        <v>1112</v>
      </c>
      <c r="B1117">
        <v>2.6516801459999899E-2</v>
      </c>
      <c r="C1117" s="49">
        <f t="shared" si="54"/>
        <v>2</v>
      </c>
      <c r="D1117" s="111">
        <v>1112</v>
      </c>
      <c r="E1117" s="109">
        <f t="shared" si="55"/>
        <v>2.6516801459999899E-2</v>
      </c>
      <c r="BC1117" s="109">
        <f t="shared" si="53"/>
        <v>2.6516801459999899E-2</v>
      </c>
    </row>
    <row r="1118" spans="1:55" x14ac:dyDescent="0.25">
      <c r="A1118" s="111">
        <v>1113</v>
      </c>
      <c r="B1118">
        <v>2.6392216520000001E-2</v>
      </c>
      <c r="C1118" s="49">
        <f t="shared" si="54"/>
        <v>2</v>
      </c>
      <c r="D1118" s="111">
        <v>1113</v>
      </c>
      <c r="E1118" s="109">
        <f t="shared" si="55"/>
        <v>2.6392216520000001E-2</v>
      </c>
      <c r="BC1118" s="109">
        <f t="shared" si="53"/>
        <v>2.6392216520000001E-2</v>
      </c>
    </row>
    <row r="1119" spans="1:55" x14ac:dyDescent="0.25">
      <c r="A1119" s="111">
        <v>1114</v>
      </c>
      <c r="B1119">
        <v>2.6268200160000001E-2</v>
      </c>
      <c r="C1119" s="49">
        <f t="shared" si="54"/>
        <v>2</v>
      </c>
      <c r="D1119" s="111">
        <v>1114</v>
      </c>
      <c r="E1119" s="109">
        <f t="shared" si="55"/>
        <v>2.6268200160000001E-2</v>
      </c>
      <c r="BC1119" s="109">
        <f t="shared" si="53"/>
        <v>2.6268200160000001E-2</v>
      </c>
    </row>
    <row r="1120" spans="1:55" x14ac:dyDescent="0.25">
      <c r="A1120" s="111">
        <v>1115</v>
      </c>
      <c r="B1120">
        <v>2.6144749899999899E-2</v>
      </c>
      <c r="C1120" s="49">
        <f t="shared" si="54"/>
        <v>2</v>
      </c>
      <c r="D1120" s="111">
        <v>1115</v>
      </c>
      <c r="E1120" s="109">
        <f t="shared" si="55"/>
        <v>2.6144749899999899E-2</v>
      </c>
      <c r="BC1120" s="109">
        <f t="shared" si="53"/>
        <v>2.6144749899999899E-2</v>
      </c>
    </row>
    <row r="1121" spans="1:55" x14ac:dyDescent="0.25">
      <c r="A1121" s="111">
        <v>1116</v>
      </c>
      <c r="B1121">
        <v>2.6021863319999901E-2</v>
      </c>
      <c r="C1121" s="49">
        <f t="shared" si="54"/>
        <v>2</v>
      </c>
      <c r="D1121" s="111">
        <v>1116</v>
      </c>
      <c r="E1121" s="109">
        <f t="shared" si="55"/>
        <v>2.6021863319999901E-2</v>
      </c>
      <c r="BC1121" s="109">
        <f t="shared" si="53"/>
        <v>2.6021863319999901E-2</v>
      </c>
    </row>
    <row r="1122" spans="1:55" x14ac:dyDescent="0.25">
      <c r="A1122" s="111">
        <v>1117</v>
      </c>
      <c r="B1122">
        <v>2.5899538020000001E-2</v>
      </c>
      <c r="C1122" s="49">
        <f t="shared" si="54"/>
        <v>2</v>
      </c>
      <c r="D1122" s="111">
        <v>1117</v>
      </c>
      <c r="E1122" s="109">
        <f t="shared" si="55"/>
        <v>2.5899538020000001E-2</v>
      </c>
      <c r="BC1122" s="109">
        <f t="shared" si="53"/>
        <v>2.5899538020000001E-2</v>
      </c>
    </row>
    <row r="1123" spans="1:55" x14ac:dyDescent="0.25">
      <c r="A1123" s="111">
        <v>1118</v>
      </c>
      <c r="B1123">
        <v>2.5777771559999999E-2</v>
      </c>
      <c r="C1123" s="49">
        <f t="shared" si="54"/>
        <v>2</v>
      </c>
      <c r="D1123" s="111">
        <v>1118</v>
      </c>
      <c r="E1123" s="109">
        <f t="shared" si="55"/>
        <v>2.5777771559999999E-2</v>
      </c>
      <c r="BC1123" s="109">
        <f t="shared" si="53"/>
        <v>2.5777771559999999E-2</v>
      </c>
    </row>
    <row r="1124" spans="1:55" x14ac:dyDescent="0.25">
      <c r="A1124" s="111">
        <v>1119</v>
      </c>
      <c r="B1124">
        <v>2.5656561559999999E-2</v>
      </c>
      <c r="C1124" s="49">
        <f t="shared" si="54"/>
        <v>2</v>
      </c>
      <c r="D1124" s="111">
        <v>1119</v>
      </c>
      <c r="E1124" s="109">
        <f t="shared" si="55"/>
        <v>2.5656561559999999E-2</v>
      </c>
      <c r="BC1124" s="109">
        <f t="shared" si="53"/>
        <v>2.5656561559999999E-2</v>
      </c>
    </row>
    <row r="1125" spans="1:55" x14ac:dyDescent="0.25">
      <c r="A1125" s="111">
        <v>1120</v>
      </c>
      <c r="B1125">
        <v>2.5535905599999999E-2</v>
      </c>
      <c r="C1125" s="49">
        <f t="shared" si="54"/>
        <v>2</v>
      </c>
      <c r="D1125" s="111">
        <v>1120</v>
      </c>
      <c r="E1125" s="109">
        <f t="shared" si="55"/>
        <v>2.5535905599999999E-2</v>
      </c>
      <c r="BC1125" s="109">
        <f t="shared" si="53"/>
        <v>2.5535905599999999E-2</v>
      </c>
    </row>
    <row r="1126" spans="1:55" x14ac:dyDescent="0.25">
      <c r="A1126" s="111">
        <v>1121</v>
      </c>
      <c r="B1126">
        <v>2.5415801339999999E-2</v>
      </c>
      <c r="C1126" s="49">
        <f t="shared" si="54"/>
        <v>2</v>
      </c>
      <c r="D1126" s="111">
        <v>1121</v>
      </c>
      <c r="E1126" s="109">
        <f t="shared" si="55"/>
        <v>2.5415801339999999E-2</v>
      </c>
      <c r="BC1126" s="109">
        <f t="shared" si="53"/>
        <v>2.5415801339999999E-2</v>
      </c>
    </row>
    <row r="1127" spans="1:55" x14ac:dyDescent="0.25">
      <c r="A1127" s="111">
        <v>1122</v>
      </c>
      <c r="B1127">
        <v>2.5296246359999899E-2</v>
      </c>
      <c r="C1127" s="49">
        <f t="shared" si="54"/>
        <v>2</v>
      </c>
      <c r="D1127" s="111">
        <v>1122</v>
      </c>
      <c r="E1127" s="109">
        <f t="shared" si="55"/>
        <v>2.5296246359999899E-2</v>
      </c>
      <c r="BC1127" s="109">
        <f t="shared" si="53"/>
        <v>2.5296246359999899E-2</v>
      </c>
    </row>
    <row r="1128" spans="1:55" x14ac:dyDescent="0.25">
      <c r="A1128" s="111">
        <v>1123</v>
      </c>
      <c r="B1128">
        <v>2.517723832E-2</v>
      </c>
      <c r="C1128" s="49">
        <f t="shared" si="54"/>
        <v>2</v>
      </c>
      <c r="D1128" s="111">
        <v>1123</v>
      </c>
      <c r="E1128" s="109">
        <f t="shared" si="55"/>
        <v>2.517723832E-2</v>
      </c>
      <c r="BC1128" s="109">
        <f t="shared" si="53"/>
        <v>2.517723832E-2</v>
      </c>
    </row>
    <row r="1129" spans="1:55" x14ac:dyDescent="0.25">
      <c r="A1129" s="111">
        <v>1124</v>
      </c>
      <c r="B1129">
        <v>2.5058774839999999E-2</v>
      </c>
      <c r="C1129" s="49">
        <f t="shared" si="54"/>
        <v>2</v>
      </c>
      <c r="D1129" s="111">
        <v>1124</v>
      </c>
      <c r="E1129" s="109">
        <f t="shared" si="55"/>
        <v>2.5058774839999999E-2</v>
      </c>
      <c r="BC1129" s="109">
        <f t="shared" si="53"/>
        <v>2.5058774839999999E-2</v>
      </c>
    </row>
    <row r="1130" spans="1:55" x14ac:dyDescent="0.25">
      <c r="A1130" s="111">
        <v>1125</v>
      </c>
      <c r="B1130">
        <v>2.4940853599999899E-2</v>
      </c>
      <c r="C1130" s="49">
        <f t="shared" si="54"/>
        <v>2</v>
      </c>
      <c r="D1130" s="111">
        <v>1125</v>
      </c>
      <c r="E1130" s="109">
        <f t="shared" si="55"/>
        <v>2.4940853599999899E-2</v>
      </c>
      <c r="BC1130" s="109">
        <f t="shared" si="53"/>
        <v>2.4940853599999899E-2</v>
      </c>
    </row>
    <row r="1131" spans="1:55" x14ac:dyDescent="0.25">
      <c r="A1131" s="111">
        <v>1126</v>
      </c>
      <c r="B1131">
        <v>2.482347222E-2</v>
      </c>
      <c r="C1131" s="49">
        <f t="shared" si="54"/>
        <v>2</v>
      </c>
      <c r="D1131" s="111">
        <v>1126</v>
      </c>
      <c r="E1131" s="109">
        <f t="shared" si="55"/>
        <v>2.482347222E-2</v>
      </c>
      <c r="BC1131" s="109">
        <f t="shared" si="53"/>
        <v>2.482347222E-2</v>
      </c>
    </row>
    <row r="1132" spans="1:55" x14ac:dyDescent="0.25">
      <c r="A1132" s="111">
        <v>1127</v>
      </c>
      <c r="B1132">
        <v>2.4706628399999899E-2</v>
      </c>
      <c r="C1132" s="49">
        <f t="shared" si="54"/>
        <v>2</v>
      </c>
      <c r="D1132" s="111">
        <v>1127</v>
      </c>
      <c r="E1132" s="109">
        <f t="shared" si="55"/>
        <v>2.4706628399999899E-2</v>
      </c>
      <c r="BC1132" s="109">
        <f t="shared" si="53"/>
        <v>2.4706628399999899E-2</v>
      </c>
    </row>
    <row r="1133" spans="1:55" x14ac:dyDescent="0.25">
      <c r="A1133" s="111">
        <v>1128</v>
      </c>
      <c r="B1133">
        <v>2.4590319819999901E-2</v>
      </c>
      <c r="C1133" s="49">
        <f t="shared" si="54"/>
        <v>2</v>
      </c>
      <c r="D1133" s="111">
        <v>1128</v>
      </c>
      <c r="E1133" s="109">
        <f t="shared" si="55"/>
        <v>2.4590319819999901E-2</v>
      </c>
      <c r="BC1133" s="109">
        <f t="shared" si="53"/>
        <v>2.4590319819999901E-2</v>
      </c>
    </row>
    <row r="1134" spans="1:55" x14ac:dyDescent="0.25">
      <c r="A1134" s="111">
        <v>1129</v>
      </c>
      <c r="B1134">
        <v>2.4474544139999999E-2</v>
      </c>
      <c r="C1134" s="49">
        <f t="shared" si="54"/>
        <v>2</v>
      </c>
      <c r="D1134" s="111">
        <v>1129</v>
      </c>
      <c r="E1134" s="109">
        <f t="shared" si="55"/>
        <v>2.4474544139999999E-2</v>
      </c>
      <c r="BC1134" s="109">
        <f t="shared" si="53"/>
        <v>2.4474544139999999E-2</v>
      </c>
    </row>
    <row r="1135" spans="1:55" x14ac:dyDescent="0.25">
      <c r="A1135" s="111">
        <v>1130</v>
      </c>
      <c r="B1135">
        <v>2.4359299080000001E-2</v>
      </c>
      <c r="C1135" s="49">
        <f t="shared" si="54"/>
        <v>2</v>
      </c>
      <c r="D1135" s="111">
        <v>1130</v>
      </c>
      <c r="E1135" s="109">
        <f t="shared" si="55"/>
        <v>2.4359299080000001E-2</v>
      </c>
      <c r="BC1135" s="109">
        <f t="shared" si="53"/>
        <v>2.4359299080000001E-2</v>
      </c>
    </row>
    <row r="1136" spans="1:55" x14ac:dyDescent="0.25">
      <c r="A1136" s="111">
        <v>1131</v>
      </c>
      <c r="B1136">
        <v>2.4244582319999999E-2</v>
      </c>
      <c r="C1136" s="49">
        <f t="shared" si="54"/>
        <v>2</v>
      </c>
      <c r="D1136" s="111">
        <v>1131</v>
      </c>
      <c r="E1136" s="109">
        <f t="shared" si="55"/>
        <v>2.4244582319999999E-2</v>
      </c>
      <c r="BC1136" s="109">
        <f t="shared" si="53"/>
        <v>2.4244582319999999E-2</v>
      </c>
    </row>
    <row r="1137" spans="1:55" x14ac:dyDescent="0.25">
      <c r="A1137" s="111">
        <v>1132</v>
      </c>
      <c r="B1137">
        <v>2.41303915799999E-2</v>
      </c>
      <c r="C1137" s="49">
        <f t="shared" si="54"/>
        <v>2</v>
      </c>
      <c r="D1137" s="111">
        <v>1132</v>
      </c>
      <c r="E1137" s="109">
        <f t="shared" si="55"/>
        <v>2.41303915799999E-2</v>
      </c>
      <c r="BC1137" s="109">
        <f t="shared" si="53"/>
        <v>2.41303915799999E-2</v>
      </c>
    </row>
    <row r="1138" spans="1:55" x14ac:dyDescent="0.25">
      <c r="A1138" s="111">
        <v>1133</v>
      </c>
      <c r="B1138">
        <v>2.4016724579999999E-2</v>
      </c>
      <c r="C1138" s="49">
        <f t="shared" si="54"/>
        <v>2</v>
      </c>
      <c r="D1138" s="111">
        <v>1133</v>
      </c>
      <c r="E1138" s="109">
        <f t="shared" si="55"/>
        <v>2.4016724579999999E-2</v>
      </c>
      <c r="BC1138" s="109">
        <f t="shared" si="53"/>
        <v>2.4016724579999999E-2</v>
      </c>
    </row>
    <row r="1139" spans="1:55" x14ac:dyDescent="0.25">
      <c r="A1139" s="111">
        <v>1134</v>
      </c>
      <c r="B1139">
        <v>2.39035790399999E-2</v>
      </c>
      <c r="C1139" s="49">
        <f t="shared" si="54"/>
        <v>2</v>
      </c>
      <c r="D1139" s="111">
        <v>1134</v>
      </c>
      <c r="E1139" s="109">
        <f t="shared" si="55"/>
        <v>2.39035790399999E-2</v>
      </c>
      <c r="BC1139" s="109">
        <f t="shared" si="53"/>
        <v>2.39035790399999E-2</v>
      </c>
    </row>
    <row r="1140" spans="1:55" x14ac:dyDescent="0.25">
      <c r="A1140" s="111">
        <v>1135</v>
      </c>
      <c r="B1140">
        <v>2.3790952739999999E-2</v>
      </c>
      <c r="C1140" s="49">
        <f t="shared" si="54"/>
        <v>2</v>
      </c>
      <c r="D1140" s="111">
        <v>1135</v>
      </c>
      <c r="E1140" s="109">
        <f t="shared" si="55"/>
        <v>2.3790952739999999E-2</v>
      </c>
      <c r="BC1140" s="109">
        <f t="shared" si="53"/>
        <v>2.3790952739999999E-2</v>
      </c>
    </row>
    <row r="1141" spans="1:55" x14ac:dyDescent="0.25">
      <c r="A1141" s="111">
        <v>1136</v>
      </c>
      <c r="B1141">
        <v>2.367884336E-2</v>
      </c>
      <c r="C1141" s="49">
        <f t="shared" si="54"/>
        <v>2</v>
      </c>
      <c r="D1141" s="111">
        <v>1136</v>
      </c>
      <c r="E1141" s="109">
        <f t="shared" si="55"/>
        <v>2.367884336E-2</v>
      </c>
      <c r="BC1141" s="109">
        <f t="shared" si="53"/>
        <v>2.367884336E-2</v>
      </c>
    </row>
    <row r="1142" spans="1:55" x14ac:dyDescent="0.25">
      <c r="A1142" s="111">
        <v>1137</v>
      </c>
      <c r="B1142">
        <v>2.356724872E-2</v>
      </c>
      <c r="C1142" s="49">
        <f t="shared" si="54"/>
        <v>2</v>
      </c>
      <c r="D1142" s="111">
        <v>1137</v>
      </c>
      <c r="E1142" s="109">
        <f t="shared" si="55"/>
        <v>2.356724872E-2</v>
      </c>
      <c r="BC1142" s="109">
        <f t="shared" si="53"/>
        <v>2.356724872E-2</v>
      </c>
    </row>
    <row r="1143" spans="1:55" x14ac:dyDescent="0.25">
      <c r="A1143" s="111">
        <v>1138</v>
      </c>
      <c r="B1143">
        <v>2.345616654E-2</v>
      </c>
      <c r="C1143" s="49">
        <f t="shared" si="54"/>
        <v>2</v>
      </c>
      <c r="D1143" s="111">
        <v>1138</v>
      </c>
      <c r="E1143" s="109">
        <f t="shared" si="55"/>
        <v>2.345616654E-2</v>
      </c>
      <c r="BC1143" s="109">
        <f t="shared" si="53"/>
        <v>2.345616654E-2</v>
      </c>
    </row>
    <row r="1144" spans="1:55" x14ac:dyDescent="0.25">
      <c r="A1144" s="111">
        <v>1139</v>
      </c>
      <c r="B1144">
        <v>2.3345594599999998E-2</v>
      </c>
      <c r="C1144" s="49">
        <f t="shared" si="54"/>
        <v>2</v>
      </c>
      <c r="D1144" s="111">
        <v>1139</v>
      </c>
      <c r="E1144" s="109">
        <f t="shared" si="55"/>
        <v>2.3345594599999998E-2</v>
      </c>
      <c r="BC1144" s="109">
        <f t="shared" si="53"/>
        <v>2.3345594599999998E-2</v>
      </c>
    </row>
    <row r="1145" spans="1:55" x14ac:dyDescent="0.25">
      <c r="A1145" s="111">
        <v>1140</v>
      </c>
      <c r="B1145">
        <v>2.3235530679999901E-2</v>
      </c>
      <c r="C1145" s="49">
        <f t="shared" si="54"/>
        <v>2</v>
      </c>
      <c r="D1145" s="111">
        <v>1140</v>
      </c>
      <c r="E1145" s="109">
        <f t="shared" si="55"/>
        <v>2.3235530679999901E-2</v>
      </c>
      <c r="BC1145" s="109">
        <f t="shared" si="53"/>
        <v>2.3235530679999901E-2</v>
      </c>
    </row>
    <row r="1146" spans="1:55" x14ac:dyDescent="0.25">
      <c r="A1146" s="111">
        <v>1141</v>
      </c>
      <c r="B1146">
        <v>2.31259725799999E-2</v>
      </c>
      <c r="C1146" s="49">
        <f t="shared" si="54"/>
        <v>2</v>
      </c>
      <c r="D1146" s="111">
        <v>1141</v>
      </c>
      <c r="E1146" s="109">
        <f t="shared" si="55"/>
        <v>2.31259725799999E-2</v>
      </c>
      <c r="BC1146" s="109">
        <f t="shared" si="53"/>
        <v>2.31259725799999E-2</v>
      </c>
    </row>
    <row r="1147" spans="1:55" x14ac:dyDescent="0.25">
      <c r="A1147" s="111">
        <v>1142</v>
      </c>
      <c r="B1147">
        <v>2.301691808E-2</v>
      </c>
      <c r="C1147" s="49">
        <f t="shared" si="54"/>
        <v>2</v>
      </c>
      <c r="D1147" s="111">
        <v>1142</v>
      </c>
      <c r="E1147" s="109">
        <f t="shared" si="55"/>
        <v>2.301691808E-2</v>
      </c>
      <c r="BC1147" s="109">
        <f t="shared" si="53"/>
        <v>2.301691808E-2</v>
      </c>
    </row>
    <row r="1148" spans="1:55" x14ac:dyDescent="0.25">
      <c r="A1148" s="111">
        <v>1143</v>
      </c>
      <c r="B1148">
        <v>2.2908364999999899E-2</v>
      </c>
      <c r="C1148" s="49">
        <f t="shared" si="54"/>
        <v>2</v>
      </c>
      <c r="D1148" s="111">
        <v>1143</v>
      </c>
      <c r="E1148" s="109">
        <f t="shared" si="55"/>
        <v>2.2908364999999899E-2</v>
      </c>
      <c r="BC1148" s="109">
        <f t="shared" si="53"/>
        <v>2.2908364999999899E-2</v>
      </c>
    </row>
    <row r="1149" spans="1:55" x14ac:dyDescent="0.25">
      <c r="A1149" s="111">
        <v>1144</v>
      </c>
      <c r="B1149">
        <v>2.280031116E-2</v>
      </c>
      <c r="C1149" s="49">
        <f t="shared" si="54"/>
        <v>2</v>
      </c>
      <c r="D1149" s="111">
        <v>1144</v>
      </c>
      <c r="E1149" s="109">
        <f t="shared" si="55"/>
        <v>2.280031116E-2</v>
      </c>
      <c r="BC1149" s="109">
        <f t="shared" si="53"/>
        <v>2.280031116E-2</v>
      </c>
    </row>
    <row r="1150" spans="1:55" x14ac:dyDescent="0.25">
      <c r="A1150" s="111">
        <v>1145</v>
      </c>
      <c r="B1150">
        <v>2.26927543599999E-2</v>
      </c>
      <c r="C1150" s="49">
        <f t="shared" si="54"/>
        <v>2</v>
      </c>
      <c r="D1150" s="111">
        <v>1145</v>
      </c>
      <c r="E1150" s="109">
        <f t="shared" si="55"/>
        <v>2.26927543599999E-2</v>
      </c>
      <c r="BC1150" s="109">
        <f t="shared" si="53"/>
        <v>2.26927543599999E-2</v>
      </c>
    </row>
    <row r="1151" spans="1:55" x14ac:dyDescent="0.25">
      <c r="A1151" s="111">
        <v>1146</v>
      </c>
      <c r="B1151">
        <v>2.2585692439999999E-2</v>
      </c>
      <c r="C1151" s="49">
        <f t="shared" si="54"/>
        <v>2</v>
      </c>
      <c r="D1151" s="111">
        <v>1146</v>
      </c>
      <c r="E1151" s="109">
        <f t="shared" si="55"/>
        <v>2.2585692439999999E-2</v>
      </c>
      <c r="BC1151" s="109">
        <f t="shared" si="53"/>
        <v>2.2585692439999999E-2</v>
      </c>
    </row>
    <row r="1152" spans="1:55" x14ac:dyDescent="0.25">
      <c r="A1152" s="111">
        <v>1147</v>
      </c>
      <c r="B1152">
        <v>2.24791232599999E-2</v>
      </c>
      <c r="C1152" s="49">
        <f t="shared" si="54"/>
        <v>2</v>
      </c>
      <c r="D1152" s="111">
        <v>1147</v>
      </c>
      <c r="E1152" s="109">
        <f t="shared" si="55"/>
        <v>2.24791232599999E-2</v>
      </c>
      <c r="BC1152" s="109">
        <f t="shared" si="53"/>
        <v>2.24791232599999E-2</v>
      </c>
    </row>
    <row r="1153" spans="1:55" x14ac:dyDescent="0.25">
      <c r="A1153" s="111">
        <v>1148</v>
      </c>
      <c r="B1153">
        <v>2.2373044639999999E-2</v>
      </c>
      <c r="C1153" s="49">
        <f t="shared" si="54"/>
        <v>2</v>
      </c>
      <c r="D1153" s="111">
        <v>1148</v>
      </c>
      <c r="E1153" s="109">
        <f t="shared" si="55"/>
        <v>2.2373044639999999E-2</v>
      </c>
      <c r="BC1153" s="109">
        <f t="shared" si="53"/>
        <v>2.2373044639999999E-2</v>
      </c>
    </row>
    <row r="1154" spans="1:55" x14ac:dyDescent="0.25">
      <c r="A1154" s="111">
        <v>1149</v>
      </c>
      <c r="B1154">
        <v>2.22674544399999E-2</v>
      </c>
      <c r="C1154" s="49">
        <f t="shared" si="54"/>
        <v>2</v>
      </c>
      <c r="D1154" s="111">
        <v>1149</v>
      </c>
      <c r="E1154" s="109">
        <f t="shared" si="55"/>
        <v>2.22674544399999E-2</v>
      </c>
      <c r="BC1154" s="109">
        <f t="shared" si="53"/>
        <v>2.22674544399999E-2</v>
      </c>
    </row>
    <row r="1155" spans="1:55" x14ac:dyDescent="0.25">
      <c r="A1155" s="111">
        <v>1150</v>
      </c>
      <c r="B1155">
        <v>2.2162350519999902E-2</v>
      </c>
      <c r="C1155" s="49">
        <f t="shared" si="54"/>
        <v>2</v>
      </c>
      <c r="D1155" s="111">
        <v>1150</v>
      </c>
      <c r="E1155" s="109">
        <f t="shared" si="55"/>
        <v>2.2162350519999902E-2</v>
      </c>
      <c r="BC1155" s="109">
        <f t="shared" si="53"/>
        <v>2.2162350519999902E-2</v>
      </c>
    </row>
    <row r="1156" spans="1:55" x14ac:dyDescent="0.25">
      <c r="A1156" s="111">
        <v>1151</v>
      </c>
      <c r="B1156">
        <v>2.2057730759999901E-2</v>
      </c>
      <c r="C1156" s="49">
        <f t="shared" si="54"/>
        <v>2</v>
      </c>
      <c r="D1156" s="111">
        <v>1151</v>
      </c>
      <c r="E1156" s="109">
        <f t="shared" si="55"/>
        <v>2.2057730759999901E-2</v>
      </c>
      <c r="BC1156" s="109">
        <f t="shared" si="53"/>
        <v>2.2057730759999901E-2</v>
      </c>
    </row>
    <row r="1157" spans="1:55" x14ac:dyDescent="0.25">
      <c r="A1157" s="111">
        <v>1152</v>
      </c>
      <c r="B1157">
        <v>2.1953593059999998E-2</v>
      </c>
      <c r="C1157" s="49">
        <f t="shared" si="54"/>
        <v>2</v>
      </c>
      <c r="D1157" s="111">
        <v>1152</v>
      </c>
      <c r="E1157" s="109">
        <f t="shared" si="55"/>
        <v>2.1953593059999998E-2</v>
      </c>
      <c r="BC1157" s="109">
        <f t="shared" ref="BC1157:BC1220" si="56">B1157</f>
        <v>2.1953593059999998E-2</v>
      </c>
    </row>
    <row r="1158" spans="1:55" x14ac:dyDescent="0.25">
      <c r="A1158" s="111">
        <v>1153</v>
      </c>
      <c r="B1158">
        <v>2.184993528E-2</v>
      </c>
      <c r="C1158" s="49">
        <f t="shared" ref="C1158:C1221" si="57">IF(ROW()-$C$4&lt;=$C$2,1,2)</f>
        <v>2</v>
      </c>
      <c r="D1158" s="111">
        <v>1153</v>
      </c>
      <c r="E1158" s="109">
        <f t="shared" ref="E1158:E1221" si="58">B1158</f>
        <v>2.184993528E-2</v>
      </c>
      <c r="BC1158" s="109">
        <f t="shared" si="56"/>
        <v>2.184993528E-2</v>
      </c>
    </row>
    <row r="1159" spans="1:55" x14ac:dyDescent="0.25">
      <c r="A1159" s="111">
        <v>1154</v>
      </c>
      <c r="B1159">
        <v>2.1746755319999998E-2</v>
      </c>
      <c r="C1159" s="49">
        <f t="shared" si="57"/>
        <v>2</v>
      </c>
      <c r="D1159" s="111">
        <v>1154</v>
      </c>
      <c r="E1159" s="109">
        <f t="shared" si="58"/>
        <v>2.1746755319999998E-2</v>
      </c>
      <c r="BC1159" s="109">
        <f t="shared" si="56"/>
        <v>2.1746755319999998E-2</v>
      </c>
    </row>
    <row r="1160" spans="1:55" x14ac:dyDescent="0.25">
      <c r="A1160" s="111">
        <v>1155</v>
      </c>
      <c r="B1160">
        <v>2.1644051099999999E-2</v>
      </c>
      <c r="C1160" s="49">
        <f t="shared" si="57"/>
        <v>2</v>
      </c>
      <c r="D1160" s="111">
        <v>1155</v>
      </c>
      <c r="E1160" s="109">
        <f t="shared" si="58"/>
        <v>2.1644051099999999E-2</v>
      </c>
      <c r="BC1160" s="109">
        <f t="shared" si="56"/>
        <v>2.1644051099999999E-2</v>
      </c>
    </row>
    <row r="1161" spans="1:55" x14ac:dyDescent="0.25">
      <c r="A1161" s="111">
        <v>1156</v>
      </c>
      <c r="B1161">
        <v>2.15418205199999E-2</v>
      </c>
      <c r="C1161" s="49">
        <f t="shared" si="57"/>
        <v>2</v>
      </c>
      <c r="D1161" s="111">
        <v>1156</v>
      </c>
      <c r="E1161" s="109">
        <f t="shared" si="58"/>
        <v>2.15418205199999E-2</v>
      </c>
      <c r="BC1161" s="109">
        <f t="shared" si="56"/>
        <v>2.15418205199999E-2</v>
      </c>
    </row>
    <row r="1162" spans="1:55" x14ac:dyDescent="0.25">
      <c r="A1162" s="111">
        <v>1157</v>
      </c>
      <c r="B1162">
        <v>2.1440061520000001E-2</v>
      </c>
      <c r="C1162" s="49">
        <f t="shared" si="57"/>
        <v>2</v>
      </c>
      <c r="D1162" s="111">
        <v>1157</v>
      </c>
      <c r="E1162" s="109">
        <f t="shared" si="58"/>
        <v>2.1440061520000001E-2</v>
      </c>
      <c r="BC1162" s="109">
        <f t="shared" si="56"/>
        <v>2.1440061520000001E-2</v>
      </c>
    </row>
    <row r="1163" spans="1:55" x14ac:dyDescent="0.25">
      <c r="A1163" s="111">
        <v>1158</v>
      </c>
      <c r="B1163">
        <v>2.1338771999999898E-2</v>
      </c>
      <c r="C1163" s="49">
        <f t="shared" si="57"/>
        <v>2</v>
      </c>
      <c r="D1163" s="111">
        <v>1158</v>
      </c>
      <c r="E1163" s="109">
        <f t="shared" si="58"/>
        <v>2.1338771999999898E-2</v>
      </c>
      <c r="BC1163" s="109">
        <f t="shared" si="56"/>
        <v>2.1338771999999898E-2</v>
      </c>
    </row>
    <row r="1164" spans="1:55" x14ac:dyDescent="0.25">
      <c r="A1164" s="111">
        <v>1159</v>
      </c>
      <c r="B1164">
        <v>2.1237949919999999E-2</v>
      </c>
      <c r="C1164" s="49">
        <f t="shared" si="57"/>
        <v>2</v>
      </c>
      <c r="D1164" s="111">
        <v>1159</v>
      </c>
      <c r="E1164" s="109">
        <f t="shared" si="58"/>
        <v>2.1237949919999999E-2</v>
      </c>
      <c r="BC1164" s="109">
        <f t="shared" si="56"/>
        <v>2.1237949919999999E-2</v>
      </c>
    </row>
    <row r="1165" spans="1:55" x14ac:dyDescent="0.25">
      <c r="A1165" s="111">
        <v>1160</v>
      </c>
      <c r="B1165">
        <v>2.11375932199999E-2</v>
      </c>
      <c r="C1165" s="49">
        <f t="shared" si="57"/>
        <v>2</v>
      </c>
      <c r="D1165" s="111">
        <v>1160</v>
      </c>
      <c r="E1165" s="109">
        <f t="shared" si="58"/>
        <v>2.11375932199999E-2</v>
      </c>
      <c r="BC1165" s="109">
        <f t="shared" si="56"/>
        <v>2.11375932199999E-2</v>
      </c>
    </row>
    <row r="1166" spans="1:55" x14ac:dyDescent="0.25">
      <c r="A1166" s="111">
        <v>1161</v>
      </c>
      <c r="B1166">
        <v>2.1037699859999998E-2</v>
      </c>
      <c r="C1166" s="49">
        <f t="shared" si="57"/>
        <v>2</v>
      </c>
      <c r="D1166" s="111">
        <v>1161</v>
      </c>
      <c r="E1166" s="109">
        <f t="shared" si="58"/>
        <v>2.1037699859999998E-2</v>
      </c>
      <c r="BC1166" s="109">
        <f t="shared" si="56"/>
        <v>2.1037699859999998E-2</v>
      </c>
    </row>
    <row r="1167" spans="1:55" x14ac:dyDescent="0.25">
      <c r="A1167" s="111">
        <v>1162</v>
      </c>
      <c r="B1167">
        <v>2.0938267779999999E-2</v>
      </c>
      <c r="C1167" s="49">
        <f t="shared" si="57"/>
        <v>2</v>
      </c>
      <c r="D1167" s="111">
        <v>1162</v>
      </c>
      <c r="E1167" s="109">
        <f t="shared" si="58"/>
        <v>2.0938267779999999E-2</v>
      </c>
      <c r="BC1167" s="109">
        <f t="shared" si="56"/>
        <v>2.0938267779999999E-2</v>
      </c>
    </row>
    <row r="1168" spans="1:55" x14ac:dyDescent="0.25">
      <c r="A1168" s="111">
        <v>1163</v>
      </c>
      <c r="B1168">
        <v>2.0839294979999999E-2</v>
      </c>
      <c r="C1168" s="49">
        <f t="shared" si="57"/>
        <v>2</v>
      </c>
      <c r="D1168" s="111">
        <v>1163</v>
      </c>
      <c r="E1168" s="109">
        <f t="shared" si="58"/>
        <v>2.0839294979999999E-2</v>
      </c>
      <c r="BC1168" s="109">
        <f t="shared" si="56"/>
        <v>2.0839294979999999E-2</v>
      </c>
    </row>
    <row r="1169" spans="1:55" x14ac:dyDescent="0.25">
      <c r="A1169" s="111">
        <v>1164</v>
      </c>
      <c r="B1169">
        <v>2.0740779399999899E-2</v>
      </c>
      <c r="C1169" s="49">
        <f t="shared" si="57"/>
        <v>2</v>
      </c>
      <c r="D1169" s="111">
        <v>1164</v>
      </c>
      <c r="E1169" s="109">
        <f t="shared" si="58"/>
        <v>2.0740779399999899E-2</v>
      </c>
      <c r="BC1169" s="109">
        <f t="shared" si="56"/>
        <v>2.0740779399999899E-2</v>
      </c>
    </row>
    <row r="1170" spans="1:55" x14ac:dyDescent="0.25">
      <c r="A1170" s="111">
        <v>1165</v>
      </c>
      <c r="B1170">
        <v>2.0642719059999998E-2</v>
      </c>
      <c r="C1170" s="49">
        <f t="shared" si="57"/>
        <v>2</v>
      </c>
      <c r="D1170" s="111">
        <v>1165</v>
      </c>
      <c r="E1170" s="109">
        <f t="shared" si="58"/>
        <v>2.0642719059999998E-2</v>
      </c>
      <c r="BC1170" s="109">
        <f t="shared" si="56"/>
        <v>2.0642719059999998E-2</v>
      </c>
    </row>
    <row r="1171" spans="1:55" x14ac:dyDescent="0.25">
      <c r="A1171" s="111">
        <v>1166</v>
      </c>
      <c r="B1171">
        <v>2.05451119599999E-2</v>
      </c>
      <c r="C1171" s="49">
        <f t="shared" si="57"/>
        <v>2</v>
      </c>
      <c r="D1171" s="111">
        <v>1166</v>
      </c>
      <c r="E1171" s="109">
        <f t="shared" si="58"/>
        <v>2.05451119599999E-2</v>
      </c>
      <c r="BC1171" s="109">
        <f t="shared" si="56"/>
        <v>2.05451119599999E-2</v>
      </c>
    </row>
    <row r="1172" spans="1:55" x14ac:dyDescent="0.25">
      <c r="A1172" s="111">
        <v>1167</v>
      </c>
      <c r="B1172">
        <v>2.0447956059999901E-2</v>
      </c>
      <c r="C1172" s="49">
        <f t="shared" si="57"/>
        <v>2</v>
      </c>
      <c r="D1172" s="111">
        <v>1167</v>
      </c>
      <c r="E1172" s="109">
        <f t="shared" si="58"/>
        <v>2.0447956059999901E-2</v>
      </c>
      <c r="BC1172" s="109">
        <f t="shared" si="56"/>
        <v>2.0447956059999901E-2</v>
      </c>
    </row>
    <row r="1173" spans="1:55" x14ac:dyDescent="0.25">
      <c r="A1173" s="111">
        <v>1168</v>
      </c>
      <c r="B1173">
        <v>2.03512493999999E-2</v>
      </c>
      <c r="C1173" s="49">
        <f t="shared" si="57"/>
        <v>2</v>
      </c>
      <c r="D1173" s="111">
        <v>1168</v>
      </c>
      <c r="E1173" s="109">
        <f t="shared" si="58"/>
        <v>2.03512493999999E-2</v>
      </c>
      <c r="BC1173" s="109">
        <f t="shared" si="56"/>
        <v>2.03512493999999E-2</v>
      </c>
    </row>
    <row r="1174" spans="1:55" x14ac:dyDescent="0.25">
      <c r="A1174" s="111">
        <v>1169</v>
      </c>
      <c r="B1174">
        <v>2.025499E-2</v>
      </c>
      <c r="C1174" s="49">
        <f t="shared" si="57"/>
        <v>2</v>
      </c>
      <c r="D1174" s="111">
        <v>1169</v>
      </c>
      <c r="E1174" s="109">
        <f t="shared" si="58"/>
        <v>2.025499E-2</v>
      </c>
      <c r="BC1174" s="109">
        <f t="shared" si="56"/>
        <v>2.025499E-2</v>
      </c>
    </row>
    <row r="1175" spans="1:55" x14ac:dyDescent="0.25">
      <c r="A1175" s="111">
        <v>1170</v>
      </c>
      <c r="B1175">
        <v>2.015917586E-2</v>
      </c>
      <c r="C1175" s="49">
        <f t="shared" si="57"/>
        <v>2</v>
      </c>
      <c r="D1175" s="111">
        <v>1170</v>
      </c>
      <c r="E1175" s="109">
        <f t="shared" si="58"/>
        <v>2.015917586E-2</v>
      </c>
      <c r="BC1175" s="109">
        <f t="shared" si="56"/>
        <v>2.015917586E-2</v>
      </c>
    </row>
    <row r="1176" spans="1:55" x14ac:dyDescent="0.25">
      <c r="A1176" s="111">
        <v>1171</v>
      </c>
      <c r="B1176">
        <v>2.006380504E-2</v>
      </c>
      <c r="C1176" s="49">
        <f t="shared" si="57"/>
        <v>2</v>
      </c>
      <c r="D1176" s="111">
        <v>1171</v>
      </c>
      <c r="E1176" s="109">
        <f t="shared" si="58"/>
        <v>2.006380504E-2</v>
      </c>
      <c r="BC1176" s="109">
        <f t="shared" si="56"/>
        <v>2.006380504E-2</v>
      </c>
    </row>
    <row r="1177" spans="1:55" x14ac:dyDescent="0.25">
      <c r="A1177" s="111">
        <v>1172</v>
      </c>
      <c r="B1177">
        <v>1.9968875571999899E-2</v>
      </c>
      <c r="C1177" s="49">
        <f t="shared" si="57"/>
        <v>2</v>
      </c>
      <c r="D1177" s="111">
        <v>1172</v>
      </c>
      <c r="E1177" s="109">
        <f t="shared" si="58"/>
        <v>1.9968875571999899E-2</v>
      </c>
      <c r="BC1177" s="109">
        <f t="shared" si="56"/>
        <v>1.9968875571999899E-2</v>
      </c>
    </row>
    <row r="1178" spans="1:55" x14ac:dyDescent="0.25">
      <c r="A1178" s="111">
        <v>1173</v>
      </c>
      <c r="B1178">
        <v>1.9874385498E-2</v>
      </c>
      <c r="C1178" s="49">
        <f t="shared" si="57"/>
        <v>2</v>
      </c>
      <c r="D1178" s="111">
        <v>1173</v>
      </c>
      <c r="E1178" s="109">
        <f t="shared" si="58"/>
        <v>1.9874385498E-2</v>
      </c>
      <c r="BC1178" s="109">
        <f t="shared" si="56"/>
        <v>1.9874385498E-2</v>
      </c>
    </row>
    <row r="1179" spans="1:55" x14ac:dyDescent="0.25">
      <c r="A1179" s="111">
        <v>1174</v>
      </c>
      <c r="B1179">
        <v>1.9780332879999901E-2</v>
      </c>
      <c r="C1179" s="49">
        <f t="shared" si="57"/>
        <v>2</v>
      </c>
      <c r="D1179" s="111">
        <v>1174</v>
      </c>
      <c r="E1179" s="109">
        <f t="shared" si="58"/>
        <v>1.9780332879999901E-2</v>
      </c>
      <c r="BC1179" s="109">
        <f t="shared" si="56"/>
        <v>1.9780332879999901E-2</v>
      </c>
    </row>
    <row r="1180" spans="1:55" x14ac:dyDescent="0.25">
      <c r="A1180" s="111">
        <v>1175</v>
      </c>
      <c r="B1180">
        <v>1.9686715779999898E-2</v>
      </c>
      <c r="C1180" s="49">
        <f t="shared" si="57"/>
        <v>2</v>
      </c>
      <c r="D1180" s="111">
        <v>1175</v>
      </c>
      <c r="E1180" s="109">
        <f t="shared" si="58"/>
        <v>1.9686715779999898E-2</v>
      </c>
      <c r="BC1180" s="109">
        <f t="shared" si="56"/>
        <v>1.9686715779999898E-2</v>
      </c>
    </row>
    <row r="1181" spans="1:55" x14ac:dyDescent="0.25">
      <c r="A1181" s="111">
        <v>1176</v>
      </c>
      <c r="B1181">
        <v>1.9593532269999998E-2</v>
      </c>
      <c r="C1181" s="49">
        <f t="shared" si="57"/>
        <v>2</v>
      </c>
      <c r="D1181" s="111">
        <v>1176</v>
      </c>
      <c r="E1181" s="109">
        <f t="shared" si="58"/>
        <v>1.9593532269999998E-2</v>
      </c>
      <c r="BC1181" s="109">
        <f t="shared" si="56"/>
        <v>1.9593532269999998E-2</v>
      </c>
    </row>
    <row r="1182" spans="1:55" x14ac:dyDescent="0.25">
      <c r="A1182" s="111">
        <v>1177</v>
      </c>
      <c r="B1182">
        <v>1.9500780432000001E-2</v>
      </c>
      <c r="C1182" s="49">
        <f t="shared" si="57"/>
        <v>2</v>
      </c>
      <c r="D1182" s="111">
        <v>1177</v>
      </c>
      <c r="E1182" s="109">
        <f t="shared" si="58"/>
        <v>1.9500780432000001E-2</v>
      </c>
      <c r="BC1182" s="109">
        <f t="shared" si="56"/>
        <v>1.9500780432000001E-2</v>
      </c>
    </row>
    <row r="1183" spans="1:55" x14ac:dyDescent="0.25">
      <c r="A1183" s="111">
        <v>1178</v>
      </c>
      <c r="B1183">
        <v>1.9408458351999999E-2</v>
      </c>
      <c r="C1183" s="49">
        <f t="shared" si="57"/>
        <v>2</v>
      </c>
      <c r="D1183" s="111">
        <v>1178</v>
      </c>
      <c r="E1183" s="109">
        <f t="shared" si="58"/>
        <v>1.9408458351999999E-2</v>
      </c>
      <c r="BC1183" s="109">
        <f t="shared" si="56"/>
        <v>1.9408458351999999E-2</v>
      </c>
    </row>
    <row r="1184" spans="1:55" x14ac:dyDescent="0.25">
      <c r="A1184" s="111">
        <v>1179</v>
      </c>
      <c r="B1184">
        <v>1.9316564123999999E-2</v>
      </c>
      <c r="C1184" s="49">
        <f t="shared" si="57"/>
        <v>2</v>
      </c>
      <c r="D1184" s="111">
        <v>1179</v>
      </c>
      <c r="E1184" s="109">
        <f t="shared" si="58"/>
        <v>1.9316564123999999E-2</v>
      </c>
      <c r="BC1184" s="109">
        <f t="shared" si="56"/>
        <v>1.9316564123999999E-2</v>
      </c>
    </row>
    <row r="1185" spans="1:55" x14ac:dyDescent="0.25">
      <c r="A1185" s="111">
        <v>1180</v>
      </c>
      <c r="B1185">
        <v>1.9225095851999999E-2</v>
      </c>
      <c r="C1185" s="49">
        <f t="shared" si="57"/>
        <v>2</v>
      </c>
      <c r="D1185" s="111">
        <v>1180</v>
      </c>
      <c r="E1185" s="109">
        <f t="shared" si="58"/>
        <v>1.9225095851999999E-2</v>
      </c>
      <c r="BC1185" s="109">
        <f t="shared" si="56"/>
        <v>1.9225095851999999E-2</v>
      </c>
    </row>
    <row r="1186" spans="1:55" x14ac:dyDescent="0.25">
      <c r="A1186" s="111">
        <v>1181</v>
      </c>
      <c r="B1186">
        <v>1.9134051645999999E-2</v>
      </c>
      <c r="C1186" s="49">
        <f t="shared" si="57"/>
        <v>2</v>
      </c>
      <c r="D1186" s="111">
        <v>1181</v>
      </c>
      <c r="E1186" s="109">
        <f t="shared" si="58"/>
        <v>1.9134051645999999E-2</v>
      </c>
      <c r="BC1186" s="109">
        <f t="shared" si="56"/>
        <v>1.9134051645999999E-2</v>
      </c>
    </row>
    <row r="1187" spans="1:55" x14ac:dyDescent="0.25">
      <c r="A1187" s="111">
        <v>1182</v>
      </c>
      <c r="B1187">
        <v>1.9043429622000001E-2</v>
      </c>
      <c r="C1187" s="49">
        <f t="shared" si="57"/>
        <v>2</v>
      </c>
      <c r="D1187" s="111">
        <v>1182</v>
      </c>
      <c r="E1187" s="109">
        <f t="shared" si="58"/>
        <v>1.9043429622000001E-2</v>
      </c>
      <c r="BC1187" s="109">
        <f t="shared" si="56"/>
        <v>1.9043429622000001E-2</v>
      </c>
    </row>
    <row r="1188" spans="1:55" x14ac:dyDescent="0.25">
      <c r="A1188" s="111">
        <v>1183</v>
      </c>
      <c r="B1188">
        <v>1.8953227907999901E-2</v>
      </c>
      <c r="C1188" s="49">
        <f t="shared" si="57"/>
        <v>2</v>
      </c>
      <c r="D1188" s="111">
        <v>1183</v>
      </c>
      <c r="E1188" s="109">
        <f t="shared" si="58"/>
        <v>1.8953227907999901E-2</v>
      </c>
      <c r="BC1188" s="109">
        <f t="shared" si="56"/>
        <v>1.8953227907999901E-2</v>
      </c>
    </row>
    <row r="1189" spans="1:55" x14ac:dyDescent="0.25">
      <c r="A1189" s="111">
        <v>1184</v>
      </c>
      <c r="B1189">
        <v>1.8863444633999998E-2</v>
      </c>
      <c r="C1189" s="49">
        <f t="shared" si="57"/>
        <v>2</v>
      </c>
      <c r="D1189" s="111">
        <v>1184</v>
      </c>
      <c r="E1189" s="109">
        <f t="shared" si="58"/>
        <v>1.8863444633999998E-2</v>
      </c>
      <c r="BC1189" s="109">
        <f t="shared" si="56"/>
        <v>1.8863444633999998E-2</v>
      </c>
    </row>
    <row r="1190" spans="1:55" x14ac:dyDescent="0.25">
      <c r="A1190" s="111">
        <v>1185</v>
      </c>
      <c r="B1190">
        <v>1.8774077944E-2</v>
      </c>
      <c r="C1190" s="49">
        <f t="shared" si="57"/>
        <v>2</v>
      </c>
      <c r="D1190" s="111">
        <v>1185</v>
      </c>
      <c r="E1190" s="109">
        <f t="shared" si="58"/>
        <v>1.8774077944E-2</v>
      </c>
      <c r="BC1190" s="109">
        <f t="shared" si="56"/>
        <v>1.8774077944E-2</v>
      </c>
    </row>
    <row r="1191" spans="1:55" x14ac:dyDescent="0.25">
      <c r="A1191" s="111">
        <v>1186</v>
      </c>
      <c r="B1191">
        <v>1.8685125981999999E-2</v>
      </c>
      <c r="C1191" s="49">
        <f t="shared" si="57"/>
        <v>2</v>
      </c>
      <c r="D1191" s="111">
        <v>1186</v>
      </c>
      <c r="E1191" s="109">
        <f t="shared" si="58"/>
        <v>1.8685125981999999E-2</v>
      </c>
      <c r="BC1191" s="109">
        <f t="shared" si="56"/>
        <v>1.8685125981999999E-2</v>
      </c>
    </row>
    <row r="1192" spans="1:55" x14ac:dyDescent="0.25">
      <c r="A1192" s="111">
        <v>1187</v>
      </c>
      <c r="B1192">
        <v>1.8596586905999999E-2</v>
      </c>
      <c r="C1192" s="49">
        <f t="shared" si="57"/>
        <v>2</v>
      </c>
      <c r="D1192" s="111">
        <v>1187</v>
      </c>
      <c r="E1192" s="109">
        <f t="shared" si="58"/>
        <v>1.8596586905999999E-2</v>
      </c>
      <c r="BC1192" s="109">
        <f t="shared" si="56"/>
        <v>1.8596586905999999E-2</v>
      </c>
    </row>
    <row r="1193" spans="1:55" x14ac:dyDescent="0.25">
      <c r="A1193" s="111">
        <v>1188</v>
      </c>
      <c r="B1193">
        <v>1.8508458876E-2</v>
      </c>
      <c r="C1193" s="49">
        <f t="shared" si="57"/>
        <v>2</v>
      </c>
      <c r="D1193" s="111">
        <v>1188</v>
      </c>
      <c r="E1193" s="109">
        <f t="shared" si="58"/>
        <v>1.8508458876E-2</v>
      </c>
      <c r="BC1193" s="109">
        <f t="shared" si="56"/>
        <v>1.8508458876E-2</v>
      </c>
    </row>
    <row r="1194" spans="1:55" x14ac:dyDescent="0.25">
      <c r="A1194" s="111">
        <v>1189</v>
      </c>
      <c r="B1194">
        <v>1.8420740065999999E-2</v>
      </c>
      <c r="C1194" s="49">
        <f t="shared" si="57"/>
        <v>2</v>
      </c>
      <c r="D1194" s="111">
        <v>1189</v>
      </c>
      <c r="E1194" s="109">
        <f t="shared" si="58"/>
        <v>1.8420740065999999E-2</v>
      </c>
      <c r="BC1194" s="109">
        <f t="shared" si="56"/>
        <v>1.8420740065999999E-2</v>
      </c>
    </row>
    <row r="1195" spans="1:55" x14ac:dyDescent="0.25">
      <c r="A1195" s="111">
        <v>1190</v>
      </c>
      <c r="B1195">
        <v>1.8333428651999901E-2</v>
      </c>
      <c r="C1195" s="49">
        <f t="shared" si="57"/>
        <v>2</v>
      </c>
      <c r="D1195" s="111">
        <v>1190</v>
      </c>
      <c r="E1195" s="109">
        <f t="shared" si="58"/>
        <v>1.8333428651999901E-2</v>
      </c>
      <c r="BC1195" s="109">
        <f t="shared" si="56"/>
        <v>1.8333428651999901E-2</v>
      </c>
    </row>
    <row r="1196" spans="1:55" x14ac:dyDescent="0.25">
      <c r="A1196" s="111">
        <v>1191</v>
      </c>
      <c r="B1196">
        <v>1.8246522817999999E-2</v>
      </c>
      <c r="C1196" s="49">
        <f t="shared" si="57"/>
        <v>2</v>
      </c>
      <c r="D1196" s="111">
        <v>1191</v>
      </c>
      <c r="E1196" s="109">
        <f t="shared" si="58"/>
        <v>1.8246522817999999E-2</v>
      </c>
      <c r="BC1196" s="109">
        <f t="shared" si="56"/>
        <v>1.8246522817999999E-2</v>
      </c>
    </row>
    <row r="1197" spans="1:55" x14ac:dyDescent="0.25">
      <c r="A1197" s="111">
        <v>1192</v>
      </c>
      <c r="B1197">
        <v>1.8160020755999901E-2</v>
      </c>
      <c r="C1197" s="49">
        <f t="shared" si="57"/>
        <v>2</v>
      </c>
      <c r="D1197" s="111">
        <v>1192</v>
      </c>
      <c r="E1197" s="109">
        <f t="shared" si="58"/>
        <v>1.8160020755999901E-2</v>
      </c>
      <c r="BC1197" s="109">
        <f t="shared" si="56"/>
        <v>1.8160020755999901E-2</v>
      </c>
    </row>
    <row r="1198" spans="1:55" x14ac:dyDescent="0.25">
      <c r="A1198" s="111">
        <v>1193</v>
      </c>
      <c r="B1198">
        <v>1.8073920667999999E-2</v>
      </c>
      <c r="C1198" s="49">
        <f t="shared" si="57"/>
        <v>2</v>
      </c>
      <c r="D1198" s="111">
        <v>1193</v>
      </c>
      <c r="E1198" s="109">
        <f t="shared" si="58"/>
        <v>1.8073920667999999E-2</v>
      </c>
      <c r="BC1198" s="109">
        <f t="shared" si="56"/>
        <v>1.8073920667999999E-2</v>
      </c>
    </row>
    <row r="1199" spans="1:55" x14ac:dyDescent="0.25">
      <c r="A1199" s="111">
        <v>1194</v>
      </c>
      <c r="B1199">
        <v>1.798822076E-2</v>
      </c>
      <c r="C1199" s="49">
        <f t="shared" si="57"/>
        <v>2</v>
      </c>
      <c r="D1199" s="111">
        <v>1194</v>
      </c>
      <c r="E1199" s="109">
        <f t="shared" si="58"/>
        <v>1.798822076E-2</v>
      </c>
      <c r="BC1199" s="109">
        <f t="shared" si="56"/>
        <v>1.798822076E-2</v>
      </c>
    </row>
    <row r="1200" spans="1:55" x14ac:dyDescent="0.25">
      <c r="A1200" s="111">
        <v>1195</v>
      </c>
      <c r="B1200">
        <v>1.7902919245999901E-2</v>
      </c>
      <c r="C1200" s="49">
        <f t="shared" si="57"/>
        <v>2</v>
      </c>
      <c r="D1200" s="111">
        <v>1195</v>
      </c>
      <c r="E1200" s="109">
        <f t="shared" si="58"/>
        <v>1.7902919245999901E-2</v>
      </c>
      <c r="BC1200" s="109">
        <f t="shared" si="56"/>
        <v>1.7902919245999901E-2</v>
      </c>
    </row>
    <row r="1201" spans="1:55" x14ac:dyDescent="0.25">
      <c r="A1201" s="111">
        <v>1196</v>
      </c>
      <c r="B1201">
        <v>1.7818014348E-2</v>
      </c>
      <c r="C1201" s="49">
        <f t="shared" si="57"/>
        <v>2</v>
      </c>
      <c r="D1201" s="111">
        <v>1196</v>
      </c>
      <c r="E1201" s="109">
        <f t="shared" si="58"/>
        <v>1.7818014348E-2</v>
      </c>
      <c r="BC1201" s="109">
        <f t="shared" si="56"/>
        <v>1.7818014348E-2</v>
      </c>
    </row>
    <row r="1202" spans="1:55" x14ac:dyDescent="0.25">
      <c r="A1202" s="111">
        <v>1197</v>
      </c>
      <c r="B1202">
        <v>1.7733504293999999E-2</v>
      </c>
      <c r="C1202" s="49">
        <f t="shared" si="57"/>
        <v>2</v>
      </c>
      <c r="D1202" s="111">
        <v>1197</v>
      </c>
      <c r="E1202" s="109">
        <f t="shared" si="58"/>
        <v>1.7733504293999999E-2</v>
      </c>
      <c r="BC1202" s="109">
        <f t="shared" si="56"/>
        <v>1.7733504293999999E-2</v>
      </c>
    </row>
    <row r="1203" spans="1:55" x14ac:dyDescent="0.25">
      <c r="A1203" s="111">
        <v>1198</v>
      </c>
      <c r="B1203">
        <v>1.7649387320000001E-2</v>
      </c>
      <c r="C1203" s="49">
        <f t="shared" si="57"/>
        <v>2</v>
      </c>
      <c r="D1203" s="111">
        <v>1198</v>
      </c>
      <c r="E1203" s="109">
        <f t="shared" si="58"/>
        <v>1.7649387320000001E-2</v>
      </c>
      <c r="BC1203" s="109">
        <f t="shared" si="56"/>
        <v>1.7649387320000001E-2</v>
      </c>
    </row>
    <row r="1204" spans="1:55" x14ac:dyDescent="0.25">
      <c r="A1204" s="111">
        <v>1199</v>
      </c>
      <c r="B1204">
        <v>1.756566167E-2</v>
      </c>
      <c r="C1204" s="49">
        <f t="shared" si="57"/>
        <v>2</v>
      </c>
      <c r="D1204" s="111">
        <v>1199</v>
      </c>
      <c r="E1204" s="109">
        <f t="shared" si="58"/>
        <v>1.756566167E-2</v>
      </c>
      <c r="BC1204" s="109">
        <f t="shared" si="56"/>
        <v>1.756566167E-2</v>
      </c>
    </row>
    <row r="1205" spans="1:55" x14ac:dyDescent="0.25">
      <c r="A1205" s="111">
        <v>1200</v>
      </c>
      <c r="B1205">
        <v>1.7482325595999999E-2</v>
      </c>
      <c r="C1205" s="49">
        <f t="shared" si="57"/>
        <v>2</v>
      </c>
      <c r="D1205" s="111">
        <v>1200</v>
      </c>
      <c r="E1205" s="109">
        <f t="shared" si="58"/>
        <v>1.7482325595999999E-2</v>
      </c>
      <c r="BC1205" s="109">
        <f t="shared" si="56"/>
        <v>1.7482325595999999E-2</v>
      </c>
    </row>
    <row r="1206" spans="1:55" x14ac:dyDescent="0.25">
      <c r="A1206" s="111">
        <v>1201</v>
      </c>
      <c r="B1206">
        <v>1.7399377351999999E-2</v>
      </c>
      <c r="C1206" s="49">
        <f t="shared" si="57"/>
        <v>2</v>
      </c>
      <c r="D1206" s="111">
        <v>1201</v>
      </c>
      <c r="E1206" s="109">
        <f t="shared" si="58"/>
        <v>1.7399377351999999E-2</v>
      </c>
      <c r="BC1206" s="109">
        <f t="shared" si="56"/>
        <v>1.7399377351999999E-2</v>
      </c>
    </row>
    <row r="1207" spans="1:55" x14ac:dyDescent="0.25">
      <c r="A1207" s="111">
        <v>1202</v>
      </c>
      <c r="B1207">
        <v>1.7316815204E-2</v>
      </c>
      <c r="C1207" s="49">
        <f t="shared" si="57"/>
        <v>2</v>
      </c>
      <c r="D1207" s="111">
        <v>1202</v>
      </c>
      <c r="E1207" s="109">
        <f t="shared" si="58"/>
        <v>1.7316815204E-2</v>
      </c>
      <c r="BC1207" s="109">
        <f t="shared" si="56"/>
        <v>1.7316815204E-2</v>
      </c>
    </row>
    <row r="1208" spans="1:55" x14ac:dyDescent="0.25">
      <c r="A1208" s="111">
        <v>1203</v>
      </c>
      <c r="B1208">
        <v>1.7234637426E-2</v>
      </c>
      <c r="C1208" s="49">
        <f t="shared" si="57"/>
        <v>2</v>
      </c>
      <c r="D1208" s="111">
        <v>1203</v>
      </c>
      <c r="E1208" s="109">
        <f t="shared" si="58"/>
        <v>1.7234637426E-2</v>
      </c>
      <c r="BC1208" s="109">
        <f t="shared" si="56"/>
        <v>1.7234637426E-2</v>
      </c>
    </row>
    <row r="1209" spans="1:55" x14ac:dyDescent="0.25">
      <c r="A1209" s="111">
        <v>1204</v>
      </c>
      <c r="B1209">
        <v>1.7152842293999999E-2</v>
      </c>
      <c r="C1209" s="49">
        <f t="shared" si="57"/>
        <v>2</v>
      </c>
      <c r="D1209" s="111">
        <v>1204</v>
      </c>
      <c r="E1209" s="109">
        <f t="shared" si="58"/>
        <v>1.7152842293999999E-2</v>
      </c>
      <c r="BC1209" s="109">
        <f t="shared" si="56"/>
        <v>1.7152842293999999E-2</v>
      </c>
    </row>
    <row r="1210" spans="1:55" x14ac:dyDescent="0.25">
      <c r="A1210" s="111">
        <v>1205</v>
      </c>
      <c r="B1210">
        <v>1.7071428095999999E-2</v>
      </c>
      <c r="C1210" s="49">
        <f t="shared" si="57"/>
        <v>2</v>
      </c>
      <c r="D1210" s="111">
        <v>1205</v>
      </c>
      <c r="E1210" s="109">
        <f t="shared" si="58"/>
        <v>1.7071428095999999E-2</v>
      </c>
      <c r="BC1210" s="109">
        <f t="shared" si="56"/>
        <v>1.7071428095999999E-2</v>
      </c>
    </row>
    <row r="1211" spans="1:55" x14ac:dyDescent="0.25">
      <c r="A1211" s="111">
        <v>1206</v>
      </c>
      <c r="B1211">
        <v>1.6990393124000001E-2</v>
      </c>
      <c r="C1211" s="49">
        <f t="shared" si="57"/>
        <v>2</v>
      </c>
      <c r="D1211" s="111">
        <v>1206</v>
      </c>
      <c r="E1211" s="109">
        <f t="shared" si="58"/>
        <v>1.6990393124000001E-2</v>
      </c>
      <c r="BC1211" s="109">
        <f t="shared" si="56"/>
        <v>1.6990393124000001E-2</v>
      </c>
    </row>
    <row r="1212" spans="1:55" x14ac:dyDescent="0.25">
      <c r="A1212" s="111">
        <v>1207</v>
      </c>
      <c r="B1212">
        <v>1.6909735677999999E-2</v>
      </c>
      <c r="C1212" s="49">
        <f t="shared" si="57"/>
        <v>2</v>
      </c>
      <c r="D1212" s="111">
        <v>1207</v>
      </c>
      <c r="E1212" s="109">
        <f t="shared" si="58"/>
        <v>1.6909735677999999E-2</v>
      </c>
      <c r="BC1212" s="109">
        <f t="shared" si="56"/>
        <v>1.6909735677999999E-2</v>
      </c>
    </row>
    <row r="1213" spans="1:55" x14ac:dyDescent="0.25">
      <c r="A1213" s="111">
        <v>1208</v>
      </c>
      <c r="B1213">
        <v>1.68294540639999E-2</v>
      </c>
      <c r="C1213" s="49">
        <f t="shared" si="57"/>
        <v>2</v>
      </c>
      <c r="D1213" s="111">
        <v>1208</v>
      </c>
      <c r="E1213" s="109">
        <f t="shared" si="58"/>
        <v>1.68294540639999E-2</v>
      </c>
      <c r="BC1213" s="109">
        <f t="shared" si="56"/>
        <v>1.68294540639999E-2</v>
      </c>
    </row>
    <row r="1214" spans="1:55" x14ac:dyDescent="0.25">
      <c r="A1214" s="111">
        <v>1209</v>
      </c>
      <c r="B1214">
        <v>1.67495465979999E-2</v>
      </c>
      <c r="C1214" s="49">
        <f t="shared" si="57"/>
        <v>2</v>
      </c>
      <c r="D1214" s="111">
        <v>1209</v>
      </c>
      <c r="E1214" s="109">
        <f t="shared" si="58"/>
        <v>1.67495465979999E-2</v>
      </c>
      <c r="BC1214" s="109">
        <f t="shared" si="56"/>
        <v>1.67495465979999E-2</v>
      </c>
    </row>
    <row r="1215" spans="1:55" x14ac:dyDescent="0.25">
      <c r="A1215" s="111">
        <v>1210</v>
      </c>
      <c r="B1215">
        <v>1.66700116019999E-2</v>
      </c>
      <c r="C1215" s="49">
        <f t="shared" si="57"/>
        <v>2</v>
      </c>
      <c r="D1215" s="111">
        <v>1210</v>
      </c>
      <c r="E1215" s="109">
        <f t="shared" si="58"/>
        <v>1.66700116019999E-2</v>
      </c>
      <c r="BC1215" s="109">
        <f t="shared" si="56"/>
        <v>1.66700116019999E-2</v>
      </c>
    </row>
    <row r="1216" spans="1:55" x14ac:dyDescent="0.25">
      <c r="A1216" s="111">
        <v>1211</v>
      </c>
      <c r="B1216">
        <v>1.65908473999999E-2</v>
      </c>
      <c r="C1216" s="49">
        <f t="shared" si="57"/>
        <v>2</v>
      </c>
      <c r="D1216" s="111">
        <v>1211</v>
      </c>
      <c r="E1216" s="109">
        <f t="shared" si="58"/>
        <v>1.65908473999999E-2</v>
      </c>
      <c r="BC1216" s="109">
        <f t="shared" si="56"/>
        <v>1.65908473999999E-2</v>
      </c>
    </row>
    <row r="1217" spans="1:55" x14ac:dyDescent="0.25">
      <c r="A1217" s="111">
        <v>1212</v>
      </c>
      <c r="B1217">
        <v>1.6512052329999999E-2</v>
      </c>
      <c r="C1217" s="49">
        <f t="shared" si="57"/>
        <v>2</v>
      </c>
      <c r="D1217" s="111">
        <v>1212</v>
      </c>
      <c r="E1217" s="109">
        <f t="shared" si="58"/>
        <v>1.6512052329999999E-2</v>
      </c>
      <c r="BC1217" s="109">
        <f t="shared" si="56"/>
        <v>1.6512052329999999E-2</v>
      </c>
    </row>
    <row r="1218" spans="1:55" x14ac:dyDescent="0.25">
      <c r="A1218" s="111">
        <v>1213</v>
      </c>
      <c r="B1218">
        <v>1.6433624732E-2</v>
      </c>
      <c r="C1218" s="49">
        <f t="shared" si="57"/>
        <v>2</v>
      </c>
      <c r="D1218" s="111">
        <v>1213</v>
      </c>
      <c r="E1218" s="109">
        <f t="shared" si="58"/>
        <v>1.6433624732E-2</v>
      </c>
      <c r="BC1218" s="109">
        <f t="shared" si="56"/>
        <v>1.6433624732E-2</v>
      </c>
    </row>
    <row r="1219" spans="1:55" x14ac:dyDescent="0.25">
      <c r="A1219" s="111">
        <v>1214</v>
      </c>
      <c r="B1219">
        <v>1.6355562954000001E-2</v>
      </c>
      <c r="C1219" s="49">
        <f t="shared" si="57"/>
        <v>2</v>
      </c>
      <c r="D1219" s="111">
        <v>1214</v>
      </c>
      <c r="E1219" s="109">
        <f t="shared" si="58"/>
        <v>1.6355562954000001E-2</v>
      </c>
      <c r="BC1219" s="109">
        <f t="shared" si="56"/>
        <v>1.6355562954000001E-2</v>
      </c>
    </row>
    <row r="1220" spans="1:55" x14ac:dyDescent="0.25">
      <c r="A1220" s="111">
        <v>1215</v>
      </c>
      <c r="B1220">
        <v>1.6277865353999998E-2</v>
      </c>
      <c r="C1220" s="49">
        <f t="shared" si="57"/>
        <v>2</v>
      </c>
      <c r="D1220" s="111">
        <v>1215</v>
      </c>
      <c r="E1220" s="109">
        <f t="shared" si="58"/>
        <v>1.6277865353999998E-2</v>
      </c>
      <c r="BC1220" s="109">
        <f t="shared" si="56"/>
        <v>1.6277865353999998E-2</v>
      </c>
    </row>
    <row r="1221" spans="1:55" x14ac:dyDescent="0.25">
      <c r="A1221" s="111">
        <v>1216</v>
      </c>
      <c r="B1221">
        <v>1.6200530290000001E-2</v>
      </c>
      <c r="C1221" s="49">
        <f t="shared" si="57"/>
        <v>2</v>
      </c>
      <c r="D1221" s="111">
        <v>1216</v>
      </c>
      <c r="E1221" s="109">
        <f t="shared" si="58"/>
        <v>1.6200530290000001E-2</v>
      </c>
      <c r="BC1221" s="109">
        <f t="shared" ref="BC1221:BC1284" si="59">B1221</f>
        <v>1.6200530290000001E-2</v>
      </c>
    </row>
    <row r="1222" spans="1:55" x14ac:dyDescent="0.25">
      <c r="A1222" s="111">
        <v>1217</v>
      </c>
      <c r="B1222">
        <v>1.6123556136E-2</v>
      </c>
      <c r="C1222" s="49">
        <f t="shared" ref="C1222:C1285" si="60">IF(ROW()-$C$4&lt;=$C$2,1,2)</f>
        <v>2</v>
      </c>
      <c r="D1222" s="111">
        <v>1217</v>
      </c>
      <c r="E1222" s="109">
        <f t="shared" ref="E1222:E1285" si="61">B1222</f>
        <v>1.6123556136E-2</v>
      </c>
      <c r="BC1222" s="109">
        <f t="shared" si="59"/>
        <v>1.6123556136E-2</v>
      </c>
    </row>
    <row r="1223" spans="1:55" x14ac:dyDescent="0.25">
      <c r="A1223" s="111">
        <v>1218</v>
      </c>
      <c r="B1223">
        <v>1.6046941264000001E-2</v>
      </c>
      <c r="C1223" s="49">
        <f t="shared" si="60"/>
        <v>2</v>
      </c>
      <c r="D1223" s="111">
        <v>1218</v>
      </c>
      <c r="E1223" s="109">
        <f t="shared" si="61"/>
        <v>1.6046941264000001E-2</v>
      </c>
      <c r="BC1223" s="109">
        <f t="shared" si="59"/>
        <v>1.6046941264000001E-2</v>
      </c>
    </row>
    <row r="1224" spans="1:55" x14ac:dyDescent="0.25">
      <c r="A1224" s="111">
        <v>1219</v>
      </c>
      <c r="B1224">
        <v>1.5970684058E-2</v>
      </c>
      <c r="C1224" s="49">
        <f t="shared" si="60"/>
        <v>2</v>
      </c>
      <c r="D1224" s="111">
        <v>1219</v>
      </c>
      <c r="E1224" s="109">
        <f t="shared" si="61"/>
        <v>1.5970684058E-2</v>
      </c>
      <c r="BC1224" s="109">
        <f t="shared" si="59"/>
        <v>1.5970684058E-2</v>
      </c>
    </row>
    <row r="1225" spans="1:55" x14ac:dyDescent="0.25">
      <c r="A1225" s="111">
        <v>1220</v>
      </c>
      <c r="B1225">
        <v>1.5894782907999901E-2</v>
      </c>
      <c r="C1225" s="49">
        <f t="shared" si="60"/>
        <v>2</v>
      </c>
      <c r="D1225" s="111">
        <v>1220</v>
      </c>
      <c r="E1225" s="109">
        <f t="shared" si="61"/>
        <v>1.5894782907999901E-2</v>
      </c>
      <c r="BC1225" s="109">
        <f t="shared" si="59"/>
        <v>1.5894782907999901E-2</v>
      </c>
    </row>
    <row r="1226" spans="1:55" x14ac:dyDescent="0.25">
      <c r="A1226" s="111">
        <v>1221</v>
      </c>
      <c r="B1226">
        <v>1.5819236205999999E-2</v>
      </c>
      <c r="C1226" s="49">
        <f t="shared" si="60"/>
        <v>2</v>
      </c>
      <c r="D1226" s="111">
        <v>1221</v>
      </c>
      <c r="E1226" s="109">
        <f t="shared" si="61"/>
        <v>1.5819236205999999E-2</v>
      </c>
      <c r="BC1226" s="109">
        <f t="shared" si="59"/>
        <v>1.5819236205999999E-2</v>
      </c>
    </row>
    <row r="1227" spans="1:55" x14ac:dyDescent="0.25">
      <c r="A1227" s="111">
        <v>1222</v>
      </c>
      <c r="B1227">
        <v>1.5744042359999998E-2</v>
      </c>
      <c r="C1227" s="49">
        <f t="shared" si="60"/>
        <v>2</v>
      </c>
      <c r="D1227" s="111">
        <v>1222</v>
      </c>
      <c r="E1227" s="109">
        <f t="shared" si="61"/>
        <v>1.5744042359999998E-2</v>
      </c>
      <c r="BC1227" s="109">
        <f t="shared" si="59"/>
        <v>1.5744042359999998E-2</v>
      </c>
    </row>
    <row r="1228" spans="1:55" x14ac:dyDescent="0.25">
      <c r="A1228" s="111">
        <v>1223</v>
      </c>
      <c r="B1228">
        <v>1.5669199775999999E-2</v>
      </c>
      <c r="C1228" s="49">
        <f t="shared" si="60"/>
        <v>2</v>
      </c>
      <c r="D1228" s="111">
        <v>1223</v>
      </c>
      <c r="E1228" s="109">
        <f t="shared" si="61"/>
        <v>1.5669199775999999E-2</v>
      </c>
      <c r="BC1228" s="109">
        <f t="shared" si="59"/>
        <v>1.5669199775999999E-2</v>
      </c>
    </row>
    <row r="1229" spans="1:55" x14ac:dyDescent="0.25">
      <c r="A1229" s="111">
        <v>1224</v>
      </c>
      <c r="B1229">
        <v>1.55947068699999E-2</v>
      </c>
      <c r="C1229" s="49">
        <f t="shared" si="60"/>
        <v>2</v>
      </c>
      <c r="D1229" s="111">
        <v>1224</v>
      </c>
      <c r="E1229" s="109">
        <f t="shared" si="61"/>
        <v>1.55947068699999E-2</v>
      </c>
      <c r="BC1229" s="109">
        <f t="shared" si="59"/>
        <v>1.55947068699999E-2</v>
      </c>
    </row>
    <row r="1230" spans="1:55" x14ac:dyDescent="0.25">
      <c r="A1230" s="111">
        <v>1225</v>
      </c>
      <c r="B1230">
        <v>1.5520562064E-2</v>
      </c>
      <c r="C1230" s="49">
        <f t="shared" si="60"/>
        <v>2</v>
      </c>
      <c r="D1230" s="111">
        <v>1225</v>
      </c>
      <c r="E1230" s="109">
        <f t="shared" si="61"/>
        <v>1.5520562064E-2</v>
      </c>
      <c r="BC1230" s="109">
        <f t="shared" si="59"/>
        <v>1.5520562064E-2</v>
      </c>
    </row>
    <row r="1231" spans="1:55" x14ac:dyDescent="0.25">
      <c r="A1231" s="111">
        <v>1226</v>
      </c>
      <c r="B1231">
        <v>1.544676379E-2</v>
      </c>
      <c r="C1231" s="49">
        <f t="shared" si="60"/>
        <v>2</v>
      </c>
      <c r="D1231" s="111">
        <v>1226</v>
      </c>
      <c r="E1231" s="109">
        <f t="shared" si="61"/>
        <v>1.544676379E-2</v>
      </c>
      <c r="BC1231" s="109">
        <f t="shared" si="59"/>
        <v>1.544676379E-2</v>
      </c>
    </row>
    <row r="1232" spans="1:55" x14ac:dyDescent="0.25">
      <c r="A1232" s="111">
        <v>1227</v>
      </c>
      <c r="B1232">
        <v>1.5373310479999999E-2</v>
      </c>
      <c r="C1232" s="49">
        <f t="shared" si="60"/>
        <v>2</v>
      </c>
      <c r="D1232" s="111">
        <v>1227</v>
      </c>
      <c r="E1232" s="109">
        <f t="shared" si="61"/>
        <v>1.5373310479999999E-2</v>
      </c>
      <c r="BC1232" s="109">
        <f t="shared" si="59"/>
        <v>1.5373310479999999E-2</v>
      </c>
    </row>
    <row r="1233" spans="1:55" x14ac:dyDescent="0.25">
      <c r="A1233" s="111">
        <v>1228</v>
      </c>
      <c r="B1233">
        <v>1.5300200579999999E-2</v>
      </c>
      <c r="C1233" s="49">
        <f t="shared" si="60"/>
        <v>2</v>
      </c>
      <c r="D1233" s="111">
        <v>1228</v>
      </c>
      <c r="E1233" s="109">
        <f t="shared" si="61"/>
        <v>1.5300200579999999E-2</v>
      </c>
      <c r="BC1233" s="109">
        <f t="shared" si="59"/>
        <v>1.5300200579999999E-2</v>
      </c>
    </row>
    <row r="1234" spans="1:55" x14ac:dyDescent="0.25">
      <c r="A1234" s="111">
        <v>1229</v>
      </c>
      <c r="B1234">
        <v>1.5227432534E-2</v>
      </c>
      <c r="C1234" s="49">
        <f t="shared" si="60"/>
        <v>2</v>
      </c>
      <c r="D1234" s="111">
        <v>1229</v>
      </c>
      <c r="E1234" s="109">
        <f t="shared" si="61"/>
        <v>1.5227432534E-2</v>
      </c>
      <c r="BC1234" s="109">
        <f t="shared" si="59"/>
        <v>1.5227432534E-2</v>
      </c>
    </row>
    <row r="1235" spans="1:55" x14ac:dyDescent="0.25">
      <c r="A1235" s="111">
        <v>1230</v>
      </c>
      <c r="B1235">
        <v>1.51550048019999E-2</v>
      </c>
      <c r="C1235" s="49">
        <f t="shared" si="60"/>
        <v>2</v>
      </c>
      <c r="D1235" s="111">
        <v>1230</v>
      </c>
      <c r="E1235" s="109">
        <f t="shared" si="61"/>
        <v>1.51550048019999E-2</v>
      </c>
      <c r="BC1235" s="109">
        <f t="shared" si="59"/>
        <v>1.51550048019999E-2</v>
      </c>
    </row>
    <row r="1236" spans="1:55" x14ac:dyDescent="0.25">
      <c r="A1236" s="111">
        <v>1231</v>
      </c>
      <c r="B1236">
        <v>1.5082915841999899E-2</v>
      </c>
      <c r="C1236" s="49">
        <f t="shared" si="60"/>
        <v>2</v>
      </c>
      <c r="D1236" s="111">
        <v>1231</v>
      </c>
      <c r="E1236" s="109">
        <f t="shared" si="61"/>
        <v>1.5082915841999899E-2</v>
      </c>
      <c r="BC1236" s="109">
        <f t="shared" si="59"/>
        <v>1.5082915841999899E-2</v>
      </c>
    </row>
    <row r="1237" spans="1:55" x14ac:dyDescent="0.25">
      <c r="A1237" s="111">
        <v>1232</v>
      </c>
      <c r="B1237">
        <v>1.5011164124E-2</v>
      </c>
      <c r="C1237" s="49">
        <f t="shared" si="60"/>
        <v>2</v>
      </c>
      <c r="D1237" s="111">
        <v>1232</v>
      </c>
      <c r="E1237" s="109">
        <f t="shared" si="61"/>
        <v>1.5011164124E-2</v>
      </c>
      <c r="BC1237" s="109">
        <f t="shared" si="59"/>
        <v>1.5011164124E-2</v>
      </c>
    </row>
    <row r="1238" spans="1:55" x14ac:dyDescent="0.25">
      <c r="A1238" s="111">
        <v>1233</v>
      </c>
      <c r="B1238">
        <v>1.4939748122E-2</v>
      </c>
      <c r="C1238" s="49">
        <f t="shared" si="60"/>
        <v>2</v>
      </c>
      <c r="D1238" s="111">
        <v>1233</v>
      </c>
      <c r="E1238" s="109">
        <f t="shared" si="61"/>
        <v>1.4939748122E-2</v>
      </c>
      <c r="BC1238" s="109">
        <f t="shared" si="59"/>
        <v>1.4939748122E-2</v>
      </c>
    </row>
    <row r="1239" spans="1:55" x14ac:dyDescent="0.25">
      <c r="A1239" s="111">
        <v>1234</v>
      </c>
      <c r="B1239">
        <v>1.48686663179999E-2</v>
      </c>
      <c r="C1239" s="49">
        <f t="shared" si="60"/>
        <v>2</v>
      </c>
      <c r="D1239" s="111">
        <v>1234</v>
      </c>
      <c r="E1239" s="109">
        <f t="shared" si="61"/>
        <v>1.48686663179999E-2</v>
      </c>
      <c r="BC1239" s="109">
        <f t="shared" si="59"/>
        <v>1.48686663179999E-2</v>
      </c>
    </row>
    <row r="1240" spans="1:55" x14ac:dyDescent="0.25">
      <c r="A1240" s="111">
        <v>1235</v>
      </c>
      <c r="B1240">
        <v>1.47979171979999E-2</v>
      </c>
      <c r="C1240" s="49">
        <f t="shared" si="60"/>
        <v>2</v>
      </c>
      <c r="D1240" s="111">
        <v>1235</v>
      </c>
      <c r="E1240" s="109">
        <f t="shared" si="61"/>
        <v>1.47979171979999E-2</v>
      </c>
      <c r="BC1240" s="109">
        <f t="shared" si="59"/>
        <v>1.47979171979999E-2</v>
      </c>
    </row>
    <row r="1241" spans="1:55" x14ac:dyDescent="0.25">
      <c r="A1241" s="111">
        <v>1236</v>
      </c>
      <c r="B1241">
        <v>1.4727499256000001E-2</v>
      </c>
      <c r="C1241" s="49">
        <f t="shared" si="60"/>
        <v>2</v>
      </c>
      <c r="D1241" s="111">
        <v>1236</v>
      </c>
      <c r="E1241" s="109">
        <f t="shared" si="61"/>
        <v>1.4727499256000001E-2</v>
      </c>
      <c r="BC1241" s="109">
        <f t="shared" si="59"/>
        <v>1.4727499256000001E-2</v>
      </c>
    </row>
    <row r="1242" spans="1:55" x14ac:dyDescent="0.25">
      <c r="A1242" s="111">
        <v>1237</v>
      </c>
      <c r="B1242">
        <v>1.46574109919999E-2</v>
      </c>
      <c r="C1242" s="49">
        <f t="shared" si="60"/>
        <v>2</v>
      </c>
      <c r="D1242" s="111">
        <v>1237</v>
      </c>
      <c r="E1242" s="109">
        <f t="shared" si="61"/>
        <v>1.46574109919999E-2</v>
      </c>
      <c r="BC1242" s="109">
        <f t="shared" si="59"/>
        <v>1.46574109919999E-2</v>
      </c>
    </row>
    <row r="1243" spans="1:55" x14ac:dyDescent="0.25">
      <c r="A1243" s="111">
        <v>1238</v>
      </c>
      <c r="B1243">
        <v>1.4587650914E-2</v>
      </c>
      <c r="C1243" s="49">
        <f t="shared" si="60"/>
        <v>2</v>
      </c>
      <c r="D1243" s="111">
        <v>1238</v>
      </c>
      <c r="E1243" s="109">
        <f t="shared" si="61"/>
        <v>1.4587650914E-2</v>
      </c>
      <c r="BC1243" s="109">
        <f t="shared" si="59"/>
        <v>1.4587650914E-2</v>
      </c>
    </row>
    <row r="1244" spans="1:55" x14ac:dyDescent="0.25">
      <c r="A1244" s="111">
        <v>1239</v>
      </c>
      <c r="B1244">
        <v>1.4518217532E-2</v>
      </c>
      <c r="C1244" s="49">
        <f t="shared" si="60"/>
        <v>2</v>
      </c>
      <c r="D1244" s="111">
        <v>1239</v>
      </c>
      <c r="E1244" s="109">
        <f t="shared" si="61"/>
        <v>1.4518217532E-2</v>
      </c>
      <c r="BC1244" s="109">
        <f t="shared" si="59"/>
        <v>1.4518217532E-2</v>
      </c>
    </row>
    <row r="1245" spans="1:55" x14ac:dyDescent="0.25">
      <c r="A1245" s="111">
        <v>1240</v>
      </c>
      <c r="B1245">
        <v>1.44491093679999E-2</v>
      </c>
      <c r="C1245" s="49">
        <f t="shared" si="60"/>
        <v>2</v>
      </c>
      <c r="D1245" s="111">
        <v>1240</v>
      </c>
      <c r="E1245" s="109">
        <f t="shared" si="61"/>
        <v>1.44491093679999E-2</v>
      </c>
      <c r="BC1245" s="109">
        <f t="shared" si="59"/>
        <v>1.44491093679999E-2</v>
      </c>
    </row>
    <row r="1246" spans="1:55" x14ac:dyDescent="0.25">
      <c r="A1246" s="111">
        <v>1241</v>
      </c>
      <c r="B1246">
        <v>1.4380324944E-2</v>
      </c>
      <c r="C1246" s="49">
        <f t="shared" si="60"/>
        <v>2</v>
      </c>
      <c r="D1246" s="111">
        <v>1241</v>
      </c>
      <c r="E1246" s="109">
        <f t="shared" si="61"/>
        <v>1.4380324944E-2</v>
      </c>
      <c r="BC1246" s="109">
        <f t="shared" si="59"/>
        <v>1.4380324944E-2</v>
      </c>
    </row>
    <row r="1247" spans="1:55" x14ac:dyDescent="0.25">
      <c r="A1247" s="111">
        <v>1242</v>
      </c>
      <c r="B1247">
        <v>1.4311862793999999E-2</v>
      </c>
      <c r="C1247" s="49">
        <f t="shared" si="60"/>
        <v>2</v>
      </c>
      <c r="D1247" s="111">
        <v>1242</v>
      </c>
      <c r="E1247" s="109">
        <f t="shared" si="61"/>
        <v>1.4311862793999999E-2</v>
      </c>
      <c r="BC1247" s="109">
        <f t="shared" si="59"/>
        <v>1.4311862793999999E-2</v>
      </c>
    </row>
    <row r="1248" spans="1:55" x14ac:dyDescent="0.25">
      <c r="A1248" s="111">
        <v>1243</v>
      </c>
      <c r="B1248">
        <v>1.4243721453999899E-2</v>
      </c>
      <c r="C1248" s="49">
        <f t="shared" si="60"/>
        <v>2</v>
      </c>
      <c r="D1248" s="111">
        <v>1243</v>
      </c>
      <c r="E1248" s="109">
        <f t="shared" si="61"/>
        <v>1.4243721453999899E-2</v>
      </c>
      <c r="BC1248" s="109">
        <f t="shared" si="59"/>
        <v>1.4243721453999899E-2</v>
      </c>
    </row>
    <row r="1249" spans="1:55" x14ac:dyDescent="0.25">
      <c r="A1249" s="111">
        <v>1244</v>
      </c>
      <c r="B1249">
        <v>1.4175899469999999E-2</v>
      </c>
      <c r="C1249" s="49">
        <f t="shared" si="60"/>
        <v>2</v>
      </c>
      <c r="D1249" s="111">
        <v>1244</v>
      </c>
      <c r="E1249" s="109">
        <f t="shared" si="61"/>
        <v>1.4175899469999999E-2</v>
      </c>
      <c r="BC1249" s="109">
        <f t="shared" si="59"/>
        <v>1.4175899469999999E-2</v>
      </c>
    </row>
    <row r="1250" spans="1:55" x14ac:dyDescent="0.25">
      <c r="A1250" s="111">
        <v>1245</v>
      </c>
      <c r="B1250">
        <v>1.41083953899999E-2</v>
      </c>
      <c r="C1250" s="49">
        <f t="shared" si="60"/>
        <v>2</v>
      </c>
      <c r="D1250" s="111">
        <v>1245</v>
      </c>
      <c r="E1250" s="109">
        <f t="shared" si="61"/>
        <v>1.41083953899999E-2</v>
      </c>
      <c r="BC1250" s="109">
        <f t="shared" si="59"/>
        <v>1.41083953899999E-2</v>
      </c>
    </row>
    <row r="1251" spans="1:55" x14ac:dyDescent="0.25">
      <c r="A1251" s="111">
        <v>1246</v>
      </c>
      <c r="B1251">
        <v>1.40412077719999E-2</v>
      </c>
      <c r="C1251" s="49">
        <f t="shared" si="60"/>
        <v>2</v>
      </c>
      <c r="D1251" s="111">
        <v>1246</v>
      </c>
      <c r="E1251" s="109">
        <f t="shared" si="61"/>
        <v>1.40412077719999E-2</v>
      </c>
      <c r="BC1251" s="109">
        <f t="shared" si="59"/>
        <v>1.40412077719999E-2</v>
      </c>
    </row>
    <row r="1252" spans="1:55" x14ac:dyDescent="0.25">
      <c r="A1252" s="111">
        <v>1247</v>
      </c>
      <c r="B1252">
        <v>1.39743351759999E-2</v>
      </c>
      <c r="C1252" s="49">
        <f t="shared" si="60"/>
        <v>2</v>
      </c>
      <c r="D1252" s="111">
        <v>1247</v>
      </c>
      <c r="E1252" s="109">
        <f t="shared" si="61"/>
        <v>1.39743351759999E-2</v>
      </c>
      <c r="BC1252" s="109">
        <f t="shared" si="59"/>
        <v>1.39743351759999E-2</v>
      </c>
    </row>
    <row r="1253" spans="1:55" x14ac:dyDescent="0.25">
      <c r="A1253" s="111">
        <v>1248</v>
      </c>
      <c r="B1253">
        <v>1.3907776171999999E-2</v>
      </c>
      <c r="C1253" s="49">
        <f t="shared" si="60"/>
        <v>2</v>
      </c>
      <c r="D1253" s="111">
        <v>1248</v>
      </c>
      <c r="E1253" s="109">
        <f t="shared" si="61"/>
        <v>1.3907776171999999E-2</v>
      </c>
      <c r="BC1253" s="109">
        <f t="shared" si="59"/>
        <v>1.3907776171999999E-2</v>
      </c>
    </row>
    <row r="1254" spans="1:55" x14ac:dyDescent="0.25">
      <c r="A1254" s="111">
        <v>1249</v>
      </c>
      <c r="B1254">
        <v>1.3841529333999901E-2</v>
      </c>
      <c r="C1254" s="49">
        <f t="shared" si="60"/>
        <v>2</v>
      </c>
      <c r="D1254" s="111">
        <v>1249</v>
      </c>
      <c r="E1254" s="109">
        <f t="shared" si="61"/>
        <v>1.3841529333999901E-2</v>
      </c>
      <c r="BC1254" s="109">
        <f t="shared" si="59"/>
        <v>1.3841529333999901E-2</v>
      </c>
    </row>
    <row r="1255" spans="1:55" x14ac:dyDescent="0.25">
      <c r="A1255" s="111">
        <v>1250</v>
      </c>
      <c r="B1255">
        <v>1.3775593243999899E-2</v>
      </c>
      <c r="C1255" s="49">
        <f t="shared" si="60"/>
        <v>2</v>
      </c>
      <c r="D1255" s="111">
        <v>1250</v>
      </c>
      <c r="E1255" s="109">
        <f t="shared" si="61"/>
        <v>1.3775593243999899E-2</v>
      </c>
      <c r="BC1255" s="109">
        <f t="shared" si="59"/>
        <v>1.3775593243999899E-2</v>
      </c>
    </row>
    <row r="1256" spans="1:55" x14ac:dyDescent="0.25">
      <c r="A1256" s="111">
        <v>1251</v>
      </c>
      <c r="B1256">
        <v>1.3709966485999999E-2</v>
      </c>
      <c r="C1256" s="49">
        <f t="shared" si="60"/>
        <v>2</v>
      </c>
      <c r="D1256" s="111">
        <v>1251</v>
      </c>
      <c r="E1256" s="109">
        <f t="shared" si="61"/>
        <v>1.3709966485999999E-2</v>
      </c>
      <c r="BC1256" s="109">
        <f t="shared" si="59"/>
        <v>1.3709966485999999E-2</v>
      </c>
    </row>
    <row r="1257" spans="1:55" x14ac:dyDescent="0.25">
      <c r="A1257" s="111">
        <v>1252</v>
      </c>
      <c r="B1257">
        <v>1.3644647653999999E-2</v>
      </c>
      <c r="C1257" s="49">
        <f t="shared" si="60"/>
        <v>2</v>
      </c>
      <c r="D1257" s="111">
        <v>1252</v>
      </c>
      <c r="E1257" s="109">
        <f t="shared" si="61"/>
        <v>1.3644647653999999E-2</v>
      </c>
      <c r="BC1257" s="109">
        <f t="shared" si="59"/>
        <v>1.3644647653999999E-2</v>
      </c>
    </row>
    <row r="1258" spans="1:55" x14ac:dyDescent="0.25">
      <c r="A1258" s="111">
        <v>1253</v>
      </c>
      <c r="B1258">
        <v>1.3579635348E-2</v>
      </c>
      <c r="C1258" s="49">
        <f t="shared" si="60"/>
        <v>2</v>
      </c>
      <c r="D1258" s="111">
        <v>1253</v>
      </c>
      <c r="E1258" s="109">
        <f t="shared" si="61"/>
        <v>1.3579635348E-2</v>
      </c>
      <c r="BC1258" s="109">
        <f t="shared" si="59"/>
        <v>1.3579635348E-2</v>
      </c>
    </row>
    <row r="1259" spans="1:55" x14ac:dyDescent="0.25">
      <c r="A1259" s="111">
        <v>1254</v>
      </c>
      <c r="B1259">
        <v>1.3514928169999999E-2</v>
      </c>
      <c r="C1259" s="49">
        <f t="shared" si="60"/>
        <v>2</v>
      </c>
      <c r="D1259" s="111">
        <v>1254</v>
      </c>
      <c r="E1259" s="109">
        <f t="shared" si="61"/>
        <v>1.3514928169999999E-2</v>
      </c>
      <c r="BC1259" s="109">
        <f t="shared" si="59"/>
        <v>1.3514928169999999E-2</v>
      </c>
    </row>
    <row r="1260" spans="1:55" x14ac:dyDescent="0.25">
      <c r="A1260" s="111">
        <v>1255</v>
      </c>
      <c r="B1260">
        <v>1.345052473E-2</v>
      </c>
      <c r="C1260" s="49">
        <f t="shared" si="60"/>
        <v>2</v>
      </c>
      <c r="D1260" s="111">
        <v>1255</v>
      </c>
      <c r="E1260" s="109">
        <f t="shared" si="61"/>
        <v>1.345052473E-2</v>
      </c>
      <c r="BC1260" s="109">
        <f t="shared" si="59"/>
        <v>1.345052473E-2</v>
      </c>
    </row>
    <row r="1261" spans="1:55" x14ac:dyDescent="0.25">
      <c r="A1261" s="111">
        <v>1256</v>
      </c>
      <c r="B1261">
        <v>1.33864236479999E-2</v>
      </c>
      <c r="C1261" s="49">
        <f t="shared" si="60"/>
        <v>2</v>
      </c>
      <c r="D1261" s="111">
        <v>1256</v>
      </c>
      <c r="E1261" s="109">
        <f t="shared" si="61"/>
        <v>1.33864236479999E-2</v>
      </c>
      <c r="BC1261" s="109">
        <f t="shared" si="59"/>
        <v>1.33864236479999E-2</v>
      </c>
    </row>
    <row r="1262" spans="1:55" x14ac:dyDescent="0.25">
      <c r="A1262" s="111">
        <v>1257</v>
      </c>
      <c r="B1262">
        <v>1.3322623544E-2</v>
      </c>
      <c r="C1262" s="49">
        <f t="shared" si="60"/>
        <v>2</v>
      </c>
      <c r="D1262" s="111">
        <v>1257</v>
      </c>
      <c r="E1262" s="109">
        <f t="shared" si="61"/>
        <v>1.3322623544E-2</v>
      </c>
      <c r="BC1262" s="109">
        <f t="shared" si="59"/>
        <v>1.3322623544E-2</v>
      </c>
    </row>
    <row r="1263" spans="1:55" x14ac:dyDescent="0.25">
      <c r="A1263" s="111">
        <v>1258</v>
      </c>
      <c r="B1263">
        <v>1.3259123046E-2</v>
      </c>
      <c r="C1263" s="49">
        <f t="shared" si="60"/>
        <v>2</v>
      </c>
      <c r="D1263" s="111">
        <v>1258</v>
      </c>
      <c r="E1263" s="109">
        <f t="shared" si="61"/>
        <v>1.3259123046E-2</v>
      </c>
      <c r="BC1263" s="109">
        <f t="shared" si="59"/>
        <v>1.3259123046E-2</v>
      </c>
    </row>
    <row r="1264" spans="1:55" x14ac:dyDescent="0.25">
      <c r="A1264" s="111">
        <v>1259</v>
      </c>
      <c r="B1264">
        <v>1.3195920789999999E-2</v>
      </c>
      <c r="C1264" s="49">
        <f t="shared" si="60"/>
        <v>2</v>
      </c>
      <c r="D1264" s="111">
        <v>1259</v>
      </c>
      <c r="E1264" s="109">
        <f t="shared" si="61"/>
        <v>1.3195920789999999E-2</v>
      </c>
      <c r="BC1264" s="109">
        <f t="shared" si="59"/>
        <v>1.3195920789999999E-2</v>
      </c>
    </row>
    <row r="1265" spans="1:55" x14ac:dyDescent="0.25">
      <c r="A1265" s="111">
        <v>1260</v>
      </c>
      <c r="B1265">
        <v>1.31330154139999E-2</v>
      </c>
      <c r="C1265" s="49">
        <f t="shared" si="60"/>
        <v>2</v>
      </c>
      <c r="D1265" s="111">
        <v>1260</v>
      </c>
      <c r="E1265" s="109">
        <f t="shared" si="61"/>
        <v>1.31330154139999E-2</v>
      </c>
      <c r="BC1265" s="109">
        <f t="shared" si="59"/>
        <v>1.31330154139999E-2</v>
      </c>
    </row>
    <row r="1266" spans="1:55" x14ac:dyDescent="0.25">
      <c r="A1266" s="111">
        <v>1261</v>
      </c>
      <c r="B1266">
        <v>1.30704055659999E-2</v>
      </c>
      <c r="C1266" s="49">
        <f t="shared" si="60"/>
        <v>2</v>
      </c>
      <c r="D1266" s="111">
        <v>1261</v>
      </c>
      <c r="E1266" s="109">
        <f t="shared" si="61"/>
        <v>1.30704055659999E-2</v>
      </c>
      <c r="BC1266" s="109">
        <f t="shared" si="59"/>
        <v>1.30704055659999E-2</v>
      </c>
    </row>
    <row r="1267" spans="1:55" x14ac:dyDescent="0.25">
      <c r="A1267" s="111">
        <v>1262</v>
      </c>
      <c r="B1267">
        <v>1.3008089893999999E-2</v>
      </c>
      <c r="C1267" s="49">
        <f t="shared" si="60"/>
        <v>2</v>
      </c>
      <c r="D1267" s="111">
        <v>1262</v>
      </c>
      <c r="E1267" s="109">
        <f t="shared" si="61"/>
        <v>1.3008089893999999E-2</v>
      </c>
      <c r="BC1267" s="109">
        <f t="shared" si="59"/>
        <v>1.3008089893999999E-2</v>
      </c>
    </row>
    <row r="1268" spans="1:55" x14ac:dyDescent="0.25">
      <c r="A1268" s="111">
        <v>1263</v>
      </c>
      <c r="B1268">
        <v>1.2946067057999999E-2</v>
      </c>
      <c r="C1268" s="49">
        <f t="shared" si="60"/>
        <v>2</v>
      </c>
      <c r="D1268" s="111">
        <v>1263</v>
      </c>
      <c r="E1268" s="109">
        <f t="shared" si="61"/>
        <v>1.2946067057999999E-2</v>
      </c>
      <c r="BC1268" s="109">
        <f t="shared" si="59"/>
        <v>1.2946067057999999E-2</v>
      </c>
    </row>
    <row r="1269" spans="1:55" x14ac:dyDescent="0.25">
      <c r="A1269" s="111">
        <v>1264</v>
      </c>
      <c r="B1269">
        <v>1.2884335721999899E-2</v>
      </c>
      <c r="C1269" s="49">
        <f t="shared" si="60"/>
        <v>2</v>
      </c>
      <c r="D1269" s="111">
        <v>1264</v>
      </c>
      <c r="E1269" s="109">
        <f t="shared" si="61"/>
        <v>1.2884335721999899E-2</v>
      </c>
      <c r="BC1269" s="109">
        <f t="shared" si="59"/>
        <v>1.2884335721999899E-2</v>
      </c>
    </row>
    <row r="1270" spans="1:55" x14ac:dyDescent="0.25">
      <c r="A1270" s="111">
        <v>1265</v>
      </c>
      <c r="B1270">
        <v>1.2822894551999999E-2</v>
      </c>
      <c r="C1270" s="49">
        <f t="shared" si="60"/>
        <v>2</v>
      </c>
      <c r="D1270" s="111">
        <v>1265</v>
      </c>
      <c r="E1270" s="109">
        <f t="shared" si="61"/>
        <v>1.2822894551999999E-2</v>
      </c>
      <c r="BC1270" s="109">
        <f t="shared" si="59"/>
        <v>1.2822894551999999E-2</v>
      </c>
    </row>
    <row r="1271" spans="1:55" x14ac:dyDescent="0.25">
      <c r="A1271" s="111">
        <v>1266</v>
      </c>
      <c r="B1271">
        <v>1.2761742224E-2</v>
      </c>
      <c r="C1271" s="49">
        <f t="shared" si="60"/>
        <v>2</v>
      </c>
      <c r="D1271" s="111">
        <v>1266</v>
      </c>
      <c r="E1271" s="109">
        <f t="shared" si="61"/>
        <v>1.2761742224E-2</v>
      </c>
      <c r="BC1271" s="109">
        <f t="shared" si="59"/>
        <v>1.2761742224E-2</v>
      </c>
    </row>
    <row r="1272" spans="1:55" x14ac:dyDescent="0.25">
      <c r="A1272" s="111">
        <v>1267</v>
      </c>
      <c r="B1272">
        <v>1.27008774199999E-2</v>
      </c>
      <c r="C1272" s="49">
        <f t="shared" si="60"/>
        <v>2</v>
      </c>
      <c r="D1272" s="111">
        <v>1267</v>
      </c>
      <c r="E1272" s="109">
        <f t="shared" si="61"/>
        <v>1.27008774199999E-2</v>
      </c>
      <c r="BC1272" s="109">
        <f t="shared" si="59"/>
        <v>1.27008774199999E-2</v>
      </c>
    </row>
    <row r="1273" spans="1:55" x14ac:dyDescent="0.25">
      <c r="A1273" s="111">
        <v>1268</v>
      </c>
      <c r="B1273">
        <v>1.26402988219999E-2</v>
      </c>
      <c r="C1273" s="49">
        <f t="shared" si="60"/>
        <v>2</v>
      </c>
      <c r="D1273" s="111">
        <v>1268</v>
      </c>
      <c r="E1273" s="109">
        <f t="shared" si="61"/>
        <v>1.26402988219999E-2</v>
      </c>
      <c r="BC1273" s="109">
        <f t="shared" si="59"/>
        <v>1.26402988219999E-2</v>
      </c>
    </row>
    <row r="1274" spans="1:55" x14ac:dyDescent="0.25">
      <c r="A1274" s="111">
        <v>1269</v>
      </c>
      <c r="B1274">
        <v>1.25800051259999E-2</v>
      </c>
      <c r="C1274" s="49">
        <f t="shared" si="60"/>
        <v>2</v>
      </c>
      <c r="D1274" s="111">
        <v>1269</v>
      </c>
      <c r="E1274" s="109">
        <f t="shared" si="61"/>
        <v>1.25800051259999E-2</v>
      </c>
      <c r="BC1274" s="109">
        <f t="shared" si="59"/>
        <v>1.25800051259999E-2</v>
      </c>
    </row>
    <row r="1275" spans="1:55" x14ac:dyDescent="0.25">
      <c r="A1275" s="111">
        <v>1270</v>
      </c>
      <c r="B1275">
        <v>1.2519995026E-2</v>
      </c>
      <c r="C1275" s="49">
        <f t="shared" si="60"/>
        <v>2</v>
      </c>
      <c r="D1275" s="111">
        <v>1270</v>
      </c>
      <c r="E1275" s="109">
        <f t="shared" si="61"/>
        <v>1.2519995026E-2</v>
      </c>
      <c r="BC1275" s="109">
        <f t="shared" si="59"/>
        <v>1.2519995026E-2</v>
      </c>
    </row>
    <row r="1276" spans="1:55" x14ac:dyDescent="0.25">
      <c r="A1276" s="111">
        <v>1271</v>
      </c>
      <c r="B1276">
        <v>1.24602672259999E-2</v>
      </c>
      <c r="C1276" s="49">
        <f t="shared" si="60"/>
        <v>2</v>
      </c>
      <c r="D1276" s="111">
        <v>1271</v>
      </c>
      <c r="E1276" s="109">
        <f t="shared" si="61"/>
        <v>1.24602672259999E-2</v>
      </c>
      <c r="BC1276" s="109">
        <f t="shared" si="59"/>
        <v>1.24602672259999E-2</v>
      </c>
    </row>
    <row r="1277" spans="1:55" x14ac:dyDescent="0.25">
      <c r="A1277" s="111">
        <v>1272</v>
      </c>
      <c r="B1277">
        <v>1.24008204339999E-2</v>
      </c>
      <c r="C1277" s="49">
        <f t="shared" si="60"/>
        <v>2</v>
      </c>
      <c r="D1277" s="111">
        <v>1272</v>
      </c>
      <c r="E1277" s="109">
        <f t="shared" si="61"/>
        <v>1.24008204339999E-2</v>
      </c>
      <c r="BC1277" s="109">
        <f t="shared" si="59"/>
        <v>1.24008204339999E-2</v>
      </c>
    </row>
    <row r="1278" spans="1:55" x14ac:dyDescent="0.25">
      <c r="A1278" s="111">
        <v>1273</v>
      </c>
      <c r="B1278">
        <v>1.2341653364E-2</v>
      </c>
      <c r="C1278" s="49">
        <f t="shared" si="60"/>
        <v>2</v>
      </c>
      <c r="D1278" s="111">
        <v>1273</v>
      </c>
      <c r="E1278" s="109">
        <f t="shared" si="61"/>
        <v>1.2341653364E-2</v>
      </c>
      <c r="BC1278" s="109">
        <f t="shared" si="59"/>
        <v>1.2341653364E-2</v>
      </c>
    </row>
    <row r="1279" spans="1:55" x14ac:dyDescent="0.25">
      <c r="A1279" s="111">
        <v>1274</v>
      </c>
      <c r="B1279">
        <v>1.2282764737999999E-2</v>
      </c>
      <c r="C1279" s="49">
        <f t="shared" si="60"/>
        <v>2</v>
      </c>
      <c r="D1279" s="111">
        <v>1274</v>
      </c>
      <c r="E1279" s="109">
        <f t="shared" si="61"/>
        <v>1.2282764737999999E-2</v>
      </c>
      <c r="BC1279" s="109">
        <f t="shared" si="59"/>
        <v>1.2282764737999999E-2</v>
      </c>
    </row>
    <row r="1280" spans="1:55" x14ac:dyDescent="0.25">
      <c r="A1280" s="111">
        <v>1275</v>
      </c>
      <c r="B1280">
        <v>1.22241532759999E-2</v>
      </c>
      <c r="C1280" s="49">
        <f t="shared" si="60"/>
        <v>2</v>
      </c>
      <c r="D1280" s="111">
        <v>1275</v>
      </c>
      <c r="E1280" s="109">
        <f t="shared" si="61"/>
        <v>1.22241532759999E-2</v>
      </c>
      <c r="BC1280" s="109">
        <f t="shared" si="59"/>
        <v>1.22241532759999E-2</v>
      </c>
    </row>
    <row r="1281" spans="1:55" x14ac:dyDescent="0.25">
      <c r="A1281" s="111">
        <v>1276</v>
      </c>
      <c r="B1281">
        <v>1.2165817714E-2</v>
      </c>
      <c r="C1281" s="49">
        <f t="shared" si="60"/>
        <v>2</v>
      </c>
      <c r="D1281" s="111">
        <v>1276</v>
      </c>
      <c r="E1281" s="109">
        <f t="shared" si="61"/>
        <v>1.2165817714E-2</v>
      </c>
      <c r="BC1281" s="109">
        <f t="shared" si="59"/>
        <v>1.2165817714E-2</v>
      </c>
    </row>
    <row r="1282" spans="1:55" x14ac:dyDescent="0.25">
      <c r="A1282" s="111">
        <v>1277</v>
      </c>
      <c r="B1282">
        <v>1.21077567839999E-2</v>
      </c>
      <c r="C1282" s="49">
        <f t="shared" si="60"/>
        <v>2</v>
      </c>
      <c r="D1282" s="111">
        <v>1277</v>
      </c>
      <c r="E1282" s="109">
        <f t="shared" si="61"/>
        <v>1.21077567839999E-2</v>
      </c>
      <c r="BC1282" s="109">
        <f t="shared" si="59"/>
        <v>1.21077567839999E-2</v>
      </c>
    </row>
    <row r="1283" spans="1:55" x14ac:dyDescent="0.25">
      <c r="A1283" s="111">
        <v>1278</v>
      </c>
      <c r="B1283">
        <v>1.2049969230000001E-2</v>
      </c>
      <c r="C1283" s="49">
        <f t="shared" si="60"/>
        <v>2</v>
      </c>
      <c r="D1283" s="111">
        <v>1278</v>
      </c>
      <c r="E1283" s="109">
        <f t="shared" si="61"/>
        <v>1.2049969230000001E-2</v>
      </c>
      <c r="BC1283" s="109">
        <f t="shared" si="59"/>
        <v>1.2049969230000001E-2</v>
      </c>
    </row>
    <row r="1284" spans="1:55" x14ac:dyDescent="0.25">
      <c r="A1284" s="111">
        <v>1279</v>
      </c>
      <c r="B1284">
        <v>1.1992453798E-2</v>
      </c>
      <c r="C1284" s="49">
        <f t="shared" si="60"/>
        <v>2</v>
      </c>
      <c r="D1284" s="111">
        <v>1279</v>
      </c>
      <c r="E1284" s="109">
        <f t="shared" si="61"/>
        <v>1.1992453798E-2</v>
      </c>
      <c r="BC1284" s="109">
        <f t="shared" si="59"/>
        <v>1.1992453798E-2</v>
      </c>
    </row>
    <row r="1285" spans="1:55" x14ac:dyDescent="0.25">
      <c r="A1285" s="111">
        <v>1280</v>
      </c>
      <c r="B1285">
        <v>1.19352092419999E-2</v>
      </c>
      <c r="C1285" s="49">
        <f t="shared" si="60"/>
        <v>2</v>
      </c>
      <c r="D1285" s="111">
        <v>1280</v>
      </c>
      <c r="E1285" s="109">
        <f t="shared" si="61"/>
        <v>1.19352092419999E-2</v>
      </c>
      <c r="BC1285" s="109">
        <f t="shared" ref="BC1285:BC1348" si="62">B1285</f>
        <v>1.19352092419999E-2</v>
      </c>
    </row>
    <row r="1286" spans="1:55" x14ac:dyDescent="0.25">
      <c r="A1286" s="111">
        <v>1281</v>
      </c>
      <c r="B1286">
        <v>1.1878234316E-2</v>
      </c>
      <c r="C1286" s="49">
        <f t="shared" ref="C1286:C1349" si="63">IF(ROW()-$C$4&lt;=$C$2,1,2)</f>
        <v>2</v>
      </c>
      <c r="D1286" s="111">
        <v>1281</v>
      </c>
      <c r="E1286" s="109">
        <f t="shared" ref="E1286:E1349" si="64">B1286</f>
        <v>1.1878234316E-2</v>
      </c>
      <c r="BC1286" s="109">
        <f t="shared" si="62"/>
        <v>1.1878234316E-2</v>
      </c>
    </row>
    <row r="1287" spans="1:55" x14ac:dyDescent="0.25">
      <c r="A1287" s="111">
        <v>1282</v>
      </c>
      <c r="B1287">
        <v>1.1821527785999901E-2</v>
      </c>
      <c r="C1287" s="49">
        <f t="shared" si="63"/>
        <v>2</v>
      </c>
      <c r="D1287" s="111">
        <v>1282</v>
      </c>
      <c r="E1287" s="109">
        <f t="shared" si="64"/>
        <v>1.1821527785999901E-2</v>
      </c>
      <c r="BC1287" s="109">
        <f t="shared" si="62"/>
        <v>1.1821527785999901E-2</v>
      </c>
    </row>
    <row r="1288" spans="1:55" x14ac:dyDescent="0.25">
      <c r="A1288" s="111">
        <v>1283</v>
      </c>
      <c r="B1288">
        <v>1.17650884219999E-2</v>
      </c>
      <c r="C1288" s="49">
        <f t="shared" si="63"/>
        <v>2</v>
      </c>
      <c r="D1288" s="111">
        <v>1283</v>
      </c>
      <c r="E1288" s="109">
        <f t="shared" si="64"/>
        <v>1.17650884219999E-2</v>
      </c>
      <c r="BC1288" s="109">
        <f t="shared" si="62"/>
        <v>1.17650884219999E-2</v>
      </c>
    </row>
    <row r="1289" spans="1:55" x14ac:dyDescent="0.25">
      <c r="A1289" s="111">
        <v>1284</v>
      </c>
      <c r="B1289">
        <v>1.1708914993999999E-2</v>
      </c>
      <c r="C1289" s="49">
        <f t="shared" si="63"/>
        <v>2</v>
      </c>
      <c r="D1289" s="111">
        <v>1284</v>
      </c>
      <c r="E1289" s="109">
        <f t="shared" si="64"/>
        <v>1.1708914993999999E-2</v>
      </c>
      <c r="BC1289" s="109">
        <f t="shared" si="62"/>
        <v>1.1708914993999999E-2</v>
      </c>
    </row>
    <row r="1290" spans="1:55" x14ac:dyDescent="0.25">
      <c r="A1290" s="111">
        <v>1285</v>
      </c>
      <c r="B1290">
        <v>1.1653006283999999E-2</v>
      </c>
      <c r="C1290" s="49">
        <f t="shared" si="63"/>
        <v>2</v>
      </c>
      <c r="D1290" s="111">
        <v>1285</v>
      </c>
      <c r="E1290" s="109">
        <f t="shared" si="64"/>
        <v>1.1653006283999999E-2</v>
      </c>
      <c r="BC1290" s="109">
        <f t="shared" si="62"/>
        <v>1.1653006283999999E-2</v>
      </c>
    </row>
    <row r="1291" spans="1:55" x14ac:dyDescent="0.25">
      <c r="A1291" s="111">
        <v>1286</v>
      </c>
      <c r="B1291">
        <v>1.1597361076E-2</v>
      </c>
      <c r="C1291" s="49">
        <f t="shared" si="63"/>
        <v>2</v>
      </c>
      <c r="D1291" s="111">
        <v>1286</v>
      </c>
      <c r="E1291" s="109">
        <f t="shared" si="64"/>
        <v>1.1597361076E-2</v>
      </c>
      <c r="BC1291" s="109">
        <f t="shared" si="62"/>
        <v>1.1597361076E-2</v>
      </c>
    </row>
    <row r="1292" spans="1:55" x14ac:dyDescent="0.25">
      <c r="A1292" s="111">
        <v>1287</v>
      </c>
      <c r="B1292">
        <v>1.15419781599999E-2</v>
      </c>
      <c r="C1292" s="49">
        <f t="shared" si="63"/>
        <v>2</v>
      </c>
      <c r="D1292" s="111">
        <v>1287</v>
      </c>
      <c r="E1292" s="109">
        <f t="shared" si="64"/>
        <v>1.15419781599999E-2</v>
      </c>
      <c r="BC1292" s="109">
        <f t="shared" si="62"/>
        <v>1.15419781599999E-2</v>
      </c>
    </row>
    <row r="1293" spans="1:55" x14ac:dyDescent="0.25">
      <c r="A1293" s="111">
        <v>1288</v>
      </c>
      <c r="B1293">
        <v>1.14868563319999E-2</v>
      </c>
      <c r="C1293" s="49">
        <f t="shared" si="63"/>
        <v>2</v>
      </c>
      <c r="D1293" s="111">
        <v>1288</v>
      </c>
      <c r="E1293" s="109">
        <f t="shared" si="64"/>
        <v>1.14868563319999E-2</v>
      </c>
      <c r="BC1293" s="109">
        <f t="shared" si="62"/>
        <v>1.14868563319999E-2</v>
      </c>
    </row>
    <row r="1294" spans="1:55" x14ac:dyDescent="0.25">
      <c r="A1294" s="111">
        <v>1289</v>
      </c>
      <c r="B1294">
        <v>1.1431994387999999E-2</v>
      </c>
      <c r="C1294" s="49">
        <f t="shared" si="63"/>
        <v>2</v>
      </c>
      <c r="D1294" s="111">
        <v>1289</v>
      </c>
      <c r="E1294" s="109">
        <f t="shared" si="64"/>
        <v>1.1431994387999999E-2</v>
      </c>
      <c r="BC1294" s="109">
        <f t="shared" si="62"/>
        <v>1.1431994387999999E-2</v>
      </c>
    </row>
    <row r="1295" spans="1:55" x14ac:dyDescent="0.25">
      <c r="A1295" s="111">
        <v>1290</v>
      </c>
      <c r="B1295">
        <v>1.1377391137999999E-2</v>
      </c>
      <c r="C1295" s="49">
        <f t="shared" si="63"/>
        <v>2</v>
      </c>
      <c r="D1295" s="111">
        <v>1290</v>
      </c>
      <c r="E1295" s="109">
        <f t="shared" si="64"/>
        <v>1.1377391137999999E-2</v>
      </c>
      <c r="BC1295" s="109">
        <f t="shared" si="62"/>
        <v>1.1377391137999999E-2</v>
      </c>
    </row>
    <row r="1296" spans="1:55" x14ac:dyDescent="0.25">
      <c r="A1296" s="111">
        <v>1291</v>
      </c>
      <c r="B1296">
        <v>1.13230453919999E-2</v>
      </c>
      <c r="C1296" s="49">
        <f t="shared" si="63"/>
        <v>2</v>
      </c>
      <c r="D1296" s="111">
        <v>1291</v>
      </c>
      <c r="E1296" s="109">
        <f t="shared" si="64"/>
        <v>1.13230453919999E-2</v>
      </c>
      <c r="BC1296" s="109">
        <f t="shared" si="62"/>
        <v>1.13230453919999E-2</v>
      </c>
    </row>
    <row r="1297" spans="1:55" x14ac:dyDescent="0.25">
      <c r="A1297" s="111">
        <v>1292</v>
      </c>
      <c r="B1297">
        <v>1.1268955964E-2</v>
      </c>
      <c r="C1297" s="49">
        <f t="shared" si="63"/>
        <v>2</v>
      </c>
      <c r="D1297" s="111">
        <v>1292</v>
      </c>
      <c r="E1297" s="109">
        <f t="shared" si="64"/>
        <v>1.1268955964E-2</v>
      </c>
      <c r="BC1297" s="109">
        <f t="shared" si="62"/>
        <v>1.1268955964E-2</v>
      </c>
    </row>
    <row r="1298" spans="1:55" x14ac:dyDescent="0.25">
      <c r="A1298" s="111">
        <v>1293</v>
      </c>
      <c r="B1298">
        <v>1.1215121678E-2</v>
      </c>
      <c r="C1298" s="49">
        <f t="shared" si="63"/>
        <v>2</v>
      </c>
      <c r="D1298" s="111">
        <v>1293</v>
      </c>
      <c r="E1298" s="109">
        <f t="shared" si="64"/>
        <v>1.1215121678E-2</v>
      </c>
      <c r="BC1298" s="109">
        <f t="shared" si="62"/>
        <v>1.1215121678E-2</v>
      </c>
    </row>
    <row r="1299" spans="1:55" x14ac:dyDescent="0.25">
      <c r="A1299" s="111">
        <v>1294</v>
      </c>
      <c r="B1299">
        <v>1.1161541358E-2</v>
      </c>
      <c r="C1299" s="49">
        <f t="shared" si="63"/>
        <v>2</v>
      </c>
      <c r="D1299" s="111">
        <v>1294</v>
      </c>
      <c r="E1299" s="109">
        <f t="shared" si="64"/>
        <v>1.1161541358E-2</v>
      </c>
      <c r="BC1299" s="109">
        <f t="shared" si="62"/>
        <v>1.1161541358E-2</v>
      </c>
    </row>
    <row r="1300" spans="1:55" x14ac:dyDescent="0.25">
      <c r="A1300" s="111">
        <v>1295</v>
      </c>
      <c r="B1300">
        <v>1.11082138359999E-2</v>
      </c>
      <c r="C1300" s="49">
        <f t="shared" si="63"/>
        <v>2</v>
      </c>
      <c r="D1300" s="111">
        <v>1295</v>
      </c>
      <c r="E1300" s="109">
        <f t="shared" si="64"/>
        <v>1.11082138359999E-2</v>
      </c>
      <c r="BC1300" s="109">
        <f t="shared" si="62"/>
        <v>1.11082138359999E-2</v>
      </c>
    </row>
    <row r="1301" spans="1:55" x14ac:dyDescent="0.25">
      <c r="A1301" s="111">
        <v>1296</v>
      </c>
      <c r="B1301">
        <v>1.1055137947999999E-2</v>
      </c>
      <c r="C1301" s="49">
        <f t="shared" si="63"/>
        <v>2</v>
      </c>
      <c r="D1301" s="111">
        <v>1296</v>
      </c>
      <c r="E1301" s="109">
        <f t="shared" si="64"/>
        <v>1.1055137947999999E-2</v>
      </c>
      <c r="BC1301" s="109">
        <f t="shared" si="62"/>
        <v>1.1055137947999999E-2</v>
      </c>
    </row>
    <row r="1302" spans="1:55" x14ac:dyDescent="0.25">
      <c r="A1302" s="111">
        <v>1297</v>
      </c>
      <c r="B1302">
        <v>1.1002312536E-2</v>
      </c>
      <c r="C1302" s="49">
        <f t="shared" si="63"/>
        <v>2</v>
      </c>
      <c r="D1302" s="111">
        <v>1297</v>
      </c>
      <c r="E1302" s="109">
        <f t="shared" si="64"/>
        <v>1.1002312536E-2</v>
      </c>
      <c r="BC1302" s="109">
        <f t="shared" si="62"/>
        <v>1.1002312536E-2</v>
      </c>
    </row>
    <row r="1303" spans="1:55" x14ac:dyDescent="0.25">
      <c r="A1303" s="111">
        <v>1298</v>
      </c>
      <c r="B1303">
        <v>1.0949736446000001E-2</v>
      </c>
      <c r="C1303" s="49">
        <f t="shared" si="63"/>
        <v>2</v>
      </c>
      <c r="D1303" s="111">
        <v>1298</v>
      </c>
      <c r="E1303" s="109">
        <f t="shared" si="64"/>
        <v>1.0949736446000001E-2</v>
      </c>
      <c r="BC1303" s="109">
        <f t="shared" si="62"/>
        <v>1.0949736446000001E-2</v>
      </c>
    </row>
    <row r="1304" spans="1:55" x14ac:dyDescent="0.25">
      <c r="A1304" s="111">
        <v>1299</v>
      </c>
      <c r="B1304">
        <v>1.0897408532E-2</v>
      </c>
      <c r="C1304" s="49">
        <f t="shared" si="63"/>
        <v>2</v>
      </c>
      <c r="D1304" s="111">
        <v>1299</v>
      </c>
      <c r="E1304" s="109">
        <f t="shared" si="64"/>
        <v>1.0897408532E-2</v>
      </c>
      <c r="BC1304" s="109">
        <f t="shared" si="62"/>
        <v>1.0897408532E-2</v>
      </c>
    </row>
    <row r="1305" spans="1:55" x14ac:dyDescent="0.25">
      <c r="A1305" s="111">
        <v>1300</v>
      </c>
      <c r="B1305">
        <v>1.0845327647999999E-2</v>
      </c>
      <c r="C1305" s="49">
        <f t="shared" si="63"/>
        <v>2</v>
      </c>
      <c r="D1305" s="111">
        <v>1300</v>
      </c>
      <c r="E1305" s="109">
        <f t="shared" si="64"/>
        <v>1.0845327647999999E-2</v>
      </c>
      <c r="BC1305" s="109">
        <f t="shared" si="62"/>
        <v>1.0845327647999999E-2</v>
      </c>
    </row>
    <row r="1306" spans="1:55" x14ac:dyDescent="0.25">
      <c r="A1306" s="111">
        <v>1301</v>
      </c>
      <c r="B1306">
        <v>1.07934926559999E-2</v>
      </c>
      <c r="C1306" s="49">
        <f t="shared" si="63"/>
        <v>2</v>
      </c>
      <c r="D1306" s="111">
        <v>1301</v>
      </c>
      <c r="E1306" s="109">
        <f t="shared" si="64"/>
        <v>1.07934926559999E-2</v>
      </c>
      <c r="BC1306" s="109">
        <f t="shared" si="62"/>
        <v>1.07934926559999E-2</v>
      </c>
    </row>
    <row r="1307" spans="1:55" x14ac:dyDescent="0.25">
      <c r="A1307" s="111">
        <v>1302</v>
      </c>
      <c r="B1307">
        <v>1.0741902423999999E-2</v>
      </c>
      <c r="C1307" s="49">
        <f t="shared" si="63"/>
        <v>2</v>
      </c>
      <c r="D1307" s="111">
        <v>1302</v>
      </c>
      <c r="E1307" s="109">
        <f t="shared" si="64"/>
        <v>1.0741902423999999E-2</v>
      </c>
      <c r="BC1307" s="109">
        <f t="shared" si="62"/>
        <v>1.0741902423999999E-2</v>
      </c>
    </row>
    <row r="1308" spans="1:55" x14ac:dyDescent="0.25">
      <c r="A1308" s="111">
        <v>1303</v>
      </c>
      <c r="B1308">
        <v>1.0690555823999999E-2</v>
      </c>
      <c r="C1308" s="49">
        <f t="shared" si="63"/>
        <v>2</v>
      </c>
      <c r="D1308" s="111">
        <v>1303</v>
      </c>
      <c r="E1308" s="109">
        <f t="shared" si="64"/>
        <v>1.0690555823999999E-2</v>
      </c>
      <c r="BC1308" s="109">
        <f t="shared" si="62"/>
        <v>1.0690555823999999E-2</v>
      </c>
    </row>
    <row r="1309" spans="1:55" x14ac:dyDescent="0.25">
      <c r="A1309" s="111">
        <v>1304</v>
      </c>
      <c r="B1309">
        <v>1.06394517299999E-2</v>
      </c>
      <c r="C1309" s="49">
        <f t="shared" si="63"/>
        <v>2</v>
      </c>
      <c r="D1309" s="111">
        <v>1304</v>
      </c>
      <c r="E1309" s="109">
        <f t="shared" si="64"/>
        <v>1.06394517299999E-2</v>
      </c>
      <c r="BC1309" s="109">
        <f t="shared" si="62"/>
        <v>1.06394517299999E-2</v>
      </c>
    </row>
    <row r="1310" spans="1:55" x14ac:dyDescent="0.25">
      <c r="A1310" s="111">
        <v>1305</v>
      </c>
      <c r="B1310">
        <v>1.0588589025999901E-2</v>
      </c>
      <c r="C1310" s="49">
        <f t="shared" si="63"/>
        <v>2</v>
      </c>
      <c r="D1310" s="111">
        <v>1305</v>
      </c>
      <c r="E1310" s="109">
        <f t="shared" si="64"/>
        <v>1.0588589025999901E-2</v>
      </c>
      <c r="BC1310" s="109">
        <f t="shared" si="62"/>
        <v>1.0588589025999901E-2</v>
      </c>
    </row>
    <row r="1311" spans="1:55" x14ac:dyDescent="0.25">
      <c r="A1311" s="111">
        <v>1306</v>
      </c>
      <c r="B1311">
        <v>1.0537966598E-2</v>
      </c>
      <c r="C1311" s="49">
        <f t="shared" si="63"/>
        <v>2</v>
      </c>
      <c r="D1311" s="111">
        <v>1306</v>
      </c>
      <c r="E1311" s="109">
        <f t="shared" si="64"/>
        <v>1.0537966598E-2</v>
      </c>
      <c r="BC1311" s="109">
        <f t="shared" si="62"/>
        <v>1.0537966598E-2</v>
      </c>
    </row>
    <row r="1312" spans="1:55" x14ac:dyDescent="0.25">
      <c r="A1312" s="111">
        <v>1307</v>
      </c>
      <c r="B1312">
        <v>1.04875833359999E-2</v>
      </c>
      <c r="C1312" s="49">
        <f t="shared" si="63"/>
        <v>2</v>
      </c>
      <c r="D1312" s="111">
        <v>1307</v>
      </c>
      <c r="E1312" s="109">
        <f t="shared" si="64"/>
        <v>1.04875833359999E-2</v>
      </c>
      <c r="BC1312" s="109">
        <f t="shared" si="62"/>
        <v>1.04875833359999E-2</v>
      </c>
    </row>
    <row r="1313" spans="1:55" x14ac:dyDescent="0.25">
      <c r="A1313" s="111">
        <v>1308</v>
      </c>
      <c r="B1313">
        <v>1.04374381379999E-2</v>
      </c>
      <c r="C1313" s="49">
        <f t="shared" si="63"/>
        <v>2</v>
      </c>
      <c r="D1313" s="111">
        <v>1308</v>
      </c>
      <c r="E1313" s="109">
        <f t="shared" si="64"/>
        <v>1.04374381379999E-2</v>
      </c>
      <c r="BC1313" s="109">
        <f t="shared" si="62"/>
        <v>1.04374381379999E-2</v>
      </c>
    </row>
    <row r="1314" spans="1:55" x14ac:dyDescent="0.25">
      <c r="A1314" s="111">
        <v>1309</v>
      </c>
      <c r="B1314">
        <v>1.03875299019999E-2</v>
      </c>
      <c r="C1314" s="49">
        <f t="shared" si="63"/>
        <v>2</v>
      </c>
      <c r="D1314" s="111">
        <v>1309</v>
      </c>
      <c r="E1314" s="109">
        <f t="shared" si="64"/>
        <v>1.03875299019999E-2</v>
      </c>
      <c r="BC1314" s="109">
        <f t="shared" si="62"/>
        <v>1.03875299019999E-2</v>
      </c>
    </row>
    <row r="1315" spans="1:55" x14ac:dyDescent="0.25">
      <c r="A1315" s="111">
        <v>1310</v>
      </c>
      <c r="B1315">
        <v>1.0337857537999999E-2</v>
      </c>
      <c r="C1315" s="49">
        <f t="shared" si="63"/>
        <v>2</v>
      </c>
      <c r="D1315" s="111">
        <v>1310</v>
      </c>
      <c r="E1315" s="109">
        <f t="shared" si="64"/>
        <v>1.0337857537999999E-2</v>
      </c>
      <c r="BC1315" s="109">
        <f t="shared" si="62"/>
        <v>1.0337857537999999E-2</v>
      </c>
    </row>
    <row r="1316" spans="1:55" x14ac:dyDescent="0.25">
      <c r="A1316" s="111">
        <v>1311</v>
      </c>
      <c r="B1316">
        <v>1.02884199539999E-2</v>
      </c>
      <c r="C1316" s="49">
        <f t="shared" si="63"/>
        <v>2</v>
      </c>
      <c r="D1316" s="111">
        <v>1311</v>
      </c>
      <c r="E1316" s="109">
        <f t="shared" si="64"/>
        <v>1.02884199539999E-2</v>
      </c>
      <c r="BC1316" s="109">
        <f t="shared" si="62"/>
        <v>1.02884199539999E-2</v>
      </c>
    </row>
    <row r="1317" spans="1:55" x14ac:dyDescent="0.25">
      <c r="A1317" s="111">
        <v>1312</v>
      </c>
      <c r="B1317">
        <v>1.0239216066E-2</v>
      </c>
      <c r="C1317" s="49">
        <f t="shared" si="63"/>
        <v>2</v>
      </c>
      <c r="D1317" s="111">
        <v>1312</v>
      </c>
      <c r="E1317" s="109">
        <f t="shared" si="64"/>
        <v>1.0239216066E-2</v>
      </c>
      <c r="BC1317" s="109">
        <f t="shared" si="62"/>
        <v>1.0239216066E-2</v>
      </c>
    </row>
    <row r="1318" spans="1:55" x14ac:dyDescent="0.25">
      <c r="A1318" s="111">
        <v>1313</v>
      </c>
      <c r="B1318">
        <v>1.0190244794000001E-2</v>
      </c>
      <c r="C1318" s="49">
        <f t="shared" si="63"/>
        <v>2</v>
      </c>
      <c r="D1318" s="111">
        <v>1313</v>
      </c>
      <c r="E1318" s="109">
        <f t="shared" si="64"/>
        <v>1.0190244794000001E-2</v>
      </c>
      <c r="BC1318" s="109">
        <f t="shared" si="62"/>
        <v>1.0190244794000001E-2</v>
      </c>
    </row>
    <row r="1319" spans="1:55" x14ac:dyDescent="0.25">
      <c r="A1319" s="111">
        <v>1314</v>
      </c>
      <c r="B1319">
        <v>1.0141505063999899E-2</v>
      </c>
      <c r="C1319" s="49">
        <f t="shared" si="63"/>
        <v>2</v>
      </c>
      <c r="D1319" s="111">
        <v>1314</v>
      </c>
      <c r="E1319" s="109">
        <f t="shared" si="64"/>
        <v>1.0141505063999899E-2</v>
      </c>
      <c r="BC1319" s="109">
        <f t="shared" si="62"/>
        <v>1.0141505063999899E-2</v>
      </c>
    </row>
    <row r="1320" spans="1:55" x14ac:dyDescent="0.25">
      <c r="A1320" s="111">
        <v>1315</v>
      </c>
      <c r="B1320">
        <v>1.00929958039999E-2</v>
      </c>
      <c r="C1320" s="49">
        <f t="shared" si="63"/>
        <v>2</v>
      </c>
      <c r="D1320" s="111">
        <v>1315</v>
      </c>
      <c r="E1320" s="109">
        <f t="shared" si="64"/>
        <v>1.00929958039999E-2</v>
      </c>
      <c r="BC1320" s="109">
        <f t="shared" si="62"/>
        <v>1.00929958039999E-2</v>
      </c>
    </row>
    <row r="1321" spans="1:55" x14ac:dyDescent="0.25">
      <c r="A1321" s="111">
        <v>1316</v>
      </c>
      <c r="B1321">
        <v>1.00447159519999E-2</v>
      </c>
      <c r="C1321" s="49">
        <f t="shared" si="63"/>
        <v>2</v>
      </c>
      <c r="D1321" s="111">
        <v>1316</v>
      </c>
      <c r="E1321" s="109">
        <f t="shared" si="64"/>
        <v>1.00447159519999E-2</v>
      </c>
      <c r="BC1321" s="109">
        <f t="shared" si="62"/>
        <v>1.00447159519999E-2</v>
      </c>
    </row>
    <row r="1322" spans="1:55" x14ac:dyDescent="0.25">
      <c r="A1322" s="111">
        <v>1317</v>
      </c>
      <c r="B1322">
        <v>9.9966644440000006E-3</v>
      </c>
      <c r="C1322" s="49">
        <f t="shared" si="63"/>
        <v>2</v>
      </c>
      <c r="D1322" s="111">
        <v>1317</v>
      </c>
      <c r="E1322" s="109">
        <f t="shared" si="64"/>
        <v>9.9966644440000006E-3</v>
      </c>
      <c r="BC1322" s="109">
        <f t="shared" si="62"/>
        <v>9.9966644440000006E-3</v>
      </c>
    </row>
    <row r="1323" spans="1:55" x14ac:dyDescent="0.25">
      <c r="A1323" s="111">
        <v>1318</v>
      </c>
      <c r="B1323">
        <v>9.9488402239999996E-3</v>
      </c>
      <c r="C1323" s="49">
        <f t="shared" si="63"/>
        <v>2</v>
      </c>
      <c r="D1323" s="111">
        <v>1318</v>
      </c>
      <c r="E1323" s="109">
        <f t="shared" si="64"/>
        <v>9.9488402239999996E-3</v>
      </c>
      <c r="BC1323" s="109">
        <f t="shared" si="62"/>
        <v>9.9488402239999996E-3</v>
      </c>
    </row>
    <row r="1324" spans="1:55" x14ac:dyDescent="0.25">
      <c r="A1324" s="111">
        <v>1319</v>
      </c>
      <c r="B1324">
        <v>9.9012422399999897E-3</v>
      </c>
      <c r="C1324" s="49">
        <f t="shared" si="63"/>
        <v>2</v>
      </c>
      <c r="D1324" s="111">
        <v>1319</v>
      </c>
      <c r="E1324" s="109">
        <f t="shared" si="64"/>
        <v>9.9012422399999897E-3</v>
      </c>
      <c r="BC1324" s="109">
        <f t="shared" si="62"/>
        <v>9.9012422399999897E-3</v>
      </c>
    </row>
    <row r="1325" spans="1:55" x14ac:dyDescent="0.25">
      <c r="A1325" s="111">
        <v>1320</v>
      </c>
      <c r="B1325">
        <v>9.8538694479999994E-3</v>
      </c>
      <c r="C1325" s="49">
        <f t="shared" si="63"/>
        <v>2</v>
      </c>
      <c r="D1325" s="111">
        <v>1320</v>
      </c>
      <c r="E1325" s="109">
        <f t="shared" si="64"/>
        <v>9.8538694479999994E-3</v>
      </c>
      <c r="BC1325" s="109">
        <f t="shared" si="62"/>
        <v>9.8538694479999994E-3</v>
      </c>
    </row>
    <row r="1326" spans="1:55" x14ac:dyDescent="0.25">
      <c r="A1326" s="111">
        <v>1321</v>
      </c>
      <c r="B1326">
        <v>9.8067208039999895E-3</v>
      </c>
      <c r="C1326" s="49">
        <f t="shared" si="63"/>
        <v>2</v>
      </c>
      <c r="D1326" s="111">
        <v>1321</v>
      </c>
      <c r="E1326" s="109">
        <f t="shared" si="64"/>
        <v>9.8067208039999895E-3</v>
      </c>
      <c r="BC1326" s="109">
        <f t="shared" si="62"/>
        <v>9.8067208039999895E-3</v>
      </c>
    </row>
    <row r="1327" spans="1:55" x14ac:dyDescent="0.25">
      <c r="A1327" s="111">
        <v>1322</v>
      </c>
      <c r="B1327">
        <v>9.7597952719999902E-3</v>
      </c>
      <c r="C1327" s="49">
        <f t="shared" si="63"/>
        <v>2</v>
      </c>
      <c r="D1327" s="111">
        <v>1322</v>
      </c>
      <c r="E1327" s="109">
        <f t="shared" si="64"/>
        <v>9.7597952719999902E-3</v>
      </c>
      <c r="BC1327" s="109">
        <f t="shared" si="62"/>
        <v>9.7597952719999902E-3</v>
      </c>
    </row>
    <row r="1328" spans="1:55" x14ac:dyDescent="0.25">
      <c r="A1328" s="111">
        <v>1323</v>
      </c>
      <c r="B1328">
        <v>9.7130918159999899E-3</v>
      </c>
      <c r="C1328" s="49">
        <f t="shared" si="63"/>
        <v>2</v>
      </c>
      <c r="D1328" s="111">
        <v>1323</v>
      </c>
      <c r="E1328" s="109">
        <f t="shared" si="64"/>
        <v>9.7130918159999899E-3</v>
      </c>
      <c r="BC1328" s="109">
        <f t="shared" si="62"/>
        <v>9.7130918159999899E-3</v>
      </c>
    </row>
    <row r="1329" spans="1:55" x14ac:dyDescent="0.25">
      <c r="A1329" s="111">
        <v>1324</v>
      </c>
      <c r="B1329">
        <v>9.6666094079999997E-3</v>
      </c>
      <c r="C1329" s="49">
        <f t="shared" si="63"/>
        <v>2</v>
      </c>
      <c r="D1329" s="111">
        <v>1324</v>
      </c>
      <c r="E1329" s="109">
        <f t="shared" si="64"/>
        <v>9.6666094079999997E-3</v>
      </c>
      <c r="BC1329" s="109">
        <f t="shared" si="62"/>
        <v>9.6666094079999997E-3</v>
      </c>
    </row>
    <row r="1330" spans="1:55" x14ac:dyDescent="0.25">
      <c r="A1330" s="111">
        <v>1325</v>
      </c>
      <c r="B1330">
        <v>9.6203470279999995E-3</v>
      </c>
      <c r="C1330" s="49">
        <f t="shared" si="63"/>
        <v>2</v>
      </c>
      <c r="D1330" s="111">
        <v>1325</v>
      </c>
      <c r="E1330" s="109">
        <f t="shared" si="64"/>
        <v>9.6203470279999995E-3</v>
      </c>
      <c r="BC1330" s="109">
        <f t="shared" si="62"/>
        <v>9.6203470279999995E-3</v>
      </c>
    </row>
    <row r="1331" spans="1:55" x14ac:dyDescent="0.25">
      <c r="A1331" s="111">
        <v>1326</v>
      </c>
      <c r="B1331">
        <v>9.5743036520000002E-3</v>
      </c>
      <c r="C1331" s="49">
        <f t="shared" si="63"/>
        <v>2</v>
      </c>
      <c r="D1331" s="111">
        <v>1326</v>
      </c>
      <c r="E1331" s="109">
        <f t="shared" si="64"/>
        <v>9.5743036520000002E-3</v>
      </c>
      <c r="BC1331" s="109">
        <f t="shared" si="62"/>
        <v>9.5743036520000002E-3</v>
      </c>
    </row>
    <row r="1332" spans="1:55" x14ac:dyDescent="0.25">
      <c r="A1332" s="111">
        <v>1327</v>
      </c>
      <c r="B1332">
        <v>9.5284782680000006E-3</v>
      </c>
      <c r="C1332" s="49">
        <f t="shared" si="63"/>
        <v>2</v>
      </c>
      <c r="D1332" s="111">
        <v>1327</v>
      </c>
      <c r="E1332" s="109">
        <f t="shared" si="64"/>
        <v>9.5284782680000006E-3</v>
      </c>
      <c r="BC1332" s="109">
        <f t="shared" si="62"/>
        <v>9.5284782680000006E-3</v>
      </c>
    </row>
    <row r="1333" spans="1:55" x14ac:dyDescent="0.25">
      <c r="A1333" s="111">
        <v>1328</v>
      </c>
      <c r="B1333">
        <v>9.4828698639999997E-3</v>
      </c>
      <c r="C1333" s="49">
        <f t="shared" si="63"/>
        <v>2</v>
      </c>
      <c r="D1333" s="111">
        <v>1328</v>
      </c>
      <c r="E1333" s="109">
        <f t="shared" si="64"/>
        <v>9.4828698639999997E-3</v>
      </c>
      <c r="BC1333" s="109">
        <f t="shared" si="62"/>
        <v>9.4828698639999997E-3</v>
      </c>
    </row>
    <row r="1334" spans="1:55" x14ac:dyDescent="0.25">
      <c r="A1334" s="111">
        <v>1329</v>
      </c>
      <c r="B1334">
        <v>9.4374774359999997E-3</v>
      </c>
      <c r="C1334" s="49">
        <f t="shared" si="63"/>
        <v>2</v>
      </c>
      <c r="D1334" s="111">
        <v>1329</v>
      </c>
      <c r="E1334" s="109">
        <f t="shared" si="64"/>
        <v>9.4374774359999997E-3</v>
      </c>
      <c r="BC1334" s="109">
        <f t="shared" si="62"/>
        <v>9.4374774359999997E-3</v>
      </c>
    </row>
    <row r="1335" spans="1:55" x14ac:dyDescent="0.25">
      <c r="A1335" s="111">
        <v>1330</v>
      </c>
      <c r="B1335">
        <v>9.3922999799999993E-3</v>
      </c>
      <c r="C1335" s="49">
        <f t="shared" si="63"/>
        <v>2</v>
      </c>
      <c r="D1335" s="111">
        <v>1330</v>
      </c>
      <c r="E1335" s="109">
        <f t="shared" si="64"/>
        <v>9.3922999799999993E-3</v>
      </c>
      <c r="BC1335" s="109">
        <f t="shared" si="62"/>
        <v>9.3922999799999993E-3</v>
      </c>
    </row>
    <row r="1336" spans="1:55" x14ac:dyDescent="0.25">
      <c r="A1336" s="111">
        <v>1331</v>
      </c>
      <c r="B1336">
        <v>9.3473365020000001E-3</v>
      </c>
      <c r="C1336" s="49">
        <f t="shared" si="63"/>
        <v>2</v>
      </c>
      <c r="D1336" s="111">
        <v>1331</v>
      </c>
      <c r="E1336" s="109">
        <f t="shared" si="64"/>
        <v>9.3473365020000001E-3</v>
      </c>
      <c r="BC1336" s="109">
        <f t="shared" si="62"/>
        <v>9.3473365020000001E-3</v>
      </c>
    </row>
    <row r="1337" spans="1:55" x14ac:dyDescent="0.25">
      <c r="A1337" s="111">
        <v>1332</v>
      </c>
      <c r="B1337">
        <v>9.3025860079999998E-3</v>
      </c>
      <c r="C1337" s="49">
        <f t="shared" si="63"/>
        <v>2</v>
      </c>
      <c r="D1337" s="111">
        <v>1332</v>
      </c>
      <c r="E1337" s="109">
        <f t="shared" si="64"/>
        <v>9.3025860079999998E-3</v>
      </c>
      <c r="BC1337" s="109">
        <f t="shared" si="62"/>
        <v>9.3025860079999998E-3</v>
      </c>
    </row>
    <row r="1338" spans="1:55" x14ac:dyDescent="0.25">
      <c r="A1338" s="111">
        <v>1333</v>
      </c>
      <c r="B1338">
        <v>9.2580475079999999E-3</v>
      </c>
      <c r="C1338" s="49">
        <f t="shared" si="63"/>
        <v>2</v>
      </c>
      <c r="D1338" s="111">
        <v>1333</v>
      </c>
      <c r="E1338" s="109">
        <f t="shared" si="64"/>
        <v>9.2580475079999999E-3</v>
      </c>
      <c r="BC1338" s="109">
        <f t="shared" si="62"/>
        <v>9.2580475079999999E-3</v>
      </c>
    </row>
    <row r="1339" spans="1:55" x14ac:dyDescent="0.25">
      <c r="A1339" s="111">
        <v>1334</v>
      </c>
      <c r="B1339">
        <v>9.2137200219999903E-3</v>
      </c>
      <c r="C1339" s="49">
        <f t="shared" si="63"/>
        <v>2</v>
      </c>
      <c r="D1339" s="111">
        <v>1334</v>
      </c>
      <c r="E1339" s="109">
        <f t="shared" si="64"/>
        <v>9.2137200219999903E-3</v>
      </c>
      <c r="BC1339" s="109">
        <f t="shared" si="62"/>
        <v>9.2137200219999903E-3</v>
      </c>
    </row>
    <row r="1340" spans="1:55" x14ac:dyDescent="0.25">
      <c r="A1340" s="111">
        <v>1335</v>
      </c>
      <c r="B1340">
        <v>9.1696025699999992E-3</v>
      </c>
      <c r="C1340" s="49">
        <f t="shared" si="63"/>
        <v>2</v>
      </c>
      <c r="D1340" s="111">
        <v>1335</v>
      </c>
      <c r="E1340" s="109">
        <f t="shared" si="64"/>
        <v>9.1696025699999992E-3</v>
      </c>
      <c r="BC1340" s="109">
        <f t="shared" si="62"/>
        <v>9.1696025699999992E-3</v>
      </c>
    </row>
    <row r="1341" spans="1:55" x14ac:dyDescent="0.25">
      <c r="A1341" s="111">
        <v>1336</v>
      </c>
      <c r="B1341">
        <v>9.1256941739999899E-3</v>
      </c>
      <c r="C1341" s="49">
        <f t="shared" si="63"/>
        <v>2</v>
      </c>
      <c r="D1341" s="111">
        <v>1336</v>
      </c>
      <c r="E1341" s="109">
        <f t="shared" si="64"/>
        <v>9.1256941739999899E-3</v>
      </c>
      <c r="BC1341" s="109">
        <f t="shared" si="62"/>
        <v>9.1256941739999899E-3</v>
      </c>
    </row>
    <row r="1342" spans="1:55" x14ac:dyDescent="0.25">
      <c r="A1342" s="111">
        <v>1337</v>
      </c>
      <c r="B1342">
        <v>9.0819938659999992E-3</v>
      </c>
      <c r="C1342" s="49">
        <f t="shared" si="63"/>
        <v>2</v>
      </c>
      <c r="D1342" s="111">
        <v>1337</v>
      </c>
      <c r="E1342" s="109">
        <f t="shared" si="64"/>
        <v>9.0819938659999992E-3</v>
      </c>
      <c r="BC1342" s="109">
        <f t="shared" si="62"/>
        <v>9.0819938659999992E-3</v>
      </c>
    </row>
    <row r="1343" spans="1:55" x14ac:dyDescent="0.25">
      <c r="A1343" s="111">
        <v>1338</v>
      </c>
      <c r="B1343">
        <v>9.0385006800000004E-3</v>
      </c>
      <c r="C1343" s="49">
        <f t="shared" si="63"/>
        <v>2</v>
      </c>
      <c r="D1343" s="111">
        <v>1338</v>
      </c>
      <c r="E1343" s="109">
        <f t="shared" si="64"/>
        <v>9.0385006800000004E-3</v>
      </c>
      <c r="BC1343" s="109">
        <f t="shared" si="62"/>
        <v>9.0385006800000004E-3</v>
      </c>
    </row>
    <row r="1344" spans="1:55" x14ac:dyDescent="0.25">
      <c r="A1344" s="111">
        <v>1339</v>
      </c>
      <c r="B1344">
        <v>8.9952136519999993E-3</v>
      </c>
      <c r="C1344" s="49">
        <f t="shared" si="63"/>
        <v>2</v>
      </c>
      <c r="D1344" s="111">
        <v>1339</v>
      </c>
      <c r="E1344" s="109">
        <f t="shared" si="64"/>
        <v>8.9952136519999993E-3</v>
      </c>
      <c r="BC1344" s="109">
        <f t="shared" si="62"/>
        <v>8.9952136519999993E-3</v>
      </c>
    </row>
    <row r="1345" spans="1:55" x14ac:dyDescent="0.25">
      <c r="A1345" s="111">
        <v>1340</v>
      </c>
      <c r="B1345">
        <v>8.9521318259999996E-3</v>
      </c>
      <c r="C1345" s="49">
        <f t="shared" si="63"/>
        <v>2</v>
      </c>
      <c r="D1345" s="111">
        <v>1340</v>
      </c>
      <c r="E1345" s="109">
        <f t="shared" si="64"/>
        <v>8.9521318259999996E-3</v>
      </c>
      <c r="BC1345" s="109">
        <f t="shared" si="62"/>
        <v>8.9521318259999996E-3</v>
      </c>
    </row>
    <row r="1346" spans="1:55" x14ac:dyDescent="0.25">
      <c r="A1346" s="111">
        <v>1341</v>
      </c>
      <c r="B1346">
        <v>8.909254246E-3</v>
      </c>
      <c r="C1346" s="49">
        <f t="shared" si="63"/>
        <v>2</v>
      </c>
      <c r="D1346" s="111">
        <v>1341</v>
      </c>
      <c r="E1346" s="109">
        <f t="shared" si="64"/>
        <v>8.909254246E-3</v>
      </c>
      <c r="BC1346" s="109">
        <f t="shared" si="62"/>
        <v>8.909254246E-3</v>
      </c>
    </row>
    <row r="1347" spans="1:55" x14ac:dyDescent="0.25">
      <c r="A1347" s="111">
        <v>1342</v>
      </c>
      <c r="B1347">
        <v>8.8665799659999999E-3</v>
      </c>
      <c r="C1347" s="49">
        <f t="shared" si="63"/>
        <v>2</v>
      </c>
      <c r="D1347" s="111">
        <v>1342</v>
      </c>
      <c r="E1347" s="109">
        <f t="shared" si="64"/>
        <v>8.8665799659999999E-3</v>
      </c>
      <c r="BC1347" s="109">
        <f t="shared" si="62"/>
        <v>8.8665799659999999E-3</v>
      </c>
    </row>
    <row r="1348" spans="1:55" x14ac:dyDescent="0.25">
      <c r="A1348" s="111">
        <v>1343</v>
      </c>
      <c r="B1348">
        <v>8.8241080399999901E-3</v>
      </c>
      <c r="C1348" s="49">
        <f t="shared" si="63"/>
        <v>2</v>
      </c>
      <c r="D1348" s="111">
        <v>1343</v>
      </c>
      <c r="E1348" s="109">
        <f t="shared" si="64"/>
        <v>8.8241080399999901E-3</v>
      </c>
      <c r="BC1348" s="109">
        <f t="shared" si="62"/>
        <v>8.8241080399999901E-3</v>
      </c>
    </row>
    <row r="1349" spans="1:55" x14ac:dyDescent="0.25">
      <c r="A1349" s="111">
        <v>1344</v>
      </c>
      <c r="B1349">
        <v>8.7818375259999994E-3</v>
      </c>
      <c r="C1349" s="49">
        <f t="shared" si="63"/>
        <v>2</v>
      </c>
      <c r="D1349" s="111">
        <v>1344</v>
      </c>
      <c r="E1349" s="109">
        <f t="shared" si="64"/>
        <v>8.7818375259999994E-3</v>
      </c>
      <c r="BC1349" s="109">
        <f t="shared" ref="BC1349:BC1412" si="65">B1349</f>
        <v>8.7818375259999994E-3</v>
      </c>
    </row>
    <row r="1350" spans="1:55" x14ac:dyDescent="0.25">
      <c r="A1350" s="111">
        <v>1345</v>
      </c>
      <c r="B1350">
        <v>8.7397674899999996E-3</v>
      </c>
      <c r="C1350" s="49">
        <f t="shared" ref="C1350:C1413" si="66">IF(ROW()-$C$4&lt;=$C$2,1,2)</f>
        <v>2</v>
      </c>
      <c r="D1350" s="111">
        <v>1345</v>
      </c>
      <c r="E1350" s="109">
        <f t="shared" ref="E1350:E1413" si="67">B1350</f>
        <v>8.7397674899999996E-3</v>
      </c>
      <c r="BC1350" s="109">
        <f t="shared" si="65"/>
        <v>8.7397674899999996E-3</v>
      </c>
    </row>
    <row r="1351" spans="1:55" x14ac:dyDescent="0.25">
      <c r="A1351" s="111">
        <v>1346</v>
      </c>
      <c r="B1351">
        <v>8.6978969959999996E-3</v>
      </c>
      <c r="C1351" s="49">
        <f t="shared" si="66"/>
        <v>2</v>
      </c>
      <c r="D1351" s="111">
        <v>1346</v>
      </c>
      <c r="E1351" s="109">
        <f t="shared" si="67"/>
        <v>8.6978969959999996E-3</v>
      </c>
      <c r="BC1351" s="109">
        <f t="shared" si="65"/>
        <v>8.6978969959999996E-3</v>
      </c>
    </row>
    <row r="1352" spans="1:55" x14ac:dyDescent="0.25">
      <c r="A1352" s="111">
        <v>1347</v>
      </c>
      <c r="B1352">
        <v>8.6562251199999996E-3</v>
      </c>
      <c r="C1352" s="49">
        <f t="shared" si="66"/>
        <v>2</v>
      </c>
      <c r="D1352" s="111">
        <v>1347</v>
      </c>
      <c r="E1352" s="109">
        <f t="shared" si="67"/>
        <v>8.6562251199999996E-3</v>
      </c>
      <c r="BC1352" s="109">
        <f t="shared" si="65"/>
        <v>8.6562251199999996E-3</v>
      </c>
    </row>
    <row r="1353" spans="1:55" x14ac:dyDescent="0.25">
      <c r="A1353" s="111">
        <v>1348</v>
      </c>
      <c r="B1353">
        <v>8.6147509339999997E-3</v>
      </c>
      <c r="C1353" s="49">
        <f t="shared" si="66"/>
        <v>2</v>
      </c>
      <c r="D1353" s="111">
        <v>1348</v>
      </c>
      <c r="E1353" s="109">
        <f t="shared" si="67"/>
        <v>8.6147509339999997E-3</v>
      </c>
      <c r="BC1353" s="109">
        <f t="shared" si="65"/>
        <v>8.6147509339999997E-3</v>
      </c>
    </row>
    <row r="1354" spans="1:55" x14ac:dyDescent="0.25">
      <c r="A1354" s="111">
        <v>1349</v>
      </c>
      <c r="B1354">
        <v>8.5734735199999995E-3</v>
      </c>
      <c r="C1354" s="49">
        <f t="shared" si="66"/>
        <v>2</v>
      </c>
      <c r="D1354" s="111">
        <v>1349</v>
      </c>
      <c r="E1354" s="109">
        <f t="shared" si="67"/>
        <v>8.5734735199999995E-3</v>
      </c>
      <c r="BC1354" s="109">
        <f t="shared" si="65"/>
        <v>8.5734735199999995E-3</v>
      </c>
    </row>
    <row r="1355" spans="1:55" x14ac:dyDescent="0.25">
      <c r="A1355" s="111">
        <v>1350</v>
      </c>
      <c r="B1355">
        <v>8.5323919619999904E-3</v>
      </c>
      <c r="C1355" s="49">
        <f t="shared" si="66"/>
        <v>2</v>
      </c>
      <c r="D1355" s="111">
        <v>1350</v>
      </c>
      <c r="E1355" s="109">
        <f t="shared" si="67"/>
        <v>8.5323919619999904E-3</v>
      </c>
      <c r="BC1355" s="109">
        <f t="shared" si="65"/>
        <v>8.5323919619999904E-3</v>
      </c>
    </row>
    <row r="1356" spans="1:55" x14ac:dyDescent="0.25">
      <c r="A1356" s="111">
        <v>1351</v>
      </c>
      <c r="B1356">
        <v>8.4915053479999898E-3</v>
      </c>
      <c r="C1356" s="49">
        <f t="shared" si="66"/>
        <v>2</v>
      </c>
      <c r="D1356" s="111">
        <v>1351</v>
      </c>
      <c r="E1356" s="109">
        <f t="shared" si="67"/>
        <v>8.4915053479999898E-3</v>
      </c>
      <c r="BC1356" s="109">
        <f t="shared" si="65"/>
        <v>8.4915053479999898E-3</v>
      </c>
    </row>
    <row r="1357" spans="1:55" x14ac:dyDescent="0.25">
      <c r="A1357" s="111">
        <v>1352</v>
      </c>
      <c r="B1357">
        <v>8.4508127699999998E-3</v>
      </c>
      <c r="C1357" s="49">
        <f t="shared" si="66"/>
        <v>2</v>
      </c>
      <c r="D1357" s="111">
        <v>1352</v>
      </c>
      <c r="E1357" s="109">
        <f t="shared" si="67"/>
        <v>8.4508127699999998E-3</v>
      </c>
      <c r="BC1357" s="109">
        <f t="shared" si="65"/>
        <v>8.4508127699999998E-3</v>
      </c>
    </row>
    <row r="1358" spans="1:55" x14ac:dyDescent="0.25">
      <c r="A1358" s="111">
        <v>1353</v>
      </c>
      <c r="B1358">
        <v>8.4103133279999995E-3</v>
      </c>
      <c r="C1358" s="49">
        <f t="shared" si="66"/>
        <v>2</v>
      </c>
      <c r="D1358" s="111">
        <v>1353</v>
      </c>
      <c r="E1358" s="109">
        <f t="shared" si="67"/>
        <v>8.4103133279999995E-3</v>
      </c>
      <c r="BC1358" s="109">
        <f t="shared" si="65"/>
        <v>8.4103133279999995E-3</v>
      </c>
    </row>
    <row r="1359" spans="1:55" x14ac:dyDescent="0.25">
      <c r="A1359" s="111">
        <v>1354</v>
      </c>
      <c r="B1359">
        <v>8.3700061159999901E-3</v>
      </c>
      <c r="C1359" s="49">
        <f t="shared" si="66"/>
        <v>2</v>
      </c>
      <c r="D1359" s="111">
        <v>1354</v>
      </c>
      <c r="E1359" s="109">
        <f t="shared" si="67"/>
        <v>8.3700061159999901E-3</v>
      </c>
      <c r="BC1359" s="109">
        <f t="shared" si="65"/>
        <v>8.3700061159999901E-3</v>
      </c>
    </row>
    <row r="1360" spans="1:55" x14ac:dyDescent="0.25">
      <c r="A1360" s="111">
        <v>1355</v>
      </c>
      <c r="B1360">
        <v>8.3298902440000003E-3</v>
      </c>
      <c r="C1360" s="49">
        <f t="shared" si="66"/>
        <v>2</v>
      </c>
      <c r="D1360" s="111">
        <v>1355</v>
      </c>
      <c r="E1360" s="109">
        <f t="shared" si="67"/>
        <v>8.3298902440000003E-3</v>
      </c>
      <c r="BC1360" s="109">
        <f t="shared" si="65"/>
        <v>8.3298902440000003E-3</v>
      </c>
    </row>
    <row r="1361" spans="1:55" x14ac:dyDescent="0.25">
      <c r="A1361" s="111">
        <v>1356</v>
      </c>
      <c r="B1361">
        <v>8.2899648179999997E-3</v>
      </c>
      <c r="C1361" s="49">
        <f t="shared" si="66"/>
        <v>2</v>
      </c>
      <c r="D1361" s="111">
        <v>1356</v>
      </c>
      <c r="E1361" s="109">
        <f t="shared" si="67"/>
        <v>8.2899648179999997E-3</v>
      </c>
      <c r="BC1361" s="109">
        <f t="shared" si="65"/>
        <v>8.2899648179999997E-3</v>
      </c>
    </row>
    <row r="1362" spans="1:55" x14ac:dyDescent="0.25">
      <c r="A1362" s="111">
        <v>1357</v>
      </c>
      <c r="B1362">
        <v>8.2502289519999997E-3</v>
      </c>
      <c r="C1362" s="49">
        <f t="shared" si="66"/>
        <v>2</v>
      </c>
      <c r="D1362" s="111">
        <v>1357</v>
      </c>
      <c r="E1362" s="109">
        <f t="shared" si="67"/>
        <v>8.2502289519999997E-3</v>
      </c>
      <c r="BC1362" s="109">
        <f t="shared" si="65"/>
        <v>8.2502289519999997E-3</v>
      </c>
    </row>
    <row r="1363" spans="1:55" x14ac:dyDescent="0.25">
      <c r="A1363" s="111">
        <v>1358</v>
      </c>
      <c r="B1363">
        <v>8.2106817619999901E-3</v>
      </c>
      <c r="C1363" s="49">
        <f t="shared" si="66"/>
        <v>2</v>
      </c>
      <c r="D1363" s="111">
        <v>1358</v>
      </c>
      <c r="E1363" s="109">
        <f t="shared" si="67"/>
        <v>8.2106817619999901E-3</v>
      </c>
      <c r="BC1363" s="109">
        <f t="shared" si="65"/>
        <v>8.2106817619999901E-3</v>
      </c>
    </row>
    <row r="1364" spans="1:55" x14ac:dyDescent="0.25">
      <c r="A1364" s="111">
        <v>1359</v>
      </c>
      <c r="B1364">
        <v>8.1713223659999994E-3</v>
      </c>
      <c r="C1364" s="49">
        <f t="shared" si="66"/>
        <v>2</v>
      </c>
      <c r="D1364" s="111">
        <v>1359</v>
      </c>
      <c r="E1364" s="109">
        <f t="shared" si="67"/>
        <v>8.1713223659999994E-3</v>
      </c>
      <c r="BC1364" s="109">
        <f t="shared" si="65"/>
        <v>8.1713223659999994E-3</v>
      </c>
    </row>
    <row r="1365" spans="1:55" x14ac:dyDescent="0.25">
      <c r="A1365" s="111">
        <v>1360</v>
      </c>
      <c r="B1365">
        <v>8.1321498919999999E-3</v>
      </c>
      <c r="C1365" s="49">
        <f t="shared" si="66"/>
        <v>2</v>
      </c>
      <c r="D1365" s="111">
        <v>1360</v>
      </c>
      <c r="E1365" s="109">
        <f t="shared" si="67"/>
        <v>8.1321498919999999E-3</v>
      </c>
      <c r="BC1365" s="109">
        <f t="shared" si="65"/>
        <v>8.1321498919999999E-3</v>
      </c>
    </row>
    <row r="1366" spans="1:55" x14ac:dyDescent="0.25">
      <c r="A1366" s="111">
        <v>1361</v>
      </c>
      <c r="B1366">
        <v>8.0931634679999899E-3</v>
      </c>
      <c r="C1366" s="49">
        <f t="shared" si="66"/>
        <v>2</v>
      </c>
      <c r="D1366" s="111">
        <v>1361</v>
      </c>
      <c r="E1366" s="109">
        <f t="shared" si="67"/>
        <v>8.0931634679999899E-3</v>
      </c>
      <c r="BC1366" s="109">
        <f t="shared" si="65"/>
        <v>8.0931634679999899E-3</v>
      </c>
    </row>
    <row r="1367" spans="1:55" x14ac:dyDescent="0.25">
      <c r="A1367" s="111">
        <v>1362</v>
      </c>
      <c r="B1367">
        <v>8.0543622239999998E-3</v>
      </c>
      <c r="C1367" s="49">
        <f t="shared" si="66"/>
        <v>2</v>
      </c>
      <c r="D1367" s="111">
        <v>1362</v>
      </c>
      <c r="E1367" s="109">
        <f t="shared" si="67"/>
        <v>8.0543622239999998E-3</v>
      </c>
      <c r="BC1367" s="109">
        <f t="shared" si="65"/>
        <v>8.0543622239999998E-3</v>
      </c>
    </row>
    <row r="1368" spans="1:55" x14ac:dyDescent="0.25">
      <c r="A1368" s="111">
        <v>1363</v>
      </c>
      <c r="B1368">
        <v>8.015745296E-3</v>
      </c>
      <c r="C1368" s="49">
        <f t="shared" si="66"/>
        <v>2</v>
      </c>
      <c r="D1368" s="111">
        <v>1363</v>
      </c>
      <c r="E1368" s="109">
        <f t="shared" si="67"/>
        <v>8.015745296E-3</v>
      </c>
      <c r="BC1368" s="109">
        <f t="shared" si="65"/>
        <v>8.015745296E-3</v>
      </c>
    </row>
    <row r="1369" spans="1:55" x14ac:dyDescent="0.25">
      <c r="A1369" s="111">
        <v>1364</v>
      </c>
      <c r="B1369">
        <v>7.9773118279999992E-3</v>
      </c>
      <c r="C1369" s="49">
        <f t="shared" si="66"/>
        <v>2</v>
      </c>
      <c r="D1369" s="111">
        <v>1364</v>
      </c>
      <c r="E1369" s="109">
        <f t="shared" si="67"/>
        <v>7.9773118279999992E-3</v>
      </c>
      <c r="BC1369" s="109">
        <f t="shared" si="65"/>
        <v>7.9773118279999992E-3</v>
      </c>
    </row>
    <row r="1370" spans="1:55" x14ac:dyDescent="0.25">
      <c r="A1370" s="111">
        <v>1365</v>
      </c>
      <c r="B1370">
        <v>7.9390609599999992E-3</v>
      </c>
      <c r="C1370" s="49">
        <f t="shared" si="66"/>
        <v>2</v>
      </c>
      <c r="D1370" s="111">
        <v>1365</v>
      </c>
      <c r="E1370" s="109">
        <f t="shared" si="67"/>
        <v>7.9390609599999992E-3</v>
      </c>
      <c r="BC1370" s="109">
        <f t="shared" si="65"/>
        <v>7.9390609599999992E-3</v>
      </c>
    </row>
    <row r="1371" spans="1:55" x14ac:dyDescent="0.25">
      <c r="A1371" s="111">
        <v>1366</v>
      </c>
      <c r="B1371">
        <v>7.9009918399999997E-3</v>
      </c>
      <c r="C1371" s="49">
        <f t="shared" si="66"/>
        <v>2</v>
      </c>
      <c r="D1371" s="111">
        <v>1366</v>
      </c>
      <c r="E1371" s="109">
        <f t="shared" si="67"/>
        <v>7.9009918399999997E-3</v>
      </c>
      <c r="BC1371" s="109">
        <f t="shared" si="65"/>
        <v>7.9009918399999997E-3</v>
      </c>
    </row>
    <row r="1372" spans="1:55" x14ac:dyDescent="0.25">
      <c r="A1372" s="111">
        <v>1367</v>
      </c>
      <c r="B1372">
        <v>7.8631036219999999E-3</v>
      </c>
      <c r="C1372" s="49">
        <f t="shared" si="66"/>
        <v>2</v>
      </c>
      <c r="D1372" s="111">
        <v>1367</v>
      </c>
      <c r="E1372" s="109">
        <f t="shared" si="67"/>
        <v>7.8631036219999999E-3</v>
      </c>
      <c r="BC1372" s="109">
        <f t="shared" si="65"/>
        <v>7.8631036219999999E-3</v>
      </c>
    </row>
    <row r="1373" spans="1:55" x14ac:dyDescent="0.25">
      <c r="A1373" s="111">
        <v>1368</v>
      </c>
      <c r="B1373">
        <v>7.8253954600000005E-3</v>
      </c>
      <c r="C1373" s="49">
        <f t="shared" si="66"/>
        <v>2</v>
      </c>
      <c r="D1373" s="111">
        <v>1368</v>
      </c>
      <c r="E1373" s="109">
        <f t="shared" si="67"/>
        <v>7.8253954600000005E-3</v>
      </c>
      <c r="BC1373" s="109">
        <f t="shared" si="65"/>
        <v>7.8253954600000005E-3</v>
      </c>
    </row>
    <row r="1374" spans="1:55" x14ac:dyDescent="0.25">
      <c r="A1374" s="111">
        <v>1369</v>
      </c>
      <c r="B1374">
        <v>7.7878665139999997E-3</v>
      </c>
      <c r="C1374" s="49">
        <f t="shared" si="66"/>
        <v>2</v>
      </c>
      <c r="D1374" s="111">
        <v>1369</v>
      </c>
      <c r="E1374" s="109">
        <f t="shared" si="67"/>
        <v>7.7878665139999997E-3</v>
      </c>
      <c r="BC1374" s="109">
        <f t="shared" si="65"/>
        <v>7.7878665139999997E-3</v>
      </c>
    </row>
    <row r="1375" spans="1:55" x14ac:dyDescent="0.25">
      <c r="A1375" s="111">
        <v>1370</v>
      </c>
      <c r="B1375">
        <v>7.750515946E-3</v>
      </c>
      <c r="C1375" s="49">
        <f t="shared" si="66"/>
        <v>2</v>
      </c>
      <c r="D1375" s="111">
        <v>1370</v>
      </c>
      <c r="E1375" s="109">
        <f t="shared" si="67"/>
        <v>7.750515946E-3</v>
      </c>
      <c r="BC1375" s="109">
        <f t="shared" si="65"/>
        <v>7.750515946E-3</v>
      </c>
    </row>
    <row r="1376" spans="1:55" x14ac:dyDescent="0.25">
      <c r="A1376" s="111">
        <v>1371</v>
      </c>
      <c r="B1376">
        <v>7.71334292199999E-3</v>
      </c>
      <c r="C1376" s="49">
        <f t="shared" si="66"/>
        <v>2</v>
      </c>
      <c r="D1376" s="111">
        <v>1371</v>
      </c>
      <c r="E1376" s="109">
        <f t="shared" si="67"/>
        <v>7.71334292199999E-3</v>
      </c>
      <c r="BC1376" s="109">
        <f t="shared" si="65"/>
        <v>7.71334292199999E-3</v>
      </c>
    </row>
    <row r="1377" spans="1:55" x14ac:dyDescent="0.25">
      <c r="A1377" s="111">
        <v>1372</v>
      </c>
      <c r="B1377">
        <v>7.6763466159999998E-3</v>
      </c>
      <c r="C1377" s="49">
        <f t="shared" si="66"/>
        <v>2</v>
      </c>
      <c r="D1377" s="111">
        <v>1372</v>
      </c>
      <c r="E1377" s="109">
        <f t="shared" si="67"/>
        <v>7.6763466159999998E-3</v>
      </c>
      <c r="BC1377" s="109">
        <f t="shared" si="65"/>
        <v>7.6763466159999998E-3</v>
      </c>
    </row>
    <row r="1378" spans="1:55" x14ac:dyDescent="0.25">
      <c r="A1378" s="111">
        <v>1373</v>
      </c>
      <c r="B1378">
        <v>7.6395261979999999E-3</v>
      </c>
      <c r="C1378" s="49">
        <f t="shared" si="66"/>
        <v>2</v>
      </c>
      <c r="D1378" s="111">
        <v>1373</v>
      </c>
      <c r="E1378" s="109">
        <f t="shared" si="67"/>
        <v>7.6395261979999999E-3</v>
      </c>
      <c r="BC1378" s="109">
        <f t="shared" si="65"/>
        <v>7.6395261979999999E-3</v>
      </c>
    </row>
    <row r="1379" spans="1:55" x14ac:dyDescent="0.25">
      <c r="A1379" s="111">
        <v>1374</v>
      </c>
      <c r="B1379">
        <v>7.6028808499999899E-3</v>
      </c>
      <c r="C1379" s="49">
        <f t="shared" si="66"/>
        <v>2</v>
      </c>
      <c r="D1379" s="111">
        <v>1374</v>
      </c>
      <c r="E1379" s="109">
        <f t="shared" si="67"/>
        <v>7.6028808499999899E-3</v>
      </c>
      <c r="BC1379" s="109">
        <f t="shared" si="65"/>
        <v>7.6028808499999899E-3</v>
      </c>
    </row>
    <row r="1380" spans="1:55" x14ac:dyDescent="0.25">
      <c r="A1380" s="111">
        <v>1375</v>
      </c>
      <c r="B1380">
        <v>7.5664097500000001E-3</v>
      </c>
      <c r="C1380" s="49">
        <f t="shared" si="66"/>
        <v>2</v>
      </c>
      <c r="D1380" s="111">
        <v>1375</v>
      </c>
      <c r="E1380" s="109">
        <f t="shared" si="67"/>
        <v>7.5664097500000001E-3</v>
      </c>
      <c r="BC1380" s="109">
        <f t="shared" si="65"/>
        <v>7.5664097500000001E-3</v>
      </c>
    </row>
    <row r="1381" spans="1:55" x14ac:dyDescent="0.25">
      <c r="A1381" s="111">
        <v>1376</v>
      </c>
      <c r="B1381">
        <v>7.5301120859999904E-3</v>
      </c>
      <c r="C1381" s="49">
        <f t="shared" si="66"/>
        <v>2</v>
      </c>
      <c r="D1381" s="111">
        <v>1376</v>
      </c>
      <c r="E1381" s="109">
        <f t="shared" si="67"/>
        <v>7.5301120859999904E-3</v>
      </c>
      <c r="BC1381" s="109">
        <f t="shared" si="65"/>
        <v>7.5301120859999904E-3</v>
      </c>
    </row>
    <row r="1382" spans="1:55" x14ac:dyDescent="0.25">
      <c r="A1382" s="111">
        <v>1377</v>
      </c>
      <c r="B1382">
        <v>7.49398704799999E-3</v>
      </c>
      <c r="C1382" s="49">
        <f t="shared" si="66"/>
        <v>2</v>
      </c>
      <c r="D1382" s="111">
        <v>1377</v>
      </c>
      <c r="E1382" s="109">
        <f t="shared" si="67"/>
        <v>7.49398704799999E-3</v>
      </c>
      <c r="BC1382" s="109">
        <f t="shared" si="65"/>
        <v>7.49398704799999E-3</v>
      </c>
    </row>
    <row r="1383" spans="1:55" x14ac:dyDescent="0.25">
      <c r="A1383" s="111">
        <v>1378</v>
      </c>
      <c r="B1383">
        <v>7.4580338260000004E-3</v>
      </c>
      <c r="C1383" s="49">
        <f t="shared" si="66"/>
        <v>2</v>
      </c>
      <c r="D1383" s="111">
        <v>1378</v>
      </c>
      <c r="E1383" s="109">
        <f t="shared" si="67"/>
        <v>7.4580338260000004E-3</v>
      </c>
      <c r="BC1383" s="109">
        <f t="shared" si="65"/>
        <v>7.4580338260000004E-3</v>
      </c>
    </row>
    <row r="1384" spans="1:55" x14ac:dyDescent="0.25">
      <c r="A1384" s="111">
        <v>1379</v>
      </c>
      <c r="B1384">
        <v>7.4222516159999996E-3</v>
      </c>
      <c r="C1384" s="49">
        <f t="shared" si="66"/>
        <v>2</v>
      </c>
      <c r="D1384" s="111">
        <v>1379</v>
      </c>
      <c r="E1384" s="109">
        <f t="shared" si="67"/>
        <v>7.4222516159999996E-3</v>
      </c>
      <c r="BC1384" s="109">
        <f t="shared" si="65"/>
        <v>7.4222516159999996E-3</v>
      </c>
    </row>
    <row r="1385" spans="1:55" x14ac:dyDescent="0.25">
      <c r="A1385" s="111">
        <v>1380</v>
      </c>
      <c r="B1385">
        <v>7.3866396219999996E-3</v>
      </c>
      <c r="C1385" s="49">
        <f t="shared" si="66"/>
        <v>2</v>
      </c>
      <c r="D1385" s="111">
        <v>1380</v>
      </c>
      <c r="E1385" s="109">
        <f t="shared" si="67"/>
        <v>7.3866396219999996E-3</v>
      </c>
      <c r="BC1385" s="109">
        <f t="shared" si="65"/>
        <v>7.3866396219999996E-3</v>
      </c>
    </row>
    <row r="1386" spans="1:55" x14ac:dyDescent="0.25">
      <c r="A1386" s="111">
        <v>1381</v>
      </c>
      <c r="B1386">
        <v>7.3511970440000001E-3</v>
      </c>
      <c r="C1386" s="49">
        <f t="shared" si="66"/>
        <v>2</v>
      </c>
      <c r="D1386" s="111">
        <v>1381</v>
      </c>
      <c r="E1386" s="109">
        <f t="shared" si="67"/>
        <v>7.3511970440000001E-3</v>
      </c>
      <c r="BC1386" s="109">
        <f t="shared" si="65"/>
        <v>7.3511970440000001E-3</v>
      </c>
    </row>
    <row r="1387" spans="1:55" x14ac:dyDescent="0.25">
      <c r="A1387" s="111">
        <v>1382</v>
      </c>
      <c r="B1387">
        <v>7.3159230899999999E-3</v>
      </c>
      <c r="C1387" s="49">
        <f t="shared" si="66"/>
        <v>2</v>
      </c>
      <c r="D1387" s="111">
        <v>1382</v>
      </c>
      <c r="E1387" s="109">
        <f t="shared" si="67"/>
        <v>7.3159230899999999E-3</v>
      </c>
      <c r="BC1387" s="109">
        <f t="shared" si="65"/>
        <v>7.3159230899999999E-3</v>
      </c>
    </row>
    <row r="1388" spans="1:55" x14ac:dyDescent="0.25">
      <c r="A1388" s="111">
        <v>1383</v>
      </c>
      <c r="B1388">
        <v>7.2808169719999899E-3</v>
      </c>
      <c r="C1388" s="49">
        <f t="shared" si="66"/>
        <v>2</v>
      </c>
      <c r="D1388" s="111">
        <v>1383</v>
      </c>
      <c r="E1388" s="109">
        <f t="shared" si="67"/>
        <v>7.2808169719999899E-3</v>
      </c>
      <c r="BC1388" s="109">
        <f t="shared" si="65"/>
        <v>7.2808169719999899E-3</v>
      </c>
    </row>
    <row r="1389" spans="1:55" x14ac:dyDescent="0.25">
      <c r="A1389" s="111">
        <v>1384</v>
      </c>
      <c r="B1389">
        <v>7.2458779039999898E-3</v>
      </c>
      <c r="C1389" s="49">
        <f t="shared" si="66"/>
        <v>2</v>
      </c>
      <c r="D1389" s="111">
        <v>1384</v>
      </c>
      <c r="E1389" s="109">
        <f t="shared" si="67"/>
        <v>7.2458779039999898E-3</v>
      </c>
      <c r="BC1389" s="109">
        <f t="shared" si="65"/>
        <v>7.2458779039999898E-3</v>
      </c>
    </row>
    <row r="1390" spans="1:55" x14ac:dyDescent="0.25">
      <c r="A1390" s="111">
        <v>1385</v>
      </c>
      <c r="B1390">
        <v>7.2111051039999898E-3</v>
      </c>
      <c r="C1390" s="49">
        <f t="shared" si="66"/>
        <v>2</v>
      </c>
      <c r="D1390" s="111">
        <v>1385</v>
      </c>
      <c r="E1390" s="109">
        <f t="shared" si="67"/>
        <v>7.2111051039999898E-3</v>
      </c>
      <c r="BC1390" s="109">
        <f t="shared" si="65"/>
        <v>7.2111051039999898E-3</v>
      </c>
    </row>
    <row r="1391" spans="1:55" x14ac:dyDescent="0.25">
      <c r="A1391" s="111">
        <v>1386</v>
      </c>
      <c r="B1391">
        <v>7.1764977919999999E-3</v>
      </c>
      <c r="C1391" s="49">
        <f t="shared" si="66"/>
        <v>2</v>
      </c>
      <c r="D1391" s="111">
        <v>1386</v>
      </c>
      <c r="E1391" s="109">
        <f t="shared" si="67"/>
        <v>7.1764977919999999E-3</v>
      </c>
      <c r="BC1391" s="109">
        <f t="shared" si="65"/>
        <v>7.1764977919999999E-3</v>
      </c>
    </row>
    <row r="1392" spans="1:55" x14ac:dyDescent="0.25">
      <c r="A1392" s="111">
        <v>1387</v>
      </c>
      <c r="B1392">
        <v>7.1420551959999997E-3</v>
      </c>
      <c r="C1392" s="49">
        <f t="shared" si="66"/>
        <v>2</v>
      </c>
      <c r="D1392" s="111">
        <v>1387</v>
      </c>
      <c r="E1392" s="109">
        <f t="shared" si="67"/>
        <v>7.1420551959999997E-3</v>
      </c>
      <c r="BC1392" s="109">
        <f t="shared" si="65"/>
        <v>7.1420551959999997E-3</v>
      </c>
    </row>
    <row r="1393" spans="1:55" x14ac:dyDescent="0.25">
      <c r="A1393" s="111">
        <v>1388</v>
      </c>
      <c r="B1393">
        <v>7.1077765419999897E-3</v>
      </c>
      <c r="C1393" s="49">
        <f t="shared" si="66"/>
        <v>2</v>
      </c>
      <c r="D1393" s="111">
        <v>1388</v>
      </c>
      <c r="E1393" s="109">
        <f t="shared" si="67"/>
        <v>7.1077765419999897E-3</v>
      </c>
      <c r="BC1393" s="109">
        <f t="shared" si="65"/>
        <v>7.1077765419999897E-3</v>
      </c>
    </row>
    <row r="1394" spans="1:55" x14ac:dyDescent="0.25">
      <c r="A1394" s="111">
        <v>1389</v>
      </c>
      <c r="B1394">
        <v>7.0736610639999999E-3</v>
      </c>
      <c r="C1394" s="49">
        <f t="shared" si="66"/>
        <v>2</v>
      </c>
      <c r="D1394" s="111">
        <v>1389</v>
      </c>
      <c r="E1394" s="109">
        <f t="shared" si="67"/>
        <v>7.0736610639999999E-3</v>
      </c>
      <c r="BC1394" s="109">
        <f t="shared" si="65"/>
        <v>7.0736610639999999E-3</v>
      </c>
    </row>
    <row r="1395" spans="1:55" x14ac:dyDescent="0.25">
      <c r="A1395" s="111">
        <v>1390</v>
      </c>
      <c r="B1395">
        <v>7.0397079959999996E-3</v>
      </c>
      <c r="C1395" s="49">
        <f t="shared" si="66"/>
        <v>2</v>
      </c>
      <c r="D1395" s="111">
        <v>1390</v>
      </c>
      <c r="E1395" s="109">
        <f t="shared" si="67"/>
        <v>7.0397079959999996E-3</v>
      </c>
      <c r="BC1395" s="109">
        <f t="shared" si="65"/>
        <v>7.0397079959999996E-3</v>
      </c>
    </row>
    <row r="1396" spans="1:55" x14ac:dyDescent="0.25">
      <c r="A1396" s="111">
        <v>1391</v>
      </c>
      <c r="B1396">
        <v>7.0059165779999899E-3</v>
      </c>
      <c r="C1396" s="49">
        <f t="shared" si="66"/>
        <v>2</v>
      </c>
      <c r="D1396" s="111">
        <v>1391</v>
      </c>
      <c r="E1396" s="109">
        <f t="shared" si="67"/>
        <v>7.0059165779999899E-3</v>
      </c>
      <c r="BC1396" s="109">
        <f t="shared" si="65"/>
        <v>7.0059165779999899E-3</v>
      </c>
    </row>
    <row r="1397" spans="1:55" x14ac:dyDescent="0.25">
      <c r="A1397" s="111">
        <v>1392</v>
      </c>
      <c r="B1397">
        <v>6.9722860519999897E-3</v>
      </c>
      <c r="C1397" s="49">
        <f t="shared" si="66"/>
        <v>2</v>
      </c>
      <c r="D1397" s="111">
        <v>1392</v>
      </c>
      <c r="E1397" s="109">
        <f t="shared" si="67"/>
        <v>6.9722860519999897E-3</v>
      </c>
      <c r="BC1397" s="109">
        <f t="shared" si="65"/>
        <v>6.9722860519999897E-3</v>
      </c>
    </row>
    <row r="1398" spans="1:55" x14ac:dyDescent="0.25">
      <c r="A1398" s="111">
        <v>1393</v>
      </c>
      <c r="B1398">
        <v>6.938815662E-3</v>
      </c>
      <c r="C1398" s="49">
        <f t="shared" si="66"/>
        <v>2</v>
      </c>
      <c r="D1398" s="111">
        <v>1393</v>
      </c>
      <c r="E1398" s="109">
        <f t="shared" si="67"/>
        <v>6.938815662E-3</v>
      </c>
      <c r="BC1398" s="109">
        <f t="shared" si="65"/>
        <v>6.938815662E-3</v>
      </c>
    </row>
    <row r="1399" spans="1:55" x14ac:dyDescent="0.25">
      <c r="A1399" s="111">
        <v>1394</v>
      </c>
      <c r="B1399">
        <v>6.9055046619999998E-3</v>
      </c>
      <c r="C1399" s="49">
        <f t="shared" si="66"/>
        <v>2</v>
      </c>
      <c r="D1399" s="111">
        <v>1394</v>
      </c>
      <c r="E1399" s="109">
        <f t="shared" si="67"/>
        <v>6.9055046619999998E-3</v>
      </c>
      <c r="BC1399" s="109">
        <f t="shared" si="65"/>
        <v>6.9055046619999998E-3</v>
      </c>
    </row>
    <row r="1400" spans="1:55" x14ac:dyDescent="0.25">
      <c r="A1400" s="111">
        <v>1395</v>
      </c>
      <c r="B1400">
        <v>6.8723522999999996E-3</v>
      </c>
      <c r="C1400" s="49">
        <f t="shared" si="66"/>
        <v>2</v>
      </c>
      <c r="D1400" s="111">
        <v>1395</v>
      </c>
      <c r="E1400" s="109">
        <f t="shared" si="67"/>
        <v>6.8723522999999996E-3</v>
      </c>
      <c r="BC1400" s="109">
        <f t="shared" si="65"/>
        <v>6.8723522999999996E-3</v>
      </c>
    </row>
    <row r="1401" spans="1:55" x14ac:dyDescent="0.25">
      <c r="A1401" s="111">
        <v>1396</v>
      </c>
      <c r="B1401">
        <v>6.8393578359999896E-3</v>
      </c>
      <c r="C1401" s="49">
        <f t="shared" si="66"/>
        <v>2</v>
      </c>
      <c r="D1401" s="111">
        <v>1396</v>
      </c>
      <c r="E1401" s="109">
        <f t="shared" si="67"/>
        <v>6.8393578359999896E-3</v>
      </c>
      <c r="BC1401" s="109">
        <f t="shared" si="65"/>
        <v>6.8393578359999896E-3</v>
      </c>
    </row>
    <row r="1402" spans="1:55" x14ac:dyDescent="0.25">
      <c r="A1402" s="111">
        <v>1397</v>
      </c>
      <c r="B1402">
        <v>6.80652052599999E-3</v>
      </c>
      <c r="C1402" s="49">
        <f t="shared" si="66"/>
        <v>2</v>
      </c>
      <c r="D1402" s="111">
        <v>1397</v>
      </c>
      <c r="E1402" s="109">
        <f t="shared" si="67"/>
        <v>6.80652052599999E-3</v>
      </c>
      <c r="BC1402" s="109">
        <f t="shared" si="65"/>
        <v>6.80652052599999E-3</v>
      </c>
    </row>
    <row r="1403" spans="1:55" x14ac:dyDescent="0.25">
      <c r="A1403" s="111">
        <v>1398</v>
      </c>
      <c r="B1403">
        <v>6.7738396359999899E-3</v>
      </c>
      <c r="C1403" s="49">
        <f t="shared" si="66"/>
        <v>2</v>
      </c>
      <c r="D1403" s="111">
        <v>1398</v>
      </c>
      <c r="E1403" s="109">
        <f t="shared" si="67"/>
        <v>6.7738396359999899E-3</v>
      </c>
      <c r="BC1403" s="109">
        <f t="shared" si="65"/>
        <v>6.7738396359999899E-3</v>
      </c>
    </row>
    <row r="1404" spans="1:55" x14ac:dyDescent="0.25">
      <c r="A1404" s="111">
        <v>1399</v>
      </c>
      <c r="B1404">
        <v>6.7413144299999896E-3</v>
      </c>
      <c r="C1404" s="49">
        <f t="shared" si="66"/>
        <v>2</v>
      </c>
      <c r="D1404" s="111">
        <v>1399</v>
      </c>
      <c r="E1404" s="109">
        <f t="shared" si="67"/>
        <v>6.7413144299999896E-3</v>
      </c>
      <c r="BC1404" s="109">
        <f t="shared" si="65"/>
        <v>6.7413144299999896E-3</v>
      </c>
    </row>
    <row r="1405" spans="1:55" x14ac:dyDescent="0.25">
      <c r="A1405" s="111">
        <v>1400</v>
      </c>
      <c r="B1405">
        <v>6.7089441799999903E-3</v>
      </c>
      <c r="C1405" s="49">
        <f t="shared" si="66"/>
        <v>2</v>
      </c>
      <c r="D1405" s="111">
        <v>1400</v>
      </c>
      <c r="E1405" s="109">
        <f t="shared" si="67"/>
        <v>6.7089441799999903E-3</v>
      </c>
      <c r="BC1405" s="109">
        <f t="shared" si="65"/>
        <v>6.7089441799999903E-3</v>
      </c>
    </row>
    <row r="1406" spans="1:55" x14ac:dyDescent="0.25">
      <c r="A1406" s="111">
        <v>1401</v>
      </c>
      <c r="B1406">
        <v>6.6767281559999897E-3</v>
      </c>
      <c r="C1406" s="49">
        <f t="shared" si="66"/>
        <v>2</v>
      </c>
      <c r="D1406" s="111">
        <v>1401</v>
      </c>
      <c r="E1406" s="109">
        <f t="shared" si="67"/>
        <v>6.6767281559999897E-3</v>
      </c>
      <c r="BC1406" s="109">
        <f t="shared" si="65"/>
        <v>6.6767281559999897E-3</v>
      </c>
    </row>
    <row r="1407" spans="1:55" x14ac:dyDescent="0.25">
      <c r="A1407" s="111">
        <v>1402</v>
      </c>
      <c r="B1407">
        <v>6.6446656359999898E-3</v>
      </c>
      <c r="C1407" s="49">
        <f t="shared" si="66"/>
        <v>2</v>
      </c>
      <c r="D1407" s="111">
        <v>1402</v>
      </c>
      <c r="E1407" s="109">
        <f t="shared" si="67"/>
        <v>6.6446656359999898E-3</v>
      </c>
      <c r="BC1407" s="109">
        <f t="shared" si="65"/>
        <v>6.6446656359999898E-3</v>
      </c>
    </row>
    <row r="1408" spans="1:55" x14ac:dyDescent="0.25">
      <c r="A1408" s="111">
        <v>1403</v>
      </c>
      <c r="B1408">
        <v>6.61275589799999E-3</v>
      </c>
      <c r="C1408" s="49">
        <f t="shared" si="66"/>
        <v>2</v>
      </c>
      <c r="D1408" s="111">
        <v>1403</v>
      </c>
      <c r="E1408" s="109">
        <f t="shared" si="67"/>
        <v>6.61275589799999E-3</v>
      </c>
      <c r="BC1408" s="109">
        <f t="shared" si="65"/>
        <v>6.61275589799999E-3</v>
      </c>
    </row>
    <row r="1409" spans="1:55" x14ac:dyDescent="0.25">
      <c r="A1409" s="111">
        <v>1404</v>
      </c>
      <c r="B1409">
        <v>6.5809982260000002E-3</v>
      </c>
      <c r="C1409" s="49">
        <f t="shared" si="66"/>
        <v>2</v>
      </c>
      <c r="D1409" s="111">
        <v>1404</v>
      </c>
      <c r="E1409" s="109">
        <f t="shared" si="67"/>
        <v>6.5809982260000002E-3</v>
      </c>
      <c r="BC1409" s="109">
        <f t="shared" si="65"/>
        <v>6.5809982260000002E-3</v>
      </c>
    </row>
    <row r="1410" spans="1:55" x14ac:dyDescent="0.25">
      <c r="A1410" s="111">
        <v>1405</v>
      </c>
      <c r="B1410">
        <v>6.5493919079999997E-3</v>
      </c>
      <c r="C1410" s="49">
        <f t="shared" si="66"/>
        <v>2</v>
      </c>
      <c r="D1410" s="111">
        <v>1405</v>
      </c>
      <c r="E1410" s="109">
        <f t="shared" si="67"/>
        <v>6.5493919079999997E-3</v>
      </c>
      <c r="BC1410" s="109">
        <f t="shared" si="65"/>
        <v>6.5493919079999997E-3</v>
      </c>
    </row>
    <row r="1411" spans="1:55" x14ac:dyDescent="0.25">
      <c r="A1411" s="111">
        <v>1406</v>
      </c>
      <c r="B1411">
        <v>6.5179362279999898E-3</v>
      </c>
      <c r="C1411" s="49">
        <f t="shared" si="66"/>
        <v>2</v>
      </c>
      <c r="D1411" s="111">
        <v>1406</v>
      </c>
      <c r="E1411" s="109">
        <f t="shared" si="67"/>
        <v>6.5179362279999898E-3</v>
      </c>
      <c r="BC1411" s="109">
        <f t="shared" si="65"/>
        <v>6.5179362279999898E-3</v>
      </c>
    </row>
    <row r="1412" spans="1:55" x14ac:dyDescent="0.25">
      <c r="A1412" s="111">
        <v>1407</v>
      </c>
      <c r="B1412">
        <v>6.486630484E-3</v>
      </c>
      <c r="C1412" s="49">
        <f t="shared" si="66"/>
        <v>2</v>
      </c>
      <c r="D1412" s="111">
        <v>1407</v>
      </c>
      <c r="E1412" s="109">
        <f t="shared" si="67"/>
        <v>6.486630484E-3</v>
      </c>
      <c r="BC1412" s="109">
        <f t="shared" si="65"/>
        <v>6.486630484E-3</v>
      </c>
    </row>
    <row r="1413" spans="1:55" x14ac:dyDescent="0.25">
      <c r="A1413" s="111">
        <v>1408</v>
      </c>
      <c r="B1413">
        <v>6.4554739679999898E-3</v>
      </c>
      <c r="C1413" s="49">
        <f t="shared" si="66"/>
        <v>2</v>
      </c>
      <c r="D1413" s="111">
        <v>1408</v>
      </c>
      <c r="E1413" s="109">
        <f t="shared" si="67"/>
        <v>6.4554739679999898E-3</v>
      </c>
      <c r="BC1413" s="109">
        <f t="shared" ref="BC1413:BC1476" si="68">B1413</f>
        <v>6.4554739679999898E-3</v>
      </c>
    </row>
    <row r="1414" spans="1:55" x14ac:dyDescent="0.25">
      <c r="A1414" s="111">
        <v>1409</v>
      </c>
      <c r="B1414">
        <v>6.4244659820000003E-3</v>
      </c>
      <c r="C1414" s="49">
        <f t="shared" ref="C1414:C1477" si="69">IF(ROW()-$C$4&lt;=$C$2,1,2)</f>
        <v>2</v>
      </c>
      <c r="D1414" s="111">
        <v>1409</v>
      </c>
      <c r="E1414" s="109">
        <f t="shared" ref="E1414:E1477" si="70">B1414</f>
        <v>6.4244659820000003E-3</v>
      </c>
      <c r="BC1414" s="109">
        <f t="shared" si="68"/>
        <v>6.4244659820000003E-3</v>
      </c>
    </row>
    <row r="1415" spans="1:55" x14ac:dyDescent="0.25">
      <c r="A1415" s="111">
        <v>1410</v>
      </c>
      <c r="B1415">
        <v>6.3936058259999899E-3</v>
      </c>
      <c r="C1415" s="49">
        <f t="shared" si="69"/>
        <v>2</v>
      </c>
      <c r="D1415" s="111">
        <v>1410</v>
      </c>
      <c r="E1415" s="109">
        <f t="shared" si="70"/>
        <v>6.3936058259999899E-3</v>
      </c>
      <c r="BC1415" s="109">
        <f t="shared" si="68"/>
        <v>6.3936058259999899E-3</v>
      </c>
    </row>
    <row r="1416" spans="1:55" x14ac:dyDescent="0.25">
      <c r="A1416" s="111">
        <v>1411</v>
      </c>
      <c r="B1416">
        <v>6.3628928059999996E-3</v>
      </c>
      <c r="C1416" s="49">
        <f t="shared" si="69"/>
        <v>2</v>
      </c>
      <c r="D1416" s="111">
        <v>1411</v>
      </c>
      <c r="E1416" s="109">
        <f t="shared" si="70"/>
        <v>6.3628928059999996E-3</v>
      </c>
      <c r="BC1416" s="109">
        <f t="shared" si="68"/>
        <v>6.3628928059999996E-3</v>
      </c>
    </row>
    <row r="1417" spans="1:55" x14ac:dyDescent="0.25">
      <c r="A1417" s="111">
        <v>1412</v>
      </c>
      <c r="B1417">
        <v>6.3323262299999896E-3</v>
      </c>
      <c r="C1417" s="49">
        <f t="shared" si="69"/>
        <v>2</v>
      </c>
      <c r="D1417" s="111">
        <v>1412</v>
      </c>
      <c r="E1417" s="109">
        <f t="shared" si="70"/>
        <v>6.3323262299999896E-3</v>
      </c>
      <c r="BC1417" s="109">
        <f t="shared" si="68"/>
        <v>6.3323262299999896E-3</v>
      </c>
    </row>
    <row r="1418" spans="1:55" x14ac:dyDescent="0.25">
      <c r="A1418" s="111">
        <v>1413</v>
      </c>
      <c r="B1418">
        <v>6.3019054099999897E-3</v>
      </c>
      <c r="C1418" s="49">
        <f t="shared" si="69"/>
        <v>2</v>
      </c>
      <c r="D1418" s="111">
        <v>1413</v>
      </c>
      <c r="E1418" s="109">
        <f t="shared" si="70"/>
        <v>6.3019054099999897E-3</v>
      </c>
      <c r="BC1418" s="109">
        <f t="shared" si="68"/>
        <v>6.3019054099999897E-3</v>
      </c>
    </row>
    <row r="1419" spans="1:55" x14ac:dyDescent="0.25">
      <c r="A1419" s="111">
        <v>1414</v>
      </c>
      <c r="B1419">
        <v>6.2716296619999999E-3</v>
      </c>
      <c r="C1419" s="49">
        <f t="shared" si="69"/>
        <v>2</v>
      </c>
      <c r="D1419" s="111">
        <v>1414</v>
      </c>
      <c r="E1419" s="109">
        <f t="shared" si="70"/>
        <v>6.2716296619999999E-3</v>
      </c>
      <c r="BC1419" s="109">
        <f t="shared" si="68"/>
        <v>6.2716296619999999E-3</v>
      </c>
    </row>
    <row r="1420" spans="1:55" x14ac:dyDescent="0.25">
      <c r="A1420" s="111">
        <v>1415</v>
      </c>
      <c r="B1420">
        <v>6.2414983039999899E-3</v>
      </c>
      <c r="C1420" s="49">
        <f t="shared" si="69"/>
        <v>2</v>
      </c>
      <c r="D1420" s="111">
        <v>1415</v>
      </c>
      <c r="E1420" s="109">
        <f t="shared" si="70"/>
        <v>6.2414983039999899E-3</v>
      </c>
      <c r="BC1420" s="109">
        <f t="shared" si="68"/>
        <v>6.2414983039999899E-3</v>
      </c>
    </row>
    <row r="1421" spans="1:55" x14ac:dyDescent="0.25">
      <c r="A1421" s="111">
        <v>1416</v>
      </c>
      <c r="B1421">
        <v>6.2115106539999999E-3</v>
      </c>
      <c r="C1421" s="49">
        <f t="shared" si="69"/>
        <v>2</v>
      </c>
      <c r="D1421" s="111">
        <v>1416</v>
      </c>
      <c r="E1421" s="109">
        <f t="shared" si="70"/>
        <v>6.2115106539999999E-3</v>
      </c>
      <c r="BC1421" s="109">
        <f t="shared" si="68"/>
        <v>6.2115106539999999E-3</v>
      </c>
    </row>
    <row r="1422" spans="1:55" x14ac:dyDescent="0.25">
      <c r="A1422" s="111">
        <v>1417</v>
      </c>
      <c r="B1422">
        <v>6.1816660400000004E-3</v>
      </c>
      <c r="C1422" s="49">
        <f t="shared" si="69"/>
        <v>2</v>
      </c>
      <c r="D1422" s="111">
        <v>1417</v>
      </c>
      <c r="E1422" s="109">
        <f t="shared" si="70"/>
        <v>6.1816660400000004E-3</v>
      </c>
      <c r="BC1422" s="109">
        <f t="shared" si="68"/>
        <v>6.1816660400000004E-3</v>
      </c>
    </row>
    <row r="1423" spans="1:55" x14ac:dyDescent="0.25">
      <c r="A1423" s="111">
        <v>1418</v>
      </c>
      <c r="B1423">
        <v>6.1519637860000002E-3</v>
      </c>
      <c r="C1423" s="49">
        <f t="shared" si="69"/>
        <v>2</v>
      </c>
      <c r="D1423" s="111">
        <v>1418</v>
      </c>
      <c r="E1423" s="109">
        <f t="shared" si="70"/>
        <v>6.1519637860000002E-3</v>
      </c>
      <c r="BC1423" s="109">
        <f t="shared" si="68"/>
        <v>6.1519637860000002E-3</v>
      </c>
    </row>
    <row r="1424" spans="1:55" x14ac:dyDescent="0.25">
      <c r="A1424" s="111">
        <v>1419</v>
      </c>
      <c r="B1424">
        <v>6.1224032240000002E-3</v>
      </c>
      <c r="C1424" s="49">
        <f t="shared" si="69"/>
        <v>2</v>
      </c>
      <c r="D1424" s="111">
        <v>1419</v>
      </c>
      <c r="E1424" s="109">
        <f t="shared" si="70"/>
        <v>6.1224032240000002E-3</v>
      </c>
      <c r="BC1424" s="109">
        <f t="shared" si="68"/>
        <v>6.1224032240000002E-3</v>
      </c>
    </row>
    <row r="1425" spans="1:55" x14ac:dyDescent="0.25">
      <c r="A1425" s="111">
        <v>1420</v>
      </c>
      <c r="B1425">
        <v>6.0929836899999996E-3</v>
      </c>
      <c r="C1425" s="49">
        <f t="shared" si="69"/>
        <v>2</v>
      </c>
      <c r="D1425" s="111">
        <v>1420</v>
      </c>
      <c r="E1425" s="109">
        <f t="shared" si="70"/>
        <v>6.0929836899999996E-3</v>
      </c>
      <c r="BC1425" s="109">
        <f t="shared" si="68"/>
        <v>6.0929836899999996E-3</v>
      </c>
    </row>
    <row r="1426" spans="1:55" x14ac:dyDescent="0.25">
      <c r="A1426" s="111">
        <v>1421</v>
      </c>
      <c r="B1426">
        <v>6.0637045140000002E-3</v>
      </c>
      <c r="C1426" s="49">
        <f t="shared" si="69"/>
        <v>2</v>
      </c>
      <c r="D1426" s="111">
        <v>1421</v>
      </c>
      <c r="E1426" s="109">
        <f t="shared" si="70"/>
        <v>6.0637045140000002E-3</v>
      </c>
      <c r="BC1426" s="109">
        <f t="shared" si="68"/>
        <v>6.0637045140000002E-3</v>
      </c>
    </row>
    <row r="1427" spans="1:55" x14ac:dyDescent="0.25">
      <c r="A1427" s="111">
        <v>1422</v>
      </c>
      <c r="B1427">
        <v>6.0345650420000002E-3</v>
      </c>
      <c r="C1427" s="49">
        <f t="shared" si="69"/>
        <v>2</v>
      </c>
      <c r="D1427" s="111">
        <v>1422</v>
      </c>
      <c r="E1427" s="109">
        <f t="shared" si="70"/>
        <v>6.0345650420000002E-3</v>
      </c>
      <c r="BC1427" s="109">
        <f t="shared" si="68"/>
        <v>6.0345650420000002E-3</v>
      </c>
    </row>
    <row r="1428" spans="1:55" x14ac:dyDescent="0.25">
      <c r="A1428" s="111">
        <v>1423</v>
      </c>
      <c r="B1428">
        <v>6.0055646139999998E-3</v>
      </c>
      <c r="C1428" s="49">
        <f t="shared" si="69"/>
        <v>2</v>
      </c>
      <c r="D1428" s="111">
        <v>1423</v>
      </c>
      <c r="E1428" s="109">
        <f t="shared" si="70"/>
        <v>6.0055646139999998E-3</v>
      </c>
      <c r="BC1428" s="109">
        <f t="shared" si="68"/>
        <v>6.0055646139999998E-3</v>
      </c>
    </row>
    <row r="1429" spans="1:55" x14ac:dyDescent="0.25">
      <c r="A1429" s="111">
        <v>1424</v>
      </c>
      <c r="B1429">
        <v>5.9767025739999998E-3</v>
      </c>
      <c r="C1429" s="49">
        <f t="shared" si="69"/>
        <v>2</v>
      </c>
      <c r="D1429" s="111">
        <v>1424</v>
      </c>
      <c r="E1429" s="109">
        <f t="shared" si="70"/>
        <v>5.9767025739999998E-3</v>
      </c>
      <c r="BC1429" s="109">
        <f t="shared" si="68"/>
        <v>5.9767025739999998E-3</v>
      </c>
    </row>
    <row r="1430" spans="1:55" x14ac:dyDescent="0.25">
      <c r="A1430" s="111">
        <v>1425</v>
      </c>
      <c r="B1430">
        <v>5.9479782719999898E-3</v>
      </c>
      <c r="C1430" s="49">
        <f t="shared" si="69"/>
        <v>2</v>
      </c>
      <c r="D1430" s="111">
        <v>1425</v>
      </c>
      <c r="E1430" s="109">
        <f t="shared" si="70"/>
        <v>5.9479782719999898E-3</v>
      </c>
      <c r="BC1430" s="109">
        <f t="shared" si="68"/>
        <v>5.9479782719999898E-3</v>
      </c>
    </row>
    <row r="1431" spans="1:55" x14ac:dyDescent="0.25">
      <c r="A1431" s="111">
        <v>1426</v>
      </c>
      <c r="B1431">
        <v>5.9193910599999898E-3</v>
      </c>
      <c r="C1431" s="49">
        <f t="shared" si="69"/>
        <v>2</v>
      </c>
      <c r="D1431" s="111">
        <v>1426</v>
      </c>
      <c r="E1431" s="109">
        <f t="shared" si="70"/>
        <v>5.9193910599999898E-3</v>
      </c>
      <c r="BC1431" s="109">
        <f t="shared" si="68"/>
        <v>5.9193910599999898E-3</v>
      </c>
    </row>
    <row r="1432" spans="1:55" x14ac:dyDescent="0.25">
      <c r="A1432" s="111">
        <v>1427</v>
      </c>
      <c r="B1432">
        <v>5.8909402919999996E-3</v>
      </c>
      <c r="C1432" s="49">
        <f t="shared" si="69"/>
        <v>2</v>
      </c>
      <c r="D1432" s="111">
        <v>1427</v>
      </c>
      <c r="E1432" s="109">
        <f t="shared" si="70"/>
        <v>5.8909402919999996E-3</v>
      </c>
      <c r="BC1432" s="109">
        <f t="shared" si="68"/>
        <v>5.8909402919999996E-3</v>
      </c>
    </row>
    <row r="1433" spans="1:55" x14ac:dyDescent="0.25">
      <c r="A1433" s="111">
        <v>1428</v>
      </c>
      <c r="B1433">
        <v>5.8626253259999898E-3</v>
      </c>
      <c r="C1433" s="49">
        <f t="shared" si="69"/>
        <v>2</v>
      </c>
      <c r="D1433" s="111">
        <v>1428</v>
      </c>
      <c r="E1433" s="109">
        <f t="shared" si="70"/>
        <v>5.8626253259999898E-3</v>
      </c>
      <c r="BC1433" s="109">
        <f t="shared" si="68"/>
        <v>5.8626253259999898E-3</v>
      </c>
    </row>
    <row r="1434" spans="1:55" x14ac:dyDescent="0.25">
      <c r="A1434" s="111">
        <v>1429</v>
      </c>
      <c r="B1434">
        <v>5.8344455199999899E-3</v>
      </c>
      <c r="C1434" s="49">
        <f t="shared" si="69"/>
        <v>2</v>
      </c>
      <c r="D1434" s="111">
        <v>1429</v>
      </c>
      <c r="E1434" s="109">
        <f t="shared" si="70"/>
        <v>5.8344455199999899E-3</v>
      </c>
      <c r="BC1434" s="109">
        <f t="shared" si="68"/>
        <v>5.8344455199999899E-3</v>
      </c>
    </row>
    <row r="1435" spans="1:55" x14ac:dyDescent="0.25">
      <c r="A1435" s="111">
        <v>1430</v>
      </c>
      <c r="B1435">
        <v>5.8064002399999997E-3</v>
      </c>
      <c r="C1435" s="49">
        <f t="shared" si="69"/>
        <v>2</v>
      </c>
      <c r="D1435" s="111">
        <v>1430</v>
      </c>
      <c r="E1435" s="109">
        <f t="shared" si="70"/>
        <v>5.8064002399999997E-3</v>
      </c>
      <c r="BC1435" s="109">
        <f t="shared" si="68"/>
        <v>5.8064002399999997E-3</v>
      </c>
    </row>
    <row r="1436" spans="1:55" x14ac:dyDescent="0.25">
      <c r="A1436" s="111">
        <v>1431</v>
      </c>
      <c r="B1436">
        <v>5.7784888520000001E-3</v>
      </c>
      <c r="C1436" s="49">
        <f t="shared" si="69"/>
        <v>2</v>
      </c>
      <c r="D1436" s="111">
        <v>1431</v>
      </c>
      <c r="E1436" s="109">
        <f t="shared" si="70"/>
        <v>5.7784888520000001E-3</v>
      </c>
      <c r="BC1436" s="109">
        <f t="shared" si="68"/>
        <v>5.7784888520000001E-3</v>
      </c>
    </row>
    <row r="1437" spans="1:55" x14ac:dyDescent="0.25">
      <c r="A1437" s="111">
        <v>1432</v>
      </c>
      <c r="B1437">
        <v>5.7507107239999997E-3</v>
      </c>
      <c r="C1437" s="49">
        <f t="shared" si="69"/>
        <v>2</v>
      </c>
      <c r="D1437" s="111">
        <v>1432</v>
      </c>
      <c r="E1437" s="109">
        <f t="shared" si="70"/>
        <v>5.7507107239999997E-3</v>
      </c>
      <c r="BC1437" s="109">
        <f t="shared" si="68"/>
        <v>5.7507107239999997E-3</v>
      </c>
    </row>
    <row r="1438" spans="1:55" x14ac:dyDescent="0.25">
      <c r="A1438" s="111">
        <v>1433</v>
      </c>
      <c r="B1438">
        <v>5.7230652279999898E-3</v>
      </c>
      <c r="C1438" s="49">
        <f t="shared" si="69"/>
        <v>2</v>
      </c>
      <c r="D1438" s="111">
        <v>1433</v>
      </c>
      <c r="E1438" s="109">
        <f t="shared" si="70"/>
        <v>5.7230652279999898E-3</v>
      </c>
      <c r="BC1438" s="109">
        <f t="shared" si="68"/>
        <v>5.7230652279999898E-3</v>
      </c>
    </row>
    <row r="1439" spans="1:55" x14ac:dyDescent="0.25">
      <c r="A1439" s="111">
        <v>1434</v>
      </c>
      <c r="B1439">
        <v>5.6955517419999997E-3</v>
      </c>
      <c r="C1439" s="49">
        <f t="shared" si="69"/>
        <v>2</v>
      </c>
      <c r="D1439" s="111">
        <v>1434</v>
      </c>
      <c r="E1439" s="109">
        <f t="shared" si="70"/>
        <v>5.6955517419999997E-3</v>
      </c>
      <c r="BC1439" s="109">
        <f t="shared" si="68"/>
        <v>5.6955517419999997E-3</v>
      </c>
    </row>
    <row r="1440" spans="1:55" x14ac:dyDescent="0.25">
      <c r="A1440" s="111">
        <v>1435</v>
      </c>
      <c r="B1440">
        <v>5.6681696379999999E-3</v>
      </c>
      <c r="C1440" s="49">
        <f t="shared" si="69"/>
        <v>2</v>
      </c>
      <c r="D1440" s="111">
        <v>1435</v>
      </c>
      <c r="E1440" s="109">
        <f t="shared" si="70"/>
        <v>5.6681696379999999E-3</v>
      </c>
      <c r="BC1440" s="109">
        <f t="shared" si="68"/>
        <v>5.6681696379999999E-3</v>
      </c>
    </row>
    <row r="1441" spans="1:55" x14ac:dyDescent="0.25">
      <c r="A1441" s="111">
        <v>1436</v>
      </c>
      <c r="B1441">
        <v>5.6409183019999996E-3</v>
      </c>
      <c r="C1441" s="49">
        <f t="shared" si="69"/>
        <v>2</v>
      </c>
      <c r="D1441" s="111">
        <v>1436</v>
      </c>
      <c r="E1441" s="109">
        <f t="shared" si="70"/>
        <v>5.6409183019999996E-3</v>
      </c>
      <c r="BC1441" s="109">
        <f t="shared" si="68"/>
        <v>5.6409183019999996E-3</v>
      </c>
    </row>
    <row r="1442" spans="1:55" x14ac:dyDescent="0.25">
      <c r="A1442" s="111">
        <v>1437</v>
      </c>
      <c r="B1442">
        <v>5.6137971159999998E-3</v>
      </c>
      <c r="C1442" s="49">
        <f t="shared" si="69"/>
        <v>2</v>
      </c>
      <c r="D1442" s="111">
        <v>1437</v>
      </c>
      <c r="E1442" s="109">
        <f t="shared" si="70"/>
        <v>5.6137971159999998E-3</v>
      </c>
      <c r="BC1442" s="109">
        <f t="shared" si="68"/>
        <v>5.6137971159999998E-3</v>
      </c>
    </row>
    <row r="1443" spans="1:55" x14ac:dyDescent="0.25">
      <c r="A1443" s="111">
        <v>1438</v>
      </c>
      <c r="B1443">
        <v>5.5868054639999897E-3</v>
      </c>
      <c r="C1443" s="49">
        <f t="shared" si="69"/>
        <v>2</v>
      </c>
      <c r="D1443" s="111">
        <v>1438</v>
      </c>
      <c r="E1443" s="109">
        <f t="shared" si="70"/>
        <v>5.5868054639999897E-3</v>
      </c>
      <c r="BC1443" s="109">
        <f t="shared" si="68"/>
        <v>5.5868054639999897E-3</v>
      </c>
    </row>
    <row r="1444" spans="1:55" x14ac:dyDescent="0.25">
      <c r="A1444" s="111">
        <v>1439</v>
      </c>
      <c r="B1444">
        <v>5.5599427379999997E-3</v>
      </c>
      <c r="C1444" s="49">
        <f t="shared" si="69"/>
        <v>2</v>
      </c>
      <c r="D1444" s="111">
        <v>1439</v>
      </c>
      <c r="E1444" s="109">
        <f t="shared" si="70"/>
        <v>5.5599427379999997E-3</v>
      </c>
      <c r="BC1444" s="109">
        <f t="shared" si="68"/>
        <v>5.5599427379999997E-3</v>
      </c>
    </row>
    <row r="1445" spans="1:55" x14ac:dyDescent="0.25">
      <c r="A1445" s="111">
        <v>1440</v>
      </c>
      <c r="B1445">
        <v>5.533208328E-3</v>
      </c>
      <c r="C1445" s="49">
        <f t="shared" si="69"/>
        <v>2</v>
      </c>
      <c r="D1445" s="111">
        <v>1440</v>
      </c>
      <c r="E1445" s="109">
        <f t="shared" si="70"/>
        <v>5.533208328E-3</v>
      </c>
      <c r="BC1445" s="109">
        <f t="shared" si="68"/>
        <v>5.533208328E-3</v>
      </c>
    </row>
    <row r="1446" spans="1:55" x14ac:dyDescent="0.25">
      <c r="A1446" s="111">
        <v>1441</v>
      </c>
      <c r="B1446">
        <v>5.5066016319999904E-3</v>
      </c>
      <c r="C1446" s="49">
        <f t="shared" si="69"/>
        <v>2</v>
      </c>
      <c r="D1446" s="111">
        <v>1441</v>
      </c>
      <c r="E1446" s="109">
        <f t="shared" si="70"/>
        <v>5.5066016319999904E-3</v>
      </c>
      <c r="BC1446" s="109">
        <f t="shared" si="68"/>
        <v>5.5066016319999904E-3</v>
      </c>
    </row>
    <row r="1447" spans="1:55" x14ac:dyDescent="0.25">
      <c r="A1447" s="111">
        <v>1442</v>
      </c>
      <c r="B1447">
        <v>5.4801220440000003E-3</v>
      </c>
      <c r="C1447" s="49">
        <f t="shared" si="69"/>
        <v>2</v>
      </c>
      <c r="D1447" s="111">
        <v>1442</v>
      </c>
      <c r="E1447" s="109">
        <f t="shared" si="70"/>
        <v>5.4801220440000003E-3</v>
      </c>
      <c r="BC1447" s="109">
        <f t="shared" si="68"/>
        <v>5.4801220440000003E-3</v>
      </c>
    </row>
    <row r="1448" spans="1:55" x14ac:dyDescent="0.25">
      <c r="A1448" s="111">
        <v>1443</v>
      </c>
      <c r="B1448">
        <v>5.4537689639999999E-3</v>
      </c>
      <c r="C1448" s="49">
        <f t="shared" si="69"/>
        <v>2</v>
      </c>
      <c r="D1448" s="111">
        <v>1443</v>
      </c>
      <c r="E1448" s="109">
        <f t="shared" si="70"/>
        <v>5.4537689639999999E-3</v>
      </c>
      <c r="BC1448" s="109">
        <f t="shared" si="68"/>
        <v>5.4537689639999999E-3</v>
      </c>
    </row>
    <row r="1449" spans="1:55" x14ac:dyDescent="0.25">
      <c r="A1449" s="111">
        <v>1444</v>
      </c>
      <c r="B1449">
        <v>5.42754179799999E-3</v>
      </c>
      <c r="C1449" s="49">
        <f t="shared" si="69"/>
        <v>2</v>
      </c>
      <c r="D1449" s="111">
        <v>1444</v>
      </c>
      <c r="E1449" s="109">
        <f t="shared" si="70"/>
        <v>5.42754179799999E-3</v>
      </c>
      <c r="BC1449" s="109">
        <f t="shared" si="68"/>
        <v>5.42754179799999E-3</v>
      </c>
    </row>
    <row r="1450" spans="1:55" x14ac:dyDescent="0.25">
      <c r="A1450" s="111">
        <v>1445</v>
      </c>
      <c r="B1450">
        <v>5.4014399519999997E-3</v>
      </c>
      <c r="C1450" s="49">
        <f t="shared" si="69"/>
        <v>2</v>
      </c>
      <c r="D1450" s="111">
        <v>1445</v>
      </c>
      <c r="E1450" s="109">
        <f t="shared" si="70"/>
        <v>5.4014399519999997E-3</v>
      </c>
      <c r="BC1450" s="109">
        <f t="shared" si="68"/>
        <v>5.4014399519999997E-3</v>
      </c>
    </row>
    <row r="1451" spans="1:55" x14ac:dyDescent="0.25">
      <c r="A1451" s="111">
        <v>1446</v>
      </c>
      <c r="B1451">
        <v>5.3754628319999899E-3</v>
      </c>
      <c r="C1451" s="49">
        <f t="shared" si="69"/>
        <v>2</v>
      </c>
      <c r="D1451" s="111">
        <v>1446</v>
      </c>
      <c r="E1451" s="109">
        <f t="shared" si="70"/>
        <v>5.3754628319999899E-3</v>
      </c>
      <c r="BC1451" s="109">
        <f t="shared" si="68"/>
        <v>5.3754628319999899E-3</v>
      </c>
    </row>
    <row r="1452" spans="1:55" x14ac:dyDescent="0.25">
      <c r="A1452" s="111">
        <v>1447</v>
      </c>
      <c r="B1452">
        <v>5.3496098499999896E-3</v>
      </c>
      <c r="C1452" s="49">
        <f t="shared" si="69"/>
        <v>2</v>
      </c>
      <c r="D1452" s="111">
        <v>1447</v>
      </c>
      <c r="E1452" s="109">
        <f t="shared" si="70"/>
        <v>5.3496098499999896E-3</v>
      </c>
      <c r="BC1452" s="109">
        <f t="shared" si="68"/>
        <v>5.3496098499999896E-3</v>
      </c>
    </row>
    <row r="1453" spans="1:55" x14ac:dyDescent="0.25">
      <c r="A1453" s="111">
        <v>1448</v>
      </c>
      <c r="B1453">
        <v>5.3238804199999996E-3</v>
      </c>
      <c r="C1453" s="49">
        <f t="shared" si="69"/>
        <v>2</v>
      </c>
      <c r="D1453" s="111">
        <v>1448</v>
      </c>
      <c r="E1453" s="109">
        <f t="shared" si="70"/>
        <v>5.3238804199999996E-3</v>
      </c>
      <c r="BC1453" s="109">
        <f t="shared" si="68"/>
        <v>5.3238804199999996E-3</v>
      </c>
    </row>
    <row r="1454" spans="1:55" x14ac:dyDescent="0.25">
      <c r="A1454" s="111">
        <v>1449</v>
      </c>
      <c r="B1454">
        <v>5.2982739599999997E-3</v>
      </c>
      <c r="C1454" s="49">
        <f t="shared" si="69"/>
        <v>2</v>
      </c>
      <c r="D1454" s="111">
        <v>1449</v>
      </c>
      <c r="E1454" s="109">
        <f t="shared" si="70"/>
        <v>5.2982739599999997E-3</v>
      </c>
      <c r="BC1454" s="109">
        <f t="shared" si="68"/>
        <v>5.2982739599999997E-3</v>
      </c>
    </row>
    <row r="1455" spans="1:55" x14ac:dyDescent="0.25">
      <c r="A1455" s="111">
        <v>1450</v>
      </c>
      <c r="B1455">
        <v>5.2727898879999999E-3</v>
      </c>
      <c r="C1455" s="49">
        <f t="shared" si="69"/>
        <v>2</v>
      </c>
      <c r="D1455" s="111">
        <v>1450</v>
      </c>
      <c r="E1455" s="109">
        <f t="shared" si="70"/>
        <v>5.2727898879999999E-3</v>
      </c>
      <c r="BC1455" s="109">
        <f t="shared" si="68"/>
        <v>5.2727898879999999E-3</v>
      </c>
    </row>
    <row r="1456" spans="1:55" x14ac:dyDescent="0.25">
      <c r="A1456" s="111">
        <v>1451</v>
      </c>
      <c r="B1456">
        <v>5.2474276279999904E-3</v>
      </c>
      <c r="C1456" s="49">
        <f t="shared" si="69"/>
        <v>2</v>
      </c>
      <c r="D1456" s="111">
        <v>1451</v>
      </c>
      <c r="E1456" s="109">
        <f t="shared" si="70"/>
        <v>5.2474276279999904E-3</v>
      </c>
      <c r="BC1456" s="109">
        <f t="shared" si="68"/>
        <v>5.2474276279999904E-3</v>
      </c>
    </row>
    <row r="1457" spans="1:55" x14ac:dyDescent="0.25">
      <c r="A1457" s="111">
        <v>1452</v>
      </c>
      <c r="B1457">
        <v>5.22218660199999E-3</v>
      </c>
      <c r="C1457" s="49">
        <f t="shared" si="69"/>
        <v>2</v>
      </c>
      <c r="D1457" s="111">
        <v>1452</v>
      </c>
      <c r="E1457" s="109">
        <f t="shared" si="70"/>
        <v>5.22218660199999E-3</v>
      </c>
      <c r="BC1457" s="109">
        <f t="shared" si="68"/>
        <v>5.22218660199999E-3</v>
      </c>
    </row>
    <row r="1458" spans="1:55" x14ac:dyDescent="0.25">
      <c r="A1458" s="111">
        <v>1453</v>
      </c>
      <c r="B1458">
        <v>5.1970662380000001E-3</v>
      </c>
      <c r="C1458" s="49">
        <f t="shared" si="69"/>
        <v>2</v>
      </c>
      <c r="D1458" s="111">
        <v>1453</v>
      </c>
      <c r="E1458" s="109">
        <f t="shared" si="70"/>
        <v>5.1970662380000001E-3</v>
      </c>
      <c r="BC1458" s="109">
        <f t="shared" si="68"/>
        <v>5.1970662380000001E-3</v>
      </c>
    </row>
    <row r="1459" spans="1:55" x14ac:dyDescent="0.25">
      <c r="A1459" s="111">
        <v>1454</v>
      </c>
      <c r="B1459">
        <v>5.1720659679999996E-3</v>
      </c>
      <c r="C1459" s="49">
        <f t="shared" si="69"/>
        <v>2</v>
      </c>
      <c r="D1459" s="111">
        <v>1454</v>
      </c>
      <c r="E1459" s="109">
        <f t="shared" si="70"/>
        <v>5.1720659679999996E-3</v>
      </c>
      <c r="BC1459" s="109">
        <f t="shared" si="68"/>
        <v>5.1720659679999996E-3</v>
      </c>
    </row>
    <row r="1460" spans="1:55" x14ac:dyDescent="0.25">
      <c r="A1460" s="111">
        <v>1455</v>
      </c>
      <c r="B1460">
        <v>5.1471852219999899E-3</v>
      </c>
      <c r="C1460" s="49">
        <f t="shared" si="69"/>
        <v>2</v>
      </c>
      <c r="D1460" s="111">
        <v>1455</v>
      </c>
      <c r="E1460" s="109">
        <f t="shared" si="70"/>
        <v>5.1471852219999899E-3</v>
      </c>
      <c r="BC1460" s="109">
        <f t="shared" si="68"/>
        <v>5.1471852219999899E-3</v>
      </c>
    </row>
    <row r="1461" spans="1:55" x14ac:dyDescent="0.25">
      <c r="A1461" s="111">
        <v>1456</v>
      </c>
      <c r="B1461">
        <v>5.1224234379999897E-3</v>
      </c>
      <c r="C1461" s="49">
        <f t="shared" si="69"/>
        <v>2</v>
      </c>
      <c r="D1461" s="111">
        <v>1456</v>
      </c>
      <c r="E1461" s="109">
        <f t="shared" si="70"/>
        <v>5.1224234379999897E-3</v>
      </c>
      <c r="BC1461" s="109">
        <f t="shared" si="68"/>
        <v>5.1224234379999897E-3</v>
      </c>
    </row>
    <row r="1462" spans="1:55" x14ac:dyDescent="0.25">
      <c r="A1462" s="111">
        <v>1457</v>
      </c>
      <c r="B1462">
        <v>5.0977800519999899E-3</v>
      </c>
      <c r="C1462" s="49">
        <f t="shared" si="69"/>
        <v>2</v>
      </c>
      <c r="D1462" s="111">
        <v>1457</v>
      </c>
      <c r="E1462" s="109">
        <f t="shared" si="70"/>
        <v>5.0977800519999899E-3</v>
      </c>
      <c r="BC1462" s="109">
        <f t="shared" si="68"/>
        <v>5.0977800519999899E-3</v>
      </c>
    </row>
    <row r="1463" spans="1:55" x14ac:dyDescent="0.25">
      <c r="A1463" s="111">
        <v>1458</v>
      </c>
      <c r="B1463">
        <v>5.0732545059999998E-3</v>
      </c>
      <c r="C1463" s="49">
        <f t="shared" si="69"/>
        <v>2</v>
      </c>
      <c r="D1463" s="111">
        <v>1458</v>
      </c>
      <c r="E1463" s="109">
        <f t="shared" si="70"/>
        <v>5.0732545059999998E-3</v>
      </c>
      <c r="BC1463" s="109">
        <f t="shared" si="68"/>
        <v>5.0732545059999998E-3</v>
      </c>
    </row>
    <row r="1464" spans="1:55" x14ac:dyDescent="0.25">
      <c r="A1464" s="111">
        <v>1459</v>
      </c>
      <c r="B1464">
        <v>5.04884624E-3</v>
      </c>
      <c r="C1464" s="49">
        <f t="shared" si="69"/>
        <v>2</v>
      </c>
      <c r="D1464" s="111">
        <v>1459</v>
      </c>
      <c r="E1464" s="109">
        <f t="shared" si="70"/>
        <v>5.04884624E-3</v>
      </c>
      <c r="BC1464" s="109">
        <f t="shared" si="68"/>
        <v>5.04884624E-3</v>
      </c>
    </row>
    <row r="1465" spans="1:55" x14ac:dyDescent="0.25">
      <c r="A1465" s="111">
        <v>1460</v>
      </c>
      <c r="B1465">
        <v>5.0245547040000003E-3</v>
      </c>
      <c r="C1465" s="49">
        <f t="shared" si="69"/>
        <v>2</v>
      </c>
      <c r="D1465" s="111">
        <v>1460</v>
      </c>
      <c r="E1465" s="109">
        <f t="shared" si="70"/>
        <v>5.0245547040000003E-3</v>
      </c>
      <c r="BC1465" s="109">
        <f t="shared" si="68"/>
        <v>5.0245547040000003E-3</v>
      </c>
    </row>
    <row r="1466" spans="1:55" x14ac:dyDescent="0.25">
      <c r="A1466" s="111">
        <v>1461</v>
      </c>
      <c r="B1466">
        <v>5.0003793419999996E-3</v>
      </c>
      <c r="C1466" s="49">
        <f t="shared" si="69"/>
        <v>2</v>
      </c>
      <c r="D1466" s="111">
        <v>1461</v>
      </c>
      <c r="E1466" s="109">
        <f t="shared" si="70"/>
        <v>5.0003793419999996E-3</v>
      </c>
      <c r="BC1466" s="109">
        <f t="shared" si="68"/>
        <v>5.0003793419999996E-3</v>
      </c>
    </row>
    <row r="1467" spans="1:55" x14ac:dyDescent="0.25">
      <c r="A1467" s="111">
        <v>1462</v>
      </c>
      <c r="B1467">
        <v>4.9763196080000001E-3</v>
      </c>
      <c r="C1467" s="49">
        <f t="shared" si="69"/>
        <v>2</v>
      </c>
      <c r="D1467" s="111">
        <v>1462</v>
      </c>
      <c r="E1467" s="109">
        <f t="shared" si="70"/>
        <v>4.9763196080000001E-3</v>
      </c>
      <c r="BC1467" s="109">
        <f t="shared" si="68"/>
        <v>4.9763196080000001E-3</v>
      </c>
    </row>
    <row r="1468" spans="1:55" x14ac:dyDescent="0.25">
      <c r="A1468" s="111">
        <v>1463</v>
      </c>
      <c r="B1468">
        <v>4.95237495199999E-3</v>
      </c>
      <c r="C1468" s="49">
        <f t="shared" si="69"/>
        <v>2</v>
      </c>
      <c r="D1468" s="111">
        <v>1463</v>
      </c>
      <c r="E1468" s="109">
        <f t="shared" si="70"/>
        <v>4.95237495199999E-3</v>
      </c>
      <c r="BC1468" s="109">
        <f t="shared" si="68"/>
        <v>4.95237495199999E-3</v>
      </c>
    </row>
    <row r="1469" spans="1:55" x14ac:dyDescent="0.25">
      <c r="A1469" s="111">
        <v>1464</v>
      </c>
      <c r="B1469">
        <v>4.9285448339999897E-3</v>
      </c>
      <c r="C1469" s="49">
        <f t="shared" si="69"/>
        <v>2</v>
      </c>
      <c r="D1469" s="111">
        <v>1464</v>
      </c>
      <c r="E1469" s="109">
        <f t="shared" si="70"/>
        <v>4.9285448339999897E-3</v>
      </c>
      <c r="BC1469" s="109">
        <f t="shared" si="68"/>
        <v>4.9285448339999897E-3</v>
      </c>
    </row>
    <row r="1470" spans="1:55" x14ac:dyDescent="0.25">
      <c r="A1470" s="111">
        <v>1465</v>
      </c>
      <c r="B1470">
        <v>4.9048287079999997E-3</v>
      </c>
      <c r="C1470" s="49">
        <f t="shared" si="69"/>
        <v>2</v>
      </c>
      <c r="D1470" s="111">
        <v>1465</v>
      </c>
      <c r="E1470" s="109">
        <f t="shared" si="70"/>
        <v>4.9048287079999997E-3</v>
      </c>
      <c r="BC1470" s="109">
        <f t="shared" si="68"/>
        <v>4.9048287079999997E-3</v>
      </c>
    </row>
    <row r="1471" spans="1:55" x14ac:dyDescent="0.25">
      <c r="A1471" s="111">
        <v>1466</v>
      </c>
      <c r="B1471">
        <v>4.8812260379999996E-3</v>
      </c>
      <c r="C1471" s="49">
        <f t="shared" si="69"/>
        <v>2</v>
      </c>
      <c r="D1471" s="111">
        <v>1466</v>
      </c>
      <c r="E1471" s="109">
        <f t="shared" si="70"/>
        <v>4.8812260379999996E-3</v>
      </c>
      <c r="BC1471" s="109">
        <f t="shared" si="68"/>
        <v>4.8812260379999996E-3</v>
      </c>
    </row>
    <row r="1472" spans="1:55" x14ac:dyDescent="0.25">
      <c r="A1472" s="111">
        <v>1467</v>
      </c>
      <c r="B1472">
        <v>4.8577362860000002E-3</v>
      </c>
      <c r="C1472" s="49">
        <f t="shared" si="69"/>
        <v>2</v>
      </c>
      <c r="D1472" s="111">
        <v>1467</v>
      </c>
      <c r="E1472" s="109">
        <f t="shared" si="70"/>
        <v>4.8577362860000002E-3</v>
      </c>
      <c r="BC1472" s="109">
        <f t="shared" si="68"/>
        <v>4.8577362860000002E-3</v>
      </c>
    </row>
    <row r="1473" spans="1:55" x14ac:dyDescent="0.25">
      <c r="A1473" s="111">
        <v>1468</v>
      </c>
      <c r="B1473">
        <v>4.8343589179999898E-3</v>
      </c>
      <c r="C1473" s="49">
        <f t="shared" si="69"/>
        <v>2</v>
      </c>
      <c r="D1473" s="111">
        <v>1468</v>
      </c>
      <c r="E1473" s="109">
        <f t="shared" si="70"/>
        <v>4.8343589179999898E-3</v>
      </c>
      <c r="BC1473" s="109">
        <f t="shared" si="68"/>
        <v>4.8343589179999898E-3</v>
      </c>
    </row>
    <row r="1474" spans="1:55" x14ac:dyDescent="0.25">
      <c r="A1474" s="111">
        <v>1469</v>
      </c>
      <c r="B1474">
        <v>4.8110934019999999E-3</v>
      </c>
      <c r="C1474" s="49">
        <f t="shared" si="69"/>
        <v>2</v>
      </c>
      <c r="D1474" s="111">
        <v>1469</v>
      </c>
      <c r="E1474" s="109">
        <f t="shared" si="70"/>
        <v>4.8110934019999999E-3</v>
      </c>
      <c r="BC1474" s="109">
        <f t="shared" si="68"/>
        <v>4.8110934019999999E-3</v>
      </c>
    </row>
    <row r="1475" spans="1:55" x14ac:dyDescent="0.25">
      <c r="A1475" s="111">
        <v>1470</v>
      </c>
      <c r="B1475">
        <v>4.7879392099999998E-3</v>
      </c>
      <c r="C1475" s="49">
        <f t="shared" si="69"/>
        <v>2</v>
      </c>
      <c r="D1475" s="111">
        <v>1470</v>
      </c>
      <c r="E1475" s="109">
        <f t="shared" si="70"/>
        <v>4.7879392099999998E-3</v>
      </c>
      <c r="BC1475" s="109">
        <f t="shared" si="68"/>
        <v>4.7879392099999998E-3</v>
      </c>
    </row>
    <row r="1476" spans="1:55" x14ac:dyDescent="0.25">
      <c r="A1476" s="111">
        <v>1471</v>
      </c>
      <c r="B1476">
        <v>4.7648958140000001E-3</v>
      </c>
      <c r="C1476" s="49">
        <f t="shared" si="69"/>
        <v>2</v>
      </c>
      <c r="D1476" s="111">
        <v>1471</v>
      </c>
      <c r="E1476" s="109">
        <f t="shared" si="70"/>
        <v>4.7648958140000001E-3</v>
      </c>
      <c r="BC1476" s="109">
        <f t="shared" si="68"/>
        <v>4.7648958140000001E-3</v>
      </c>
    </row>
    <row r="1477" spans="1:55" x14ac:dyDescent="0.25">
      <c r="A1477" s="111">
        <v>1472</v>
      </c>
      <c r="B1477">
        <v>4.7419626879999996E-3</v>
      </c>
      <c r="C1477" s="49">
        <f t="shared" si="69"/>
        <v>2</v>
      </c>
      <c r="D1477" s="111">
        <v>1472</v>
      </c>
      <c r="E1477" s="109">
        <f t="shared" si="70"/>
        <v>4.7419626879999996E-3</v>
      </c>
      <c r="BC1477" s="109">
        <f t="shared" ref="BC1477:BC1504" si="71">B1477</f>
        <v>4.7419626879999996E-3</v>
      </c>
    </row>
    <row r="1478" spans="1:55" x14ac:dyDescent="0.25">
      <c r="A1478" s="111">
        <v>1473</v>
      </c>
      <c r="B1478">
        <v>4.7191393139999899E-3</v>
      </c>
      <c r="C1478" s="49">
        <f t="shared" ref="C1478:C1504" si="72">IF(ROW()-$C$4&lt;=$C$2,1,2)</f>
        <v>2</v>
      </c>
      <c r="D1478" s="111">
        <v>1473</v>
      </c>
      <c r="E1478" s="109">
        <f t="shared" ref="E1478:E1504" si="73">B1478</f>
        <v>4.7191393139999899E-3</v>
      </c>
      <c r="BC1478" s="109">
        <f t="shared" si="71"/>
        <v>4.7191393139999899E-3</v>
      </c>
    </row>
    <row r="1479" spans="1:55" x14ac:dyDescent="0.25">
      <c r="A1479" s="111">
        <v>1474</v>
      </c>
      <c r="B1479">
        <v>4.6964251699999999E-3</v>
      </c>
      <c r="C1479" s="49">
        <f t="shared" si="72"/>
        <v>2</v>
      </c>
      <c r="D1479" s="111">
        <v>1474</v>
      </c>
      <c r="E1479" s="109">
        <f t="shared" si="73"/>
        <v>4.6964251699999999E-3</v>
      </c>
      <c r="BC1479" s="109">
        <f t="shared" si="71"/>
        <v>4.6964251699999999E-3</v>
      </c>
    </row>
    <row r="1480" spans="1:55" x14ac:dyDescent="0.25">
      <c r="A1480" s="111">
        <v>1475</v>
      </c>
      <c r="B1480">
        <v>4.6738197379999997E-3</v>
      </c>
      <c r="C1480" s="49">
        <f t="shared" si="72"/>
        <v>2</v>
      </c>
      <c r="D1480" s="111">
        <v>1475</v>
      </c>
      <c r="E1480" s="109">
        <f t="shared" si="73"/>
        <v>4.6738197379999997E-3</v>
      </c>
      <c r="BC1480" s="109">
        <f t="shared" si="71"/>
        <v>4.6738197379999997E-3</v>
      </c>
    </row>
    <row r="1481" spans="1:55" x14ac:dyDescent="0.25">
      <c r="A1481" s="111">
        <v>1476</v>
      </c>
      <c r="B1481">
        <v>4.651322506E-3</v>
      </c>
      <c r="C1481" s="49">
        <f t="shared" si="72"/>
        <v>2</v>
      </c>
      <c r="D1481" s="111">
        <v>1476</v>
      </c>
      <c r="E1481" s="109">
        <f t="shared" si="73"/>
        <v>4.651322506E-3</v>
      </c>
      <c r="BC1481" s="109">
        <f t="shared" si="71"/>
        <v>4.651322506E-3</v>
      </c>
    </row>
    <row r="1482" spans="1:55" x14ac:dyDescent="0.25">
      <c r="A1482" s="111">
        <v>1477</v>
      </c>
      <c r="B1482">
        <v>4.6289329599999898E-3</v>
      </c>
      <c r="C1482" s="49">
        <f t="shared" si="72"/>
        <v>2</v>
      </c>
      <c r="D1482" s="111">
        <v>1477</v>
      </c>
      <c r="E1482" s="109">
        <f t="shared" si="73"/>
        <v>4.6289329599999898E-3</v>
      </c>
      <c r="BC1482" s="109">
        <f t="shared" si="71"/>
        <v>4.6289329599999898E-3</v>
      </c>
    </row>
    <row r="1483" spans="1:55" x14ac:dyDescent="0.25">
      <c r="A1483" s="111">
        <v>1478</v>
      </c>
      <c r="B1483">
        <v>4.6066505879999997E-3</v>
      </c>
      <c r="C1483" s="49">
        <f t="shared" si="72"/>
        <v>2</v>
      </c>
      <c r="D1483" s="111">
        <v>1478</v>
      </c>
      <c r="E1483" s="109">
        <f t="shared" si="73"/>
        <v>4.6066505879999997E-3</v>
      </c>
      <c r="BC1483" s="109">
        <f t="shared" si="71"/>
        <v>4.6066505879999997E-3</v>
      </c>
    </row>
    <row r="1484" spans="1:55" x14ac:dyDescent="0.25">
      <c r="A1484" s="111">
        <v>1479</v>
      </c>
      <c r="B1484">
        <v>4.5844748879999998E-3</v>
      </c>
      <c r="C1484" s="49">
        <f t="shared" si="72"/>
        <v>2</v>
      </c>
      <c r="D1484" s="111">
        <v>1479</v>
      </c>
      <c r="E1484" s="109">
        <f t="shared" si="73"/>
        <v>4.5844748879999998E-3</v>
      </c>
      <c r="BC1484" s="109">
        <f t="shared" si="71"/>
        <v>4.5844748879999998E-3</v>
      </c>
    </row>
    <row r="1485" spans="1:55" x14ac:dyDescent="0.25">
      <c r="A1485" s="111">
        <v>1480</v>
      </c>
      <c r="B1485">
        <v>4.5624053479999998E-3</v>
      </c>
      <c r="C1485" s="49">
        <f t="shared" si="72"/>
        <v>2</v>
      </c>
      <c r="D1485" s="111">
        <v>1480</v>
      </c>
      <c r="E1485" s="109">
        <f t="shared" si="73"/>
        <v>4.5624053479999998E-3</v>
      </c>
      <c r="BC1485" s="109">
        <f t="shared" si="71"/>
        <v>4.5624053479999998E-3</v>
      </c>
    </row>
    <row r="1486" spans="1:55" x14ac:dyDescent="0.25">
      <c r="A1486" s="111">
        <v>1481</v>
      </c>
      <c r="B1486">
        <v>4.5404414719999999E-3</v>
      </c>
      <c r="C1486" s="49">
        <f t="shared" si="72"/>
        <v>2</v>
      </c>
      <c r="D1486" s="111">
        <v>1481</v>
      </c>
      <c r="E1486" s="109">
        <f t="shared" si="73"/>
        <v>4.5404414719999999E-3</v>
      </c>
      <c r="BC1486" s="109">
        <f t="shared" si="71"/>
        <v>4.5404414719999999E-3</v>
      </c>
    </row>
    <row r="1487" spans="1:55" x14ac:dyDescent="0.25">
      <c r="A1487" s="111">
        <v>1482</v>
      </c>
      <c r="B1487">
        <v>4.5185827539999997E-3</v>
      </c>
      <c r="C1487" s="49">
        <f t="shared" si="72"/>
        <v>2</v>
      </c>
      <c r="D1487" s="111">
        <v>1482</v>
      </c>
      <c r="E1487" s="109">
        <f t="shared" si="73"/>
        <v>4.5185827539999997E-3</v>
      </c>
      <c r="BC1487" s="109">
        <f t="shared" si="71"/>
        <v>4.5185827539999997E-3</v>
      </c>
    </row>
    <row r="1488" spans="1:55" x14ac:dyDescent="0.25">
      <c r="A1488" s="111">
        <v>1483</v>
      </c>
      <c r="B1488">
        <v>4.4968286959999899E-3</v>
      </c>
      <c r="C1488" s="49">
        <f t="shared" si="72"/>
        <v>2</v>
      </c>
      <c r="D1488" s="111">
        <v>1483</v>
      </c>
      <c r="E1488" s="109">
        <f t="shared" si="73"/>
        <v>4.4968286959999899E-3</v>
      </c>
      <c r="BC1488" s="109">
        <f t="shared" si="71"/>
        <v>4.4968286959999899E-3</v>
      </c>
    </row>
    <row r="1489" spans="1:55" x14ac:dyDescent="0.25">
      <c r="A1489" s="111">
        <v>1484</v>
      </c>
      <c r="B1489">
        <v>4.475178806E-3</v>
      </c>
      <c r="C1489" s="49">
        <f t="shared" si="72"/>
        <v>2</v>
      </c>
      <c r="D1489" s="111">
        <v>1484</v>
      </c>
      <c r="E1489" s="109">
        <f t="shared" si="73"/>
        <v>4.475178806E-3</v>
      </c>
      <c r="BC1489" s="109">
        <f t="shared" si="71"/>
        <v>4.475178806E-3</v>
      </c>
    </row>
    <row r="1490" spans="1:55" x14ac:dyDescent="0.25">
      <c r="A1490" s="111">
        <v>1485</v>
      </c>
      <c r="B1490">
        <v>4.4536325879999897E-3</v>
      </c>
      <c r="C1490" s="49">
        <f t="shared" si="72"/>
        <v>2</v>
      </c>
      <c r="D1490" s="111">
        <v>1485</v>
      </c>
      <c r="E1490" s="109">
        <f t="shared" si="73"/>
        <v>4.4536325879999897E-3</v>
      </c>
      <c r="BC1490" s="109">
        <f t="shared" si="71"/>
        <v>4.4536325879999897E-3</v>
      </c>
    </row>
    <row r="1491" spans="1:55" x14ac:dyDescent="0.25">
      <c r="A1491" s="111">
        <v>1486</v>
      </c>
      <c r="B1491">
        <v>4.4321895499999896E-3</v>
      </c>
      <c r="C1491" s="49">
        <f t="shared" si="72"/>
        <v>2</v>
      </c>
      <c r="D1491" s="111">
        <v>1486</v>
      </c>
      <c r="E1491" s="109">
        <f t="shared" si="73"/>
        <v>4.4321895499999896E-3</v>
      </c>
      <c r="BC1491" s="109">
        <f t="shared" si="71"/>
        <v>4.4321895499999896E-3</v>
      </c>
    </row>
    <row r="1492" spans="1:55" x14ac:dyDescent="0.25">
      <c r="A1492" s="111">
        <v>1487</v>
      </c>
      <c r="B1492">
        <v>4.4108492039999997E-3</v>
      </c>
      <c r="C1492" s="49">
        <f t="shared" si="72"/>
        <v>2</v>
      </c>
      <c r="D1492" s="111">
        <v>1487</v>
      </c>
      <c r="E1492" s="109">
        <f t="shared" si="73"/>
        <v>4.4108492039999997E-3</v>
      </c>
      <c r="BC1492" s="109">
        <f t="shared" si="71"/>
        <v>4.4108492039999997E-3</v>
      </c>
    </row>
    <row r="1493" spans="1:55" x14ac:dyDescent="0.25">
      <c r="A1493" s="111">
        <v>1488</v>
      </c>
      <c r="B1493">
        <v>4.3896110639999996E-3</v>
      </c>
      <c r="C1493" s="49">
        <f t="shared" si="72"/>
        <v>2</v>
      </c>
      <c r="D1493" s="111">
        <v>1488</v>
      </c>
      <c r="E1493" s="109">
        <f t="shared" si="73"/>
        <v>4.3896110639999996E-3</v>
      </c>
      <c r="BC1493" s="109">
        <f t="shared" si="71"/>
        <v>4.3896110639999996E-3</v>
      </c>
    </row>
    <row r="1494" spans="1:55" x14ac:dyDescent="0.25">
      <c r="A1494" s="111">
        <v>1489</v>
      </c>
      <c r="B1494">
        <v>4.3684746439999998E-3</v>
      </c>
      <c r="C1494" s="49">
        <f t="shared" si="72"/>
        <v>2</v>
      </c>
      <c r="D1494" s="111">
        <v>1489</v>
      </c>
      <c r="E1494" s="109">
        <f t="shared" si="73"/>
        <v>4.3684746439999998E-3</v>
      </c>
      <c r="BC1494" s="109">
        <f t="shared" si="71"/>
        <v>4.3684746439999998E-3</v>
      </c>
    </row>
    <row r="1495" spans="1:55" x14ac:dyDescent="0.25">
      <c r="A1495" s="111">
        <v>1490</v>
      </c>
      <c r="B1495">
        <v>4.3474394599999997E-3</v>
      </c>
      <c r="C1495" s="49">
        <f t="shared" si="72"/>
        <v>2</v>
      </c>
      <c r="D1495" s="111">
        <v>1490</v>
      </c>
      <c r="E1495" s="109">
        <f t="shared" si="73"/>
        <v>4.3474394599999997E-3</v>
      </c>
      <c r="BC1495" s="109">
        <f t="shared" si="71"/>
        <v>4.3474394599999997E-3</v>
      </c>
    </row>
    <row r="1496" spans="1:55" x14ac:dyDescent="0.25">
      <c r="A1496" s="111">
        <v>1491</v>
      </c>
      <c r="B1496">
        <v>4.3265050359999899E-3</v>
      </c>
      <c r="C1496" s="49">
        <f t="shared" si="72"/>
        <v>2</v>
      </c>
      <c r="D1496" s="111">
        <v>1491</v>
      </c>
      <c r="E1496" s="109">
        <f t="shared" si="73"/>
        <v>4.3265050359999899E-3</v>
      </c>
      <c r="BC1496" s="109">
        <f t="shared" si="71"/>
        <v>4.3265050359999899E-3</v>
      </c>
    </row>
    <row r="1497" spans="1:55" x14ac:dyDescent="0.25">
      <c r="A1497" s="111">
        <v>1492</v>
      </c>
      <c r="B1497">
        <v>4.3056708920000001E-3</v>
      </c>
      <c r="C1497" s="49">
        <f t="shared" si="72"/>
        <v>2</v>
      </c>
      <c r="D1497" s="111">
        <v>1492</v>
      </c>
      <c r="E1497" s="109">
        <f t="shared" si="73"/>
        <v>4.3056708920000001E-3</v>
      </c>
      <c r="BC1497" s="109">
        <f t="shared" si="71"/>
        <v>4.3056708920000001E-3</v>
      </c>
    </row>
    <row r="1498" spans="1:55" x14ac:dyDescent="0.25">
      <c r="A1498" s="111">
        <v>1493</v>
      </c>
      <c r="B1498">
        <v>4.284936554E-3</v>
      </c>
      <c r="C1498" s="49">
        <f t="shared" si="72"/>
        <v>2</v>
      </c>
      <c r="D1498" s="111">
        <v>1493</v>
      </c>
      <c r="E1498" s="109">
        <f t="shared" si="73"/>
        <v>4.284936554E-3</v>
      </c>
      <c r="BC1498" s="109">
        <f t="shared" si="71"/>
        <v>4.284936554E-3</v>
      </c>
    </row>
    <row r="1499" spans="1:55" x14ac:dyDescent="0.25">
      <c r="A1499" s="111">
        <v>1494</v>
      </c>
      <c r="B1499">
        <v>4.2643015459999899E-3</v>
      </c>
      <c r="C1499" s="49">
        <f t="shared" si="72"/>
        <v>2</v>
      </c>
      <c r="D1499" s="111">
        <v>1494</v>
      </c>
      <c r="E1499" s="109">
        <f t="shared" si="73"/>
        <v>4.2643015459999899E-3</v>
      </c>
      <c r="BC1499" s="109">
        <f t="shared" si="71"/>
        <v>4.2643015459999899E-3</v>
      </c>
    </row>
    <row r="1500" spans="1:55" x14ac:dyDescent="0.25">
      <c r="A1500" s="111">
        <v>1495</v>
      </c>
      <c r="B1500">
        <v>4.2437653980000002E-3</v>
      </c>
      <c r="C1500" s="49">
        <f t="shared" si="72"/>
        <v>2</v>
      </c>
      <c r="D1500" s="111">
        <v>1495</v>
      </c>
      <c r="E1500" s="109">
        <f t="shared" si="73"/>
        <v>4.2437653980000002E-3</v>
      </c>
      <c r="BC1500" s="109">
        <f t="shared" si="71"/>
        <v>4.2437653980000002E-3</v>
      </c>
    </row>
    <row r="1501" spans="1:55" x14ac:dyDescent="0.25">
      <c r="A1501" s="111">
        <v>1496</v>
      </c>
      <c r="B1501">
        <v>4.2233276419999998E-3</v>
      </c>
      <c r="C1501" s="49">
        <f t="shared" si="72"/>
        <v>2</v>
      </c>
      <c r="D1501" s="111">
        <v>1496</v>
      </c>
      <c r="E1501" s="109">
        <f t="shared" si="73"/>
        <v>4.2233276419999998E-3</v>
      </c>
      <c r="BC1501" s="109">
        <f t="shared" si="71"/>
        <v>4.2233276419999998E-3</v>
      </c>
    </row>
    <row r="1502" spans="1:55" x14ac:dyDescent="0.25">
      <c r="A1502" s="111">
        <v>1497</v>
      </c>
      <c r="B1502">
        <v>4.2029878100000003E-3</v>
      </c>
      <c r="C1502" s="49">
        <f t="shared" si="72"/>
        <v>2</v>
      </c>
      <c r="D1502" s="111">
        <v>1497</v>
      </c>
      <c r="E1502" s="109">
        <f t="shared" si="73"/>
        <v>4.2029878100000003E-3</v>
      </c>
      <c r="BC1502" s="109">
        <f t="shared" si="71"/>
        <v>4.2029878100000003E-3</v>
      </c>
    </row>
    <row r="1503" spans="1:55" x14ac:dyDescent="0.25">
      <c r="A1503" s="111">
        <v>1498</v>
      </c>
      <c r="B1503">
        <v>4.1827454399999998E-3</v>
      </c>
      <c r="C1503" s="49">
        <f t="shared" si="72"/>
        <v>2</v>
      </c>
      <c r="D1503" s="111">
        <v>1498</v>
      </c>
      <c r="E1503" s="109">
        <f t="shared" si="73"/>
        <v>4.1827454399999998E-3</v>
      </c>
      <c r="BC1503" s="109">
        <f t="shared" si="71"/>
        <v>4.1827454399999998E-3</v>
      </c>
    </row>
    <row r="1504" spans="1:55" x14ac:dyDescent="0.25">
      <c r="A1504" s="111">
        <v>1499</v>
      </c>
      <c r="B1504">
        <v>4.16260006399999E-3</v>
      </c>
      <c r="C1504" s="49">
        <f t="shared" si="72"/>
        <v>2</v>
      </c>
      <c r="D1504" s="111">
        <v>1499</v>
      </c>
      <c r="E1504" s="109">
        <f t="shared" si="73"/>
        <v>4.16260006399999E-3</v>
      </c>
      <c r="BC1504" s="109">
        <f t="shared" si="71"/>
        <v>4.16260006399999E-3</v>
      </c>
    </row>
  </sheetData>
  <conditionalFormatting sqref="C6:C15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D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BA66-5B4A-440D-BADF-75E35ADD286B}">
  <dimension ref="A1:CP35"/>
  <sheetViews>
    <sheetView zoomScale="145" zoomScaleNormal="145" workbookViewId="0">
      <selection activeCell="BA1" sqref="BA1"/>
    </sheetView>
  </sheetViews>
  <sheetFormatPr defaultRowHeight="8.25" x14ac:dyDescent="0.15"/>
  <cols>
    <col min="1" max="1" width="9.140625" style="191"/>
    <col min="2" max="47" width="1.7109375" style="192" customWidth="1"/>
    <col min="48" max="48" width="9.140625" style="191"/>
    <col min="49" max="94" width="1.7109375" style="191" customWidth="1"/>
    <col min="95" max="16384" width="9.140625" style="191"/>
  </cols>
  <sheetData>
    <row r="1" spans="1:94" x14ac:dyDescent="0.15">
      <c r="A1" s="194">
        <f>F1</f>
        <v>1.5721492151279499</v>
      </c>
      <c r="B1" s="192" t="s">
        <v>246</v>
      </c>
      <c r="D1" s="192">
        <v>16</v>
      </c>
      <c r="E1" s="192">
        <v>16</v>
      </c>
      <c r="F1" s="192">
        <f>INDEX(B5:AU35,D1,E1)</f>
        <v>1.5721492151279499</v>
      </c>
      <c r="AW1" s="192" t="s">
        <v>247</v>
      </c>
      <c r="AY1" s="192">
        <v>16</v>
      </c>
      <c r="AZ1" s="192">
        <v>16</v>
      </c>
      <c r="BA1" s="192">
        <f>INDEX(AW5:CP35,AY1,AZ1)</f>
        <v>9.1293580134838605E-3</v>
      </c>
    </row>
    <row r="2" spans="1:94" x14ac:dyDescent="0.15">
      <c r="A2" s="194">
        <f>BA1</f>
        <v>9.1293580134838605E-3</v>
      </c>
      <c r="AW2" s="192"/>
      <c r="AY2" s="192"/>
      <c r="AZ2" s="192"/>
      <c r="BA2" s="192"/>
    </row>
    <row r="3" spans="1:94" x14ac:dyDescent="0.15">
      <c r="A3" s="193"/>
      <c r="AW3" s="192"/>
      <c r="AY3" s="192"/>
      <c r="AZ3" s="192"/>
      <c r="BA3" s="192"/>
    </row>
    <row r="4" spans="1:94" x14ac:dyDescent="0.15">
      <c r="B4" s="192">
        <v>0</v>
      </c>
      <c r="C4" s="192">
        <v>1</v>
      </c>
      <c r="D4" s="192">
        <v>2</v>
      </c>
      <c r="E4" s="192">
        <v>3</v>
      </c>
      <c r="F4" s="192">
        <v>4</v>
      </c>
      <c r="G4" s="192">
        <v>5</v>
      </c>
      <c r="H4" s="192">
        <v>6</v>
      </c>
      <c r="I4" s="192">
        <v>7</v>
      </c>
      <c r="J4" s="192">
        <v>8</v>
      </c>
      <c r="K4" s="192">
        <v>9</v>
      </c>
      <c r="L4" s="192">
        <v>10</v>
      </c>
      <c r="M4" s="192">
        <v>11</v>
      </c>
      <c r="N4" s="192">
        <v>12</v>
      </c>
      <c r="O4" s="192">
        <v>13</v>
      </c>
      <c r="P4" s="192">
        <v>14</v>
      </c>
      <c r="Q4" s="192">
        <v>15</v>
      </c>
      <c r="R4" s="192">
        <v>16</v>
      </c>
      <c r="S4" s="192">
        <v>17</v>
      </c>
      <c r="T4" s="192">
        <v>18</v>
      </c>
      <c r="U4" s="192">
        <v>19</v>
      </c>
      <c r="V4" s="192">
        <v>20</v>
      </c>
      <c r="W4" s="192">
        <v>21</v>
      </c>
      <c r="X4" s="192">
        <v>22</v>
      </c>
      <c r="Y4" s="192">
        <v>23</v>
      </c>
      <c r="Z4" s="192">
        <v>24</v>
      </c>
      <c r="AA4" s="192">
        <v>25</v>
      </c>
      <c r="AB4" s="192">
        <v>26</v>
      </c>
      <c r="AC4" s="192">
        <v>27</v>
      </c>
      <c r="AD4" s="192">
        <v>28</v>
      </c>
      <c r="AE4" s="192">
        <v>29</v>
      </c>
      <c r="AF4" s="192">
        <v>30</v>
      </c>
      <c r="AG4" s="192">
        <v>31</v>
      </c>
      <c r="AH4" s="192">
        <v>32</v>
      </c>
      <c r="AI4" s="192">
        <v>33</v>
      </c>
      <c r="AJ4" s="192">
        <v>34</v>
      </c>
      <c r="AK4" s="192">
        <v>35</v>
      </c>
      <c r="AL4" s="192">
        <v>36</v>
      </c>
      <c r="AM4" s="192">
        <v>37</v>
      </c>
      <c r="AN4" s="192">
        <v>38</v>
      </c>
      <c r="AO4" s="192">
        <v>39</v>
      </c>
      <c r="AP4" s="192">
        <v>40</v>
      </c>
      <c r="AQ4" s="192">
        <v>41</v>
      </c>
      <c r="AR4" s="192">
        <v>42</v>
      </c>
      <c r="AS4" s="192">
        <v>43</v>
      </c>
      <c r="AT4" s="192">
        <v>44</v>
      </c>
      <c r="AU4" s="192">
        <v>45</v>
      </c>
      <c r="AW4" s="192">
        <v>0</v>
      </c>
      <c r="AX4" s="192">
        <v>1</v>
      </c>
      <c r="AY4" s="192">
        <v>2</v>
      </c>
      <c r="AZ4" s="192">
        <v>3</v>
      </c>
      <c r="BA4" s="192">
        <v>4</v>
      </c>
      <c r="BB4" s="192">
        <v>5</v>
      </c>
      <c r="BC4" s="192">
        <v>6</v>
      </c>
      <c r="BD4" s="192">
        <v>7</v>
      </c>
      <c r="BE4" s="192">
        <v>8</v>
      </c>
      <c r="BF4" s="192">
        <v>9</v>
      </c>
      <c r="BG4" s="192">
        <v>10</v>
      </c>
      <c r="BH4" s="192">
        <v>11</v>
      </c>
      <c r="BI4" s="192">
        <v>12</v>
      </c>
      <c r="BJ4" s="192">
        <v>13</v>
      </c>
      <c r="BK4" s="192">
        <v>14</v>
      </c>
      <c r="BL4" s="192">
        <v>15</v>
      </c>
      <c r="BM4" s="192">
        <v>16</v>
      </c>
      <c r="BN4" s="192">
        <v>17</v>
      </c>
      <c r="BO4" s="192">
        <v>18</v>
      </c>
      <c r="BP4" s="192">
        <v>19</v>
      </c>
      <c r="BQ4" s="192">
        <v>20</v>
      </c>
      <c r="BR4" s="192">
        <v>21</v>
      </c>
      <c r="BS4" s="192">
        <v>22</v>
      </c>
      <c r="BT4" s="192">
        <v>23</v>
      </c>
      <c r="BU4" s="192">
        <v>24</v>
      </c>
      <c r="BV4" s="192">
        <v>25</v>
      </c>
      <c r="BW4" s="192">
        <v>26</v>
      </c>
      <c r="BX4" s="192">
        <v>27</v>
      </c>
      <c r="BY4" s="192">
        <v>28</v>
      </c>
      <c r="BZ4" s="192">
        <v>29</v>
      </c>
      <c r="CA4" s="192">
        <v>30</v>
      </c>
      <c r="CB4" s="192">
        <v>31</v>
      </c>
      <c r="CC4" s="192">
        <v>32</v>
      </c>
      <c r="CD4" s="192">
        <v>33</v>
      </c>
      <c r="CE4" s="192">
        <v>34</v>
      </c>
      <c r="CF4" s="192">
        <v>35</v>
      </c>
      <c r="CG4" s="192">
        <v>36</v>
      </c>
      <c r="CH4" s="192">
        <v>37</v>
      </c>
      <c r="CI4" s="192">
        <v>38</v>
      </c>
      <c r="CJ4" s="192">
        <v>39</v>
      </c>
      <c r="CK4" s="192">
        <v>40</v>
      </c>
      <c r="CL4" s="192">
        <v>41</v>
      </c>
      <c r="CM4" s="192">
        <v>42</v>
      </c>
      <c r="CN4" s="192">
        <v>43</v>
      </c>
      <c r="CO4" s="192">
        <v>44</v>
      </c>
      <c r="CP4" s="192">
        <v>45</v>
      </c>
    </row>
    <row r="5" spans="1:94" x14ac:dyDescent="0.15">
      <c r="A5" s="191">
        <v>0</v>
      </c>
      <c r="B5" s="192">
        <v>0</v>
      </c>
      <c r="C5" s="192">
        <v>9.4692012071227296E-53</v>
      </c>
      <c r="D5" s="192">
        <v>2.9345665959622697E-51</v>
      </c>
      <c r="E5" s="192">
        <v>8.7425900588566E-50</v>
      </c>
      <c r="F5" s="192">
        <v>2.4946543414757401E-48</v>
      </c>
      <c r="G5" s="192">
        <v>6.7801947292087805E-47</v>
      </c>
      <c r="H5" s="192">
        <v>1.7433865790102601E-45</v>
      </c>
      <c r="I5" s="192">
        <v>4.2055118303405802E-44</v>
      </c>
      <c r="J5" s="192">
        <v>9.4169025822712199E-43</v>
      </c>
      <c r="K5" s="192">
        <v>1.9305891132998999E-41</v>
      </c>
      <c r="L5" s="192">
        <v>3.5578361206274799E-40</v>
      </c>
      <c r="M5" s="192">
        <v>5.74509093629999E-39</v>
      </c>
      <c r="N5" s="192">
        <v>7.8288644289161601E-38</v>
      </c>
      <c r="O5" s="192">
        <v>8.4790416659316493E-37</v>
      </c>
      <c r="P5" s="192">
        <v>6.5437348978129801E-36</v>
      </c>
      <c r="Q5" s="192">
        <v>2.7826345615480998E-35</v>
      </c>
      <c r="R5" s="192">
        <v>1.32117083766002E-35</v>
      </c>
      <c r="S5" s="192">
        <v>3.3933911378795003E-36</v>
      </c>
      <c r="T5" s="192">
        <v>3.46232412541898E-37</v>
      </c>
      <c r="U5" s="192">
        <v>2.5426568605073699E-38</v>
      </c>
      <c r="V5" s="192">
        <v>1.56643852577201E-39</v>
      </c>
      <c r="W5" s="192">
        <v>8.6363375017517502E-41</v>
      </c>
      <c r="X5" s="192">
        <v>4.4080601747958001E-42</v>
      </c>
      <c r="Y5" s="192">
        <v>2.1252349207950901E-43</v>
      </c>
      <c r="Z5" s="192">
        <v>9.8051134599851797E-45</v>
      </c>
      <c r="AA5" s="192">
        <v>4.3677207653596897E-46</v>
      </c>
      <c r="AB5" s="192">
        <v>1.89055659084222E-47</v>
      </c>
      <c r="AC5" s="192">
        <v>7.9895020288562007E-49</v>
      </c>
      <c r="AD5" s="192">
        <v>3.3084285882589801E-50</v>
      </c>
      <c r="AE5" s="192">
        <v>1.3462628735179401E-51</v>
      </c>
      <c r="AF5" s="192">
        <v>5.3954665334073601E-53</v>
      </c>
      <c r="AG5" s="192">
        <v>2.13362787238381E-54</v>
      </c>
      <c r="AH5" s="192">
        <v>8.3379123599623391E-56</v>
      </c>
      <c r="AI5" s="192">
        <v>3.2239931007730901E-57</v>
      </c>
      <c r="AJ5" s="192">
        <v>1.23478722617634E-58</v>
      </c>
      <c r="AK5" s="192">
        <v>4.6886285161403299E-60</v>
      </c>
      <c r="AL5" s="192">
        <v>1.76642041445892E-61</v>
      </c>
      <c r="AM5" s="192">
        <v>6.6073960198424105E-63</v>
      </c>
      <c r="AN5" s="192">
        <v>2.455333773166E-64</v>
      </c>
      <c r="AO5" s="192">
        <v>9.0689980314766797E-66</v>
      </c>
      <c r="AP5" s="192">
        <v>3.3310025534476299E-67</v>
      </c>
      <c r="AQ5" s="192">
        <v>1.2171203596791401E-68</v>
      </c>
      <c r="AR5" s="192">
        <v>4.4258019249347499E-70</v>
      </c>
      <c r="AS5" s="192">
        <v>1.60210508855164E-71</v>
      </c>
      <c r="AT5" s="192">
        <v>5.7756222597983505E-73</v>
      </c>
      <c r="AU5" s="192">
        <v>2.1881227512001401E-74</v>
      </c>
      <c r="AW5" s="192">
        <v>0</v>
      </c>
      <c r="AX5" s="192">
        <v>7.5008322578327105E-120</v>
      </c>
      <c r="AY5" s="192">
        <v>4.0017891135722002E-116</v>
      </c>
      <c r="AZ5" s="192">
        <v>2.0542145828424401E-112</v>
      </c>
      <c r="BA5" s="192">
        <v>1.00987556162803E-108</v>
      </c>
      <c r="BB5" s="192">
        <v>4.7281872440861503E-105</v>
      </c>
      <c r="BC5" s="192">
        <v>2.0939515305852199E-101</v>
      </c>
      <c r="BD5" s="192">
        <v>8.6978490935335499E-98</v>
      </c>
      <c r="BE5" s="192">
        <v>3.3526036193278298E-94</v>
      </c>
      <c r="BF5" s="192">
        <v>1.18262093441934E-90</v>
      </c>
      <c r="BG5" s="192">
        <v>3.74733915481953E-87</v>
      </c>
      <c r="BH5" s="192">
        <v>1.03928487672851E-83</v>
      </c>
      <c r="BI5" s="192">
        <v>2.4277135490057001E-80</v>
      </c>
      <c r="BJ5" s="192">
        <v>4.4898932867366003E-77</v>
      </c>
      <c r="BK5" s="192">
        <v>5.8610997543075897E-74</v>
      </c>
      <c r="BL5" s="192">
        <v>4.0637223058335197E-71</v>
      </c>
      <c r="BM5" s="192">
        <v>1.1846597454847E-73</v>
      </c>
      <c r="BN5" s="192">
        <v>1.8340709769899199E-76</v>
      </c>
      <c r="BO5" s="192">
        <v>8.7799990785367099E-80</v>
      </c>
      <c r="BP5" s="192">
        <v>3.0352127163371902E-83</v>
      </c>
      <c r="BQ5" s="192">
        <v>8.9484622581407403E-87</v>
      </c>
      <c r="BR5" s="192">
        <v>2.39907325292181E-90</v>
      </c>
      <c r="BS5" s="192">
        <v>6.0376268731702503E-94</v>
      </c>
      <c r="BT5" s="192">
        <v>1.45234572418174E-97</v>
      </c>
      <c r="BU5" s="192">
        <v>3.3771985680807101E-101</v>
      </c>
      <c r="BV5" s="192">
        <v>7.64877649661869E-105</v>
      </c>
      <c r="BW5" s="192">
        <v>1.69613867223646E-108</v>
      </c>
      <c r="BX5" s="192">
        <v>3.6968012929962098E-112</v>
      </c>
      <c r="BY5" s="192">
        <v>7.9420348704845504E-116</v>
      </c>
      <c r="BZ5" s="192">
        <v>1.68552900675495E-119</v>
      </c>
      <c r="CA5" s="192">
        <v>3.5399069482581698E-123</v>
      </c>
      <c r="CB5" s="192">
        <v>7.3671670053009102E-127</v>
      </c>
      <c r="CC5" s="192">
        <v>1.5210773436609899E-130</v>
      </c>
      <c r="CD5" s="192">
        <v>3.1185092903660502E-134</v>
      </c>
      <c r="CE5" s="192">
        <v>6.3536543549571995E-138</v>
      </c>
      <c r="CF5" s="192">
        <v>1.2872529206223899E-141</v>
      </c>
      <c r="CG5" s="192">
        <v>2.5948282557546301E-145</v>
      </c>
      <c r="CH5" s="192">
        <v>5.2067200789000999E-149</v>
      </c>
      <c r="CI5" s="192">
        <v>1.0404211193452399E-152</v>
      </c>
      <c r="CJ5" s="192">
        <v>2.0710887075307201E-156</v>
      </c>
      <c r="CK5" s="192">
        <v>4.1083634231165501E-160</v>
      </c>
      <c r="CL5" s="192">
        <v>8.1234291184825999E-164</v>
      </c>
      <c r="CM5" s="192">
        <v>1.60146095094796E-167</v>
      </c>
      <c r="CN5" s="192">
        <v>3.1484299300354901E-171</v>
      </c>
      <c r="CO5" s="192">
        <v>6.1738582199538501E-175</v>
      </c>
      <c r="CP5" s="192">
        <v>1.2083477550152599E-178</v>
      </c>
    </row>
    <row r="6" spans="1:94" x14ac:dyDescent="0.15">
      <c r="A6" s="191">
        <v>1</v>
      </c>
      <c r="B6" s="192">
        <v>3.17288806784901E-52</v>
      </c>
      <c r="C6" s="192">
        <v>1.02328500852418E-50</v>
      </c>
      <c r="D6" s="192">
        <v>3.2819607715248901E-49</v>
      </c>
      <c r="E6" s="192">
        <v>1.01422696813286E-47</v>
      </c>
      <c r="F6" s="192">
        <v>3.0061983169226701E-46</v>
      </c>
      <c r="G6" s="192">
        <v>8.4999484196722397E-45</v>
      </c>
      <c r="H6" s="192">
        <v>2.2774191260983101E-43</v>
      </c>
      <c r="I6" s="192">
        <v>5.73469919585379E-42</v>
      </c>
      <c r="J6" s="192">
        <v>1.3429958726209799E-40</v>
      </c>
      <c r="K6" s="192">
        <v>2.8855876800115401E-39</v>
      </c>
      <c r="L6" s="192">
        <v>5.5858183899143796E-38</v>
      </c>
      <c r="M6" s="192">
        <v>9.4975213001297803E-37</v>
      </c>
      <c r="N6" s="192">
        <v>1.3663128494719801E-35</v>
      </c>
      <c r="O6" s="192">
        <v>1.56635641783325E-34</v>
      </c>
      <c r="P6" s="192">
        <v>1.28253751833611E-33</v>
      </c>
      <c r="Q6" s="192">
        <v>5.7835357060492798E-33</v>
      </c>
      <c r="R6" s="192">
        <v>2.5907383977170401E-33</v>
      </c>
      <c r="S6" s="192">
        <v>6.2920791613494598E-34</v>
      </c>
      <c r="T6" s="192">
        <v>6.2636179010451204E-35</v>
      </c>
      <c r="U6" s="192">
        <v>4.5219826052514201E-36</v>
      </c>
      <c r="V6" s="192">
        <v>2.7491016204979802E-37</v>
      </c>
      <c r="W6" s="192">
        <v>1.4992404114262401E-38</v>
      </c>
      <c r="X6" s="192">
        <v>7.5816287059281994E-40</v>
      </c>
      <c r="Y6" s="192">
        <v>3.6259060370232298E-41</v>
      </c>
      <c r="Z6" s="192">
        <v>1.66095262447824E-42</v>
      </c>
      <c r="AA6" s="192">
        <v>7.3514361601509699E-44</v>
      </c>
      <c r="AB6" s="192">
        <v>3.1635747656815199E-45</v>
      </c>
      <c r="AC6" s="192">
        <v>1.3298222380762099E-46</v>
      </c>
      <c r="AD6" s="192">
        <v>5.4797636316451604E-48</v>
      </c>
      <c r="AE6" s="192">
        <v>2.2196808158712601E-49</v>
      </c>
      <c r="AF6" s="192">
        <v>8.8581638975709598E-51</v>
      </c>
      <c r="AG6" s="192">
        <v>3.4890235309576503E-52</v>
      </c>
      <c r="AH6" s="192">
        <v>1.35836216022402E-53</v>
      </c>
      <c r="AI6" s="192">
        <v>5.2337900065942101E-55</v>
      </c>
      <c r="AJ6" s="192">
        <v>1.9978341304685101E-56</v>
      </c>
      <c r="AK6" s="192">
        <v>7.5619036478829798E-58</v>
      </c>
      <c r="AL6" s="192">
        <v>2.8402936321344898E-59</v>
      </c>
      <c r="AM6" s="192">
        <v>1.0593588463700401E-60</v>
      </c>
      <c r="AN6" s="192">
        <v>3.92573837698226E-62</v>
      </c>
      <c r="AO6" s="192">
        <v>1.44616558950725E-63</v>
      </c>
      <c r="AP6" s="192">
        <v>5.2981880925953497E-65</v>
      </c>
      <c r="AQ6" s="192">
        <v>1.93117591608099E-66</v>
      </c>
      <c r="AR6" s="192">
        <v>7.0057594435529398E-68</v>
      </c>
      <c r="AS6" s="192">
        <v>2.5302613711553602E-69</v>
      </c>
      <c r="AT6" s="192">
        <v>9.1015188992626307E-71</v>
      </c>
      <c r="AU6" s="192">
        <v>3.4315898381662501E-72</v>
      </c>
      <c r="AW6" s="192">
        <v>2.46765290111155E-119</v>
      </c>
      <c r="AX6" s="192">
        <v>1.4097213026146601E-115</v>
      </c>
      <c r="AY6" s="192">
        <v>7.7897938986067199E-112</v>
      </c>
      <c r="AZ6" s="192">
        <v>4.14698386164706E-108</v>
      </c>
      <c r="BA6" s="192">
        <v>2.1172936046118199E-104</v>
      </c>
      <c r="BB6" s="192">
        <v>1.03109020558508E-100</v>
      </c>
      <c r="BC6" s="192">
        <v>4.7574624572589705E-97</v>
      </c>
      <c r="BD6" s="192">
        <v>2.06256542237443E-93</v>
      </c>
      <c r="BE6" s="192">
        <v>8.3141023313374899E-90</v>
      </c>
      <c r="BF6" s="192">
        <v>3.0735798658355298E-86</v>
      </c>
      <c r="BG6" s="192">
        <v>1.02306784421442E-82</v>
      </c>
      <c r="BH6" s="192">
        <v>2.9882378806475399E-79</v>
      </c>
      <c r="BI6" s="192">
        <v>7.3723818912023603E-76</v>
      </c>
      <c r="BJ6" s="192">
        <v>1.44456971840116E-72</v>
      </c>
      <c r="BK6" s="192">
        <v>2.0048867017977901E-69</v>
      </c>
      <c r="BL6" s="192">
        <v>1.4836854212759099E-66</v>
      </c>
      <c r="BM6" s="192">
        <v>4.0538195835323702E-69</v>
      </c>
      <c r="BN6" s="192">
        <v>5.9049719292776396E-72</v>
      </c>
      <c r="BO6" s="192">
        <v>2.8040556953522201E-75</v>
      </c>
      <c r="BP6" s="192">
        <v>9.6621432659406295E-79</v>
      </c>
      <c r="BQ6" s="192">
        <v>2.84352201803678E-82</v>
      </c>
      <c r="BR6" s="192">
        <v>7.6147025770149403E-86</v>
      </c>
      <c r="BS6" s="192">
        <v>1.9148120824999701E-89</v>
      </c>
      <c r="BT6" s="192">
        <v>4.6033227281082604E-93</v>
      </c>
      <c r="BU6" s="192">
        <v>1.0699414466344001E-96</v>
      </c>
      <c r="BV6" s="192">
        <v>2.4223670488092501E-100</v>
      </c>
      <c r="BW6" s="192">
        <v>5.3701337721903202E-104</v>
      </c>
      <c r="BX6" s="192">
        <v>1.1701706006852301E-107</v>
      </c>
      <c r="BY6" s="192">
        <v>2.5134622628077301E-111</v>
      </c>
      <c r="BZ6" s="192">
        <v>5.3334542267216502E-115</v>
      </c>
      <c r="CA6" s="192">
        <v>1.11997229049632E-118</v>
      </c>
      <c r="CB6" s="192">
        <v>2.3306020958830099E-122</v>
      </c>
      <c r="CC6" s="192">
        <v>4.8114776066555301E-126</v>
      </c>
      <c r="CD6" s="192">
        <v>9.8636983188019301E-130</v>
      </c>
      <c r="CE6" s="192">
        <v>2.0094945563331902E-133</v>
      </c>
      <c r="CF6" s="192">
        <v>4.0710059054887E-137</v>
      </c>
      <c r="CG6" s="192">
        <v>8.2058667786497704E-141</v>
      </c>
      <c r="CH6" s="192">
        <v>1.6464968909167101E-144</v>
      </c>
      <c r="CI6" s="192">
        <v>3.2899483450325399E-148</v>
      </c>
      <c r="CJ6" s="192">
        <v>6.5488324451741802E-152</v>
      </c>
      <c r="CK6" s="192">
        <v>1.2990354729573799E-155</v>
      </c>
      <c r="CL6" s="192">
        <v>2.5685025514522699E-159</v>
      </c>
      <c r="CM6" s="192">
        <v>5.0634517271834199E-163</v>
      </c>
      <c r="CN6" s="192">
        <v>9.9544017946193194E-167</v>
      </c>
      <c r="CO6" s="192">
        <v>1.95195393920913E-170</v>
      </c>
      <c r="CP6" s="192">
        <v>3.8201839421756699E-174</v>
      </c>
    </row>
    <row r="7" spans="1:94" x14ac:dyDescent="0.15">
      <c r="A7" s="191">
        <v>2</v>
      </c>
      <c r="B7" s="192">
        <v>3.2216958386400301E-50</v>
      </c>
      <c r="C7" s="192">
        <v>1.0769113362514199E-48</v>
      </c>
      <c r="D7" s="192">
        <v>3.5815170413338799E-47</v>
      </c>
      <c r="E7" s="192">
        <v>1.14926769898833E-45</v>
      </c>
      <c r="F7" s="192">
        <v>3.5424980746734399E-44</v>
      </c>
      <c r="G7" s="192">
        <v>1.04333286865842E-42</v>
      </c>
      <c r="H7" s="192">
        <v>2.9169853687032498E-41</v>
      </c>
      <c r="I7" s="192">
        <v>7.6793616292971504E-40</v>
      </c>
      <c r="J7" s="192">
        <v>1.8841993032164899E-38</v>
      </c>
      <c r="K7" s="192">
        <v>4.2513074193802302E-37</v>
      </c>
      <c r="L7" s="192">
        <v>8.6636503508920105E-36</v>
      </c>
      <c r="M7" s="192">
        <v>1.5550221425754901E-34</v>
      </c>
      <c r="N7" s="192">
        <v>2.36847197757126E-33</v>
      </c>
      <c r="O7" s="192">
        <v>2.8836374413719601E-32</v>
      </c>
      <c r="P7" s="192">
        <v>2.514752170548E-31</v>
      </c>
      <c r="Q7" s="192">
        <v>1.2081902882465801E-30</v>
      </c>
      <c r="R7" s="192">
        <v>5.0825341176168196E-31</v>
      </c>
      <c r="S7" s="192">
        <v>1.1624396649476999E-31</v>
      </c>
      <c r="T7" s="192">
        <v>1.12773501211574E-32</v>
      </c>
      <c r="U7" s="192">
        <v>7.9985375692728701E-34</v>
      </c>
      <c r="V7" s="192">
        <v>4.7963087711872499E-35</v>
      </c>
      <c r="W7" s="192">
        <v>2.5864209904340598E-36</v>
      </c>
      <c r="X7" s="192">
        <v>1.2955245732335099E-37</v>
      </c>
      <c r="Y7" s="192">
        <v>6.1447206617651695E-39</v>
      </c>
      <c r="Z7" s="192">
        <v>2.79425403872121E-40</v>
      </c>
      <c r="AA7" s="192">
        <v>1.2286765126158201E-41</v>
      </c>
      <c r="AB7" s="192">
        <v>5.2561953345948503E-43</v>
      </c>
      <c r="AC7" s="192">
        <v>2.19755608946504E-44</v>
      </c>
      <c r="AD7" s="192">
        <v>9.0105385441347595E-46</v>
      </c>
      <c r="AE7" s="192">
        <v>3.6331549172522402E-47</v>
      </c>
      <c r="AF7" s="192">
        <v>1.4437150563652599E-48</v>
      </c>
      <c r="AG7" s="192">
        <v>5.6638036830113196E-50</v>
      </c>
      <c r="AH7" s="192">
        <v>2.1968172684011199E-51</v>
      </c>
      <c r="AI7" s="192">
        <v>8.4345935457841095E-53</v>
      </c>
      <c r="AJ7" s="192">
        <v>3.20894361518745E-54</v>
      </c>
      <c r="AK7" s="192">
        <v>1.21078009093602E-55</v>
      </c>
      <c r="AL7" s="192">
        <v>4.5341739136685698E-57</v>
      </c>
      <c r="AM7" s="192">
        <v>1.6863271373242201E-58</v>
      </c>
      <c r="AN7" s="192">
        <v>6.2322000528862397E-60</v>
      </c>
      <c r="AO7" s="192">
        <v>2.28987651432905E-61</v>
      </c>
      <c r="AP7" s="192">
        <v>8.3684285415525699E-63</v>
      </c>
      <c r="AQ7" s="192">
        <v>3.0430259230153901E-64</v>
      </c>
      <c r="AR7" s="192">
        <v>1.1014068747733399E-65</v>
      </c>
      <c r="AS7" s="192">
        <v>3.9692203270463301E-67</v>
      </c>
      <c r="AT7" s="192">
        <v>1.4247306918916001E-68</v>
      </c>
      <c r="AU7" s="192">
        <v>5.34559326683741E-70</v>
      </c>
      <c r="AW7" s="192">
        <v>4.3268690169987599E-115</v>
      </c>
      <c r="AX7" s="192">
        <v>2.5599975929170901E-111</v>
      </c>
      <c r="AY7" s="192">
        <v>1.4669304045181701E-107</v>
      </c>
      <c r="AZ7" s="192">
        <v>8.1096395354601101E-104</v>
      </c>
      <c r="BA7" s="192">
        <v>4.3062078039538099E-100</v>
      </c>
      <c r="BB7" s="192">
        <v>2.1845950698779301E-96</v>
      </c>
      <c r="BC7" s="192">
        <v>1.05193602101925E-92</v>
      </c>
      <c r="BD7" s="192">
        <v>4.7688331341196697E-89</v>
      </c>
      <c r="BE7" s="192">
        <v>2.0143805132081701E-85</v>
      </c>
      <c r="BF7" s="192">
        <v>7.8219439994197497E-82</v>
      </c>
      <c r="BG7" s="192">
        <v>2.7418526459858798E-78</v>
      </c>
      <c r="BH7" s="192">
        <v>8.4579907669524604E-75</v>
      </c>
      <c r="BI7" s="192">
        <v>2.2108023476888499E-71</v>
      </c>
      <c r="BJ7" s="192">
        <v>4.6057960612635102E-68</v>
      </c>
      <c r="BK7" s="192">
        <v>6.8233582713738E-65</v>
      </c>
      <c r="BL7" s="192">
        <v>5.4141554863012198E-62</v>
      </c>
      <c r="BM7" s="192">
        <v>1.38025927215559E-64</v>
      </c>
      <c r="BN7" s="192">
        <v>1.8842312547600499E-67</v>
      </c>
      <c r="BO7" s="192">
        <v>8.8658179496422094E-71</v>
      </c>
      <c r="BP7" s="192">
        <v>3.0437195215167301E-74</v>
      </c>
      <c r="BQ7" s="192">
        <v>8.9394952904078391E-78</v>
      </c>
      <c r="BR7" s="192">
        <v>2.3908668329171402E-81</v>
      </c>
      <c r="BS7" s="192">
        <v>6.0068558549989604E-85</v>
      </c>
      <c r="BT7" s="192">
        <v>1.4431645376530099E-88</v>
      </c>
      <c r="BU7" s="192">
        <v>3.3527150165939101E-92</v>
      </c>
      <c r="BV7" s="192">
        <v>7.5878107919308608E-96</v>
      </c>
      <c r="BW7" s="192">
        <v>1.6816511367729099E-99</v>
      </c>
      <c r="BX7" s="192">
        <v>3.6635291850526399E-103</v>
      </c>
      <c r="BY7" s="192">
        <v>7.8675900262181795E-107</v>
      </c>
      <c r="BZ7" s="192">
        <v>1.66921226514784E-110</v>
      </c>
      <c r="CA7" s="192">
        <v>3.5047369380223397E-114</v>
      </c>
      <c r="CB7" s="192">
        <v>7.2924005799632401E-118</v>
      </c>
      <c r="CC7" s="192">
        <v>1.5053668065258401E-121</v>
      </c>
      <c r="CD7" s="192">
        <v>3.0858226957039799E-125</v>
      </c>
      <c r="CE7" s="192">
        <v>6.2862274796319098E-129</v>
      </c>
      <c r="CF7" s="192">
        <v>1.27344724730926E-132</v>
      </c>
      <c r="CG7" s="192">
        <v>2.5667459163830399E-136</v>
      </c>
      <c r="CH7" s="192">
        <v>5.1499286494892604E-140</v>
      </c>
      <c r="CI7" s="192">
        <v>1.0289955981759799E-143</v>
      </c>
      <c r="CJ7" s="192">
        <v>2.04820948738089E-147</v>
      </c>
      <c r="CK7" s="192">
        <v>4.0627415760271999E-151</v>
      </c>
      <c r="CL7" s="192">
        <v>8.0328063087373806E-155</v>
      </c>
      <c r="CM7" s="192">
        <v>1.5835227230453901E-158</v>
      </c>
      <c r="CN7" s="192">
        <v>3.11303637284649E-162</v>
      </c>
      <c r="CO7" s="192">
        <v>6.1042309164875196E-166</v>
      </c>
      <c r="CP7" s="192">
        <v>1.19460878757296E-169</v>
      </c>
    </row>
    <row r="8" spans="1:94" x14ac:dyDescent="0.15">
      <c r="A8" s="191">
        <v>3</v>
      </c>
      <c r="B8" s="192">
        <v>3.14480042100676E-48</v>
      </c>
      <c r="C8" s="192">
        <v>1.09092078532513E-46</v>
      </c>
      <c r="D8" s="192">
        <v>3.7670545376814101E-45</v>
      </c>
      <c r="E8" s="192">
        <v>1.25697399941345E-43</v>
      </c>
      <c r="F8" s="192">
        <v>4.0354428990127502E-42</v>
      </c>
      <c r="G8" s="192">
        <v>1.2400807350180501E-40</v>
      </c>
      <c r="H8" s="192">
        <v>3.6244854082001997E-39</v>
      </c>
      <c r="I8" s="192">
        <v>9.9963437740751593E-38</v>
      </c>
      <c r="J8" s="192">
        <v>2.5754609297935099E-36</v>
      </c>
      <c r="K8" s="192">
        <v>6.1174521334466899E-35</v>
      </c>
      <c r="L8" s="192">
        <v>1.31609542083954E-33</v>
      </c>
      <c r="M8" s="192">
        <v>2.5014955682517902E-32</v>
      </c>
      <c r="N8" s="192">
        <v>4.04826269341551E-31</v>
      </c>
      <c r="O8" s="192">
        <v>5.2557838284030299E-30</v>
      </c>
      <c r="P8" s="192">
        <v>4.9046419875865098E-29</v>
      </c>
      <c r="Q8" s="192">
        <v>2.5246660707642302E-28</v>
      </c>
      <c r="R8" s="192">
        <v>9.9184323606926705E-29</v>
      </c>
      <c r="S8" s="192">
        <v>2.1258665326662901E-29</v>
      </c>
      <c r="T8" s="192">
        <v>2.00668778107843E-30</v>
      </c>
      <c r="U8" s="192">
        <v>1.39680520319601E-31</v>
      </c>
      <c r="V8" s="192">
        <v>8.2549750371824994E-33</v>
      </c>
      <c r="W8" s="192">
        <v>4.3986922286912498E-34</v>
      </c>
      <c r="X8" s="192">
        <v>2.18105966748802E-35</v>
      </c>
      <c r="Y8" s="192">
        <v>1.02540927606286E-36</v>
      </c>
      <c r="Z8" s="192">
        <v>4.6267575321112902E-38</v>
      </c>
      <c r="AA8" s="192">
        <v>2.0202970393404299E-39</v>
      </c>
      <c r="AB8" s="192">
        <v>8.5881833498034001E-41</v>
      </c>
      <c r="AC8" s="192">
        <v>3.56991920940976E-42</v>
      </c>
      <c r="AD8" s="192">
        <v>1.4559851854085401E-43</v>
      </c>
      <c r="AE8" s="192">
        <v>5.8418177700840904E-45</v>
      </c>
      <c r="AF8" s="192">
        <v>2.3107365716642599E-46</v>
      </c>
      <c r="AG8" s="192">
        <v>9.0263117612863798E-48</v>
      </c>
      <c r="AH8" s="192">
        <v>3.4869225712624702E-49</v>
      </c>
      <c r="AI8" s="192">
        <v>1.3337030518364E-50</v>
      </c>
      <c r="AJ8" s="192">
        <v>5.0558416130699102E-52</v>
      </c>
      <c r="AK8" s="192">
        <v>1.9011387985058699E-53</v>
      </c>
      <c r="AL8" s="192">
        <v>7.0963826821098703E-55</v>
      </c>
      <c r="AM8" s="192">
        <v>2.6311008515167601E-56</v>
      </c>
      <c r="AN8" s="192">
        <v>9.6951525996557307E-58</v>
      </c>
      <c r="AO8" s="192">
        <v>3.5522105854903502E-59</v>
      </c>
      <c r="AP8" s="192">
        <v>1.2946587577946801E-60</v>
      </c>
      <c r="AQ8" s="192">
        <v>4.6955807826800899E-62</v>
      </c>
      <c r="AR8" s="192">
        <v>1.69530468054855E-63</v>
      </c>
      <c r="AS8" s="192">
        <v>6.09484229681626E-65</v>
      </c>
      <c r="AT8" s="192">
        <v>2.18263797508216E-66</v>
      </c>
      <c r="AU8" s="192">
        <v>8.1477287324063003E-68</v>
      </c>
      <c r="AW8" s="192">
        <v>7.2934347030657106E-111</v>
      </c>
      <c r="AX8" s="192">
        <v>4.4744854531040303E-107</v>
      </c>
      <c r="AY8" s="192">
        <v>2.662316187942E-103</v>
      </c>
      <c r="AZ8" s="192">
        <v>1.53056828377821E-99</v>
      </c>
      <c r="BA8" s="192">
        <v>8.4656155684570099E-96</v>
      </c>
      <c r="BB8" s="192">
        <v>4.4814901808503202E-92</v>
      </c>
      <c r="BC8" s="192">
        <v>2.25619628104193E-88</v>
      </c>
      <c r="BD8" s="192">
        <v>1.0716824092265299E-84</v>
      </c>
      <c r="BE8" s="192">
        <v>4.7542906213485101E-81</v>
      </c>
      <c r="BF8" s="192">
        <v>1.9439243758922802E-77</v>
      </c>
      <c r="BG8" s="192">
        <v>7.1958305871251501E-74</v>
      </c>
      <c r="BH8" s="192">
        <v>2.3516205262529101E-70</v>
      </c>
      <c r="BI8" s="192">
        <v>6.5352947622793394E-67</v>
      </c>
      <c r="BJ8" s="192">
        <v>1.4533663088195001E-63</v>
      </c>
      <c r="BK8" s="192">
        <v>2.3087997333590601E-60</v>
      </c>
      <c r="BL8" s="192">
        <v>1.97455098636451E-57</v>
      </c>
      <c r="BM8" s="192">
        <v>4.67270423608066E-60</v>
      </c>
      <c r="BN8" s="192">
        <v>5.9512964124395901E-63</v>
      </c>
      <c r="BO8" s="192">
        <v>2.7709498617426598E-66</v>
      </c>
      <c r="BP8" s="192">
        <v>9.4726382922958302E-70</v>
      </c>
      <c r="BQ8" s="192">
        <v>2.7757397726413199E-73</v>
      </c>
      <c r="BR8" s="192">
        <v>7.4130198312960606E-77</v>
      </c>
      <c r="BS8" s="192">
        <v>1.8606409549083902E-80</v>
      </c>
      <c r="BT8" s="192">
        <v>4.46712950402577E-84</v>
      </c>
      <c r="BU8" s="192">
        <v>1.0372557440894801E-87</v>
      </c>
      <c r="BV8" s="192">
        <v>2.3465853264721699E-91</v>
      </c>
      <c r="BW8" s="192">
        <v>5.19905888720845E-95</v>
      </c>
      <c r="BX8" s="192">
        <v>1.13236204846685E-98</v>
      </c>
      <c r="BY8" s="192">
        <v>2.4313352030257602E-102</v>
      </c>
      <c r="BZ8" s="192">
        <v>5.1576008525985097E-106</v>
      </c>
      <c r="CA8" s="192">
        <v>1.0827708678459301E-109</v>
      </c>
      <c r="CB8" s="192">
        <v>2.2527131381140999E-113</v>
      </c>
      <c r="CC8" s="192">
        <v>4.6498531143340098E-117</v>
      </c>
      <c r="CD8" s="192">
        <v>9.5309280273369395E-121</v>
      </c>
      <c r="CE8" s="192">
        <v>1.9414504372552502E-124</v>
      </c>
      <c r="CF8" s="192">
        <v>3.9327195334443602E-128</v>
      </c>
      <c r="CG8" s="192">
        <v>7.9263607157920495E-132</v>
      </c>
      <c r="CH8" s="192">
        <v>1.59028041531067E-135</v>
      </c>
      <c r="CI8" s="192">
        <v>3.1773843892307399E-139</v>
      </c>
      <c r="CJ8" s="192">
        <v>6.3243547617612497E-143</v>
      </c>
      <c r="CK8" s="192">
        <v>1.2544352817266999E-146</v>
      </c>
      <c r="CL8" s="192">
        <v>2.4801900709983801E-150</v>
      </c>
      <c r="CM8" s="192">
        <v>4.8891324277919097E-154</v>
      </c>
      <c r="CN8" s="192">
        <v>9.6113108702802194E-158</v>
      </c>
      <c r="CO8" s="192">
        <v>1.88460914067934E-161</v>
      </c>
      <c r="CP8" s="192">
        <v>3.68804053062571E-165</v>
      </c>
    </row>
    <row r="9" spans="1:94" x14ac:dyDescent="0.15">
      <c r="A9" s="191">
        <v>4</v>
      </c>
      <c r="B9" s="192">
        <v>2.9375549114137502E-46</v>
      </c>
      <c r="C9" s="192">
        <v>1.05891704929398E-44</v>
      </c>
      <c r="D9" s="192">
        <v>3.8019614922751001E-43</v>
      </c>
      <c r="E9" s="192">
        <v>1.3212023298938701E-41</v>
      </c>
      <c r="F9" s="192">
        <v>4.4252361372241798E-40</v>
      </c>
      <c r="G9" s="192">
        <v>1.42145749227944E-38</v>
      </c>
      <c r="H9" s="192">
        <v>4.3519771955757104E-37</v>
      </c>
      <c r="I9" s="192">
        <v>1.26022416833977E-35</v>
      </c>
      <c r="J9" s="192">
        <v>3.4177713572891602E-34</v>
      </c>
      <c r="K9" s="192">
        <v>8.5698698899092804E-33</v>
      </c>
      <c r="L9" s="192">
        <v>1.9524282847627701E-31</v>
      </c>
      <c r="M9" s="192">
        <v>3.9435646544554003E-30</v>
      </c>
      <c r="N9" s="192">
        <v>6.80825080065519E-29</v>
      </c>
      <c r="O9" s="192">
        <v>9.4689989816917691E-28</v>
      </c>
      <c r="P9" s="192">
        <v>9.5065888492953497E-27</v>
      </c>
      <c r="Q9" s="192">
        <v>5.27702748307857E-26</v>
      </c>
      <c r="R9" s="192">
        <v>1.9236968763011001E-26</v>
      </c>
      <c r="S9" s="192">
        <v>3.8425665099522397E-27</v>
      </c>
      <c r="T9" s="192">
        <v>3.5223905344148598E-28</v>
      </c>
      <c r="U9" s="192">
        <v>2.4033784427097001E-29</v>
      </c>
      <c r="V9" s="192">
        <v>1.39855265235203E-30</v>
      </c>
      <c r="W9" s="192">
        <v>7.3580192918360405E-32</v>
      </c>
      <c r="X9" s="192">
        <v>3.6091486248231703E-33</v>
      </c>
      <c r="Y9" s="192">
        <v>1.6809008957546499E-34</v>
      </c>
      <c r="Z9" s="192">
        <v>7.5213610082212101E-36</v>
      </c>
      <c r="AA9" s="192">
        <v>3.25971974787954E-37</v>
      </c>
      <c r="AB9" s="192">
        <v>1.3762987954633501E-38</v>
      </c>
      <c r="AC9" s="192">
        <v>5.6854602603063397E-40</v>
      </c>
      <c r="AD9" s="192">
        <v>2.3055263488119898E-41</v>
      </c>
      <c r="AE9" s="192">
        <v>9.2012417648525903E-43</v>
      </c>
      <c r="AF9" s="192">
        <v>3.6215063654276002E-44</v>
      </c>
      <c r="AG9" s="192">
        <v>1.4080723781626801E-45</v>
      </c>
      <c r="AH9" s="192">
        <v>5.41567008404384E-47</v>
      </c>
      <c r="AI9" s="192">
        <v>2.0628631218001901E-48</v>
      </c>
      <c r="AJ9" s="192">
        <v>7.7893477669651899E-50</v>
      </c>
      <c r="AK9" s="192">
        <v>2.91812174538558E-51</v>
      </c>
      <c r="AL9" s="192">
        <v>1.08539070556319E-52</v>
      </c>
      <c r="AM9" s="192">
        <v>4.0106676185618502E-54</v>
      </c>
      <c r="AN9" s="192">
        <v>1.47308749440556E-55</v>
      </c>
      <c r="AO9" s="192">
        <v>5.3805501186176701E-57</v>
      </c>
      <c r="AP9" s="192">
        <v>1.9552042014393399E-58</v>
      </c>
      <c r="AQ9" s="192">
        <v>7.0710778615239401E-60</v>
      </c>
      <c r="AR9" s="192">
        <v>2.5459544094313499E-61</v>
      </c>
      <c r="AS9" s="192">
        <v>9.12884216724621E-63</v>
      </c>
      <c r="AT9" s="192">
        <v>3.2607882737075902E-64</v>
      </c>
      <c r="AU9" s="192">
        <v>1.2107722710466601E-65</v>
      </c>
      <c r="AW9" s="192">
        <v>1.1763732137657499E-106</v>
      </c>
      <c r="AX9" s="192">
        <v>7.4932413984873501E-103</v>
      </c>
      <c r="AY9" s="192">
        <v>4.6360309181480598E-99</v>
      </c>
      <c r="AZ9" s="192">
        <v>2.7759075811819401E-95</v>
      </c>
      <c r="BA9" s="192">
        <v>1.6019393717532E-91</v>
      </c>
      <c r="BB9" s="192">
        <v>8.8651832137070603E-88</v>
      </c>
      <c r="BC9" s="192">
        <v>4.6756874009571502E-84</v>
      </c>
      <c r="BD9" s="192">
        <v>2.3321616827553001E-80</v>
      </c>
      <c r="BE9" s="192">
        <v>1.0892608327095E-76</v>
      </c>
      <c r="BF9" s="192">
        <v>4.7025570838946099E-73</v>
      </c>
      <c r="BG9" s="192">
        <v>1.8439261938019401E-69</v>
      </c>
      <c r="BH9" s="192">
        <v>6.4062538354344104E-66</v>
      </c>
      <c r="BI9" s="192">
        <v>1.90036604257213E-62</v>
      </c>
      <c r="BJ9" s="192">
        <v>4.5318129622822198E-59</v>
      </c>
      <c r="BK9" s="192">
        <v>7.7601647311862803E-56</v>
      </c>
      <c r="BL9" s="192">
        <v>7.1967726194578299E-53</v>
      </c>
      <c r="BM9" s="192">
        <v>1.5714815316222301E-55</v>
      </c>
      <c r="BN9" s="192">
        <v>1.8577200219790899E-58</v>
      </c>
      <c r="BO9" s="192">
        <v>8.5448490648322903E-62</v>
      </c>
      <c r="BP9" s="192">
        <v>2.9066695736882702E-65</v>
      </c>
      <c r="BQ9" s="192">
        <v>8.49457324973409E-69</v>
      </c>
      <c r="BR9" s="192">
        <v>2.2648446778024698E-72</v>
      </c>
      <c r="BS9" s="192">
        <v>5.6783775823932499E-76</v>
      </c>
      <c r="BT9" s="192">
        <v>1.3622337234909299E-79</v>
      </c>
      <c r="BU9" s="192">
        <v>3.16127609110977E-83</v>
      </c>
      <c r="BV9" s="192">
        <v>7.1487249709851001E-87</v>
      </c>
      <c r="BW9" s="192">
        <v>1.5833466280251399E-90</v>
      </c>
      <c r="BX9" s="192">
        <v>3.44767731692671E-94</v>
      </c>
      <c r="BY9" s="192">
        <v>7.4011434117010496E-98</v>
      </c>
      <c r="BZ9" s="192">
        <v>1.5697525485714199E-101</v>
      </c>
      <c r="CA9" s="192">
        <v>3.29505149773986E-105</v>
      </c>
      <c r="CB9" s="192">
        <v>6.8546208691487902E-109</v>
      </c>
      <c r="CC9" s="192">
        <v>1.4147387530918801E-112</v>
      </c>
      <c r="CD9" s="192">
        <v>2.89959701803482E-116</v>
      </c>
      <c r="CE9" s="192">
        <v>5.9060752591403302E-120</v>
      </c>
      <c r="CF9" s="192">
        <v>1.19629898218296E-123</v>
      </c>
      <c r="CG9" s="192">
        <v>2.4110036401441902E-127</v>
      </c>
      <c r="CH9" s="192">
        <v>4.8370176582146905E-131</v>
      </c>
      <c r="CI9" s="192">
        <v>9.6639770234943604E-135</v>
      </c>
      <c r="CJ9" s="192">
        <v>1.9234745360875199E-138</v>
      </c>
      <c r="CK9" s="192">
        <v>3.8150849979936601E-142</v>
      </c>
      <c r="CL9" s="192">
        <v>7.54272203704378E-146</v>
      </c>
      <c r="CM9" s="192">
        <v>1.48683722024745E-149</v>
      </c>
      <c r="CN9" s="192">
        <v>2.9228322370764602E-153</v>
      </c>
      <c r="CO9" s="192">
        <v>5.7310377143120003E-157</v>
      </c>
      <c r="CP9" s="192">
        <v>1.1214661982145499E-160</v>
      </c>
    </row>
    <row r="10" spans="1:94" x14ac:dyDescent="0.15">
      <c r="A10" s="191">
        <v>5</v>
      </c>
      <c r="B10" s="192">
        <v>2.61123250037425E-44</v>
      </c>
      <c r="C10" s="192">
        <v>9.7952018031001697E-43</v>
      </c>
      <c r="D10" s="192">
        <v>3.6623653787356201E-41</v>
      </c>
      <c r="E10" s="192">
        <v>1.3276491407734499E-39</v>
      </c>
      <c r="F10" s="192">
        <v>4.6477311869894401E-38</v>
      </c>
      <c r="G10" s="192">
        <v>1.5636557477751201E-36</v>
      </c>
      <c r="H10" s="192">
        <v>5.0257677204065903E-35</v>
      </c>
      <c r="I10" s="192">
        <v>1.5317423611794701E-33</v>
      </c>
      <c r="J10" s="192">
        <v>4.38470903196908E-32</v>
      </c>
      <c r="K10" s="192">
        <v>1.16415957971498E-30</v>
      </c>
      <c r="L10" s="192">
        <v>2.8183727889904802E-29</v>
      </c>
      <c r="M10" s="192">
        <v>6.0733440729957101E-28</v>
      </c>
      <c r="N10" s="192">
        <v>1.1236365310294499E-26</v>
      </c>
      <c r="O10" s="192">
        <v>1.68301596379258E-25</v>
      </c>
      <c r="P10" s="192">
        <v>1.8291996229966699E-24</v>
      </c>
      <c r="Q10" s="192">
        <v>1.10324824357394E-23</v>
      </c>
      <c r="R10" s="192">
        <v>3.7041030183106897E-24</v>
      </c>
      <c r="S10" s="192">
        <v>6.8514838909709904E-25</v>
      </c>
      <c r="T10" s="192">
        <v>6.0849446961468997E-26</v>
      </c>
      <c r="U10" s="192">
        <v>4.0639234903499499E-27</v>
      </c>
      <c r="V10" s="192">
        <v>2.32595524310584E-28</v>
      </c>
      <c r="W10" s="192">
        <v>1.2071431263165301E-29</v>
      </c>
      <c r="X10" s="192">
        <v>5.8526764975843504E-31</v>
      </c>
      <c r="Y10" s="192">
        <v>2.6982869620474401E-32</v>
      </c>
      <c r="Z10" s="192">
        <v>1.1965577865076399E-33</v>
      </c>
      <c r="AA10" s="192">
        <v>5.1440016554011599E-35</v>
      </c>
      <c r="AB10" s="192">
        <v>2.15593624197095E-36</v>
      </c>
      <c r="AC10" s="192">
        <v>8.8461700849683104E-38</v>
      </c>
      <c r="AD10" s="192">
        <v>3.5649113976996801E-39</v>
      </c>
      <c r="AE10" s="192">
        <v>1.4145041478288099E-40</v>
      </c>
      <c r="AF10" s="192">
        <v>5.5372054639820702E-42</v>
      </c>
      <c r="AG10" s="192">
        <v>2.1419718406467301E-43</v>
      </c>
      <c r="AH10" s="192">
        <v>8.1988937298116705E-45</v>
      </c>
      <c r="AI10" s="192">
        <v>3.1088562578241599E-46</v>
      </c>
      <c r="AJ10" s="192">
        <v>1.1688523893357699E-47</v>
      </c>
      <c r="AK10" s="192">
        <v>4.3609547460670098E-49</v>
      </c>
      <c r="AL10" s="192">
        <v>1.6157220475170801E-50</v>
      </c>
      <c r="AM10" s="192">
        <v>5.9480564917402596E-52</v>
      </c>
      <c r="AN10" s="192">
        <v>2.1768773303744802E-53</v>
      </c>
      <c r="AO10" s="192">
        <v>7.9239677300113107E-55</v>
      </c>
      <c r="AP10" s="192">
        <v>2.8699707404249298E-56</v>
      </c>
      <c r="AQ10" s="192">
        <v>1.03465300753654E-57</v>
      </c>
      <c r="AR10" s="192">
        <v>3.7139329587335599E-59</v>
      </c>
      <c r="AS10" s="192">
        <v>1.32776320209757E-60</v>
      </c>
      <c r="AT10" s="192">
        <v>4.7292222116294204E-62</v>
      </c>
      <c r="AU10" s="192">
        <v>1.7461679990471299E-63</v>
      </c>
      <c r="AW10" s="192">
        <v>1.8054899479100198E-102</v>
      </c>
      <c r="AX10" s="192">
        <v>1.1957672767747E-98</v>
      </c>
      <c r="AY10" s="192">
        <v>7.7045416449125395E-95</v>
      </c>
      <c r="AZ10" s="192">
        <v>4.8127294190360199E-91</v>
      </c>
      <c r="BA10" s="192">
        <v>2.9030413892350502E-87</v>
      </c>
      <c r="BB10" s="192">
        <v>1.6828027984839601E-83</v>
      </c>
      <c r="BC10" s="192">
        <v>9.3184227499213798E-80</v>
      </c>
      <c r="BD10" s="192">
        <v>4.8924948179417303E-76</v>
      </c>
      <c r="BE10" s="192">
        <v>2.4122903283158102E-72</v>
      </c>
      <c r="BF10" s="192">
        <v>1.10295438997147E-68</v>
      </c>
      <c r="BG10" s="192">
        <v>4.5969085840997702E-65</v>
      </c>
      <c r="BH10" s="192">
        <v>1.7045157106542501E-61</v>
      </c>
      <c r="BI10" s="192">
        <v>5.4215387881904803E-58</v>
      </c>
      <c r="BJ10" s="192">
        <v>1.3936138240419601E-54</v>
      </c>
      <c r="BK10" s="192">
        <v>2.58800109972912E-51</v>
      </c>
      <c r="BL10" s="192">
        <v>2.62128323383991E-48</v>
      </c>
      <c r="BM10" s="192">
        <v>5.2444850754419699E-51</v>
      </c>
      <c r="BN10" s="192">
        <v>5.7200233908403896E-54</v>
      </c>
      <c r="BO10" s="192">
        <v>2.5936571793492302E-57</v>
      </c>
      <c r="BP10" s="192">
        <v>8.7711450788575204E-61</v>
      </c>
      <c r="BQ10" s="192">
        <v>2.5552303778093801E-64</v>
      </c>
      <c r="BR10" s="192">
        <v>6.7996080233853704E-68</v>
      </c>
      <c r="BS10" s="192">
        <v>1.7025942589325501E-71</v>
      </c>
      <c r="BT10" s="192">
        <v>4.0808429670220301E-75</v>
      </c>
      <c r="BU10" s="192">
        <v>9.4641255359058901E-79</v>
      </c>
      <c r="BV10" s="192">
        <v>2.13913817431948E-82</v>
      </c>
      <c r="BW10" s="192">
        <v>4.7361811372616299E-86</v>
      </c>
      <c r="BX10" s="192">
        <v>1.030994139321E-89</v>
      </c>
      <c r="BY10" s="192">
        <v>2.2127436329965E-93</v>
      </c>
      <c r="BZ10" s="192">
        <v>4.69229004656289E-97</v>
      </c>
      <c r="CA10" s="192">
        <v>9.8480717165685697E-101</v>
      </c>
      <c r="CB10" s="192">
        <v>2.0484171772469099E-104</v>
      </c>
      <c r="CC10" s="192">
        <v>4.2273228770692401E-108</v>
      </c>
      <c r="CD10" s="192">
        <v>8.6633823670036795E-112</v>
      </c>
      <c r="CE10" s="192">
        <v>1.76447151536129E-115</v>
      </c>
      <c r="CF10" s="192">
        <v>3.57376046263762E-119</v>
      </c>
      <c r="CG10" s="192">
        <v>7.2020654321136103E-123</v>
      </c>
      <c r="CH10" s="192">
        <v>1.4448183545067901E-126</v>
      </c>
      <c r="CI10" s="192">
        <v>2.8864915872929599E-130</v>
      </c>
      <c r="CJ10" s="192">
        <v>5.74489090720091E-134</v>
      </c>
      <c r="CK10" s="192">
        <v>1.13941605945422E-137</v>
      </c>
      <c r="CL10" s="192">
        <v>2.25263396133067E-141</v>
      </c>
      <c r="CM10" s="192">
        <v>4.4402946992928397E-145</v>
      </c>
      <c r="CN10" s="192">
        <v>8.7284962670522399E-149</v>
      </c>
      <c r="CO10" s="192">
        <v>1.7114223525700799E-152</v>
      </c>
      <c r="CP10" s="192">
        <v>3.3487790363600498E-156</v>
      </c>
    </row>
    <row r="11" spans="1:94" x14ac:dyDescent="0.15">
      <c r="A11" s="191">
        <v>6</v>
      </c>
      <c r="B11" s="192">
        <v>2.1939539330300101E-42</v>
      </c>
      <c r="C11" s="192">
        <v>8.5773766669467098E-41</v>
      </c>
      <c r="D11" s="192">
        <v>3.3452431701066903E-39</v>
      </c>
      <c r="E11" s="192">
        <v>1.26734828012077E-37</v>
      </c>
      <c r="F11" s="192">
        <v>4.64626970096228E-36</v>
      </c>
      <c r="G11" s="192">
        <v>1.64078912942192E-34</v>
      </c>
      <c r="H11" s="192">
        <v>5.5496801590909499E-33</v>
      </c>
      <c r="I11" s="192">
        <v>1.7849948669564701E-31</v>
      </c>
      <c r="J11" s="192">
        <v>5.4094962334447297E-30</v>
      </c>
      <c r="K11" s="192">
        <v>1.5259656220682499E-28</v>
      </c>
      <c r="L11" s="192">
        <v>3.9409371964173797E-27</v>
      </c>
      <c r="M11" s="192">
        <v>9.1008938587828501E-26</v>
      </c>
      <c r="N11" s="192">
        <v>1.81380102812031E-24</v>
      </c>
      <c r="O11" s="192">
        <v>2.9437352114883297E-23</v>
      </c>
      <c r="P11" s="192">
        <v>3.48887899669228E-22</v>
      </c>
      <c r="Q11" s="192">
        <v>2.3068853676469401E-21</v>
      </c>
      <c r="R11" s="192">
        <v>7.0706948565264301E-22</v>
      </c>
      <c r="S11" s="192">
        <v>1.2021198409902701E-22</v>
      </c>
      <c r="T11" s="192">
        <v>1.0313626192509901E-23</v>
      </c>
      <c r="U11" s="192">
        <v>6.7304420477191999E-25</v>
      </c>
      <c r="V11" s="192">
        <v>3.7837879581731302E-26</v>
      </c>
      <c r="W11" s="192">
        <v>1.9350190905040702E-27</v>
      </c>
      <c r="X11" s="192">
        <v>9.2644460325584204E-29</v>
      </c>
      <c r="Y11" s="192">
        <v>4.2245284866910301E-30</v>
      </c>
      <c r="Z11" s="192">
        <v>1.85513509851508E-31</v>
      </c>
      <c r="AA11" s="192">
        <v>7.9051825105782896E-33</v>
      </c>
      <c r="AB11" s="192">
        <v>3.28665836620538E-34</v>
      </c>
      <c r="AC11" s="192">
        <v>1.3386368143190899E-35</v>
      </c>
      <c r="AD11" s="192">
        <v>5.35774427964168E-37</v>
      </c>
      <c r="AE11" s="192">
        <v>2.1123501802143001E-38</v>
      </c>
      <c r="AF11" s="192">
        <v>8.2197069262894493E-40</v>
      </c>
      <c r="AG11" s="192">
        <v>3.1618200390991302E-41</v>
      </c>
      <c r="AH11" s="192">
        <v>1.2038494109829201E-42</v>
      </c>
      <c r="AI11" s="192">
        <v>4.5418426186382398E-44</v>
      </c>
      <c r="AJ11" s="192">
        <v>1.6994728946286E-45</v>
      </c>
      <c r="AK11" s="192">
        <v>6.3118602705352597E-47</v>
      </c>
      <c r="AL11" s="192">
        <v>2.32837414535695E-48</v>
      </c>
      <c r="AM11" s="192">
        <v>8.5359696673764198E-50</v>
      </c>
      <c r="AN11" s="192">
        <v>3.1115586610870298E-51</v>
      </c>
      <c r="AO11" s="192">
        <v>1.12829249527623E-52</v>
      </c>
      <c r="AP11" s="192">
        <v>4.0715048731474397E-54</v>
      </c>
      <c r="AQ11" s="192">
        <v>1.46261361539317E-55</v>
      </c>
      <c r="AR11" s="192">
        <v>5.2321618268810102E-57</v>
      </c>
      <c r="AS11" s="192">
        <v>1.8643657599220501E-58</v>
      </c>
      <c r="AT11" s="192">
        <v>6.6192426791986997E-60</v>
      </c>
      <c r="AU11" s="192">
        <v>2.42942529391274E-61</v>
      </c>
      <c r="AW11" s="192">
        <v>2.6190122028165601E-98</v>
      </c>
      <c r="AX11" s="192">
        <v>1.8062618069943301E-94</v>
      </c>
      <c r="AY11" s="192">
        <v>1.2140173934549899E-90</v>
      </c>
      <c r="AZ11" s="192">
        <v>7.9257379637077601E-87</v>
      </c>
      <c r="BA11" s="192">
        <v>5.00702226479471E-83</v>
      </c>
      <c r="BB11" s="192">
        <v>3.0467718859874401E-79</v>
      </c>
      <c r="BC11" s="192">
        <v>1.7755863999952299E-75</v>
      </c>
      <c r="BD11" s="192">
        <v>9.8392756716675998E-72</v>
      </c>
      <c r="BE11" s="192">
        <v>5.1367338261083204E-68</v>
      </c>
      <c r="BF11" s="192">
        <v>2.4957938829871099E-64</v>
      </c>
      <c r="BG11" s="192">
        <v>1.1099144613886E-60</v>
      </c>
      <c r="BH11" s="192">
        <v>4.4118908141833901E-57</v>
      </c>
      <c r="BI11" s="192">
        <v>1.5124130470315899E-53</v>
      </c>
      <c r="BJ11" s="192">
        <v>4.21593952100631E-50</v>
      </c>
      <c r="BK11" s="192">
        <v>8.5513518582675296E-47</v>
      </c>
      <c r="BL11" s="192">
        <v>9.5402759289542897E-44</v>
      </c>
      <c r="BM11" s="192">
        <v>1.7343083167927199E-46</v>
      </c>
      <c r="BN11" s="192">
        <v>1.7329483268032202E-49</v>
      </c>
      <c r="BO11" s="192">
        <v>7.7252311326835199E-53</v>
      </c>
      <c r="BP11" s="192">
        <v>2.5940906507343699E-56</v>
      </c>
      <c r="BQ11" s="192">
        <v>7.5284650645103196E-60</v>
      </c>
      <c r="BR11" s="192">
        <v>1.99871233173064E-63</v>
      </c>
      <c r="BS11" s="192">
        <v>4.9970388252213298E-67</v>
      </c>
      <c r="BT11" s="192">
        <v>1.19644158276315E-70</v>
      </c>
      <c r="BU11" s="192">
        <v>2.7726295626721599E-74</v>
      </c>
      <c r="BV11" s="192">
        <v>6.2633355900511404E-78</v>
      </c>
      <c r="BW11" s="192">
        <v>1.3861467088384301E-81</v>
      </c>
      <c r="BX11" s="192">
        <v>3.0164227044389802E-85</v>
      </c>
      <c r="BY11" s="192">
        <v>6.4721960040705503E-89</v>
      </c>
      <c r="BZ11" s="192">
        <v>1.3721813963154899E-92</v>
      </c>
      <c r="CA11" s="192">
        <v>2.8793873577070701E-96</v>
      </c>
      <c r="CB11" s="192">
        <v>5.9882753595891402E-100</v>
      </c>
      <c r="CC11" s="192">
        <v>1.23564219807426E-103</v>
      </c>
      <c r="CD11" s="192">
        <v>2.53201484254277E-107</v>
      </c>
      <c r="CE11" s="192">
        <v>5.1564508892933897E-111</v>
      </c>
      <c r="CF11" s="192">
        <v>1.04429705670378E-114</v>
      </c>
      <c r="CG11" s="192">
        <v>2.1043701330479398E-118</v>
      </c>
      <c r="CH11" s="192">
        <v>4.2213192103433598E-122</v>
      </c>
      <c r="CI11" s="192">
        <v>8.4329210574911902E-126</v>
      </c>
      <c r="CJ11" s="192">
        <v>1.6782816714361399E-129</v>
      </c>
      <c r="CK11" s="192">
        <v>3.32845706619104E-133</v>
      </c>
      <c r="CL11" s="192">
        <v>6.5800738898114704E-137</v>
      </c>
      <c r="CM11" s="192">
        <v>1.2969798512811201E-140</v>
      </c>
      <c r="CN11" s="192">
        <v>2.5494339861349199E-144</v>
      </c>
      <c r="CO11" s="192">
        <v>4.99857184452796E-148</v>
      </c>
      <c r="CP11" s="192">
        <v>9.78020300545524E-152</v>
      </c>
    </row>
    <row r="12" spans="1:94" x14ac:dyDescent="0.15">
      <c r="A12" s="191">
        <v>7</v>
      </c>
      <c r="B12" s="192">
        <v>1.72776567636001E-40</v>
      </c>
      <c r="C12" s="192">
        <v>7.0517479890339296E-39</v>
      </c>
      <c r="D12" s="192">
        <v>2.8739743538118E-37</v>
      </c>
      <c r="E12" s="192">
        <v>1.14013977579849E-35</v>
      </c>
      <c r="F12" s="192">
        <v>4.3869302366600904E-34</v>
      </c>
      <c r="G12" s="192">
        <v>1.6300371068581299E-32</v>
      </c>
      <c r="H12" s="192">
        <v>5.8172891259195699E-31</v>
      </c>
      <c r="I12" s="192">
        <v>1.9804554281969201E-29</v>
      </c>
      <c r="J12" s="192">
        <v>6.3753365064610797E-28</v>
      </c>
      <c r="K12" s="192">
        <v>1.9180535716927401E-26</v>
      </c>
      <c r="L12" s="192">
        <v>5.30744457442286E-25</v>
      </c>
      <c r="M12" s="192">
        <v>1.32018860474745E-23</v>
      </c>
      <c r="N12" s="192">
        <v>2.8513554119552499E-22</v>
      </c>
      <c r="O12" s="192">
        <v>5.0502031748783702E-21</v>
      </c>
      <c r="P12" s="192">
        <v>6.5835974480163195E-20</v>
      </c>
      <c r="Q12" s="192">
        <v>4.8239439127428597E-19</v>
      </c>
      <c r="R12" s="192">
        <v>1.33552254429953E-19</v>
      </c>
      <c r="S12" s="192">
        <v>2.0687169288638099E-20</v>
      </c>
      <c r="T12" s="192">
        <v>1.7082196131332201E-21</v>
      </c>
      <c r="U12" s="192">
        <v>1.0868393190793501E-22</v>
      </c>
      <c r="V12" s="192">
        <v>5.9920198935909403E-24</v>
      </c>
      <c r="W12" s="192">
        <v>3.01547344586815E-25</v>
      </c>
      <c r="X12" s="192">
        <v>1.4240516201639601E-26</v>
      </c>
      <c r="Y12" s="192">
        <v>6.4159002346245997E-28</v>
      </c>
      <c r="Z12" s="192">
        <v>2.7873494775608302E-29</v>
      </c>
      <c r="AA12" s="192">
        <v>1.1762785836817699E-30</v>
      </c>
      <c r="AB12" s="192">
        <v>4.84727403437897E-32</v>
      </c>
      <c r="AC12" s="192">
        <v>1.9581736472071999E-33</v>
      </c>
      <c r="AD12" s="192">
        <v>7.7780336875004703E-35</v>
      </c>
      <c r="AE12" s="192">
        <v>3.0448845439318898E-36</v>
      </c>
      <c r="AF12" s="192">
        <v>1.17697497001128E-37</v>
      </c>
      <c r="AG12" s="192">
        <v>4.4990386963323303E-39</v>
      </c>
      <c r="AH12" s="192">
        <v>1.70283726501887E-40</v>
      </c>
      <c r="AI12" s="192">
        <v>6.3882575398277498E-42</v>
      </c>
      <c r="AJ12" s="192">
        <v>2.3775608959410099E-43</v>
      </c>
      <c r="AK12" s="192">
        <v>8.7851329541686898E-45</v>
      </c>
      <c r="AL12" s="192">
        <v>3.2248843800633101E-46</v>
      </c>
      <c r="AM12" s="192">
        <v>1.17672022249609E-47</v>
      </c>
      <c r="AN12" s="192">
        <v>4.2701058091215301E-49</v>
      </c>
      <c r="AO12" s="192">
        <v>1.54169193607999E-50</v>
      </c>
      <c r="AP12" s="192">
        <v>5.54007317698718E-52</v>
      </c>
      <c r="AQ12" s="192">
        <v>1.9821623166828401E-53</v>
      </c>
      <c r="AR12" s="192">
        <v>7.0631729757958206E-55</v>
      </c>
      <c r="AS12" s="192">
        <v>2.50734972712157E-56</v>
      </c>
      <c r="AT12" s="192">
        <v>8.8696560605190805E-58</v>
      </c>
      <c r="AU12" s="192">
        <v>3.2344767588083999E-59</v>
      </c>
      <c r="AW12" s="192">
        <v>3.5606147386738198E-94</v>
      </c>
      <c r="AX12" s="192">
        <v>2.56143313286706E-90</v>
      </c>
      <c r="AY12" s="192">
        <v>1.7991090283019902E-86</v>
      </c>
      <c r="AZ12" s="192">
        <v>1.2299867087584001E-82</v>
      </c>
      <c r="BA12" s="192">
        <v>8.1556559674665104E-79</v>
      </c>
      <c r="BB12" s="192">
        <v>5.2219958769064003E-75</v>
      </c>
      <c r="BC12" s="192">
        <v>3.2113008324850798E-71</v>
      </c>
      <c r="BD12" s="192">
        <v>1.8837370756180799E-67</v>
      </c>
      <c r="BE12" s="192">
        <v>1.04475884112808E-63</v>
      </c>
      <c r="BF12" s="192">
        <v>5.4147317737126405E-60</v>
      </c>
      <c r="BG12" s="192">
        <v>2.5806019255383199E-56</v>
      </c>
      <c r="BH12" s="192">
        <v>1.1052312437058499E-52</v>
      </c>
      <c r="BI12" s="192">
        <v>4.1077531850222497E-49</v>
      </c>
      <c r="BJ12" s="192">
        <v>1.2505469547552101E-45</v>
      </c>
      <c r="BK12" s="192">
        <v>2.79411681904669E-42</v>
      </c>
      <c r="BL12" s="192">
        <v>3.4691846535445798E-39</v>
      </c>
      <c r="BM12" s="192">
        <v>5.67224295742381E-42</v>
      </c>
      <c r="BN12" s="192">
        <v>5.1491212038926702E-45</v>
      </c>
      <c r="BO12" s="192">
        <v>2.2486275759563401E-48</v>
      </c>
      <c r="BP12" s="192">
        <v>7.4853767944769401E-52</v>
      </c>
      <c r="BQ12" s="192">
        <v>2.1622061302908901E-55</v>
      </c>
      <c r="BR12" s="192">
        <v>5.7239735596452697E-59</v>
      </c>
      <c r="BS12" s="192">
        <v>1.4283776767466001E-62</v>
      </c>
      <c r="BT12" s="192">
        <v>3.41551854676381E-66</v>
      </c>
      <c r="BU12" s="192">
        <v>7.9076993786003896E-70</v>
      </c>
      <c r="BV12" s="192">
        <v>1.7850944997045699E-73</v>
      </c>
      <c r="BW12" s="192">
        <v>3.9485056285631201E-77</v>
      </c>
      <c r="BX12" s="192">
        <v>8.5888173324730201E-81</v>
      </c>
      <c r="BY12" s="192">
        <v>1.84223919772595E-84</v>
      </c>
      <c r="BZ12" s="192">
        <v>3.9046780507803199E-88</v>
      </c>
      <c r="CA12" s="192">
        <v>8.1916763673715398E-92</v>
      </c>
      <c r="CB12" s="192">
        <v>1.7032896257187202E-95</v>
      </c>
      <c r="CC12" s="192">
        <v>3.5140285804462799E-99</v>
      </c>
      <c r="CD12" s="192">
        <v>7.1996933973404698E-103</v>
      </c>
      <c r="CE12" s="192">
        <v>1.46602520657747E-106</v>
      </c>
      <c r="CF12" s="192">
        <v>2.96868186385243E-110</v>
      </c>
      <c r="CG12" s="192">
        <v>5.9815814560428604E-114</v>
      </c>
      <c r="CH12" s="192">
        <v>1.19977778561196E-117</v>
      </c>
      <c r="CI12" s="192">
        <v>2.3965870231167801E-121</v>
      </c>
      <c r="CJ12" s="192">
        <v>4.7692037520539599E-125</v>
      </c>
      <c r="CK12" s="192">
        <v>9.4578573780856202E-129</v>
      </c>
      <c r="CL12" s="192">
        <v>1.8696139485766199E-132</v>
      </c>
      <c r="CM12" s="192">
        <v>3.6849203350161202E-136</v>
      </c>
      <c r="CN12" s="192">
        <v>7.2429330886849602E-140</v>
      </c>
      <c r="CO12" s="192">
        <v>1.42001987877042E-143</v>
      </c>
      <c r="CP12" s="192">
        <v>2.7781955351183501E-147</v>
      </c>
    </row>
    <row r="13" spans="1:94" x14ac:dyDescent="0.15">
      <c r="A13" s="191">
        <v>8</v>
      </c>
      <c r="B13" s="192">
        <v>1.2618449339330001E-38</v>
      </c>
      <c r="C13" s="192">
        <v>5.3863713295711604E-37</v>
      </c>
      <c r="D13" s="192">
        <v>2.2985780051648099E-35</v>
      </c>
      <c r="E13" s="192">
        <v>9.5694627540713298E-34</v>
      </c>
      <c r="F13" s="192">
        <v>3.8736948046853297E-32</v>
      </c>
      <c r="G13" s="192">
        <v>1.5184563222048799E-30</v>
      </c>
      <c r="H13" s="192">
        <v>5.7347700865365897E-29</v>
      </c>
      <c r="I13" s="192">
        <v>2.07336239897607E-27</v>
      </c>
      <c r="J13" s="192">
        <v>7.1164212240158596E-26</v>
      </c>
      <c r="K13" s="192">
        <v>2.2932699693935601E-24</v>
      </c>
      <c r="L13" s="192">
        <v>6.8330221155471404E-23</v>
      </c>
      <c r="M13" s="192">
        <v>1.84149663107711E-21</v>
      </c>
      <c r="N13" s="192">
        <v>4.3403764486264002E-20</v>
      </c>
      <c r="O13" s="192">
        <v>8.4606887357954996E-19</v>
      </c>
      <c r="P13" s="192">
        <v>1.2258987743679801E-17</v>
      </c>
      <c r="Q13" s="192">
        <v>1.00863237830952E-16</v>
      </c>
      <c r="R13" s="192">
        <v>2.4895979331456201E-17</v>
      </c>
      <c r="S13" s="192">
        <v>3.47658753297593E-18</v>
      </c>
      <c r="T13" s="192">
        <v>2.74951118648374E-19</v>
      </c>
      <c r="U13" s="192">
        <v>1.7006957215164799E-20</v>
      </c>
      <c r="V13" s="192">
        <v>9.1762307835371093E-22</v>
      </c>
      <c r="W13" s="192">
        <v>4.5367399201936198E-23</v>
      </c>
      <c r="X13" s="192">
        <v>2.1101829211426901E-24</v>
      </c>
      <c r="Y13" s="192">
        <v>9.3811825293728899E-26</v>
      </c>
      <c r="Z13" s="192">
        <v>4.02721851227815E-27</v>
      </c>
      <c r="AA13" s="192">
        <v>1.6811951887002699E-28</v>
      </c>
      <c r="AB13" s="192">
        <v>6.8594635116884098E-30</v>
      </c>
      <c r="AC13" s="192">
        <v>2.7456992778322502E-31</v>
      </c>
      <c r="AD13" s="192">
        <v>1.08132318435343E-32</v>
      </c>
      <c r="AE13" s="192">
        <v>4.1992963354109302E-34</v>
      </c>
      <c r="AF13" s="192">
        <v>1.6110103351381701E-35</v>
      </c>
      <c r="AG13" s="192">
        <v>6.1144425858403296E-37</v>
      </c>
      <c r="AH13" s="192">
        <v>2.29867006477095E-38</v>
      </c>
      <c r="AI13" s="192">
        <v>8.5683196244232006E-40</v>
      </c>
      <c r="AJ13" s="192">
        <v>3.1694492113046902E-41</v>
      </c>
      <c r="AK13" s="192">
        <v>1.16427729512264E-42</v>
      </c>
      <c r="AL13" s="192">
        <v>4.24995964855297E-44</v>
      </c>
      <c r="AM13" s="192">
        <v>1.5424250172821401E-45</v>
      </c>
      <c r="AN13" s="192">
        <v>5.56825899392137E-47</v>
      </c>
      <c r="AO13" s="192">
        <v>2.00037394370481E-48</v>
      </c>
      <c r="AP13" s="192">
        <v>7.1538302938235096E-50</v>
      </c>
      <c r="AQ13" s="192">
        <v>2.5476703303132499E-51</v>
      </c>
      <c r="AR13" s="192">
        <v>9.0375610254657995E-53</v>
      </c>
      <c r="AS13" s="192">
        <v>3.1943012637476001E-54</v>
      </c>
      <c r="AT13" s="192">
        <v>1.1252081317689299E-55</v>
      </c>
      <c r="AU13" s="192">
        <v>4.0745472880528602E-57</v>
      </c>
      <c r="AW13" s="192">
        <v>4.4889521855689101E-90</v>
      </c>
      <c r="AX13" s="192">
        <v>3.3744956332329698E-86</v>
      </c>
      <c r="AY13" s="192">
        <v>2.4818524307228401E-82</v>
      </c>
      <c r="AZ13" s="192">
        <v>1.78070127959659E-78</v>
      </c>
      <c r="BA13" s="192">
        <v>1.2422430301294401E-74</v>
      </c>
      <c r="BB13" s="192">
        <v>8.3916975974244502E-71</v>
      </c>
      <c r="BC13" s="192">
        <v>5.4615429762232E-67</v>
      </c>
      <c r="BD13" s="192">
        <v>3.4025686297052101E-63</v>
      </c>
      <c r="BE13" s="192">
        <v>2.01232584297009E-59</v>
      </c>
      <c r="BF13" s="192">
        <v>1.11726591077786E-55</v>
      </c>
      <c r="BG13" s="192">
        <v>5.7347735210586199E-52</v>
      </c>
      <c r="BH13" s="192">
        <v>2.6617825223196601E-48</v>
      </c>
      <c r="BI13" s="192">
        <v>1.08003961279221E-44</v>
      </c>
      <c r="BJ13" s="192">
        <v>3.6211397152183001E-41</v>
      </c>
      <c r="BK13" s="192">
        <v>9.0043767617109704E-38</v>
      </c>
      <c r="BL13" s="192">
        <v>1.2601982220959799E-34</v>
      </c>
      <c r="BM13" s="192">
        <v>1.8300591597769399E-37</v>
      </c>
      <c r="BN13" s="192">
        <v>1.4939898538867701E-40</v>
      </c>
      <c r="BO13" s="192">
        <v>6.3604964661036704E-44</v>
      </c>
      <c r="BP13" s="192">
        <v>2.09419972614253E-47</v>
      </c>
      <c r="BQ13" s="192">
        <v>6.0132904619074099E-51</v>
      </c>
      <c r="BR13" s="192">
        <v>1.58609104470531E-54</v>
      </c>
      <c r="BS13" s="192">
        <v>3.9484640283197298E-58</v>
      </c>
      <c r="BT13" s="192">
        <v>9.4257074597604502E-62</v>
      </c>
      <c r="BU13" s="192">
        <v>2.1796097294255401E-65</v>
      </c>
      <c r="BV13" s="192">
        <v>4.9157735440612105E-69</v>
      </c>
      <c r="BW13" s="192">
        <v>1.08656240482199E-72</v>
      </c>
      <c r="BX13" s="192">
        <v>2.3621600330327799E-76</v>
      </c>
      <c r="BY13" s="192">
        <v>5.06432371872913E-80</v>
      </c>
      <c r="BZ13" s="192">
        <v>1.07298564355979E-83</v>
      </c>
      <c r="CA13" s="192">
        <v>2.25029967575908E-87</v>
      </c>
      <c r="CB13" s="192">
        <v>4.6777270778405198E-91</v>
      </c>
      <c r="CC13" s="192">
        <v>9.64819874597771E-95</v>
      </c>
      <c r="CD13" s="192">
        <v>1.9763426317572199E-98</v>
      </c>
      <c r="CE13" s="192">
        <v>4.0235312468615697E-102</v>
      </c>
      <c r="CF13" s="192">
        <v>8.1462168977703496E-106</v>
      </c>
      <c r="CG13" s="192">
        <v>1.6411262891533401E-109</v>
      </c>
      <c r="CH13" s="192">
        <v>3.2912942183187302E-113</v>
      </c>
      <c r="CI13" s="192">
        <v>6.5736169832274193E-117</v>
      </c>
      <c r="CJ13" s="192">
        <v>1.30799796930767E-120</v>
      </c>
      <c r="CK13" s="192">
        <v>2.5936303887952401E-124</v>
      </c>
      <c r="CL13" s="192">
        <v>5.1265486081841099E-128</v>
      </c>
      <c r="CM13" s="192">
        <v>1.01032793270256E-131</v>
      </c>
      <c r="CN13" s="192">
        <v>1.98569635181805E-135</v>
      </c>
      <c r="CO13" s="192">
        <v>3.8927779556376399E-139</v>
      </c>
      <c r="CP13" s="192">
        <v>7.6152514250440403E-143</v>
      </c>
    </row>
    <row r="14" spans="1:94" x14ac:dyDescent="0.15">
      <c r="A14" s="191">
        <v>9</v>
      </c>
      <c r="B14" s="192">
        <v>8.4296554253384297E-37</v>
      </c>
      <c r="C14" s="192">
        <v>3.7709453475811399E-35</v>
      </c>
      <c r="D14" s="192">
        <v>1.6886621117275901E-33</v>
      </c>
      <c r="E14" s="192">
        <v>7.3955660522901104E-32</v>
      </c>
      <c r="F14" s="192">
        <v>3.1579202886000302E-30</v>
      </c>
      <c r="G14" s="192">
        <v>1.30979426479479E-28</v>
      </c>
      <c r="H14" s="192">
        <v>5.2522369949285E-27</v>
      </c>
      <c r="I14" s="192">
        <v>2.0241303336142401E-25</v>
      </c>
      <c r="J14" s="192">
        <v>7.4390590308915505E-24</v>
      </c>
      <c r="K14" s="192">
        <v>2.5803159585179998E-22</v>
      </c>
      <c r="L14" s="192">
        <v>8.3262082249174695E-21</v>
      </c>
      <c r="M14" s="192">
        <v>2.4477332815371401E-19</v>
      </c>
      <c r="N14" s="192">
        <v>6.3479560173773696E-18</v>
      </c>
      <c r="O14" s="192">
        <v>1.37576664599337E-16</v>
      </c>
      <c r="P14" s="192">
        <v>2.2441681501360598E-15</v>
      </c>
      <c r="Q14" s="192">
        <v>2.1081966605013299E-14</v>
      </c>
      <c r="R14" s="192">
        <v>4.5636705007239796E-15</v>
      </c>
      <c r="S14" s="192">
        <v>5.6713385051544399E-16</v>
      </c>
      <c r="T14" s="192">
        <v>4.2673688690585302E-17</v>
      </c>
      <c r="U14" s="192">
        <v>2.5561767781360902E-18</v>
      </c>
      <c r="V14" s="192">
        <v>1.3460471453876399E-19</v>
      </c>
      <c r="W14" s="192">
        <v>6.52345449636566E-21</v>
      </c>
      <c r="X14" s="192">
        <v>2.9828640639286802E-22</v>
      </c>
      <c r="Y14" s="192">
        <v>1.30627277507045E-23</v>
      </c>
      <c r="Z14" s="192">
        <v>5.5323675774942299E-25</v>
      </c>
      <c r="AA14" s="192">
        <v>2.2812784748079301E-26</v>
      </c>
      <c r="AB14" s="192">
        <v>9.2030339075499596E-28</v>
      </c>
      <c r="AC14" s="192">
        <v>3.6452681585495901E-29</v>
      </c>
      <c r="AD14" s="192">
        <v>1.42157193470148E-30</v>
      </c>
      <c r="AE14" s="192">
        <v>5.4699856918268E-32</v>
      </c>
      <c r="AF14" s="192">
        <v>2.0803232524487501E-33</v>
      </c>
      <c r="AG14" s="192">
        <v>7.8309048693558802E-35</v>
      </c>
      <c r="AH14" s="192">
        <v>2.92100328427208E-36</v>
      </c>
      <c r="AI14" s="192">
        <v>1.0807140041012201E-37</v>
      </c>
      <c r="AJ14" s="192">
        <v>3.96919570205861E-39</v>
      </c>
      <c r="AK14" s="192">
        <v>1.4481361032051199E-40</v>
      </c>
      <c r="AL14" s="192">
        <v>5.2515950364683999E-42</v>
      </c>
      <c r="AM14" s="192">
        <v>1.8939707845323301E-43</v>
      </c>
      <c r="AN14" s="192">
        <v>6.7959800484579897E-45</v>
      </c>
      <c r="AO14" s="192">
        <v>2.4271708348067899E-46</v>
      </c>
      <c r="AP14" s="192">
        <v>8.63118758439038E-48</v>
      </c>
      <c r="AQ14" s="192">
        <v>3.0570193816306802E-49</v>
      </c>
      <c r="AR14" s="192">
        <v>1.07870861466159E-50</v>
      </c>
      <c r="AS14" s="192">
        <v>3.7931218704456002E-52</v>
      </c>
      <c r="AT14" s="192">
        <v>1.32948994339959E-53</v>
      </c>
      <c r="AU14" s="192">
        <v>4.7768873521950304E-55</v>
      </c>
      <c r="AW14" s="192">
        <v>5.17624210328728E-86</v>
      </c>
      <c r="AX14" s="192">
        <v>4.0743089674302402E-82</v>
      </c>
      <c r="AY14" s="192">
        <v>3.14459809086203E-78</v>
      </c>
      <c r="AZ14" s="192">
        <v>2.3735472303062001E-74</v>
      </c>
      <c r="BA14" s="192">
        <v>1.7467256195483499E-70</v>
      </c>
      <c r="BB14" s="192">
        <v>1.2485770902625801E-66</v>
      </c>
      <c r="BC14" s="192">
        <v>8.6284933294204897E-63</v>
      </c>
      <c r="BD14" s="192">
        <v>5.7305178224824796E-59</v>
      </c>
      <c r="BE14" s="192">
        <v>3.6292692630646E-55</v>
      </c>
      <c r="BF14" s="192">
        <v>2.1691617028286299E-51</v>
      </c>
      <c r="BG14" s="192">
        <v>1.2059805325640299E-47</v>
      </c>
      <c r="BH14" s="192">
        <v>6.1074118017363202E-44</v>
      </c>
      <c r="BI14" s="192">
        <v>2.7276664714820799E-40</v>
      </c>
      <c r="BJ14" s="192">
        <v>1.01738218867835E-36</v>
      </c>
      <c r="BK14" s="192">
        <v>2.8513844726907001E-33</v>
      </c>
      <c r="BL14" s="192">
        <v>4.5717591102088897E-30</v>
      </c>
      <c r="BM14" s="192">
        <v>5.8032810766643701E-33</v>
      </c>
      <c r="BN14" s="192">
        <v>4.2073510727499598E-36</v>
      </c>
      <c r="BO14" s="192">
        <v>1.73450505467033E-39</v>
      </c>
      <c r="BP14" s="192">
        <v>5.6296408282364602E-43</v>
      </c>
      <c r="BQ14" s="192">
        <v>1.60381153822424E-46</v>
      </c>
      <c r="BR14" s="192">
        <v>4.2097408176733599E-50</v>
      </c>
      <c r="BS14" s="192">
        <v>1.0445899397402501E-53</v>
      </c>
      <c r="BT14" s="192">
        <v>2.4879261479339401E-57</v>
      </c>
      <c r="BU14" s="192">
        <v>5.7434057047014603E-61</v>
      </c>
      <c r="BV14" s="192">
        <v>1.2936673340993901E-64</v>
      </c>
      <c r="BW14" s="192">
        <v>2.85656637328714E-68</v>
      </c>
      <c r="BX14" s="192">
        <v>6.2050113552141001E-72</v>
      </c>
      <c r="BY14" s="192">
        <v>1.3294148506079699E-75</v>
      </c>
      <c r="BZ14" s="192">
        <v>2.8150469699131003E-79</v>
      </c>
      <c r="CA14" s="192">
        <v>5.9009360699446299E-83</v>
      </c>
      <c r="CB14" s="192">
        <v>1.2261192745447401E-86</v>
      </c>
      <c r="CC14" s="192">
        <v>2.5280415602061299E-90</v>
      </c>
      <c r="CD14" s="192">
        <v>5.1767711096950498E-94</v>
      </c>
      <c r="CE14" s="192">
        <v>1.05360611118373E-97</v>
      </c>
      <c r="CF14" s="192">
        <v>2.1326225128280499E-101</v>
      </c>
      <c r="CG14" s="192">
        <v>4.2953456733969103E-105</v>
      </c>
      <c r="CH14" s="192">
        <v>8.6125218294276207E-109</v>
      </c>
      <c r="CI14" s="192">
        <v>1.7198227659191501E-112</v>
      </c>
      <c r="CJ14" s="192">
        <v>3.4214418774359599E-116</v>
      </c>
      <c r="CK14" s="192">
        <v>6.7832724312951203E-120</v>
      </c>
      <c r="CL14" s="192">
        <v>1.34057436260989E-123</v>
      </c>
      <c r="CM14" s="192">
        <v>2.6416047317055702E-127</v>
      </c>
      <c r="CN14" s="192">
        <v>5.1911365218761395E-131</v>
      </c>
      <c r="CO14" s="192">
        <v>1.01755400095946E-134</v>
      </c>
      <c r="CP14" s="192">
        <v>1.99031086483434E-138</v>
      </c>
    </row>
    <row r="15" spans="1:94" x14ac:dyDescent="0.15">
      <c r="A15" s="191">
        <v>10</v>
      </c>
      <c r="B15" s="192">
        <v>5.0569131790339199E-35</v>
      </c>
      <c r="C15" s="192">
        <v>2.3759596569010901E-33</v>
      </c>
      <c r="D15" s="192">
        <v>1.1192269719373001E-31</v>
      </c>
      <c r="E15" s="192">
        <v>5.1702833052061803E-30</v>
      </c>
      <c r="F15" s="192">
        <v>2.3357763153356999E-28</v>
      </c>
      <c r="G15" s="192">
        <v>1.0284997214319099E-26</v>
      </c>
      <c r="H15" s="192">
        <v>4.3954011228960302E-25</v>
      </c>
      <c r="I15" s="192">
        <v>1.8133036762228801E-23</v>
      </c>
      <c r="J15" s="192">
        <v>7.1705768690387398E-22</v>
      </c>
      <c r="K15" s="192">
        <v>2.6922741272172E-20</v>
      </c>
      <c r="L15" s="192">
        <v>9.4710251732921901E-19</v>
      </c>
      <c r="M15" s="192">
        <v>3.06155486784204E-17</v>
      </c>
      <c r="N15" s="192">
        <v>8.8225343846700696E-16</v>
      </c>
      <c r="O15" s="192">
        <v>2.1524219971177399E-14</v>
      </c>
      <c r="P15" s="192">
        <v>4.0170318750209801E-13</v>
      </c>
      <c r="Q15" s="192">
        <v>4.4031575765965E-12</v>
      </c>
      <c r="R15" s="192">
        <v>8.1823008213484696E-13</v>
      </c>
      <c r="S15" s="192">
        <v>8.9028460337640394E-14</v>
      </c>
      <c r="T15" s="192">
        <v>6.31339920269289E-15</v>
      </c>
      <c r="U15" s="192">
        <v>3.6416711879006801E-16</v>
      </c>
      <c r="V15" s="192">
        <v>1.8641466023942599E-17</v>
      </c>
      <c r="W15" s="192">
        <v>8.8282717221554104E-19</v>
      </c>
      <c r="X15" s="192">
        <v>3.95779563402418E-20</v>
      </c>
      <c r="Y15" s="192">
        <v>1.7032731532964602E-21</v>
      </c>
      <c r="Z15" s="192">
        <v>7.1014076228162801E-23</v>
      </c>
      <c r="AA15" s="192">
        <v>2.8865781793620001E-24</v>
      </c>
      <c r="AB15" s="192">
        <v>1.1491708713807299E-25</v>
      </c>
      <c r="AC15" s="192">
        <v>4.4960234361815698E-27</v>
      </c>
      <c r="AD15" s="192">
        <v>1.73320780357283E-28</v>
      </c>
      <c r="AE15" s="192">
        <v>6.5969298786673001E-30</v>
      </c>
      <c r="AF15" s="192">
        <v>2.48321948414112E-31</v>
      </c>
      <c r="AG15" s="192">
        <v>9.2565696840558107E-33</v>
      </c>
      <c r="AH15" s="192">
        <v>3.4207785673129501E-34</v>
      </c>
      <c r="AI15" s="192">
        <v>1.2544088948665201E-35</v>
      </c>
      <c r="AJ15" s="192">
        <v>4.56803822276507E-37</v>
      </c>
      <c r="AK15" s="192">
        <v>1.6530431752504201E-38</v>
      </c>
      <c r="AL15" s="192">
        <v>5.9477082763073103E-40</v>
      </c>
      <c r="AM15" s="192">
        <v>2.12882644133402E-41</v>
      </c>
      <c r="AN15" s="192">
        <v>7.58303123802757E-43</v>
      </c>
      <c r="AO15" s="192">
        <v>2.6891901500980101E-44</v>
      </c>
      <c r="AP15" s="192">
        <v>9.4977597063465302E-46</v>
      </c>
      <c r="AQ15" s="192">
        <v>3.3417235741150302E-47</v>
      </c>
      <c r="AR15" s="192">
        <v>1.17161346442917E-48</v>
      </c>
      <c r="AS15" s="192">
        <v>4.0941672133666002E-50</v>
      </c>
      <c r="AT15" s="192">
        <v>1.4263165416579101E-51</v>
      </c>
      <c r="AU15" s="192">
        <v>5.07950780374172E-53</v>
      </c>
      <c r="AW15" s="192">
        <v>5.3594399897495903E-82</v>
      </c>
      <c r="AX15" s="192">
        <v>4.4268593523569098E-78</v>
      </c>
      <c r="AY15" s="192">
        <v>3.5942427205848998E-74</v>
      </c>
      <c r="AZ15" s="192">
        <v>2.8616971000922799E-70</v>
      </c>
      <c r="BA15" s="192">
        <v>2.2282052019494299E-66</v>
      </c>
      <c r="BB15" s="192">
        <v>1.69097277734551E-62</v>
      </c>
      <c r="BC15" s="192">
        <v>1.2454671555756E-58</v>
      </c>
      <c r="BD15" s="192">
        <v>8.8551647876113495E-55</v>
      </c>
      <c r="BE15" s="192">
        <v>6.0347661374187497E-51</v>
      </c>
      <c r="BF15" s="192">
        <v>3.9047051673916498E-47</v>
      </c>
      <c r="BG15" s="192">
        <v>2.3670134241194999E-43</v>
      </c>
      <c r="BH15" s="192">
        <v>1.31835566112763E-39</v>
      </c>
      <c r="BI15" s="192">
        <v>6.5445530533745997E-36</v>
      </c>
      <c r="BJ15" s="192">
        <v>2.7492612954497899E-32</v>
      </c>
      <c r="BK15" s="192">
        <v>8.8244672083743795E-29</v>
      </c>
      <c r="BL15" s="192">
        <v>1.65570690710766E-25</v>
      </c>
      <c r="BM15" s="192">
        <v>1.7990681985192299E-28</v>
      </c>
      <c r="BN15" s="192">
        <v>1.1401023257755E-31</v>
      </c>
      <c r="BO15" s="192">
        <v>4.50665417247582E-35</v>
      </c>
      <c r="BP15" s="192">
        <v>1.4344289094771901E-38</v>
      </c>
      <c r="BQ15" s="192">
        <v>4.04187538212377E-42</v>
      </c>
      <c r="BR15" s="192">
        <v>1.05362134771678E-45</v>
      </c>
      <c r="BS15" s="192">
        <v>2.6021831839084299E-49</v>
      </c>
      <c r="BT15" s="192">
        <v>6.1768374577442E-53</v>
      </c>
      <c r="BU15" s="192">
        <v>1.4223289236708699E-56</v>
      </c>
      <c r="BV15" s="192">
        <v>3.1974207386819199E-60</v>
      </c>
      <c r="BW15" s="192">
        <v>7.0491907178957696E-64</v>
      </c>
      <c r="BX15" s="192">
        <v>1.5292526346163901E-67</v>
      </c>
      <c r="BY15" s="192">
        <v>3.2728898892663001E-71</v>
      </c>
      <c r="BZ15" s="192">
        <v>6.9240714161555497E-75</v>
      </c>
      <c r="CA15" s="192">
        <v>1.4502980081182899E-78</v>
      </c>
      <c r="CB15" s="192">
        <v>3.0114366291218998E-82</v>
      </c>
      <c r="CC15" s="192">
        <v>6.2053426000158598E-86</v>
      </c>
      <c r="CD15" s="192">
        <v>1.27002012752684E-89</v>
      </c>
      <c r="CE15" s="192">
        <v>2.58359627864421E-93</v>
      </c>
      <c r="CF15" s="192">
        <v>5.2272815042636303E-97</v>
      </c>
      <c r="CG15" s="192">
        <v>1.05243017012125E-100</v>
      </c>
      <c r="CH15" s="192">
        <v>2.10947333416659E-104</v>
      </c>
      <c r="CI15" s="192">
        <v>4.2110381507177801E-108</v>
      </c>
      <c r="CJ15" s="192">
        <v>8.3750616456408994E-112</v>
      </c>
      <c r="CK15" s="192">
        <v>1.6599754794821499E-115</v>
      </c>
      <c r="CL15" s="192">
        <v>3.2797892634165602E-119</v>
      </c>
      <c r="CM15" s="192">
        <v>6.4613542587380398E-123</v>
      </c>
      <c r="CN15" s="192">
        <v>1.26948070530424E-126</v>
      </c>
      <c r="CO15" s="192">
        <v>2.48791534212447E-130</v>
      </c>
      <c r="CP15" s="192">
        <v>4.8652635453157303E-134</v>
      </c>
    </row>
    <row r="16" spans="1:94" x14ac:dyDescent="0.15">
      <c r="A16" s="191">
        <v>11</v>
      </c>
      <c r="B16" s="192">
        <v>2.6548599049990801E-33</v>
      </c>
      <c r="C16" s="192">
        <v>1.3133424145009001E-31</v>
      </c>
      <c r="D16" s="192">
        <v>6.52565048020737E-30</v>
      </c>
      <c r="E16" s="192">
        <v>3.18931818129919E-28</v>
      </c>
      <c r="F16" s="192">
        <v>1.5295537816874401E-26</v>
      </c>
      <c r="G16" s="192">
        <v>7.1771503776159199E-25</v>
      </c>
      <c r="H16" s="192">
        <v>3.2829120858429002E-23</v>
      </c>
      <c r="I16" s="192">
        <v>1.4569085409085201E-21</v>
      </c>
      <c r="J16" s="192">
        <v>6.23404194353867E-20</v>
      </c>
      <c r="K16" s="192">
        <v>2.55041133876935E-18</v>
      </c>
      <c r="L16" s="192">
        <v>9.8582542836376998E-17</v>
      </c>
      <c r="M16" s="192">
        <v>3.53769338924132E-15</v>
      </c>
      <c r="N16" s="192">
        <v>1.14641787027286E-13</v>
      </c>
      <c r="O16" s="192">
        <v>3.1976020480826802E-12</v>
      </c>
      <c r="P16" s="192">
        <v>6.9716398583308104E-11</v>
      </c>
      <c r="Q16" s="192">
        <v>9.1831554673291598E-10</v>
      </c>
      <c r="R16" s="192">
        <v>1.4229120403049601E-10</v>
      </c>
      <c r="S16" s="192">
        <v>1.3273322361664899E-11</v>
      </c>
      <c r="T16" s="192">
        <v>8.7453314015575797E-13</v>
      </c>
      <c r="U16" s="192">
        <v>4.8144183249603001E-14</v>
      </c>
      <c r="V16" s="192">
        <v>2.3806583323584099E-15</v>
      </c>
      <c r="W16" s="192">
        <v>1.0963126323009599E-16</v>
      </c>
      <c r="X16" s="192">
        <v>4.79891794260078E-18</v>
      </c>
      <c r="Y16" s="192">
        <v>2.0222373847092501E-19</v>
      </c>
      <c r="Z16" s="192">
        <v>8.2727714473430003E-21</v>
      </c>
      <c r="AA16" s="192">
        <v>3.3048001132800001E-22</v>
      </c>
      <c r="AB16" s="192">
        <v>1.2946774529759701E-23</v>
      </c>
      <c r="AC16" s="192">
        <v>4.9898104292253599E-25</v>
      </c>
      <c r="AD16" s="192">
        <v>1.8966057084301901E-26</v>
      </c>
      <c r="AE16" s="192">
        <v>7.1232395397520996E-28</v>
      </c>
      <c r="AF16" s="192">
        <v>2.6476216109166401E-29</v>
      </c>
      <c r="AG16" s="192">
        <v>9.7511930703711808E-31</v>
      </c>
      <c r="AH16" s="192">
        <v>3.5623228955363198E-32</v>
      </c>
      <c r="AI16" s="192">
        <v>1.29198816990037E-33</v>
      </c>
      <c r="AJ16" s="192">
        <v>4.6553354490842501E-35</v>
      </c>
      <c r="AK16" s="192">
        <v>1.6675588942256898E-36</v>
      </c>
      <c r="AL16" s="192">
        <v>5.9413031573288503E-38</v>
      </c>
      <c r="AM16" s="192">
        <v>2.10646392810142E-39</v>
      </c>
      <c r="AN16" s="192">
        <v>7.4348777441609596E-41</v>
      </c>
      <c r="AO16" s="192">
        <v>2.6133366495431999E-42</v>
      </c>
      <c r="AP16" s="192">
        <v>9.1507095092223596E-44</v>
      </c>
      <c r="AQ16" s="192">
        <v>3.1928087627879601E-45</v>
      </c>
      <c r="AR16" s="192">
        <v>1.1103439896964099E-46</v>
      </c>
      <c r="AS16" s="192">
        <v>3.8495081628714698E-48</v>
      </c>
      <c r="AT16" s="192">
        <v>1.33079142053692E-49</v>
      </c>
      <c r="AU16" s="192">
        <v>4.6899082258664301E-51</v>
      </c>
      <c r="AW16" s="192">
        <v>4.8558017570757703E-78</v>
      </c>
      <c r="AX16" s="192">
        <v>4.2193278198613702E-74</v>
      </c>
      <c r="AY16" s="192">
        <v>3.6135664310858798E-70</v>
      </c>
      <c r="AZ16" s="192">
        <v>3.0440092890874902E-66</v>
      </c>
      <c r="BA16" s="192">
        <v>2.5161939786922401E-62</v>
      </c>
      <c r="BB16" s="192">
        <v>2.03496950545016E-58</v>
      </c>
      <c r="BC16" s="192">
        <v>1.6043036057471901E-54</v>
      </c>
      <c r="BD16" s="192">
        <v>1.2270869926495301E-50</v>
      </c>
      <c r="BE16" s="192">
        <v>9.0494366828352905E-47</v>
      </c>
      <c r="BF16" s="192">
        <v>6.3805954769366003E-43</v>
      </c>
      <c r="BG16" s="192">
        <v>4.2504527831343602E-39</v>
      </c>
      <c r="BH16" s="192">
        <v>2.62853152747186E-35</v>
      </c>
      <c r="BI16" s="192">
        <v>1.46771356823383E-31</v>
      </c>
      <c r="BJ16" s="192">
        <v>7.0519499251880799E-28</v>
      </c>
      <c r="BK16" s="192">
        <v>2.6465480593410201E-24</v>
      </c>
      <c r="BL16" s="192">
        <v>5.9818351340776197E-21</v>
      </c>
      <c r="BM16" s="192">
        <v>5.4069322198576399E-24</v>
      </c>
      <c r="BN16" s="192">
        <v>2.9338911325759901E-27</v>
      </c>
      <c r="BO16" s="192">
        <v>1.09524130550062E-30</v>
      </c>
      <c r="BP16" s="192">
        <v>3.3888412333086699E-34</v>
      </c>
      <c r="BQ16" s="192">
        <v>9.3926050279917202E-38</v>
      </c>
      <c r="BR16" s="192">
        <v>2.4223848903070698E-41</v>
      </c>
      <c r="BS16" s="192">
        <v>5.9382907180159899E-45</v>
      </c>
      <c r="BT16" s="192">
        <v>1.4018877899490899E-48</v>
      </c>
      <c r="BU16" s="192">
        <v>3.2146140253554001E-52</v>
      </c>
      <c r="BV16" s="192">
        <v>7.2026509645218397E-56</v>
      </c>
      <c r="BW16" s="192">
        <v>1.5836825988799099E-59</v>
      </c>
      <c r="BX16" s="192">
        <v>3.4280366856395399E-63</v>
      </c>
      <c r="BY16" s="192">
        <v>7.3229738209151894E-67</v>
      </c>
      <c r="BZ16" s="192">
        <v>1.54677081572718E-70</v>
      </c>
      <c r="CA16" s="192">
        <v>3.2353698036164401E-74</v>
      </c>
      <c r="CB16" s="192">
        <v>6.7099359858083697E-78</v>
      </c>
      <c r="CC16" s="192">
        <v>1.38118029613454E-81</v>
      </c>
      <c r="CD16" s="192">
        <v>2.8241424205389497E-85</v>
      </c>
      <c r="CE16" s="192">
        <v>5.7403076368934301E-89</v>
      </c>
      <c r="CF16" s="192">
        <v>1.16053305865946E-92</v>
      </c>
      <c r="CG16" s="192">
        <v>2.3349486557605399E-96</v>
      </c>
      <c r="CH16" s="192">
        <v>4.6772169973497096E-100</v>
      </c>
      <c r="CI16" s="192">
        <v>9.3315883557653303E-104</v>
      </c>
      <c r="CJ16" s="192">
        <v>1.85493151882382E-107</v>
      </c>
      <c r="CK16" s="192">
        <v>3.6747950273428198E-111</v>
      </c>
      <c r="CL16" s="192">
        <v>7.2574659666637099E-115</v>
      </c>
      <c r="CM16" s="192">
        <v>1.4291721125404899E-118</v>
      </c>
      <c r="CN16" s="192">
        <v>2.8068667476376101E-122</v>
      </c>
      <c r="CO16" s="192">
        <v>5.4989214793050499E-126</v>
      </c>
      <c r="CP16" s="192">
        <v>1.0749589744020199E-129</v>
      </c>
    </row>
    <row r="17" spans="1:94" x14ac:dyDescent="0.15">
      <c r="A17" s="191">
        <v>12</v>
      </c>
      <c r="B17" s="192">
        <v>1.1741117917319801E-31</v>
      </c>
      <c r="C17" s="192">
        <v>6.1322905884574798E-30</v>
      </c>
      <c r="D17" s="192">
        <v>3.2237476028551898E-28</v>
      </c>
      <c r="E17" s="192">
        <v>1.6726109575804601E-26</v>
      </c>
      <c r="F17" s="192">
        <v>8.5482764861422293E-25</v>
      </c>
      <c r="G17" s="192">
        <v>4.2930676548162301E-23</v>
      </c>
      <c r="H17" s="192">
        <v>2.1122360708400201E-21</v>
      </c>
      <c r="I17" s="192">
        <v>1.01414292975118E-19</v>
      </c>
      <c r="J17" s="192">
        <v>4.7269768710055804E-18</v>
      </c>
      <c r="K17" s="192">
        <v>2.1238220080013601E-16</v>
      </c>
      <c r="L17" s="192">
        <v>9.1061388559579204E-15</v>
      </c>
      <c r="M17" s="192">
        <v>3.6703119528656597E-13</v>
      </c>
      <c r="N17" s="192">
        <v>1.3575767174229E-11</v>
      </c>
      <c r="O17" s="192">
        <v>4.4158243606025501E-10</v>
      </c>
      <c r="P17" s="192">
        <v>1.15666514555944E-8</v>
      </c>
      <c r="Q17" s="192">
        <v>1.9098917402086E-7</v>
      </c>
      <c r="R17" s="192">
        <v>2.3665287769190999E-8</v>
      </c>
      <c r="S17" s="192">
        <v>1.8399958814323299E-9</v>
      </c>
      <c r="T17" s="192">
        <v>1.10057976177275E-10</v>
      </c>
      <c r="U17" s="192">
        <v>5.6915777955813601E-12</v>
      </c>
      <c r="V17" s="192">
        <v>2.6874636777895702E-13</v>
      </c>
      <c r="W17" s="192">
        <v>1.19262546929603E-14</v>
      </c>
      <c r="X17" s="192">
        <v>5.0595419202205097E-16</v>
      </c>
      <c r="Y17" s="192">
        <v>2.0743215095679999E-17</v>
      </c>
      <c r="Z17" s="192">
        <v>8.2791246882559503E-19</v>
      </c>
      <c r="AA17" s="192">
        <v>3.2336311325847202E-20</v>
      </c>
      <c r="AB17" s="192">
        <v>1.2406463301203401E-21</v>
      </c>
      <c r="AC17" s="192">
        <v>4.6892816166614299E-23</v>
      </c>
      <c r="AD17" s="192">
        <v>1.7499773676225399E-24</v>
      </c>
      <c r="AE17" s="192">
        <v>6.4593711859233403E-26</v>
      </c>
      <c r="AF17" s="192">
        <v>2.36153184171199E-27</v>
      </c>
      <c r="AG17" s="192">
        <v>8.5613888333912898E-29</v>
      </c>
      <c r="AH17" s="192">
        <v>3.0807453992861201E-30</v>
      </c>
      <c r="AI17" s="192">
        <v>1.1012225916497999E-31</v>
      </c>
      <c r="AJ17" s="192">
        <v>3.9128660397626303E-33</v>
      </c>
      <c r="AK17" s="192">
        <v>1.3828184185745201E-34</v>
      </c>
      <c r="AL17" s="192">
        <v>4.86295652978354E-36</v>
      </c>
      <c r="AM17" s="192">
        <v>1.70249837834797E-37</v>
      </c>
      <c r="AN17" s="192">
        <v>5.9358970763954999E-39</v>
      </c>
      <c r="AO17" s="192">
        <v>2.0617772116098802E-40</v>
      </c>
      <c r="AP17" s="192">
        <v>7.1363884941922E-42</v>
      </c>
      <c r="AQ17" s="192">
        <v>2.4621135961170499E-43</v>
      </c>
      <c r="AR17" s="192">
        <v>8.4689567033909595E-45</v>
      </c>
      <c r="AS17" s="192">
        <v>2.9049117658646501E-46</v>
      </c>
      <c r="AT17" s="192">
        <v>9.9380822428183406E-48</v>
      </c>
      <c r="AU17" s="192">
        <v>3.4566242772749103E-49</v>
      </c>
      <c r="AW17" s="192">
        <v>3.7055706940897098E-74</v>
      </c>
      <c r="AX17" s="192">
        <v>3.39655842417206E-70</v>
      </c>
      <c r="AY17" s="192">
        <v>3.0778061837027598E-66</v>
      </c>
      <c r="AZ17" s="192">
        <v>2.7525084630098902E-62</v>
      </c>
      <c r="BA17" s="192">
        <v>2.4247174928041999E-58</v>
      </c>
      <c r="BB17" s="192">
        <v>2.0989147949230399E-54</v>
      </c>
      <c r="BC17" s="192">
        <v>1.7799585814943001E-50</v>
      </c>
      <c r="BD17" s="192">
        <v>1.4730009976531099E-46</v>
      </c>
      <c r="BE17" s="192">
        <v>1.18336818659569E-42</v>
      </c>
      <c r="BF17" s="192">
        <v>9.1639520423924797E-39</v>
      </c>
      <c r="BG17" s="192">
        <v>6.7720717626195196E-35</v>
      </c>
      <c r="BH17" s="192">
        <v>4.7043860667003602E-31</v>
      </c>
      <c r="BI17" s="192">
        <v>2.9988536143962901E-27</v>
      </c>
      <c r="BJ17" s="192">
        <v>1.6808798591599501E-23</v>
      </c>
      <c r="BK17" s="192">
        <v>7.5838400175454496E-20</v>
      </c>
      <c r="BL17" s="192">
        <v>2.15301034712457E-16</v>
      </c>
      <c r="BM17" s="192">
        <v>1.5533564237284001E-19</v>
      </c>
      <c r="BN17" s="192">
        <v>7.0190457202875697E-23</v>
      </c>
      <c r="BO17" s="192">
        <v>2.4132285048563499E-26</v>
      </c>
      <c r="BP17" s="192">
        <v>7.1399846167876496E-30</v>
      </c>
      <c r="BQ17" s="192">
        <v>1.9247555835510701E-33</v>
      </c>
      <c r="BR17" s="192">
        <v>4.8715391263423801E-37</v>
      </c>
      <c r="BS17" s="192">
        <v>1.17814018093804E-40</v>
      </c>
      <c r="BT17" s="192">
        <v>2.7529913612069701E-44</v>
      </c>
      <c r="BU17" s="192">
        <v>6.2624872692104099E-48</v>
      </c>
      <c r="BV17" s="192">
        <v>1.39418337842581E-51</v>
      </c>
      <c r="BW17" s="192">
        <v>3.0493277791186702E-55</v>
      </c>
      <c r="BX17" s="192">
        <v>6.5715130090868401E-59</v>
      </c>
      <c r="BY17" s="192">
        <v>1.39855991411035E-62</v>
      </c>
      <c r="BZ17" s="192">
        <v>2.9445675916428099E-66</v>
      </c>
      <c r="CA17" s="192">
        <v>6.1419255073111895E-70</v>
      </c>
      <c r="CB17" s="192">
        <v>1.2706711872220299E-73</v>
      </c>
      <c r="CC17" s="192">
        <v>2.6098916357702101E-77</v>
      </c>
      <c r="CD17" s="192">
        <v>5.3262166028414304E-81</v>
      </c>
      <c r="CE17" s="192">
        <v>1.08072282174701E-84</v>
      </c>
      <c r="CF17" s="192">
        <v>2.18151167522445E-88</v>
      </c>
      <c r="CG17" s="192">
        <v>4.3829019964251099E-92</v>
      </c>
      <c r="CH17" s="192">
        <v>8.7682179720843401E-96</v>
      </c>
      <c r="CI17" s="192">
        <v>1.74729694446478E-99</v>
      </c>
      <c r="CJ17" s="192">
        <v>3.4695119811274099E-103</v>
      </c>
      <c r="CK17" s="192">
        <v>6.8665735938967804E-107</v>
      </c>
      <c r="CL17" s="192">
        <v>1.3548502519964501E-110</v>
      </c>
      <c r="CM17" s="192">
        <v>2.6657502151688299E-114</v>
      </c>
      <c r="CN17" s="192">
        <v>5.2313235182128099E-118</v>
      </c>
      <c r="CO17" s="192">
        <v>1.0241079822089001E-121</v>
      </c>
      <c r="CP17" s="192">
        <v>2.0005386703639401E-125</v>
      </c>
    </row>
    <row r="18" spans="1:94" x14ac:dyDescent="0.15">
      <c r="A18" s="191">
        <v>13</v>
      </c>
      <c r="B18" s="192">
        <v>4.1130773169154702E-30</v>
      </c>
      <c r="C18" s="192">
        <v>2.2750735861812901E-28</v>
      </c>
      <c r="D18" s="192">
        <v>1.2697650969848599E-26</v>
      </c>
      <c r="E18" s="192">
        <v>7.0210917483908303E-25</v>
      </c>
      <c r="F18" s="192">
        <v>3.8407873539890398E-23</v>
      </c>
      <c r="G18" s="192">
        <v>2.0749251161231301E-21</v>
      </c>
      <c r="H18" s="192">
        <v>1.1045215759761299E-19</v>
      </c>
      <c r="I18" s="192">
        <v>5.7765127953743798E-18</v>
      </c>
      <c r="J18" s="192">
        <v>2.9565360081299899E-16</v>
      </c>
      <c r="K18" s="192">
        <v>1.4729687276763399E-14</v>
      </c>
      <c r="L18" s="192">
        <v>7.0884298527167796E-13</v>
      </c>
      <c r="M18" s="192">
        <v>3.2567714300756999E-11</v>
      </c>
      <c r="N18" s="192">
        <v>1.40168835866274E-9</v>
      </c>
      <c r="O18" s="192">
        <v>5.45970845256449E-8</v>
      </c>
      <c r="P18" s="192">
        <v>1.78715495204396E-6</v>
      </c>
      <c r="Q18" s="192">
        <v>3.9488425345127899E-5</v>
      </c>
      <c r="R18" s="192">
        <v>3.6666404959510399E-6</v>
      </c>
      <c r="S18" s="192">
        <v>2.2837608952306001E-7</v>
      </c>
      <c r="T18" s="192">
        <v>1.1899332256381199E-8</v>
      </c>
      <c r="U18" s="192">
        <v>5.5927646489886303E-10</v>
      </c>
      <c r="V18" s="192">
        <v>2.4568271945491298E-11</v>
      </c>
      <c r="W18" s="192">
        <v>1.0287904919858E-12</v>
      </c>
      <c r="X18" s="192">
        <v>4.1567464158818301E-14</v>
      </c>
      <c r="Y18" s="192">
        <v>1.6335677630229E-15</v>
      </c>
      <c r="Z18" s="192">
        <v>6.27917618375152E-17</v>
      </c>
      <c r="AA18" s="192">
        <v>2.3703228502497E-18</v>
      </c>
      <c r="AB18" s="192">
        <v>8.8138710124061195E-20</v>
      </c>
      <c r="AC18" s="192">
        <v>3.2358635324060801E-21</v>
      </c>
      <c r="AD18" s="192">
        <v>1.17508880543787E-22</v>
      </c>
      <c r="AE18" s="192">
        <v>4.2270928419822197E-24</v>
      </c>
      <c r="AF18" s="192">
        <v>1.50805784526118E-25</v>
      </c>
      <c r="AG18" s="192">
        <v>5.3410033395119397E-27</v>
      </c>
      <c r="AH18" s="192">
        <v>1.87935636665268E-28</v>
      </c>
      <c r="AI18" s="192">
        <v>6.5746688317142793E-30</v>
      </c>
      <c r="AJ18" s="192">
        <v>2.2880708856329399E-31</v>
      </c>
      <c r="AK18" s="192">
        <v>7.9252361846828997E-33</v>
      </c>
      <c r="AL18" s="192">
        <v>2.7333098533442802E-34</v>
      </c>
      <c r="AM18" s="192">
        <v>9.3899184216399099E-36</v>
      </c>
      <c r="AN18" s="192">
        <v>3.2142018087424201E-37</v>
      </c>
      <c r="AO18" s="192">
        <v>1.0965990006236501E-38</v>
      </c>
      <c r="AP18" s="192">
        <v>3.7298942369809498E-40</v>
      </c>
      <c r="AQ18" s="192">
        <v>1.2650784360432201E-41</v>
      </c>
      <c r="AR18" s="192">
        <v>4.2795531410128299E-43</v>
      </c>
      <c r="AS18" s="192">
        <v>1.4441693853954801E-44</v>
      </c>
      <c r="AT18" s="192">
        <v>4.8624084506540897E-46</v>
      </c>
      <c r="AU18" s="192">
        <v>1.6604548596590099E-47</v>
      </c>
      <c r="AW18" s="192">
        <v>2.2394538611991301E-70</v>
      </c>
      <c r="AX18" s="192">
        <v>2.17206420966133E-66</v>
      </c>
      <c r="AY18" s="192">
        <v>2.0897231747288698E-62</v>
      </c>
      <c r="AZ18" s="192">
        <v>1.9918077518148399E-58</v>
      </c>
      <c r="BA18" s="192">
        <v>1.87816932040934E-54</v>
      </c>
      <c r="BB18" s="192">
        <v>1.7489741383150699E-50</v>
      </c>
      <c r="BC18" s="192">
        <v>1.60478539449368E-46</v>
      </c>
      <c r="BD18" s="192">
        <v>1.4466594029113901E-42</v>
      </c>
      <c r="BE18" s="192">
        <v>1.27625770252082E-38</v>
      </c>
      <c r="BF18" s="192">
        <v>1.09597667320824E-34</v>
      </c>
      <c r="BG18" s="192">
        <v>9.0909571899593E-31</v>
      </c>
      <c r="BH18" s="192">
        <v>7.1994438182690803E-27</v>
      </c>
      <c r="BI18" s="192">
        <v>5.3409055205786205E-23</v>
      </c>
      <c r="BJ18" s="192">
        <v>3.58570854050748E-19</v>
      </c>
      <c r="BK18" s="192">
        <v>2.0227866427634702E-15</v>
      </c>
      <c r="BL18" s="192">
        <v>7.69604558859316E-12</v>
      </c>
      <c r="BM18" s="192">
        <v>4.1552387066787602E-15</v>
      </c>
      <c r="BN18" s="192">
        <v>1.5032669727389E-18</v>
      </c>
      <c r="BO18" s="192">
        <v>4.5476057103901602E-22</v>
      </c>
      <c r="BP18" s="192">
        <v>1.24069495678243E-25</v>
      </c>
      <c r="BQ18" s="192">
        <v>3.16325423978739E-29</v>
      </c>
      <c r="BR18" s="192">
        <v>7.6872479849547204E-33</v>
      </c>
      <c r="BS18" s="192">
        <v>1.8024252003109299E-36</v>
      </c>
      <c r="BT18" s="192">
        <v>4.1103913466918804E-40</v>
      </c>
      <c r="BU18" s="192">
        <v>9.1680742999268506E-44</v>
      </c>
      <c r="BV18" s="192">
        <v>2.00817983430588E-47</v>
      </c>
      <c r="BW18" s="192">
        <v>4.3328509529192197E-51</v>
      </c>
      <c r="BX18" s="192">
        <v>9.2300283084153197E-55</v>
      </c>
      <c r="BY18" s="192">
        <v>1.94484145719124E-58</v>
      </c>
      <c r="BZ18" s="192">
        <v>4.0593050695271001E-62</v>
      </c>
      <c r="CA18" s="192">
        <v>8.4027339994586195E-66</v>
      </c>
      <c r="CB18" s="192">
        <v>1.72669234772529E-69</v>
      </c>
      <c r="CC18" s="192">
        <v>3.52523364710216E-73</v>
      </c>
      <c r="CD18" s="192">
        <v>7.1554465266324196E-77</v>
      </c>
      <c r="CE18" s="192">
        <v>1.44482115208027E-80</v>
      </c>
      <c r="CF18" s="192">
        <v>2.9035976501199299E-84</v>
      </c>
      <c r="CG18" s="192">
        <v>5.81019478515821E-88</v>
      </c>
      <c r="CH18" s="192">
        <v>1.1580821398096399E-91</v>
      </c>
      <c r="CI18" s="192">
        <v>2.29998297227275E-95</v>
      </c>
      <c r="CJ18" s="192">
        <v>4.5527264623001497E-99</v>
      </c>
      <c r="CK18" s="192">
        <v>8.9844361688733209E-103</v>
      </c>
      <c r="CL18" s="192">
        <v>1.767993992317E-106</v>
      </c>
      <c r="CM18" s="192">
        <v>3.46999820400758E-110</v>
      </c>
      <c r="CN18" s="192">
        <v>6.7938345799356798E-114</v>
      </c>
      <c r="CO18" s="192">
        <v>1.3271158117542799E-117</v>
      </c>
      <c r="CP18" s="192">
        <v>2.5871231080592399E-121</v>
      </c>
    </row>
    <row r="19" spans="1:94" x14ac:dyDescent="0.15">
      <c r="A19" s="191">
        <v>14</v>
      </c>
      <c r="B19" s="192">
        <v>1.01809610828767E-28</v>
      </c>
      <c r="C19" s="192">
        <v>5.98456446470912E-27</v>
      </c>
      <c r="D19" s="192">
        <v>3.5599525364760999E-25</v>
      </c>
      <c r="E19" s="192">
        <v>2.1071824391609301E-23</v>
      </c>
      <c r="F19" s="192">
        <v>1.24012289228856E-21</v>
      </c>
      <c r="G19" s="192">
        <v>7.2494755648282406E-20</v>
      </c>
      <c r="H19" s="192">
        <v>4.2041852794026796E-18</v>
      </c>
      <c r="I19" s="192">
        <v>2.4147609618420599E-16</v>
      </c>
      <c r="J19" s="192">
        <v>1.37062170811051E-14</v>
      </c>
      <c r="K19" s="192">
        <v>7.6641758035444299E-13</v>
      </c>
      <c r="L19" s="192">
        <v>4.2029878602099E-11</v>
      </c>
      <c r="M19" s="192">
        <v>2.2448107759922698E-9</v>
      </c>
      <c r="N19" s="192">
        <v>1.15427964421348E-7</v>
      </c>
      <c r="O19" s="192">
        <v>5.5918729192518698E-6</v>
      </c>
      <c r="P19" s="192">
        <v>2.42970490653962E-4</v>
      </c>
      <c r="Q19" s="192">
        <v>8.0460830071203693E-3</v>
      </c>
      <c r="R19" s="192">
        <v>4.9957555872954997E-4</v>
      </c>
      <c r="S19" s="192">
        <v>2.3469224205828099E-5</v>
      </c>
      <c r="T19" s="192">
        <v>9.8289663054799897E-7</v>
      </c>
      <c r="U19" s="192">
        <v>3.8634692439911897E-8</v>
      </c>
      <c r="V19" s="192">
        <v>1.4586522736578699E-9</v>
      </c>
      <c r="W19" s="192">
        <v>5.3557880477339602E-11</v>
      </c>
      <c r="X19" s="192">
        <v>1.92674414673337E-12</v>
      </c>
      <c r="Y19" s="192">
        <v>6.8240752253367997E-14</v>
      </c>
      <c r="Z19" s="192">
        <v>2.3873299204033498E-15</v>
      </c>
      <c r="AA19" s="192">
        <v>8.2689673675006695E-17</v>
      </c>
      <c r="AB19" s="192">
        <v>2.8406342307505E-18</v>
      </c>
      <c r="AC19" s="192">
        <v>9.6912199612258498E-20</v>
      </c>
      <c r="AD19" s="192">
        <v>3.2869046763141099E-21</v>
      </c>
      <c r="AE19" s="192">
        <v>1.1091630355732699E-22</v>
      </c>
      <c r="AF19" s="192">
        <v>3.7263947273102098E-24</v>
      </c>
      <c r="AG19" s="192">
        <v>1.24709965072198E-25</v>
      </c>
      <c r="AH19" s="192">
        <v>4.15935378056063E-27</v>
      </c>
      <c r="AI19" s="192">
        <v>1.3830093850183599E-28</v>
      </c>
      <c r="AJ19" s="192">
        <v>4.5860220717801899E-30</v>
      </c>
      <c r="AK19" s="192">
        <v>1.5169664856135199E-31</v>
      </c>
      <c r="AL19" s="192">
        <v>5.0066287209432397E-33</v>
      </c>
      <c r="AM19" s="192">
        <v>1.6490416091282901E-34</v>
      </c>
      <c r="AN19" s="192">
        <v>5.4213916534706903E-36</v>
      </c>
      <c r="AO19" s="192">
        <v>1.7793020259890799E-37</v>
      </c>
      <c r="AP19" s="192">
        <v>5.8305187941188499E-39</v>
      </c>
      <c r="AQ19" s="192">
        <v>1.9078121055520702E-40</v>
      </c>
      <c r="AR19" s="192">
        <v>6.2342098123593606E-42</v>
      </c>
      <c r="AS19" s="192">
        <v>2.0346339663070099E-43</v>
      </c>
      <c r="AT19" s="192">
        <v>6.63271470914646E-45</v>
      </c>
      <c r="AU19" s="192">
        <v>2.1943780899049899E-46</v>
      </c>
      <c r="AW19" s="192">
        <v>9.5583121519516994E-67</v>
      </c>
      <c r="AX19" s="192">
        <v>9.8441809208110296E-63</v>
      </c>
      <c r="AY19" s="192">
        <v>1.0095433296376899E-58</v>
      </c>
      <c r="AZ19" s="192">
        <v>1.03015728776352E-54</v>
      </c>
      <c r="BA19" s="192">
        <v>1.0451487070764E-50</v>
      </c>
      <c r="BB19" s="192">
        <v>1.0532312813760801E-46</v>
      </c>
      <c r="BC19" s="192">
        <v>1.0529197607193901E-42</v>
      </c>
      <c r="BD19" s="192">
        <v>1.04250262858439E-38</v>
      </c>
      <c r="BE19" s="192">
        <v>1.0200105533460901E-34</v>
      </c>
      <c r="BF19" s="192">
        <v>9.8317919336139601E-31</v>
      </c>
      <c r="BG19" s="192">
        <v>9.2940310312922294E-27</v>
      </c>
      <c r="BH19" s="192">
        <v>8.5567134773553603E-23</v>
      </c>
      <c r="BI19" s="192">
        <v>7.5845245255823799E-19</v>
      </c>
      <c r="BJ19" s="192">
        <v>6.3340708761578599E-15</v>
      </c>
      <c r="BK19" s="192">
        <v>4.7447253621856502E-11</v>
      </c>
      <c r="BL19" s="192">
        <v>2.7082979476919601E-7</v>
      </c>
      <c r="BM19" s="192">
        <v>9.7694204262286304E-11</v>
      </c>
      <c r="BN19" s="192">
        <v>2.66497475434246E-14</v>
      </c>
      <c r="BO19" s="192">
        <v>6.4791018261979399E-18</v>
      </c>
      <c r="BP19" s="192">
        <v>1.47819811626708E-21</v>
      </c>
      <c r="BQ19" s="192">
        <v>3.2390266443526101E-25</v>
      </c>
      <c r="BR19" s="192">
        <v>6.9018432029543203E-29</v>
      </c>
      <c r="BS19" s="192">
        <v>1.4408631080092401E-32</v>
      </c>
      <c r="BT19" s="192">
        <v>2.9612927288568199E-36</v>
      </c>
      <c r="BU19" s="192">
        <v>6.01136591176809E-40</v>
      </c>
      <c r="BV19" s="192">
        <v>1.2081507255408899E-43</v>
      </c>
      <c r="BW19" s="192">
        <v>2.40813762619039E-47</v>
      </c>
      <c r="BX19" s="192">
        <v>4.7668160462301701E-51</v>
      </c>
      <c r="BY19" s="192">
        <v>9.3801413334092907E-55</v>
      </c>
      <c r="BZ19" s="192">
        <v>1.8364486590961402E-58</v>
      </c>
      <c r="CA19" s="192">
        <v>3.57950120214262E-62</v>
      </c>
      <c r="CB19" s="192">
        <v>6.9498340485933602E-66</v>
      </c>
      <c r="CC19" s="192">
        <v>1.3447090306605801E-69</v>
      </c>
      <c r="CD19" s="192">
        <v>2.59385972180763E-73</v>
      </c>
      <c r="CE19" s="192">
        <v>4.9896057831259598E-77</v>
      </c>
      <c r="CF19" s="192">
        <v>9.5742497439478105E-81</v>
      </c>
      <c r="CG19" s="192">
        <v>1.8330015892023099E-84</v>
      </c>
      <c r="CH19" s="192">
        <v>3.5020943529150002E-88</v>
      </c>
      <c r="CI19" s="192">
        <v>6.6784537897135405E-92</v>
      </c>
      <c r="CJ19" s="192">
        <v>1.2713757337408199E-95</v>
      </c>
      <c r="CK19" s="192">
        <v>2.4164664857415699E-99</v>
      </c>
      <c r="CL19" s="192">
        <v>4.5861554894906003E-103</v>
      </c>
      <c r="CM19" s="192">
        <v>8.6920954478983295E-107</v>
      </c>
      <c r="CN19" s="192">
        <v>1.6453170106567E-110</v>
      </c>
      <c r="CO19" s="192">
        <v>3.1107243380531501E-114</v>
      </c>
      <c r="CP19" s="192">
        <v>5.8753676567899304E-118</v>
      </c>
    </row>
    <row r="20" spans="1:94" x14ac:dyDescent="0.15">
      <c r="A20" s="191">
        <v>15</v>
      </c>
      <c r="B20" s="192">
        <v>1.3421389843182399E-27</v>
      </c>
      <c r="C20" s="192">
        <v>8.4157293015414805E-26</v>
      </c>
      <c r="D20" s="192">
        <v>5.3587838548557599E-24</v>
      </c>
      <c r="E20" s="192">
        <v>3.4125348214366202E-22</v>
      </c>
      <c r="F20" s="192">
        <v>2.17334720179464E-20</v>
      </c>
      <c r="G20" s="192">
        <v>1.38430605417E-18</v>
      </c>
      <c r="H20" s="192">
        <v>8.8185794121490799E-17</v>
      </c>
      <c r="I20" s="192">
        <v>5.6188238182350698E-15</v>
      </c>
      <c r="J20" s="192">
        <v>3.58093206227402E-13</v>
      </c>
      <c r="K20" s="192">
        <v>2.2828945796609599E-11</v>
      </c>
      <c r="L20" s="192">
        <v>1.4560334329407E-9</v>
      </c>
      <c r="M20" s="192">
        <v>9.29294598851985E-8</v>
      </c>
      <c r="N20" s="192">
        <v>5.93800108549699E-6</v>
      </c>
      <c r="O20" s="192">
        <v>3.8032486241635098E-4</v>
      </c>
      <c r="P20" s="192">
        <v>2.4509463053522099E-2</v>
      </c>
      <c r="Q20" s="192">
        <v>1.5721492151279499</v>
      </c>
      <c r="R20" s="192">
        <v>5.0241729119969401E-2</v>
      </c>
      <c r="S20" s="192">
        <v>1.5990162062571799E-3</v>
      </c>
      <c r="T20" s="192">
        <v>5.06340684909181E-5</v>
      </c>
      <c r="U20" s="192">
        <v>1.6001290351494301E-6</v>
      </c>
      <c r="V20" s="192">
        <v>5.0516827166233302E-8</v>
      </c>
      <c r="W20" s="192">
        <v>1.5939402447473099E-9</v>
      </c>
      <c r="X20" s="192">
        <v>5.02754285086016E-11</v>
      </c>
      <c r="Y20" s="192">
        <v>1.5854051236951999E-12</v>
      </c>
      <c r="Z20" s="192">
        <v>4.9987170884530102E-14</v>
      </c>
      <c r="AA20" s="192">
        <v>1.5759147078957701E-15</v>
      </c>
      <c r="AB20" s="192">
        <v>4.9679595283045302E-17</v>
      </c>
      <c r="AC20" s="192">
        <v>1.56604999898249E-18</v>
      </c>
      <c r="AD20" s="192">
        <v>4.9365505640386401E-20</v>
      </c>
      <c r="AE20" s="192">
        <v>1.5561021163024299E-21</v>
      </c>
      <c r="AF20" s="192">
        <v>4.9051674333251099E-23</v>
      </c>
      <c r="AG20" s="192">
        <v>1.54623129717374E-24</v>
      </c>
      <c r="AH20" s="192">
        <v>4.8741940008472599E-26</v>
      </c>
      <c r="AI20" s="192">
        <v>1.5365303199580001E-27</v>
      </c>
      <c r="AJ20" s="192">
        <v>4.8438558625707399E-29</v>
      </c>
      <c r="AK20" s="192">
        <v>1.5270542367484601E-30</v>
      </c>
      <c r="AL20" s="192">
        <v>4.8142875344555902E-32</v>
      </c>
      <c r="AM20" s="192">
        <v>1.51783588299526E-33</v>
      </c>
      <c r="AN20" s="192">
        <v>4.78556891730802E-35</v>
      </c>
      <c r="AO20" s="192">
        <v>1.5088946017771901E-36</v>
      </c>
      <c r="AP20" s="192">
        <v>4.7577464937997099E-38</v>
      </c>
      <c r="AQ20" s="192">
        <v>1.50024144865476E-39</v>
      </c>
      <c r="AR20" s="192">
        <v>4.73084622077459E-41</v>
      </c>
      <c r="AS20" s="192">
        <v>1.4918824480491199E-42</v>
      </c>
      <c r="AT20" s="192">
        <v>4.7049182404431497E-44</v>
      </c>
      <c r="AU20" s="192">
        <v>1.50684513409272E-45</v>
      </c>
      <c r="AW20" s="192">
        <v>2.1687560882258099E-63</v>
      </c>
      <c r="AX20" s="192">
        <v>2.3812635330188499E-59</v>
      </c>
      <c r="AY20" s="192">
        <v>2.6148737430693498E-55</v>
      </c>
      <c r="AZ20" s="192">
        <v>2.8714973126243601E-51</v>
      </c>
      <c r="BA20" s="192">
        <v>3.1534724890312899E-47</v>
      </c>
      <c r="BB20" s="192">
        <v>3.46340213175656E-43</v>
      </c>
      <c r="BC20" s="192">
        <v>3.8041983607894898E-39</v>
      </c>
      <c r="BD20" s="192">
        <v>4.17914364623169E-35</v>
      </c>
      <c r="BE20" s="192">
        <v>4.59198052048947E-31</v>
      </c>
      <c r="BF20" s="192">
        <v>5.0470561884083097E-27</v>
      </c>
      <c r="BG20" s="192">
        <v>5.5495859184086902E-23</v>
      </c>
      <c r="BH20" s="192">
        <v>6.1062158119701998E-19</v>
      </c>
      <c r="BI20" s="192">
        <v>6.7264887681866198E-15</v>
      </c>
      <c r="BJ20" s="192">
        <v>7.42759882140556E-11</v>
      </c>
      <c r="BK20" s="192">
        <v>8.25341415897207E-7</v>
      </c>
      <c r="BL20" s="192">
        <v>9.1293580134838605E-3</v>
      </c>
      <c r="BM20" s="192">
        <v>1.6943836603617001E-6</v>
      </c>
      <c r="BN20" s="192">
        <v>3.1308409054998602E-10</v>
      </c>
      <c r="BO20" s="192">
        <v>5.7543324255422099E-14</v>
      </c>
      <c r="BP20" s="192">
        <v>1.05533374655935E-17</v>
      </c>
      <c r="BQ20" s="192">
        <v>1.9333572920819902E-21</v>
      </c>
      <c r="BR20" s="192">
        <v>3.5396193521776801E-25</v>
      </c>
      <c r="BS20" s="192">
        <v>6.4776956137964204E-29</v>
      </c>
      <c r="BT20" s="192">
        <v>1.18511274138298E-32</v>
      </c>
      <c r="BU20" s="192">
        <v>2.1677477638777401E-36</v>
      </c>
      <c r="BV20" s="192">
        <v>3.9645231363147898E-40</v>
      </c>
      <c r="BW20" s="192">
        <v>7.2497403550663999E-44</v>
      </c>
      <c r="BX20" s="192">
        <v>1.3256072743811099E-47</v>
      </c>
      <c r="BY20" s="192">
        <v>2.4236887212595799E-51</v>
      </c>
      <c r="BZ20" s="192">
        <v>4.4311334953158798E-55</v>
      </c>
      <c r="CA20" s="192">
        <v>8.1009103921652795E-59</v>
      </c>
      <c r="CB20" s="192">
        <v>1.4809407443238499E-62</v>
      </c>
      <c r="CC20" s="192">
        <v>2.7072565755640402E-66</v>
      </c>
      <c r="CD20" s="192">
        <v>4.9489312793962098E-70</v>
      </c>
      <c r="CE20" s="192">
        <v>9.0466044411486301E-74</v>
      </c>
      <c r="CF20" s="192">
        <v>1.6536876182296801E-77</v>
      </c>
      <c r="CG20" s="192">
        <v>3.0228477224302099E-81</v>
      </c>
      <c r="CH20" s="192">
        <v>5.5255432283507505E-85</v>
      </c>
      <c r="CI20" s="192">
        <v>1.01002103375322E-88</v>
      </c>
      <c r="CJ20" s="192">
        <v>1.8462191321678199E-92</v>
      </c>
      <c r="CK20" s="192">
        <v>3.3746910494594799E-96</v>
      </c>
      <c r="CL20" s="192">
        <v>6.1685515273439097E-100</v>
      </c>
      <c r="CM20" s="192">
        <v>1.1275379612212001E-103</v>
      </c>
      <c r="CN20" s="192">
        <v>2.06100141158932E-107</v>
      </c>
      <c r="CO20" s="192">
        <v>3.7672535715667802E-111</v>
      </c>
      <c r="CP20" s="192">
        <v>6.8866947386568704E-115</v>
      </c>
    </row>
    <row r="21" spans="1:94" x14ac:dyDescent="0.15">
      <c r="A21" s="191">
        <v>16</v>
      </c>
      <c r="B21" s="192">
        <v>1.01809603921475E-28</v>
      </c>
      <c r="C21" s="192">
        <v>5.9845627084800303E-27</v>
      </c>
      <c r="D21" s="192">
        <v>3.5599511766954598E-25</v>
      </c>
      <c r="E21" s="192">
        <v>2.1071815127658099E-23</v>
      </c>
      <c r="F21" s="192">
        <v>1.2401223148958801E-21</v>
      </c>
      <c r="G21" s="192">
        <v>7.2494722081145898E-20</v>
      </c>
      <c r="H21" s="192">
        <v>4.2041834478573603E-18</v>
      </c>
      <c r="I21" s="192">
        <v>2.4147600251092702E-16</v>
      </c>
      <c r="J21" s="192">
        <v>1.37062126247707E-14</v>
      </c>
      <c r="K21" s="192">
        <v>7.6641738582282405E-13</v>
      </c>
      <c r="L21" s="192">
        <v>4.2029870986807302E-11</v>
      </c>
      <c r="M21" s="192">
        <v>2.2448105190033699E-9</v>
      </c>
      <c r="N21" s="192">
        <v>1.15427957399084E-7</v>
      </c>
      <c r="O21" s="192">
        <v>5.5918727686843104E-6</v>
      </c>
      <c r="P21" s="192">
        <v>2.4297048664758501E-4</v>
      </c>
      <c r="Q21" s="192">
        <v>8.0460829007353105E-3</v>
      </c>
      <c r="R21" s="192">
        <v>4.99575554561028E-4</v>
      </c>
      <c r="S21" s="192">
        <v>2.3469224416276901E-5</v>
      </c>
      <c r="T21" s="192">
        <v>9.8289668161895394E-7</v>
      </c>
      <c r="U21" s="192">
        <v>3.8634696878136603E-8</v>
      </c>
      <c r="V21" s="192">
        <v>1.458652551049E-9</v>
      </c>
      <c r="W21" s="192">
        <v>5.35578949314354E-11</v>
      </c>
      <c r="X21" s="192">
        <v>1.92674481322352E-12</v>
      </c>
      <c r="Y21" s="192">
        <v>6.8240780290375603E-14</v>
      </c>
      <c r="Z21" s="192">
        <v>2.3873310155136099E-15</v>
      </c>
      <c r="AA21" s="192">
        <v>8.2689713778448896E-17</v>
      </c>
      <c r="AB21" s="192">
        <v>2.8406356108828201E-18</v>
      </c>
      <c r="AC21" s="192">
        <v>9.6912243946674802E-20</v>
      </c>
      <c r="AD21" s="192">
        <v>3.28690597822777E-21</v>
      </c>
      <c r="AE21" s="192">
        <v>1.1091633674459701E-22</v>
      </c>
      <c r="AF21" s="192">
        <v>3.7263953479167598E-24</v>
      </c>
      <c r="AG21" s="192">
        <v>1.24709964995684E-25</v>
      </c>
      <c r="AH21" s="192">
        <v>4.15935294286696E-27</v>
      </c>
      <c r="AI21" s="192">
        <v>1.38300878153703E-28</v>
      </c>
      <c r="AJ21" s="192">
        <v>4.5860188351696803E-30</v>
      </c>
      <c r="AK21" s="192">
        <v>1.5169649575140799E-31</v>
      </c>
      <c r="AL21" s="192">
        <v>5.0066220306102498E-33</v>
      </c>
      <c r="AM21" s="192">
        <v>1.64903882737E-34</v>
      </c>
      <c r="AN21" s="192">
        <v>5.4213805214630897E-36</v>
      </c>
      <c r="AO21" s="192">
        <v>1.7792977020648501E-37</v>
      </c>
      <c r="AP21" s="192">
        <v>5.8305024025821099E-39</v>
      </c>
      <c r="AQ21" s="192">
        <v>1.90780602187995E-40</v>
      </c>
      <c r="AR21" s="192">
        <v>6.2341876593491903E-42</v>
      </c>
      <c r="AS21" s="192">
        <v>2.03462603638186E-43</v>
      </c>
      <c r="AT21" s="192">
        <v>6.6326867882348603E-45</v>
      </c>
      <c r="AU21" s="192">
        <v>2.1943684641713102E-46</v>
      </c>
      <c r="AW21" s="192">
        <v>9.5583121224774706E-67</v>
      </c>
      <c r="AX21" s="192">
        <v>9.8441808859317297E-63</v>
      </c>
      <c r="AY21" s="192">
        <v>1.0095433256189701E-58</v>
      </c>
      <c r="AZ21" s="192">
        <v>1.03015728348616E-54</v>
      </c>
      <c r="BA21" s="192">
        <v>1.0451487029783301E-50</v>
      </c>
      <c r="BB21" s="192">
        <v>1.0532312776053401E-46</v>
      </c>
      <c r="BC21" s="192">
        <v>1.0529197573976599E-42</v>
      </c>
      <c r="BD21" s="192">
        <v>1.0425026258418E-38</v>
      </c>
      <c r="BE21" s="192">
        <v>1.0200105512460101E-34</v>
      </c>
      <c r="BF21" s="192">
        <v>9.8317919136469196E-31</v>
      </c>
      <c r="BG21" s="192">
        <v>9.2940310024225502E-27</v>
      </c>
      <c r="BH21" s="192">
        <v>8.5567134325848595E-23</v>
      </c>
      <c r="BI21" s="192">
        <v>7.5845244658730396E-19</v>
      </c>
      <c r="BJ21" s="192">
        <v>6.3340708102175598E-15</v>
      </c>
      <c r="BK21" s="192">
        <v>4.7447253035376498E-11</v>
      </c>
      <c r="BL21" s="192">
        <v>2.7082979116984401E-7</v>
      </c>
      <c r="BM21" s="192">
        <v>9.7694202982571101E-11</v>
      </c>
      <c r="BN21" s="192">
        <v>2.6649747241282401E-14</v>
      </c>
      <c r="BO21" s="192">
        <v>6.4791017667008301E-18</v>
      </c>
      <c r="BP21" s="192">
        <v>1.47819810596279E-21</v>
      </c>
      <c r="BQ21" s="192">
        <v>3.2390266298437198E-25</v>
      </c>
      <c r="BR21" s="192">
        <v>6.9018431904724302E-29</v>
      </c>
      <c r="BS21" s="192">
        <v>1.4408631085177401E-32</v>
      </c>
      <c r="BT21" s="192">
        <v>2.9612927328432999E-36</v>
      </c>
      <c r="BU21" s="192">
        <v>6.0113659193314E-40</v>
      </c>
      <c r="BV21" s="192">
        <v>1.20815072659195E-43</v>
      </c>
      <c r="BW21" s="192">
        <v>2.4081376282468802E-47</v>
      </c>
      <c r="BX21" s="192">
        <v>4.7668160510837102E-51</v>
      </c>
      <c r="BY21" s="192">
        <v>9.3801413379409206E-55</v>
      </c>
      <c r="BZ21" s="192">
        <v>1.8364486570082402E-58</v>
      </c>
      <c r="CA21" s="192">
        <v>3.5795011922394901E-62</v>
      </c>
      <c r="CB21" s="192">
        <v>6.9498340305167103E-66</v>
      </c>
      <c r="CC21" s="192">
        <v>1.34470903042562E-69</v>
      </c>
      <c r="CD21" s="192">
        <v>2.59385972889059E-73</v>
      </c>
      <c r="CE21" s="192">
        <v>4.9896058023269599E-77</v>
      </c>
      <c r="CF21" s="192">
        <v>9.5742497700945291E-81</v>
      </c>
      <c r="CG21" s="192">
        <v>1.83300159044714E-84</v>
      </c>
      <c r="CH21" s="192">
        <v>3.5020943496971503E-88</v>
      </c>
      <c r="CI21" s="192">
        <v>6.6784537800282106E-92</v>
      </c>
      <c r="CJ21" s="192">
        <v>1.2713757319946601E-95</v>
      </c>
      <c r="CK21" s="192">
        <v>2.41646648198914E-99</v>
      </c>
      <c r="CL21" s="192">
        <v>4.58615548327963E-103</v>
      </c>
      <c r="CM21" s="192">
        <v>8.6920954476255405E-107</v>
      </c>
      <c r="CN21" s="192">
        <v>1.64531701229881E-110</v>
      </c>
      <c r="CO21" s="192">
        <v>3.1107243412305499E-114</v>
      </c>
      <c r="CP21" s="192">
        <v>5.8753676568727702E-118</v>
      </c>
    </row>
    <row r="22" spans="1:94" x14ac:dyDescent="0.15">
      <c r="A22" s="191">
        <v>17</v>
      </c>
      <c r="B22" s="192">
        <v>4.1160148613267E-30</v>
      </c>
      <c r="C22" s="192">
        <v>2.2768540589225299E-28</v>
      </c>
      <c r="D22" s="192">
        <v>1.2707146822445799E-26</v>
      </c>
      <c r="E22" s="192">
        <v>7.0260378681348196E-25</v>
      </c>
      <c r="F22" s="192">
        <v>3.8432900099559699E-23</v>
      </c>
      <c r="G22" s="192">
        <v>2.0761489638286201E-21</v>
      </c>
      <c r="H22" s="192">
        <v>1.10509585198861E-19</v>
      </c>
      <c r="I22" s="192">
        <v>5.7790717006406202E-18</v>
      </c>
      <c r="J22" s="192">
        <v>2.95760180324459E-16</v>
      </c>
      <c r="K22" s="192">
        <v>1.4733732213632899E-14</v>
      </c>
      <c r="L22" s="192">
        <v>7.08976668871003E-13</v>
      </c>
      <c r="M22" s="192">
        <v>3.2571213996139503E-11</v>
      </c>
      <c r="N22" s="192">
        <v>1.4017434310932899E-9</v>
      </c>
      <c r="O22" s="192">
        <v>5.45969384912009E-8</v>
      </c>
      <c r="P22" s="192">
        <v>1.7871550186789E-6</v>
      </c>
      <c r="Q22" s="192">
        <v>3.9488424449139198E-5</v>
      </c>
      <c r="R22" s="192">
        <v>3.6666401789785099E-6</v>
      </c>
      <c r="S22" s="192">
        <v>2.2837606912069099E-7</v>
      </c>
      <c r="T22" s="192">
        <v>1.18987665601665E-8</v>
      </c>
      <c r="U22" s="192">
        <v>5.5920880248431703E-10</v>
      </c>
      <c r="V22" s="192">
        <v>2.4563199714906401E-11</v>
      </c>
      <c r="W22" s="192">
        <v>1.0284861247659E-12</v>
      </c>
      <c r="X22" s="192">
        <v>4.1551490675263503E-14</v>
      </c>
      <c r="Y22" s="192">
        <v>1.6328021954960701E-15</v>
      </c>
      <c r="Z22" s="192">
        <v>6.2757420302828298E-17</v>
      </c>
      <c r="AA22" s="192">
        <v>2.3688587791195499E-18</v>
      </c>
      <c r="AB22" s="192">
        <v>8.8078782574892402E-20</v>
      </c>
      <c r="AC22" s="192">
        <v>3.2334917774834301E-21</v>
      </c>
      <c r="AD22" s="192">
        <v>1.17417665444785E-22</v>
      </c>
      <c r="AE22" s="192">
        <v>4.2236716000496302E-24</v>
      </c>
      <c r="AF22" s="192">
        <v>1.5068031331884599E-25</v>
      </c>
      <c r="AG22" s="192">
        <v>5.33649592160175E-27</v>
      </c>
      <c r="AH22" s="192">
        <v>1.87776843930448E-28</v>
      </c>
      <c r="AI22" s="192">
        <v>6.5691798806185399E-30</v>
      </c>
      <c r="AJ22" s="192">
        <v>2.28620931640498E-31</v>
      </c>
      <c r="AK22" s="192">
        <v>7.9190463407588195E-33</v>
      </c>
      <c r="AL22" s="192">
        <v>2.7312952084510299E-34</v>
      </c>
      <c r="AM22" s="192">
        <v>9.3835177866796903E-36</v>
      </c>
      <c r="AN22" s="192">
        <v>3.2122260352040301E-37</v>
      </c>
      <c r="AO22" s="192">
        <v>1.0960110333787699E-38</v>
      </c>
      <c r="AP22" s="192">
        <v>3.7282306196993396E-40</v>
      </c>
      <c r="AQ22" s="192">
        <v>1.26464298411492E-41</v>
      </c>
      <c r="AR22" s="192">
        <v>4.2785658525898196E-43</v>
      </c>
      <c r="AS22" s="192">
        <v>1.44401707693967E-44</v>
      </c>
      <c r="AT22" s="192">
        <v>4.8625618579408902E-46</v>
      </c>
      <c r="AU22" s="192">
        <v>1.66084243543671E-47</v>
      </c>
      <c r="AW22" s="192">
        <v>2.2394286251959501E-70</v>
      </c>
      <c r="AX22" s="192">
        <v>2.17204019213374E-66</v>
      </c>
      <c r="AY22" s="192">
        <v>2.0897005556521302E-62</v>
      </c>
      <c r="AZ22" s="192">
        <v>1.99178672101891E-58</v>
      </c>
      <c r="BA22" s="192">
        <v>1.8781500607251901E-54</v>
      </c>
      <c r="BB22" s="192">
        <v>1.7489568177945799E-50</v>
      </c>
      <c r="BC22" s="192">
        <v>1.6047701596721999E-46</v>
      </c>
      <c r="BD22" s="192">
        <v>1.44664636968439E-42</v>
      </c>
      <c r="BE22" s="192">
        <v>1.27624694500735E-38</v>
      </c>
      <c r="BF22" s="192">
        <v>1.09596820921497E-34</v>
      </c>
      <c r="BG22" s="192">
        <v>9.0908949479140604E-31</v>
      </c>
      <c r="BH22" s="192">
        <v>7.1994025403076505E-27</v>
      </c>
      <c r="BI22" s="192">
        <v>5.34088263470093E-23</v>
      </c>
      <c r="BJ22" s="192">
        <v>3.5857000234388498E-19</v>
      </c>
      <c r="BK22" s="192">
        <v>2.0227865997752098E-15</v>
      </c>
      <c r="BL22" s="192">
        <v>7.6960454129206192E-12</v>
      </c>
      <c r="BM22" s="192">
        <v>4.1552386115012996E-15</v>
      </c>
      <c r="BN22" s="192">
        <v>1.5032707334990399E-18</v>
      </c>
      <c r="BO22" s="192">
        <v>4.5476261370989603E-22</v>
      </c>
      <c r="BP22" s="192">
        <v>1.2407023644512801E-25</v>
      </c>
      <c r="BQ22" s="192">
        <v>3.1632766732557297E-29</v>
      </c>
      <c r="BR22" s="192">
        <v>7.6873092189809603E-33</v>
      </c>
      <c r="BS22" s="192">
        <v>1.8024408149108501E-36</v>
      </c>
      <c r="BT22" s="192">
        <v>4.1104292899767298E-40</v>
      </c>
      <c r="BU22" s="192">
        <v>9.1681632479462192E-44</v>
      </c>
      <c r="BV22" s="192">
        <v>2.0082001148185599E-47</v>
      </c>
      <c r="BW22" s="192">
        <v>4.3328961816941303E-51</v>
      </c>
      <c r="BX22" s="192">
        <v>9.2301273644801094E-55</v>
      </c>
      <c r="BY22" s="192">
        <v>1.9448628250604599E-58</v>
      </c>
      <c r="BZ22" s="192">
        <v>4.0593505766729E-62</v>
      </c>
      <c r="CA22" s="192">
        <v>8.4028298733774795E-66</v>
      </c>
      <c r="CB22" s="192">
        <v>1.7267123612148201E-69</v>
      </c>
      <c r="CC22" s="192">
        <v>3.5252750895830202E-73</v>
      </c>
      <c r="CD22" s="192">
        <v>7.15553172016848E-77</v>
      </c>
      <c r="CE22" s="192">
        <v>1.44483854959146E-80</v>
      </c>
      <c r="CF22" s="192">
        <v>2.9036329664876201E-84</v>
      </c>
      <c r="CG22" s="192">
        <v>5.8102660954082297E-88</v>
      </c>
      <c r="CH22" s="192">
        <v>1.15809647067355E-91</v>
      </c>
      <c r="CI22" s="192">
        <v>2.3000116520503499E-95</v>
      </c>
      <c r="CJ22" s="192">
        <v>4.5527836404651697E-99</v>
      </c>
      <c r="CK22" s="192">
        <v>8.9845497603260105E-103</v>
      </c>
      <c r="CL22" s="192">
        <v>1.76801648650702E-106</v>
      </c>
      <c r="CM22" s="192">
        <v>3.4700426211828002E-110</v>
      </c>
      <c r="CN22" s="192">
        <v>6.7939220359379098E-114</v>
      </c>
      <c r="CO22" s="192">
        <v>1.3271329841726001E-117</v>
      </c>
      <c r="CP22" s="192">
        <v>2.5871567495730798E-121</v>
      </c>
    </row>
    <row r="23" spans="1:94" x14ac:dyDescent="0.15">
      <c r="A23" s="191">
        <v>18</v>
      </c>
      <c r="B23" s="192">
        <v>6.5496568219720005E-32</v>
      </c>
      <c r="C23" s="192">
        <v>3.53312382473427E-30</v>
      </c>
      <c r="D23" s="192">
        <v>1.92175174869565E-28</v>
      </c>
      <c r="E23" s="192">
        <v>1.03396522659227E-26</v>
      </c>
      <c r="F23" s="192">
        <v>5.4932301329415696E-25</v>
      </c>
      <c r="G23" s="192">
        <v>2.8754911783658598E-23</v>
      </c>
      <c r="H23" s="192">
        <v>1.4788706479055199E-21</v>
      </c>
      <c r="I23" s="192">
        <v>7.4448551819992499E-20</v>
      </c>
      <c r="J23" s="192">
        <v>3.6498432184846899E-18</v>
      </c>
      <c r="K23" s="192">
        <v>1.7300270602771801E-16</v>
      </c>
      <c r="L23" s="192">
        <v>7.8444497182738697E-15</v>
      </c>
      <c r="M23" s="192">
        <v>3.3461431389576898E-13</v>
      </c>
      <c r="N23" s="192">
        <v>1.30528696878687E-11</v>
      </c>
      <c r="O23" s="192">
        <v>4.4153576486056998E-10</v>
      </c>
      <c r="P23" s="192">
        <v>1.15666505627926E-8</v>
      </c>
      <c r="Q23" s="192">
        <v>1.9098916920565999E-7</v>
      </c>
      <c r="R23" s="192">
        <v>2.3665288088331699E-8</v>
      </c>
      <c r="S23" s="192">
        <v>1.8401897131845599E-9</v>
      </c>
      <c r="T23" s="192">
        <v>1.14813409506133E-10</v>
      </c>
      <c r="U23" s="192">
        <v>6.2818381478901203E-12</v>
      </c>
      <c r="V23" s="192">
        <v>3.1474211042869601E-13</v>
      </c>
      <c r="W23" s="192">
        <v>1.4801208990862101E-14</v>
      </c>
      <c r="X23" s="192">
        <v>6.6347132442007499E-16</v>
      </c>
      <c r="Y23" s="192">
        <v>2.8643687735013999E-17</v>
      </c>
      <c r="Z23" s="192">
        <v>1.19974482745818E-18</v>
      </c>
      <c r="AA23" s="192">
        <v>4.9014519776241701E-20</v>
      </c>
      <c r="AB23" s="192">
        <v>1.9610576206401399E-21</v>
      </c>
      <c r="AC23" s="192">
        <v>7.7080285266769999E-23</v>
      </c>
      <c r="AD23" s="192">
        <v>2.9837095372232902E-24</v>
      </c>
      <c r="AE23" s="192">
        <v>1.1397063133713001E-25</v>
      </c>
      <c r="AF23" s="192">
        <v>4.3028586793482403E-27</v>
      </c>
      <c r="AG23" s="192">
        <v>1.6077988614613801E-28</v>
      </c>
      <c r="AH23" s="192">
        <v>5.9525697130957999E-30</v>
      </c>
      <c r="AI23" s="192">
        <v>2.1856850006432299E-31</v>
      </c>
      <c r="AJ23" s="192">
        <v>7.96585694066112E-33</v>
      </c>
      <c r="AK23" s="192">
        <v>2.8836433882591699E-34</v>
      </c>
      <c r="AL23" s="192">
        <v>1.03747234204118E-35</v>
      </c>
      <c r="AM23" s="192">
        <v>3.7116387917896401E-37</v>
      </c>
      <c r="AN23" s="192">
        <v>1.32101978936156E-38</v>
      </c>
      <c r="AO23" s="192">
        <v>4.6793335869831803E-40</v>
      </c>
      <c r="AP23" s="192">
        <v>1.65023708602679E-41</v>
      </c>
      <c r="AQ23" s="192">
        <v>5.7960992047081502E-43</v>
      </c>
      <c r="AR23" s="192">
        <v>2.02804314444835E-44</v>
      </c>
      <c r="AS23" s="192">
        <v>7.0710282051684206E-46</v>
      </c>
      <c r="AT23" s="192">
        <v>2.4572955854687901E-47</v>
      </c>
      <c r="AU23" s="192">
        <v>8.6574039809027293E-49</v>
      </c>
      <c r="AW23" s="192">
        <v>1.6771929531691799E-74</v>
      </c>
      <c r="AX23" s="192">
        <v>1.6136890560200501E-70</v>
      </c>
      <c r="AY23" s="192">
        <v>1.53836321733129E-66</v>
      </c>
      <c r="AZ23" s="192">
        <v>1.4509306152422299E-62</v>
      </c>
      <c r="BA23" s="192">
        <v>1.35152934324898E-58</v>
      </c>
      <c r="BB23" s="192">
        <v>1.2406059479533001E-54</v>
      </c>
      <c r="BC23" s="192">
        <v>1.1189908135491699E-50</v>
      </c>
      <c r="BD23" s="192">
        <v>9.8798669770360099E-47</v>
      </c>
      <c r="BE23" s="192">
        <v>8.4947260055629006E-43</v>
      </c>
      <c r="BF23" s="192">
        <v>7.0602587026821198E-39</v>
      </c>
      <c r="BG23" s="192">
        <v>5.6106705820910502E-35</v>
      </c>
      <c r="BH23" s="192">
        <v>4.1903626685017803E-31</v>
      </c>
      <c r="BI23" s="192">
        <v>2.8562116552254501E-27</v>
      </c>
      <c r="BJ23" s="192">
        <v>1.68087255950225E-23</v>
      </c>
      <c r="BK23" s="192">
        <v>7.5838398274911799E-20</v>
      </c>
      <c r="BL23" s="192">
        <v>2.1530102924760301E-16</v>
      </c>
      <c r="BM23" s="192">
        <v>1.5533563832004599E-19</v>
      </c>
      <c r="BN23" s="192">
        <v>7.0190773341370998E-23</v>
      </c>
      <c r="BO23" s="192">
        <v>2.54341084500629E-26</v>
      </c>
      <c r="BP23" s="192">
        <v>8.0797302457964196E-30</v>
      </c>
      <c r="BQ23" s="192">
        <v>2.3500697394448701E-33</v>
      </c>
      <c r="BR23" s="192">
        <v>6.4149453461442502E-37</v>
      </c>
      <c r="BS23" s="192">
        <v>1.66899752792225E-40</v>
      </c>
      <c r="BT23" s="192">
        <v>4.1819277279151901E-44</v>
      </c>
      <c r="BU23" s="192">
        <v>1.01655810677031E-47</v>
      </c>
      <c r="BV23" s="192">
        <v>2.4101777261029601E-51</v>
      </c>
      <c r="BW23" s="192">
        <v>5.59607346377396E-55</v>
      </c>
      <c r="BX23" s="192">
        <v>1.27642292837183E-58</v>
      </c>
      <c r="BY23" s="192">
        <v>2.8671923050791102E-62</v>
      </c>
      <c r="BZ23" s="192">
        <v>6.3552689645285203E-66</v>
      </c>
      <c r="CA23" s="192">
        <v>1.3922947208839599E-69</v>
      </c>
      <c r="CB23" s="192">
        <v>3.0187828485286598E-73</v>
      </c>
      <c r="CC23" s="192">
        <v>6.4852105157848803E-77</v>
      </c>
      <c r="CD23" s="192">
        <v>1.38172076591504E-80</v>
      </c>
      <c r="CE23" s="192">
        <v>2.9219467170023302E-84</v>
      </c>
      <c r="CF23" s="192">
        <v>6.1373738066591001E-88</v>
      </c>
      <c r="CG23" s="192">
        <v>1.2811887304529099E-91</v>
      </c>
      <c r="CH23" s="192">
        <v>2.6594529020563502E-95</v>
      </c>
      <c r="CI23" s="192">
        <v>5.49187326484906E-99</v>
      </c>
      <c r="CJ23" s="192">
        <v>1.12868936615744E-102</v>
      </c>
      <c r="CK23" s="192">
        <v>2.3094616100538302E-106</v>
      </c>
      <c r="CL23" s="192">
        <v>4.7061849501133199E-110</v>
      </c>
      <c r="CM23" s="192">
        <v>9.5537527603053495E-114</v>
      </c>
      <c r="CN23" s="192">
        <v>1.9325818677315E-117</v>
      </c>
      <c r="CO23" s="192">
        <v>3.8963844310310999E-121</v>
      </c>
      <c r="CP23" s="192">
        <v>7.8321444117472696E-125</v>
      </c>
    </row>
    <row r="24" spans="1:94" x14ac:dyDescent="0.15">
      <c r="A24" s="191">
        <v>19</v>
      </c>
      <c r="B24" s="192">
        <v>7.4446661115941703E-34</v>
      </c>
      <c r="C24" s="192">
        <v>3.9474552280975299E-32</v>
      </c>
      <c r="D24" s="192">
        <v>2.11023202882603E-30</v>
      </c>
      <c r="E24" s="192">
        <v>1.1147531743128199E-28</v>
      </c>
      <c r="F24" s="192">
        <v>5.8080019752883903E-27</v>
      </c>
      <c r="G24" s="192">
        <v>2.9772730692692599E-25</v>
      </c>
      <c r="H24" s="192">
        <v>1.4968580879838099E-23</v>
      </c>
      <c r="I24" s="192">
        <v>7.34983011451756E-22</v>
      </c>
      <c r="J24" s="192">
        <v>3.5041069473446397E-20</v>
      </c>
      <c r="K24" s="192">
        <v>1.60860211893015E-18</v>
      </c>
      <c r="L24" s="192">
        <v>7.0212036856081798E-17</v>
      </c>
      <c r="M24" s="192">
        <v>2.8552387568076799E-15</v>
      </c>
      <c r="N24" s="192">
        <v>1.04383981726264E-13</v>
      </c>
      <c r="O24" s="192">
        <v>3.19638592441509E-12</v>
      </c>
      <c r="P24" s="192">
        <v>6.9716331636940395E-11</v>
      </c>
      <c r="Q24" s="192">
        <v>9.1831552664223901E-10</v>
      </c>
      <c r="R24" s="192">
        <v>1.4229133183182299E-10</v>
      </c>
      <c r="S24" s="192">
        <v>1.32784603276018E-11</v>
      </c>
      <c r="T24" s="192">
        <v>9.6591165145237104E-13</v>
      </c>
      <c r="U24" s="192">
        <v>6.0335069210158903E-14</v>
      </c>
      <c r="V24" s="192">
        <v>3.3969226555019698E-15</v>
      </c>
      <c r="W24" s="192">
        <v>1.77291818641145E-16</v>
      </c>
      <c r="X24" s="192">
        <v>8.7325868090291295E-18</v>
      </c>
      <c r="Y24" s="192">
        <v>4.1088141013904299E-19</v>
      </c>
      <c r="Z24" s="192">
        <v>1.86276865233998E-20</v>
      </c>
      <c r="AA24" s="192">
        <v>8.18915441297057E-22</v>
      </c>
      <c r="AB24" s="192">
        <v>3.5080246594310302E-23</v>
      </c>
      <c r="AC24" s="192">
        <v>1.4698397741191501E-24</v>
      </c>
      <c r="AD24" s="192">
        <v>6.0417781882558604E-26</v>
      </c>
      <c r="AE24" s="192">
        <v>2.4423097812751298E-27</v>
      </c>
      <c r="AF24" s="192">
        <v>9.7284170426522299E-29</v>
      </c>
      <c r="AG24" s="192">
        <v>3.8247841813795799E-30</v>
      </c>
      <c r="AH24" s="192">
        <v>1.48627071122491E-31</v>
      </c>
      <c r="AI24" s="192">
        <v>5.71513488530712E-33</v>
      </c>
      <c r="AJ24" s="192">
        <v>2.17685817920625E-34</v>
      </c>
      <c r="AK24" s="192">
        <v>8.2202712397571601E-36</v>
      </c>
      <c r="AL24" s="192">
        <v>3.0797975580690002E-37</v>
      </c>
      <c r="AM24" s="192">
        <v>1.1455778048427699E-38</v>
      </c>
      <c r="AN24" s="192">
        <v>4.2329701282966496E-40</v>
      </c>
      <c r="AO24" s="192">
        <v>1.5545567519137E-41</v>
      </c>
      <c r="AP24" s="192">
        <v>5.6768372050812796E-43</v>
      </c>
      <c r="AQ24" s="192">
        <v>2.06215459226542E-44</v>
      </c>
      <c r="AR24" s="192">
        <v>7.4543372819220895E-46</v>
      </c>
      <c r="AS24" s="192">
        <v>2.6823297093117602E-47</v>
      </c>
      <c r="AT24" s="192">
        <v>9.6108948008948404E-49</v>
      </c>
      <c r="AU24" s="192">
        <v>3.4896480325380499E-50</v>
      </c>
      <c r="AW24" s="192">
        <v>9.0100655209858994E-79</v>
      </c>
      <c r="AX24" s="192">
        <v>8.6429296824750199E-75</v>
      </c>
      <c r="AY24" s="192">
        <v>8.2110288970395094E-71</v>
      </c>
      <c r="AZ24" s="192">
        <v>7.7131599653686497E-67</v>
      </c>
      <c r="BA24" s="192">
        <v>7.15054855447188E-63</v>
      </c>
      <c r="BB24" s="192">
        <v>6.5262235935893104E-59</v>
      </c>
      <c r="BC24" s="192">
        <v>5.8454528668150001E-55</v>
      </c>
      <c r="BD24" s="192">
        <v>5.1162574590745603E-51</v>
      </c>
      <c r="BE24" s="192">
        <v>4.3500211544176198E-47</v>
      </c>
      <c r="BF24" s="192">
        <v>3.5622184487342901E-43</v>
      </c>
      <c r="BG24" s="192">
        <v>2.7732998463968101E-39</v>
      </c>
      <c r="BH24" s="192">
        <v>2.0098047621590199E-35</v>
      </c>
      <c r="BI24" s="192">
        <v>1.30583886366074E-31</v>
      </c>
      <c r="BJ24" s="192">
        <v>7.0519086530706297E-28</v>
      </c>
      <c r="BK24" s="192">
        <v>2.6465479907079501E-24</v>
      </c>
      <c r="BL24" s="192">
        <v>5.9818350025624E-21</v>
      </c>
      <c r="BM24" s="192">
        <v>5.4069321041945103E-24</v>
      </c>
      <c r="BN24" s="192">
        <v>2.9339087676544298E-27</v>
      </c>
      <c r="BO24" s="192">
        <v>1.2398901816249199E-30</v>
      </c>
      <c r="BP24" s="192">
        <v>4.4977266146943899E-34</v>
      </c>
      <c r="BQ24" s="192">
        <v>1.4702499231276999E-37</v>
      </c>
      <c r="BR24" s="192">
        <v>4.4546747663659702E-41</v>
      </c>
      <c r="BS24" s="192">
        <v>1.27365122443484E-44</v>
      </c>
      <c r="BT24" s="192">
        <v>3.4783583361417803E-48</v>
      </c>
      <c r="BU24" s="192">
        <v>9.1525945321280696E-52</v>
      </c>
      <c r="BV24" s="192">
        <v>2.3352533629141999E-55</v>
      </c>
      <c r="BW24" s="192">
        <v>5.8056761703109601E-59</v>
      </c>
      <c r="BX24" s="192">
        <v>1.41170321447825E-62</v>
      </c>
      <c r="BY24" s="192">
        <v>3.36752796053211E-66</v>
      </c>
      <c r="BZ24" s="192">
        <v>7.8997129924120402E-70</v>
      </c>
      <c r="CA24" s="192">
        <v>1.8260344958027801E-73</v>
      </c>
      <c r="CB24" s="192">
        <v>4.1660342160942097E-77</v>
      </c>
      <c r="CC24" s="192">
        <v>9.3941259488553809E-81</v>
      </c>
      <c r="CD24" s="192">
        <v>2.0961455334690501E-84</v>
      </c>
      <c r="CE24" s="192">
        <v>4.6329313946377998E-88</v>
      </c>
      <c r="CF24" s="192">
        <v>1.01516646235674E-91</v>
      </c>
      <c r="CG24" s="192">
        <v>2.20695510920714E-95</v>
      </c>
      <c r="CH24" s="192">
        <v>4.7633354359768201E-99</v>
      </c>
      <c r="CI24" s="192">
        <v>1.0212738596623801E-102</v>
      </c>
      <c r="CJ24" s="192">
        <v>2.17625286156176E-106</v>
      </c>
      <c r="CK24" s="192">
        <v>4.6111623262782699E-110</v>
      </c>
      <c r="CL24" s="192">
        <v>9.7190074749346395E-114</v>
      </c>
      <c r="CM24" s="192">
        <v>2.0384594142755801E-117</v>
      </c>
      <c r="CN24" s="192">
        <v>4.2559174497254904E-121</v>
      </c>
      <c r="CO24" s="192">
        <v>8.8475660236540501E-125</v>
      </c>
      <c r="CP24" s="192">
        <v>1.83212521084245E-128</v>
      </c>
    </row>
    <row r="25" spans="1:94" x14ac:dyDescent="0.15">
      <c r="A25" s="191">
        <v>20</v>
      </c>
      <c r="B25" s="192">
        <v>7.0613136892559793E-36</v>
      </c>
      <c r="C25" s="192">
        <v>3.6944509863391499E-34</v>
      </c>
      <c r="D25" s="192">
        <v>1.9488308991434301E-32</v>
      </c>
      <c r="E25" s="192">
        <v>1.0150500393679701E-30</v>
      </c>
      <c r="F25" s="192">
        <v>5.2094842925154602E-29</v>
      </c>
      <c r="G25" s="192">
        <v>2.6276262094190501E-27</v>
      </c>
      <c r="H25" s="192">
        <v>1.29812174357391E-25</v>
      </c>
      <c r="I25" s="192">
        <v>6.2526787836791104E-24</v>
      </c>
      <c r="J25" s="192">
        <v>2.9178470592113502E-22</v>
      </c>
      <c r="K25" s="192">
        <v>1.3071387394828599E-20</v>
      </c>
      <c r="L25" s="192">
        <v>5.5432701616976203E-19</v>
      </c>
      <c r="M25" s="192">
        <v>2.1749369324698699E-17</v>
      </c>
      <c r="N25" s="192">
        <v>7.5757598219793501E-16</v>
      </c>
      <c r="O25" s="192">
        <v>2.1505640824470999E-14</v>
      </c>
      <c r="P25" s="192">
        <v>4.0170174668579298E-13</v>
      </c>
      <c r="Q25" s="192">
        <v>4.4031575067080601E-12</v>
      </c>
      <c r="R25" s="192">
        <v>8.1823298555348897E-13</v>
      </c>
      <c r="S25" s="192">
        <v>8.9106856702416703E-14</v>
      </c>
      <c r="T25" s="192">
        <v>7.4073963071019005E-15</v>
      </c>
      <c r="U25" s="192">
        <v>5.2032369556432296E-16</v>
      </c>
      <c r="V25" s="192">
        <v>3.2529603777430499E-17</v>
      </c>
      <c r="W25" s="192">
        <v>1.8662264887998202E-18</v>
      </c>
      <c r="X25" s="192">
        <v>1.00204330900802E-19</v>
      </c>
      <c r="Y25" s="192">
        <v>5.1039784778964103E-21</v>
      </c>
      <c r="Z25" s="192">
        <v>2.4902268854235298E-22</v>
      </c>
      <c r="AA25" s="192">
        <v>1.17221006890276E-23</v>
      </c>
      <c r="AB25" s="192">
        <v>5.35305997310398E-25</v>
      </c>
      <c r="AC25" s="192">
        <v>2.3817897558586701E-26</v>
      </c>
      <c r="AD25" s="192">
        <v>1.03611072116362E-27</v>
      </c>
      <c r="AE25" s="192">
        <v>4.4190138062244299E-29</v>
      </c>
      <c r="AF25" s="192">
        <v>1.8520868640202401E-30</v>
      </c>
      <c r="AG25" s="192">
        <v>7.6427202164442499E-32</v>
      </c>
      <c r="AH25" s="192">
        <v>3.1101957904150101E-33</v>
      </c>
      <c r="AI25" s="192">
        <v>1.24990864807686E-34</v>
      </c>
      <c r="AJ25" s="192">
        <v>4.9662926263648599E-36</v>
      </c>
      <c r="AK25" s="192">
        <v>1.9529587734556199E-37</v>
      </c>
      <c r="AL25" s="192">
        <v>7.6075783196173704E-39</v>
      </c>
      <c r="AM25" s="192">
        <v>2.93785509788873E-40</v>
      </c>
      <c r="AN25" s="192">
        <v>1.1254926643827199E-41</v>
      </c>
      <c r="AO25" s="192">
        <v>4.2800322499316699E-43</v>
      </c>
      <c r="AP25" s="192">
        <v>1.6165091739589001E-44</v>
      </c>
      <c r="AQ25" s="192">
        <v>6.0666067437433701E-46</v>
      </c>
      <c r="AR25" s="192">
        <v>2.2632802818939401E-47</v>
      </c>
      <c r="AS25" s="192">
        <v>8.3970224489425803E-49</v>
      </c>
      <c r="AT25" s="192">
        <v>3.0993124922074899E-50</v>
      </c>
      <c r="AU25" s="192">
        <v>1.1587913132267E-51</v>
      </c>
      <c r="AW25" s="192">
        <v>4.1015274487769697E-83</v>
      </c>
      <c r="AX25" s="192">
        <v>3.9284404568392002E-79</v>
      </c>
      <c r="AY25" s="192">
        <v>3.72556694465224E-75</v>
      </c>
      <c r="AZ25" s="192">
        <v>3.4924177722830301E-71</v>
      </c>
      <c r="BA25" s="192">
        <v>3.2296535642642501E-67</v>
      </c>
      <c r="BB25" s="192">
        <v>2.93879051039831E-63</v>
      </c>
      <c r="BC25" s="192">
        <v>2.6224073635179002E-59</v>
      </c>
      <c r="BD25" s="192">
        <v>2.28439152893456E-55</v>
      </c>
      <c r="BE25" s="192">
        <v>1.9302332666091999E-51</v>
      </c>
      <c r="BF25" s="192">
        <v>1.5673813719751701E-47</v>
      </c>
      <c r="BG25" s="192">
        <v>1.20568139375384E-43</v>
      </c>
      <c r="BH25" s="192">
        <v>8.5793148302191499E-40</v>
      </c>
      <c r="BI25" s="192">
        <v>5.40616200552647E-36</v>
      </c>
      <c r="BJ25" s="192">
        <v>2.7492419930377002E-32</v>
      </c>
      <c r="BK25" s="192">
        <v>8.8244669870644398E-29</v>
      </c>
      <c r="BL25" s="192">
        <v>1.6557068809615299E-25</v>
      </c>
      <c r="BM25" s="192">
        <v>1.7990681777959899E-28</v>
      </c>
      <c r="BN25" s="192">
        <v>1.14011050138287E-31</v>
      </c>
      <c r="BO25" s="192">
        <v>5.5083460637083596E-35</v>
      </c>
      <c r="BP25" s="192">
        <v>2.2475812028739801E-38</v>
      </c>
      <c r="BQ25" s="192">
        <v>8.1598082804547298E-42</v>
      </c>
      <c r="BR25" s="192">
        <v>2.7179800080876299E-45</v>
      </c>
      <c r="BS25" s="192">
        <v>8.4721962680635496E-49</v>
      </c>
      <c r="BT25" s="192">
        <v>2.5050013026415501E-52</v>
      </c>
      <c r="BU25" s="192">
        <v>7.0941320059993197E-56</v>
      </c>
      <c r="BV25" s="192">
        <v>1.93822899101591E-59</v>
      </c>
      <c r="BW25" s="192">
        <v>5.1371657767823196E-63</v>
      </c>
      <c r="BX25" s="192">
        <v>1.32657705082237E-66</v>
      </c>
      <c r="BY25" s="192">
        <v>3.3491215645088097E-70</v>
      </c>
      <c r="BZ25" s="192">
        <v>8.2896395645738697E-74</v>
      </c>
      <c r="CA25" s="192">
        <v>2.0162685633246401E-77</v>
      </c>
      <c r="CB25" s="192">
        <v>4.8284078595768399E-81</v>
      </c>
      <c r="CC25" s="192">
        <v>1.1402647541307501E-84</v>
      </c>
      <c r="CD25" s="192">
        <v>2.6592054206841702E-88</v>
      </c>
      <c r="CE25" s="192">
        <v>6.1313446445563899E-92</v>
      </c>
      <c r="CF25" s="192">
        <v>1.3991390558775301E-95</v>
      </c>
      <c r="CG25" s="192">
        <v>3.16266739713929E-99</v>
      </c>
      <c r="CH25" s="192">
        <v>7.08715484345765E-103</v>
      </c>
      <c r="CI25" s="192">
        <v>1.57548429463694E-106</v>
      </c>
      <c r="CJ25" s="192">
        <v>3.4765133013896301E-110</v>
      </c>
      <c r="CK25" s="192">
        <v>7.6189691091004998E-114</v>
      </c>
      <c r="CL25" s="192">
        <v>1.6591319998468699E-117</v>
      </c>
      <c r="CM25" s="192">
        <v>3.59158770524286E-121</v>
      </c>
      <c r="CN25" s="192">
        <v>7.7318347927404503E-125</v>
      </c>
      <c r="CO25" s="192">
        <v>1.6558564744907401E-128</v>
      </c>
      <c r="CP25" s="192">
        <v>3.5293290610755103E-132</v>
      </c>
    </row>
    <row r="26" spans="1:94" x14ac:dyDescent="0.15">
      <c r="A26" s="191">
        <v>21</v>
      </c>
      <c r="B26" s="192">
        <v>5.9708579204878003E-38</v>
      </c>
      <c r="C26" s="192">
        <v>3.0895900892035197E-36</v>
      </c>
      <c r="D26" s="192">
        <v>1.61208324004704E-34</v>
      </c>
      <c r="E26" s="192">
        <v>8.2997331516163797E-33</v>
      </c>
      <c r="F26" s="192">
        <v>4.2071242975029604E-31</v>
      </c>
      <c r="G26" s="192">
        <v>2.0938923675681E-29</v>
      </c>
      <c r="H26" s="192">
        <v>1.01954475794441E-27</v>
      </c>
      <c r="I26" s="192">
        <v>4.8332239147434199E-26</v>
      </c>
      <c r="J26" s="192">
        <v>2.2157351827003199E-24</v>
      </c>
      <c r="K26" s="192">
        <v>9.7273562392638104E-23</v>
      </c>
      <c r="L26" s="192">
        <v>4.0284250839951999E-21</v>
      </c>
      <c r="M26" s="192">
        <v>1.5351059075013699E-19</v>
      </c>
      <c r="N26" s="192">
        <v>5.1427151757475801E-18</v>
      </c>
      <c r="O26" s="192">
        <v>1.3736014230411901E-16</v>
      </c>
      <c r="P26" s="192">
        <v>2.2441472754601399E-15</v>
      </c>
      <c r="Q26" s="192">
        <v>2.1081966409551701E-14</v>
      </c>
      <c r="R26" s="192">
        <v>4.5637130225631002E-15</v>
      </c>
      <c r="S26" s="192">
        <v>5.6804411078598601E-16</v>
      </c>
      <c r="T26" s="192">
        <v>5.3129934318102501E-17</v>
      </c>
      <c r="U26" s="192">
        <v>4.1463660766883103E-18</v>
      </c>
      <c r="V26" s="192">
        <v>2.8506692307208099E-19</v>
      </c>
      <c r="W26" s="192">
        <v>1.7833923443205499E-20</v>
      </c>
      <c r="X26" s="192">
        <v>1.03687384464054E-21</v>
      </c>
      <c r="Y26" s="192">
        <v>5.6847880682903398E-23</v>
      </c>
      <c r="Z26" s="192">
        <v>2.9702097823439702E-24</v>
      </c>
      <c r="AA26" s="192">
        <v>1.49062095964855E-25</v>
      </c>
      <c r="AB26" s="192">
        <v>7.2291457846080403E-27</v>
      </c>
      <c r="AC26" s="192">
        <v>3.4042179080654699E-28</v>
      </c>
      <c r="AD26" s="192">
        <v>1.5624953012938E-29</v>
      </c>
      <c r="AE26" s="192">
        <v>7.0120317642256201E-31</v>
      </c>
      <c r="AF26" s="192">
        <v>3.08468147144731E-32</v>
      </c>
      <c r="AG26" s="192">
        <v>1.33306823058542E-33</v>
      </c>
      <c r="AH26" s="192">
        <v>5.6696919187000399E-35</v>
      </c>
      <c r="AI26" s="192">
        <v>2.37686676787926E-36</v>
      </c>
      <c r="AJ26" s="192">
        <v>9.8348449345882399E-38</v>
      </c>
      <c r="AK26" s="192">
        <v>4.0211398089934597E-39</v>
      </c>
      <c r="AL26" s="192">
        <v>1.6262504573810799E-40</v>
      </c>
      <c r="AM26" s="192">
        <v>6.5112802710349797E-42</v>
      </c>
      <c r="AN26" s="192">
        <v>2.58300385282758E-43</v>
      </c>
      <c r="AO26" s="192">
        <v>1.0159309085922601E-44</v>
      </c>
      <c r="AP26" s="192">
        <v>3.9641658482055599E-46</v>
      </c>
      <c r="AQ26" s="192">
        <v>1.53542271386703E-47</v>
      </c>
      <c r="AR26" s="192">
        <v>5.9062022008093402E-49</v>
      </c>
      <c r="AS26" s="192">
        <v>2.2572906179071599E-50</v>
      </c>
      <c r="AT26" s="192">
        <v>8.5752597511701207E-52</v>
      </c>
      <c r="AU26" s="192">
        <v>3.2988407784856798E-53</v>
      </c>
      <c r="AW26" s="192">
        <v>1.68936816264899E-87</v>
      </c>
      <c r="AX26" s="192">
        <v>1.6166208618876599E-83</v>
      </c>
      <c r="AY26" s="192">
        <v>1.5315244920187899E-79</v>
      </c>
      <c r="AZ26" s="192">
        <v>1.4338862438921999E-75</v>
      </c>
      <c r="BA26" s="192">
        <v>1.32400062809672E-71</v>
      </c>
      <c r="BB26" s="192">
        <v>1.20252376768147E-67</v>
      </c>
      <c r="BC26" s="192">
        <v>1.0705614689144E-63</v>
      </c>
      <c r="BD26" s="192">
        <v>9.2977454372780399E-60</v>
      </c>
      <c r="BE26" s="192">
        <v>7.8250557886854796E-56</v>
      </c>
      <c r="BF26" s="192">
        <v>6.3193321740125702E-52</v>
      </c>
      <c r="BG26" s="192">
        <v>4.8226302219759699E-48</v>
      </c>
      <c r="BH26" s="192">
        <v>3.3896890456102102E-44</v>
      </c>
      <c r="BI26" s="192">
        <v>2.0910703622096401E-40</v>
      </c>
      <c r="BJ26" s="192">
        <v>1.0173741073878799E-36</v>
      </c>
      <c r="BK26" s="192">
        <v>2.8513844152257101E-33</v>
      </c>
      <c r="BL26" s="192">
        <v>4.5717590692092298E-30</v>
      </c>
      <c r="BM26" s="192">
        <v>5.8032810645331199E-33</v>
      </c>
      <c r="BN26" s="192">
        <v>4.20738510673055E-36</v>
      </c>
      <c r="BO26" s="192">
        <v>2.2882106958795899E-39</v>
      </c>
      <c r="BP26" s="192">
        <v>1.03761930383252E-42</v>
      </c>
      <c r="BQ26" s="192">
        <v>4.1434806369538399E-46</v>
      </c>
      <c r="BR26" s="192">
        <v>1.5052642337688099E-49</v>
      </c>
      <c r="BS26" s="192">
        <v>5.0812680767831296E-53</v>
      </c>
      <c r="BT26" s="192">
        <v>1.6173104754171301E-56</v>
      </c>
      <c r="BU26" s="192">
        <v>4.9052833224103798E-60</v>
      </c>
      <c r="BV26" s="192">
        <v>1.42894388144755E-63</v>
      </c>
      <c r="BW26" s="192">
        <v>4.0223951131721103E-67</v>
      </c>
      <c r="BX26" s="192">
        <v>1.09937989427895E-70</v>
      </c>
      <c r="BY26" s="192">
        <v>2.9286518261286501E-74</v>
      </c>
      <c r="BZ26" s="192">
        <v>7.6278057043269199E-78</v>
      </c>
      <c r="CA26" s="192">
        <v>1.9474335525925099E-81</v>
      </c>
      <c r="CB26" s="192">
        <v>4.8841889493932798E-85</v>
      </c>
      <c r="CC26" s="192">
        <v>1.2055341368077499E-88</v>
      </c>
      <c r="CD26" s="192">
        <v>2.93290441191888E-92</v>
      </c>
      <c r="CE26" s="192">
        <v>7.0425073889828503E-96</v>
      </c>
      <c r="CF26" s="192">
        <v>1.6709749260277901E-99</v>
      </c>
      <c r="CG26" s="192">
        <v>3.9216048865834898E-103</v>
      </c>
      <c r="CH26" s="192">
        <v>9.1115753993985004E-107</v>
      </c>
      <c r="CI26" s="192">
        <v>2.0974815681740799E-110</v>
      </c>
      <c r="CJ26" s="192">
        <v>4.7871702280499297E-114</v>
      </c>
      <c r="CK26" s="192">
        <v>1.0839366556695501E-117</v>
      </c>
      <c r="CL26" s="192">
        <v>2.4362026220864702E-121</v>
      </c>
      <c r="CM26" s="192">
        <v>5.43780002280295E-125</v>
      </c>
      <c r="CN26" s="192">
        <v>1.2059467055277199E-128</v>
      </c>
      <c r="CO26" s="192">
        <v>2.6583022188714099E-132</v>
      </c>
      <c r="CP26" s="192">
        <v>5.8271930738826301E-136</v>
      </c>
    </row>
    <row r="27" spans="1:94" x14ac:dyDescent="0.15">
      <c r="A27" s="191">
        <v>22</v>
      </c>
      <c r="B27" s="192">
        <v>4.6600317157166803E-40</v>
      </c>
      <c r="C27" s="192">
        <v>2.3885518562114202E-38</v>
      </c>
      <c r="D27" s="192">
        <v>1.2347995879856201E-36</v>
      </c>
      <c r="E27" s="192">
        <v>6.2947898275309895E-35</v>
      </c>
      <c r="F27" s="192">
        <v>3.1571689896660701E-33</v>
      </c>
      <c r="G27" s="192">
        <v>1.5534315471428399E-31</v>
      </c>
      <c r="H27" s="192">
        <v>7.4700458926517299E-30</v>
      </c>
      <c r="I27" s="192">
        <v>3.4928746792872598E-28</v>
      </c>
      <c r="J27" s="192">
        <v>1.5768642369924301E-26</v>
      </c>
      <c r="K27" s="192">
        <v>6.8026461241446197E-25</v>
      </c>
      <c r="L27" s="192">
        <v>2.7601474298466E-23</v>
      </c>
      <c r="M27" s="192">
        <v>1.02583341268818E-21</v>
      </c>
      <c r="N27" s="192">
        <v>3.3251011190918303E-20</v>
      </c>
      <c r="O27" s="192">
        <v>8.4393401439796198E-19</v>
      </c>
      <c r="P27" s="192">
        <v>1.2258744797643299E-17</v>
      </c>
      <c r="Q27" s="192">
        <v>1.00863237514217E-16</v>
      </c>
      <c r="R27" s="192">
        <v>2.4896475398801199E-17</v>
      </c>
      <c r="S27" s="192">
        <v>3.4855285553775999E-18</v>
      </c>
      <c r="T27" s="192">
        <v>3.6226533899372602E-19</v>
      </c>
      <c r="U27" s="192">
        <v>3.1100521100545298E-20</v>
      </c>
      <c r="V27" s="192">
        <v>2.3323915632314698E-21</v>
      </c>
      <c r="W27" s="192">
        <v>1.58044887572042E-22</v>
      </c>
      <c r="X27" s="192">
        <v>9.8929299251470301E-24</v>
      </c>
      <c r="Y27" s="192">
        <v>5.8094413493509704E-25</v>
      </c>
      <c r="Z27" s="192">
        <v>3.2365429947440502E-26</v>
      </c>
      <c r="AA27" s="192">
        <v>1.7251666758303001E-27</v>
      </c>
      <c r="AB27" s="192">
        <v>8.8555478081834004E-29</v>
      </c>
      <c r="AC27" s="192">
        <v>4.4001922666497097E-30</v>
      </c>
      <c r="AD27" s="192">
        <v>2.1252005585341301E-31</v>
      </c>
      <c r="AE27" s="192">
        <v>1.00108680616317E-32</v>
      </c>
      <c r="AF27" s="192">
        <v>4.6121804341056999E-34</v>
      </c>
      <c r="AG27" s="192">
        <v>2.0831745509082701E-35</v>
      </c>
      <c r="AH27" s="192">
        <v>9.2426307360621801E-37</v>
      </c>
      <c r="AI27" s="192">
        <v>4.0351174302445701E-38</v>
      </c>
      <c r="AJ27" s="192">
        <v>1.73598195345049E-39</v>
      </c>
      <c r="AK27" s="192">
        <v>7.3691335710097998E-41</v>
      </c>
      <c r="AL27" s="192">
        <v>3.0899666361665099E-42</v>
      </c>
      <c r="AM27" s="192">
        <v>1.2810992832137201E-43</v>
      </c>
      <c r="AN27" s="192">
        <v>5.2562932790781398E-45</v>
      </c>
      <c r="AO27" s="192">
        <v>2.1358877422040401E-46</v>
      </c>
      <c r="AP27" s="192">
        <v>8.6015682046971896E-48</v>
      </c>
      <c r="AQ27" s="192">
        <v>3.43514191800409E-49</v>
      </c>
      <c r="AR27" s="192">
        <v>1.36119476345158E-50</v>
      </c>
      <c r="AS27" s="192">
        <v>5.35453582955597E-52</v>
      </c>
      <c r="AT27" s="192">
        <v>2.09195598198867E-53</v>
      </c>
      <c r="AU27" s="192">
        <v>8.2739114130675305E-55</v>
      </c>
      <c r="AW27" s="192">
        <v>6.5063211700886802E-92</v>
      </c>
      <c r="AX27" s="192">
        <v>6.2224378795534602E-88</v>
      </c>
      <c r="AY27" s="192">
        <v>5.8907737499497401E-84</v>
      </c>
      <c r="AZ27" s="192">
        <v>5.5105916259917099E-80</v>
      </c>
      <c r="BA27" s="192">
        <v>5.0830764820924702E-76</v>
      </c>
      <c r="BB27" s="192">
        <v>4.6108327285085496E-72</v>
      </c>
      <c r="BC27" s="192">
        <v>4.0982326706593997E-68</v>
      </c>
      <c r="BD27" s="192">
        <v>3.5518350287051399E-64</v>
      </c>
      <c r="BE27" s="192">
        <v>2.9808906545180001E-60</v>
      </c>
      <c r="BF27" s="192">
        <v>2.3979593857939399E-56</v>
      </c>
      <c r="BG27" s="192">
        <v>1.8196721017162202E-52</v>
      </c>
      <c r="BH27" s="192">
        <v>1.26768723701286E-48</v>
      </c>
      <c r="BI27" s="192">
        <v>7.6991392016397303E-45</v>
      </c>
      <c r="BJ27" s="192">
        <v>3.62110824691617E-41</v>
      </c>
      <c r="BK27" s="192">
        <v>9.0043766668182701E-38</v>
      </c>
      <c r="BL27" s="192">
        <v>1.2601982185233501E-34</v>
      </c>
      <c r="BM27" s="192">
        <v>1.8300591628213E-37</v>
      </c>
      <c r="BN27" s="192">
        <v>1.4940030491272101E-40</v>
      </c>
      <c r="BO27" s="192">
        <v>9.0339460280221401E-44</v>
      </c>
      <c r="BP27" s="192">
        <v>4.50795164014163E-47</v>
      </c>
      <c r="BQ27" s="192">
        <v>1.96409333911562E-50</v>
      </c>
      <c r="BR27" s="192">
        <v>7.7297128285542705E-54</v>
      </c>
      <c r="BS27" s="192">
        <v>2.8096148033287197E-57</v>
      </c>
      <c r="BT27" s="192">
        <v>9.5793670640132696E-61</v>
      </c>
      <c r="BU27" s="192">
        <v>3.0982865892606298E-64</v>
      </c>
      <c r="BV27" s="192">
        <v>9.5868612672924606E-68</v>
      </c>
      <c r="BW27" s="192">
        <v>2.8565410842048398E-71</v>
      </c>
      <c r="BX27" s="192">
        <v>8.2386470268123704E-75</v>
      </c>
      <c r="BY27" s="192">
        <v>2.30954600541811E-78</v>
      </c>
      <c r="BZ27" s="192">
        <v>6.3143249447350599E-82</v>
      </c>
      <c r="CA27" s="192">
        <v>1.6884108903807201E-85</v>
      </c>
      <c r="CB27" s="192">
        <v>4.4259245885856902E-89</v>
      </c>
      <c r="CC27" s="192">
        <v>1.1396502064738699E-92</v>
      </c>
      <c r="CD27" s="192">
        <v>2.88749964020876E-96</v>
      </c>
      <c r="CE27" s="192">
        <v>7.2093109457326901E-100</v>
      </c>
      <c r="CF27" s="192">
        <v>1.7759938173849699E-103</v>
      </c>
      <c r="CG27" s="192">
        <v>4.3216492374636399E-107</v>
      </c>
      <c r="CH27" s="192">
        <v>1.03978586391645E-110</v>
      </c>
      <c r="CI27" s="192">
        <v>2.4757180265223898E-114</v>
      </c>
      <c r="CJ27" s="192">
        <v>5.8378895609746696E-118</v>
      </c>
      <c r="CK27" s="192">
        <v>1.3642897361936399E-121</v>
      </c>
      <c r="CL27" s="192">
        <v>3.1617029949363598E-125</v>
      </c>
      <c r="CM27" s="192">
        <v>7.2700961007909398E-129</v>
      </c>
      <c r="CN27" s="192">
        <v>1.6595160289178499E-132</v>
      </c>
      <c r="CO27" s="192">
        <v>3.7622026978096301E-136</v>
      </c>
      <c r="CP27" s="192">
        <v>8.4752066952440694E-140</v>
      </c>
    </row>
    <row r="28" spans="1:94" x14ac:dyDescent="0.15">
      <c r="A28" s="191">
        <v>23</v>
      </c>
      <c r="B28" s="192">
        <v>3.4271373347907703E-42</v>
      </c>
      <c r="C28" s="192">
        <v>1.74201647230008E-40</v>
      </c>
      <c r="D28" s="192">
        <v>8.9331909744174195E-39</v>
      </c>
      <c r="E28" s="192">
        <v>4.51482456128557E-37</v>
      </c>
      <c r="F28" s="192">
        <v>2.2434775405243999E-35</v>
      </c>
      <c r="G28" s="192">
        <v>1.0928043777311001E-33</v>
      </c>
      <c r="H28" s="192">
        <v>5.1974830932689804E-32</v>
      </c>
      <c r="I28" s="192">
        <v>2.40088842109809E-30</v>
      </c>
      <c r="J28" s="192">
        <v>1.06922848241546E-28</v>
      </c>
      <c r="K28" s="192">
        <v>4.5416527118016799E-27</v>
      </c>
      <c r="L28" s="192">
        <v>1.8096170672373899E-25</v>
      </c>
      <c r="M28" s="192">
        <v>6.5787077528503703E-24</v>
      </c>
      <c r="N28" s="192">
        <v>2.07173325650685E-22</v>
      </c>
      <c r="O28" s="192">
        <v>5.0314278418113E-21</v>
      </c>
      <c r="P28" s="192">
        <v>6.5833524763941203E-20</v>
      </c>
      <c r="Q28" s="192">
        <v>4.8239439053398199E-19</v>
      </c>
      <c r="R28" s="192">
        <v>1.33557255863069E-19</v>
      </c>
      <c r="S28" s="192">
        <v>2.07655349664401E-20</v>
      </c>
      <c r="T28" s="192">
        <v>2.3740776262666701E-21</v>
      </c>
      <c r="U28" s="192">
        <v>2.2235919770383202E-22</v>
      </c>
      <c r="V28" s="192">
        <v>1.8065858741794601E-23</v>
      </c>
      <c r="W28" s="192">
        <v>1.3182419055057801E-24</v>
      </c>
      <c r="X28" s="192">
        <v>8.8398263037654294E-26</v>
      </c>
      <c r="Y28" s="192">
        <v>5.5360260851534097E-27</v>
      </c>
      <c r="Z28" s="192">
        <v>3.27622119328403E-28</v>
      </c>
      <c r="AA28" s="192">
        <v>1.8485662329338599E-29</v>
      </c>
      <c r="AB28" s="192">
        <v>1.001344392984E-30</v>
      </c>
      <c r="AC28" s="192">
        <v>5.2359710364431497E-32</v>
      </c>
      <c r="AD28" s="192">
        <v>2.6545855028290399E-33</v>
      </c>
      <c r="AE28" s="192">
        <v>1.3096533357063099E-34</v>
      </c>
      <c r="AF28" s="192">
        <v>6.3064379306955194E-36</v>
      </c>
      <c r="AG28" s="192">
        <v>2.9715241185853201E-37</v>
      </c>
      <c r="AH28" s="192">
        <v>1.37301394469083E-38</v>
      </c>
      <c r="AI28" s="192">
        <v>6.2326189986586402E-40</v>
      </c>
      <c r="AJ28" s="192">
        <v>2.7839179756465401E-41</v>
      </c>
      <c r="AK28" s="192">
        <v>1.2252730861715099E-42</v>
      </c>
      <c r="AL28" s="192">
        <v>5.3201704769031902E-44</v>
      </c>
      <c r="AM28" s="192">
        <v>2.28137801027173E-45</v>
      </c>
      <c r="AN28" s="192">
        <v>9.6706976379110592E-47</v>
      </c>
      <c r="AO28" s="192">
        <v>4.0557562204028303E-48</v>
      </c>
      <c r="AP28" s="192">
        <v>1.68408994649042E-49</v>
      </c>
      <c r="AQ28" s="192">
        <v>6.9283634714927001E-51</v>
      </c>
      <c r="AR28" s="192">
        <v>2.82573595838701E-52</v>
      </c>
      <c r="AS28" s="192">
        <v>1.1431583843912399E-53</v>
      </c>
      <c r="AT28" s="192">
        <v>4.5896337083705303E-55</v>
      </c>
      <c r="AU28" s="192">
        <v>1.86495289650641E-56</v>
      </c>
      <c r="AW28" s="192">
        <v>2.38766987662785E-96</v>
      </c>
      <c r="AX28" s="192">
        <v>2.2825082874444798E-92</v>
      </c>
      <c r="AY28" s="192">
        <v>2.1597514015606701E-88</v>
      </c>
      <c r="AZ28" s="192">
        <v>2.0191257688756001E-84</v>
      </c>
      <c r="BA28" s="192">
        <v>1.86107855765725E-80</v>
      </c>
      <c r="BB28" s="192">
        <v>1.6865860070126499E-76</v>
      </c>
      <c r="BC28" s="192">
        <v>1.4972842596334299E-72</v>
      </c>
      <c r="BD28" s="192">
        <v>1.2956269023086601E-68</v>
      </c>
      <c r="BE28" s="192">
        <v>1.08507561238839E-64</v>
      </c>
      <c r="BF28" s="192">
        <v>8.7033253470824904E-61</v>
      </c>
      <c r="BG28" s="192">
        <v>6.5762616795798196E-57</v>
      </c>
      <c r="BH28" s="192">
        <v>4.55066937791825E-53</v>
      </c>
      <c r="BI28" s="192">
        <v>2.7309505009333E-49</v>
      </c>
      <c r="BJ28" s="192">
        <v>1.2505353019239501E-45</v>
      </c>
      <c r="BK28" s="192">
        <v>2.7941168089316801E-42</v>
      </c>
      <c r="BL28" s="192">
        <v>3.4691846472238299E-39</v>
      </c>
      <c r="BM28" s="192">
        <v>5.6722429365431097E-42</v>
      </c>
      <c r="BN28" s="192">
        <v>5.1491698412635398E-45</v>
      </c>
      <c r="BO28" s="192">
        <v>3.4271510048926199E-48</v>
      </c>
      <c r="BP28" s="192">
        <v>1.8664733561065899E-51</v>
      </c>
      <c r="BQ28" s="192">
        <v>8.8122791411263104E-55</v>
      </c>
      <c r="BR28" s="192">
        <v>3.7353439244960497E-58</v>
      </c>
      <c r="BS28" s="192">
        <v>1.45473191771594E-61</v>
      </c>
      <c r="BT28" s="192">
        <v>5.2901774579534597E-65</v>
      </c>
      <c r="BU28" s="192">
        <v>1.8177181660298901E-68</v>
      </c>
      <c r="BV28" s="192">
        <v>5.9542970310911697E-72</v>
      </c>
      <c r="BW28" s="192">
        <v>1.87236565309774E-75</v>
      </c>
      <c r="BX28" s="192">
        <v>5.6831859429099304E-79</v>
      </c>
      <c r="BY28" s="192">
        <v>1.6724726015114299E-82</v>
      </c>
      <c r="BZ28" s="192">
        <v>4.7892766464605099E-86</v>
      </c>
      <c r="CA28" s="192">
        <v>1.33855178482266E-89</v>
      </c>
      <c r="CB28" s="192">
        <v>3.6606314847153398E-93</v>
      </c>
      <c r="CC28" s="192">
        <v>9.816738122193561E-97</v>
      </c>
      <c r="CD28" s="192">
        <v>2.5862435387571401E-100</v>
      </c>
      <c r="CE28" s="192">
        <v>6.70430796547126E-104</v>
      </c>
      <c r="CF28" s="192">
        <v>1.7124662778058501E-107</v>
      </c>
      <c r="CG28" s="192">
        <v>4.3151899157455798E-111</v>
      </c>
      <c r="CH28" s="192">
        <v>1.07386832651053E-114</v>
      </c>
      <c r="CI28" s="192">
        <v>2.6417131747777699E-118</v>
      </c>
      <c r="CJ28" s="192">
        <v>6.4293760975754505E-122</v>
      </c>
      <c r="CK28" s="192">
        <v>1.5492688705850199E-125</v>
      </c>
      <c r="CL28" s="192">
        <v>3.6987278300200497E-129</v>
      </c>
      <c r="CM28" s="192">
        <v>8.7540578284585908E-133</v>
      </c>
      <c r="CN28" s="192">
        <v>2.0551166852374498E-136</v>
      </c>
      <c r="CO28" s="192">
        <v>4.7879550664700503E-140</v>
      </c>
      <c r="CP28" s="192">
        <v>1.1076359788411501E-143</v>
      </c>
    </row>
    <row r="29" spans="1:94" x14ac:dyDescent="0.15">
      <c r="A29" s="191">
        <v>24</v>
      </c>
      <c r="B29" s="192">
        <v>2.4070438366161601E-44</v>
      </c>
      <c r="C29" s="192">
        <v>1.21437583930196E-42</v>
      </c>
      <c r="D29" s="192">
        <v>6.1829158090331299E-41</v>
      </c>
      <c r="E29" s="192">
        <v>3.1009142792100497E-39</v>
      </c>
      <c r="F29" s="192">
        <v>1.5281629089128601E-37</v>
      </c>
      <c r="G29" s="192">
        <v>7.37696093429146E-36</v>
      </c>
      <c r="H29" s="192">
        <v>3.4740784058954601E-34</v>
      </c>
      <c r="I29" s="192">
        <v>1.5873352873004601E-32</v>
      </c>
      <c r="J29" s="192">
        <v>6.9829130151727396E-31</v>
      </c>
      <c r="K29" s="192">
        <v>2.9247815507756897E-29</v>
      </c>
      <c r="L29" s="192">
        <v>1.14642696661298E-27</v>
      </c>
      <c r="M29" s="192">
        <v>4.08559552277096E-26</v>
      </c>
      <c r="N29" s="192">
        <v>1.2537912621616999E-24</v>
      </c>
      <c r="O29" s="192">
        <v>2.9285435997222799E-23</v>
      </c>
      <c r="P29" s="192">
        <v>3.4886560896996298E-22</v>
      </c>
      <c r="Q29" s="192">
        <v>2.3068853464993299E-21</v>
      </c>
      <c r="R29" s="192">
        <v>7.0711495526490999E-22</v>
      </c>
      <c r="S29" s="192">
        <v>1.2084418516242099E-22</v>
      </c>
      <c r="T29" s="192">
        <v>1.50699389419952E-23</v>
      </c>
      <c r="U29" s="192">
        <v>1.52915416065881E-24</v>
      </c>
      <c r="V29" s="192">
        <v>1.33801721464422E-25</v>
      </c>
      <c r="W29" s="192">
        <v>1.04608147766646E-26</v>
      </c>
      <c r="X29" s="192">
        <v>7.4820984007832304E-28</v>
      </c>
      <c r="Y29" s="192">
        <v>4.9781215069696701E-29</v>
      </c>
      <c r="Z29" s="192">
        <v>3.1189274032523598E-30</v>
      </c>
      <c r="AA29" s="192">
        <v>1.85727500842031E-31</v>
      </c>
      <c r="AB29" s="192">
        <v>1.0588153021013799E-32</v>
      </c>
      <c r="AC29" s="192">
        <v>5.8121514012383601E-34</v>
      </c>
      <c r="AD29" s="192">
        <v>3.0863884586070598E-35</v>
      </c>
      <c r="AE29" s="192">
        <v>1.5915684169058202E-36</v>
      </c>
      <c r="AF29" s="192">
        <v>7.9955252110976003E-38</v>
      </c>
      <c r="AG29" s="192">
        <v>3.9235841929382699E-39</v>
      </c>
      <c r="AH29" s="192">
        <v>1.88506497438022E-40</v>
      </c>
      <c r="AI29" s="192">
        <v>8.8844256249904498E-42</v>
      </c>
      <c r="AJ29" s="192">
        <v>4.1146165631205198E-43</v>
      </c>
      <c r="AK29" s="192">
        <v>1.8752911419558599E-44</v>
      </c>
      <c r="AL29" s="192">
        <v>8.4219091754607901E-46</v>
      </c>
      <c r="AM29" s="192">
        <v>3.7312265528898701E-47</v>
      </c>
      <c r="AN29" s="192">
        <v>1.6324213797238301E-48</v>
      </c>
      <c r="AO29" s="192">
        <v>7.0590272811614703E-50</v>
      </c>
      <c r="AP29" s="192">
        <v>3.0195379646557299E-51</v>
      </c>
      <c r="AQ29" s="192">
        <v>1.2785999896334501E-52</v>
      </c>
      <c r="AR29" s="192">
        <v>5.3630529331244705E-54</v>
      </c>
      <c r="AS29" s="192">
        <v>2.22961722628796E-55</v>
      </c>
      <c r="AT29" s="192">
        <v>9.1924334421461097E-57</v>
      </c>
      <c r="AU29" s="192">
        <v>3.8349113117872798E-58</v>
      </c>
      <c r="AW29" s="192">
        <v>8.4486699302629597E-101</v>
      </c>
      <c r="AX29" s="192">
        <v>8.0738586058991804E-97</v>
      </c>
      <c r="AY29" s="192">
        <v>7.6366222636123401E-93</v>
      </c>
      <c r="AZ29" s="192">
        <v>7.1359751141870494E-89</v>
      </c>
      <c r="BA29" s="192">
        <v>6.5735324527086398E-85</v>
      </c>
      <c r="BB29" s="192">
        <v>5.9528070046025097E-81</v>
      </c>
      <c r="BC29" s="192">
        <v>5.2796808307535E-77</v>
      </c>
      <c r="BD29" s="192">
        <v>4.5629741664065901E-73</v>
      </c>
      <c r="BE29" s="192">
        <v>3.8151336121228699E-69</v>
      </c>
      <c r="BF29" s="192">
        <v>3.0530689676502002E-65</v>
      </c>
      <c r="BG29" s="192">
        <v>2.2991774148204698E-61</v>
      </c>
      <c r="BH29" s="192">
        <v>1.5826061495631E-57</v>
      </c>
      <c r="BI29" s="192">
        <v>9.40822477878125E-54</v>
      </c>
      <c r="BJ29" s="192">
        <v>4.2158979273335198E-50</v>
      </c>
      <c r="BK29" s="192">
        <v>8.5513517928363997E-47</v>
      </c>
      <c r="BL29" s="192">
        <v>9.5402758230890906E-44</v>
      </c>
      <c r="BM29" s="192">
        <v>1.73430828451937E-46</v>
      </c>
      <c r="BN29" s="192">
        <v>1.7329655954341701E-49</v>
      </c>
      <c r="BO29" s="192">
        <v>1.2590165481197401E-52</v>
      </c>
      <c r="BP29" s="192">
        <v>7.4316928589673504E-56</v>
      </c>
      <c r="BQ29" s="192">
        <v>3.7799692444973099E-59</v>
      </c>
      <c r="BR29" s="192">
        <v>1.7170802944239499E-62</v>
      </c>
      <c r="BS29" s="192">
        <v>7.1338436888427196E-66</v>
      </c>
      <c r="BT29" s="192">
        <v>2.7564853433432799E-69</v>
      </c>
      <c r="BU29" s="192">
        <v>1.00282206591775E-72</v>
      </c>
      <c r="BV29" s="192">
        <v>3.4671841234471502E-76</v>
      </c>
      <c r="BW29" s="192">
        <v>1.14753790445979E-79</v>
      </c>
      <c r="BX29" s="192">
        <v>3.6568010682877501E-83</v>
      </c>
      <c r="BY29" s="192">
        <v>1.12722192997867E-86</v>
      </c>
      <c r="BZ29" s="192">
        <v>3.3741117764768199E-90</v>
      </c>
      <c r="CA29" s="192">
        <v>9.8387615707359503E-94</v>
      </c>
      <c r="CB29" s="192">
        <v>2.8023481121366102E-97</v>
      </c>
      <c r="CC29" s="192">
        <v>7.8144673367899799E-101</v>
      </c>
      <c r="CD29" s="192">
        <v>2.1375986297711201E-104</v>
      </c>
      <c r="CE29" s="192">
        <v>5.7456736618195102E-108</v>
      </c>
      <c r="CF29" s="192">
        <v>1.51980230669044E-111</v>
      </c>
      <c r="CG29" s="192">
        <v>3.9612168742324198E-115</v>
      </c>
      <c r="CH29" s="192">
        <v>1.0185043784010399E-118</v>
      </c>
      <c r="CI29" s="192">
        <v>2.5860140916490001E-122</v>
      </c>
      <c r="CJ29" s="192">
        <v>6.4897117358950799E-126</v>
      </c>
      <c r="CK29" s="192">
        <v>1.6110090633484598E-129</v>
      </c>
      <c r="CL29" s="192">
        <v>3.9588084412578302E-133</v>
      </c>
      <c r="CM29" s="192">
        <v>9.6362893653508493E-137</v>
      </c>
      <c r="CN29" s="192">
        <v>2.3248338795505298E-140</v>
      </c>
      <c r="CO29" s="192">
        <v>5.5621794707530995E-144</v>
      </c>
      <c r="CP29" s="192">
        <v>1.3204853448745299E-147</v>
      </c>
    </row>
    <row r="30" spans="1:94" x14ac:dyDescent="0.15">
      <c r="A30" s="191">
        <v>25</v>
      </c>
      <c r="B30" s="192">
        <v>1.6294644067704899E-46</v>
      </c>
      <c r="C30" s="192">
        <v>8.16497407345803E-45</v>
      </c>
      <c r="D30" s="192">
        <v>4.1303830698945403E-43</v>
      </c>
      <c r="E30" s="192">
        <v>2.05719094482788E-41</v>
      </c>
      <c r="F30" s="192">
        <v>1.00623132010735E-39</v>
      </c>
      <c r="G30" s="192">
        <v>4.8179127609233795E-38</v>
      </c>
      <c r="H30" s="192">
        <v>2.2486659238339099E-36</v>
      </c>
      <c r="I30" s="192">
        <v>1.01725313685438E-34</v>
      </c>
      <c r="J30" s="192">
        <v>4.4252011395792101E-33</v>
      </c>
      <c r="K30" s="192">
        <v>1.8298954116531099E-31</v>
      </c>
      <c r="L30" s="192">
        <v>7.0658579101492005E-30</v>
      </c>
      <c r="M30" s="192">
        <v>2.4726893581195602E-28</v>
      </c>
      <c r="N30" s="192">
        <v>7.4117653154518099E-27</v>
      </c>
      <c r="O30" s="192">
        <v>1.67148119997028E-25</v>
      </c>
      <c r="P30" s="192">
        <v>1.8290119738384798E-24</v>
      </c>
      <c r="Q30" s="192">
        <v>1.10324822098531E-23</v>
      </c>
      <c r="R30" s="192">
        <v>3.7044854588177502E-24</v>
      </c>
      <c r="S30" s="192">
        <v>6.8993635549439599E-25</v>
      </c>
      <c r="T30" s="192">
        <v>9.3184482281486495E-26</v>
      </c>
      <c r="U30" s="192">
        <v>1.0182642217505201E-26</v>
      </c>
      <c r="V30" s="192">
        <v>9.5467379650269891E-28</v>
      </c>
      <c r="W30" s="192">
        <v>7.9617077616010798E-29</v>
      </c>
      <c r="X30" s="192">
        <v>6.0505950788339699E-30</v>
      </c>
      <c r="Y30" s="192">
        <v>4.26238024524869E-31</v>
      </c>
      <c r="Z30" s="192">
        <v>2.8186807020401502E-32</v>
      </c>
      <c r="AA30" s="192">
        <v>1.7666597528119201E-33</v>
      </c>
      <c r="AB30" s="192">
        <v>1.05739104826054E-34</v>
      </c>
      <c r="AC30" s="192">
        <v>6.0799160964453605E-36</v>
      </c>
      <c r="AD30" s="192">
        <v>3.3748389087841801E-37</v>
      </c>
      <c r="AE30" s="192">
        <v>1.8157017298428899E-38</v>
      </c>
      <c r="AF30" s="192">
        <v>9.5000629362304597E-40</v>
      </c>
      <c r="AG30" s="192">
        <v>4.8475988454595597E-41</v>
      </c>
      <c r="AH30" s="192">
        <v>2.4181961190203501E-42</v>
      </c>
      <c r="AI30" s="192">
        <v>1.18173674008209E-43</v>
      </c>
      <c r="AJ30" s="192">
        <v>5.6675311534047099E-45</v>
      </c>
      <c r="AK30" s="192">
        <v>2.6717220921483299E-46</v>
      </c>
      <c r="AL30" s="192">
        <v>1.2396814963626899E-47</v>
      </c>
      <c r="AM30" s="192">
        <v>5.6686271958571596E-49</v>
      </c>
      <c r="AN30" s="192">
        <v>2.5571892334731101E-50</v>
      </c>
      <c r="AO30" s="192">
        <v>1.1391547270394E-51</v>
      </c>
      <c r="AP30" s="192">
        <v>5.01547031401041E-53</v>
      </c>
      <c r="AQ30" s="192">
        <v>2.1841695789873299E-54</v>
      </c>
      <c r="AR30" s="192">
        <v>9.4147928093636605E-56</v>
      </c>
      <c r="AS30" s="192">
        <v>4.0193919285922E-57</v>
      </c>
      <c r="AT30" s="192">
        <v>1.70056472840862E-58</v>
      </c>
      <c r="AU30" s="192">
        <v>7.2789979410638401E-60</v>
      </c>
      <c r="AW30" s="192">
        <v>2.9055279243952899E-105</v>
      </c>
      <c r="AX30" s="192">
        <v>2.77586181859847E-101</v>
      </c>
      <c r="AY30" s="192">
        <v>2.6246845943338999E-97</v>
      </c>
      <c r="AZ30" s="192">
        <v>2.45165002606443E-93</v>
      </c>
      <c r="BA30" s="192">
        <v>2.2573233988725399E-89</v>
      </c>
      <c r="BB30" s="192">
        <v>2.0429303160470599E-85</v>
      </c>
      <c r="BC30" s="192">
        <v>1.8105215600973601E-81</v>
      </c>
      <c r="BD30" s="192">
        <v>1.56317181898799E-77</v>
      </c>
      <c r="BE30" s="192">
        <v>1.3052197664592401E-73</v>
      </c>
      <c r="BF30" s="192">
        <v>1.0425591034104999E-69</v>
      </c>
      <c r="BG30" s="192">
        <v>7.8299284422360195E-66</v>
      </c>
      <c r="BH30" s="192">
        <v>5.3666667982852598E-62</v>
      </c>
      <c r="BI30" s="192">
        <v>3.1660227842599299E-58</v>
      </c>
      <c r="BJ30" s="192">
        <v>1.39359939424953E-54</v>
      </c>
      <c r="BK30" s="192">
        <v>2.58800105023105E-51</v>
      </c>
      <c r="BL30" s="192">
        <v>2.6212831664601501E-48</v>
      </c>
      <c r="BM30" s="192">
        <v>5.2444848877026003E-51</v>
      </c>
      <c r="BN30" s="192">
        <v>5.7200829940412495E-54</v>
      </c>
      <c r="BO30" s="192">
        <v>4.50442487200647E-57</v>
      </c>
      <c r="BP30" s="192">
        <v>2.8647176751467597E-60</v>
      </c>
      <c r="BQ30" s="192">
        <v>1.5617343089608601E-63</v>
      </c>
      <c r="BR30" s="192">
        <v>7.5693564744668699E-67</v>
      </c>
      <c r="BS30" s="192">
        <v>3.3419811129997701E-70</v>
      </c>
      <c r="BT30" s="192">
        <v>1.36744644582246E-73</v>
      </c>
      <c r="BU30" s="192">
        <v>5.25150225134748E-77</v>
      </c>
      <c r="BV30" s="192">
        <v>1.9112420492737099E-80</v>
      </c>
      <c r="BW30" s="192">
        <v>6.6417339141794103E-84</v>
      </c>
      <c r="BX30" s="192">
        <v>2.2171404855419601E-87</v>
      </c>
      <c r="BY30" s="192">
        <v>7.1444952195338502E-91</v>
      </c>
      <c r="BZ30" s="192">
        <v>2.2313297010121E-94</v>
      </c>
      <c r="CA30" s="192">
        <v>6.7768513567978197E-98</v>
      </c>
      <c r="CB30" s="192">
        <v>2.0072188362392E-101</v>
      </c>
      <c r="CC30" s="192">
        <v>5.8118274885256702E-105</v>
      </c>
      <c r="CD30" s="192">
        <v>1.6484790756543099E-108</v>
      </c>
      <c r="CE30" s="192">
        <v>4.5886817107304898E-112</v>
      </c>
      <c r="CF30" s="192">
        <v>1.25547368302998E-115</v>
      </c>
      <c r="CG30" s="192">
        <v>3.38096549946132E-119</v>
      </c>
      <c r="CH30" s="192">
        <v>8.9725439180513801E-123</v>
      </c>
      <c r="CI30" s="192">
        <v>2.3490978686966099E-126</v>
      </c>
      <c r="CJ30" s="192">
        <v>6.0731716029347799E-130</v>
      </c>
      <c r="CK30" s="192">
        <v>1.5517924213958499E-133</v>
      </c>
      <c r="CL30" s="192">
        <v>3.9218627685678E-137</v>
      </c>
      <c r="CM30" s="192">
        <v>9.8106140376001897E-141</v>
      </c>
      <c r="CN30" s="192">
        <v>2.4306407367791899E-144</v>
      </c>
      <c r="CO30" s="192">
        <v>5.9678349893613099E-148</v>
      </c>
      <c r="CP30" s="192">
        <v>1.45299886066131E-151</v>
      </c>
    </row>
    <row r="31" spans="1:94" x14ac:dyDescent="0.15">
      <c r="A31" s="191">
        <v>26</v>
      </c>
      <c r="B31" s="192">
        <v>1.0702567270334201E-48</v>
      </c>
      <c r="C31" s="192">
        <v>5.3293455025787899E-47</v>
      </c>
      <c r="D31" s="192">
        <v>2.6801235398434699E-45</v>
      </c>
      <c r="E31" s="192">
        <v>1.3264502611681201E-43</v>
      </c>
      <c r="F31" s="192">
        <v>6.4437343523493305E-42</v>
      </c>
      <c r="G31" s="192">
        <v>3.0623231407542198E-40</v>
      </c>
      <c r="H31" s="192">
        <v>1.41756384093842E-38</v>
      </c>
      <c r="I31" s="192">
        <v>6.3543539507235299E-37</v>
      </c>
      <c r="J31" s="192">
        <v>2.7358755147103702E-35</v>
      </c>
      <c r="K31" s="192">
        <v>1.11804056728869E-33</v>
      </c>
      <c r="L31" s="192">
        <v>4.2577397238270298E-32</v>
      </c>
      <c r="M31" s="192">
        <v>1.4651444081340801E-30</v>
      </c>
      <c r="N31" s="192">
        <v>4.2974843790063201E-29</v>
      </c>
      <c r="O31" s="192">
        <v>9.38570023113729E-28</v>
      </c>
      <c r="P31" s="192">
        <v>9.5051028323174199E-27</v>
      </c>
      <c r="Q31" s="192">
        <v>5.2770273549414596E-26</v>
      </c>
      <c r="R31" s="192">
        <v>1.92399952449524E-26</v>
      </c>
      <c r="S31" s="192">
        <v>3.87706703767925E-27</v>
      </c>
      <c r="T31" s="192">
        <v>5.6370494390627103E-28</v>
      </c>
      <c r="U31" s="192">
        <v>6.5992450747627002E-29</v>
      </c>
      <c r="V31" s="192">
        <v>6.5997576393761707E-30</v>
      </c>
      <c r="W31" s="192">
        <v>5.8483151744897499E-31</v>
      </c>
      <c r="X31" s="192">
        <v>4.70614118885263E-32</v>
      </c>
      <c r="Y31" s="192">
        <v>3.4995202227929202E-33</v>
      </c>
      <c r="Z31" s="192">
        <v>2.4359858579255E-34</v>
      </c>
      <c r="AA31" s="192">
        <v>1.6030813299699199E-35</v>
      </c>
      <c r="AB31" s="192">
        <v>1.0051153461192699E-36</v>
      </c>
      <c r="AC31" s="192">
        <v>6.0415569675843895E-38</v>
      </c>
      <c r="AD31" s="192">
        <v>3.4990248339119697E-39</v>
      </c>
      <c r="AE31" s="192">
        <v>1.9607471563146598E-40</v>
      </c>
      <c r="AF31" s="192">
        <v>1.0668115516366E-41</v>
      </c>
      <c r="AG31" s="192">
        <v>5.6523199086003497E-43</v>
      </c>
      <c r="AH31" s="192">
        <v>2.9237000265095202E-44</v>
      </c>
      <c r="AI31" s="192">
        <v>1.47961335286467E-45</v>
      </c>
      <c r="AJ31" s="192">
        <v>7.3399106541009099E-47</v>
      </c>
      <c r="AK31" s="192">
        <v>3.5749910491410601E-48</v>
      </c>
      <c r="AL31" s="192">
        <v>1.7120997687993599E-49</v>
      </c>
      <c r="AM31" s="192">
        <v>8.0725108584182102E-51</v>
      </c>
      <c r="AN31" s="192">
        <v>3.7515213688625303E-52</v>
      </c>
      <c r="AO31" s="192">
        <v>1.72015014818784E-53</v>
      </c>
      <c r="AP31" s="192">
        <v>7.7889856011805595E-55</v>
      </c>
      <c r="AQ31" s="192">
        <v>3.4858377568888102E-56</v>
      </c>
      <c r="AR31" s="192">
        <v>1.5430039275102301E-57</v>
      </c>
      <c r="AS31" s="192">
        <v>6.7600889786527596E-59</v>
      </c>
      <c r="AT31" s="192">
        <v>2.9331692641362698E-60</v>
      </c>
      <c r="AU31" s="192">
        <v>1.28736541061588E-61</v>
      </c>
      <c r="AW31" s="192">
        <v>9.7657816385179097E-110</v>
      </c>
      <c r="AX31" s="192">
        <v>9.3277211469913102E-106</v>
      </c>
      <c r="AY31" s="192">
        <v>8.8172545330996095E-102</v>
      </c>
      <c r="AZ31" s="192">
        <v>8.2331937574435898E-98</v>
      </c>
      <c r="BA31" s="192">
        <v>7.5774698944140305E-94</v>
      </c>
      <c r="BB31" s="192">
        <v>6.85425684970548E-90</v>
      </c>
      <c r="BC31" s="192">
        <v>6.0705324763659298E-86</v>
      </c>
      <c r="BD31" s="192">
        <v>5.23675451163087E-82</v>
      </c>
      <c r="BE31" s="192">
        <v>4.3676755035401698E-78</v>
      </c>
      <c r="BF31" s="192">
        <v>3.48332759514827E-74</v>
      </c>
      <c r="BG31" s="192">
        <v>2.6102152266897101E-70</v>
      </c>
      <c r="BH31" s="192">
        <v>1.7827643043607E-66</v>
      </c>
      <c r="BI31" s="192">
        <v>1.04509073601861E-62</v>
      </c>
      <c r="BJ31" s="192">
        <v>4.5317640196311204E-59</v>
      </c>
      <c r="BK31" s="192">
        <v>7.7601644931329703E-56</v>
      </c>
      <c r="BL31" s="192">
        <v>7.1967723651490998E-53</v>
      </c>
      <c r="BM31" s="192">
        <v>1.5714814618997099E-55</v>
      </c>
      <c r="BN31" s="192">
        <v>1.85774015371138E-58</v>
      </c>
      <c r="BO31" s="192">
        <v>1.5762231262539399E-61</v>
      </c>
      <c r="BP31" s="192">
        <v>1.0745231166017601E-64</v>
      </c>
      <c r="BQ31" s="192">
        <v>6.2507884482288199E-68</v>
      </c>
      <c r="BR31" s="192">
        <v>3.21995499180396E-71</v>
      </c>
      <c r="BS31" s="192">
        <v>1.5056437480431501E-74</v>
      </c>
      <c r="BT31" s="192">
        <v>6.50407404897587E-78</v>
      </c>
      <c r="BU31" s="192">
        <v>2.6295803871790598E-81</v>
      </c>
      <c r="BV31" s="192">
        <v>1.00493645625542E-84</v>
      </c>
      <c r="BW31" s="192">
        <v>3.65865579254059E-88</v>
      </c>
      <c r="BX31" s="192">
        <v>1.2768463790632601E-91</v>
      </c>
      <c r="BY31" s="192">
        <v>4.2932868535456103E-95</v>
      </c>
      <c r="BZ31" s="192">
        <v>1.39666461040391E-98</v>
      </c>
      <c r="CA31" s="192">
        <v>4.4112806232195203E-102</v>
      </c>
      <c r="CB31" s="192">
        <v>1.3567262774465999E-105</v>
      </c>
      <c r="CC31" s="192">
        <v>4.0735357037730598E-109</v>
      </c>
      <c r="CD31" s="192">
        <v>1.1965943283358399E-112</v>
      </c>
      <c r="CE31" s="192">
        <v>3.4453862092865399E-116</v>
      </c>
      <c r="CF31" s="192">
        <v>9.7400317853795796E-120</v>
      </c>
      <c r="CG31" s="192">
        <v>2.7073458680748899E-123</v>
      </c>
      <c r="CH31" s="192">
        <v>7.4087424518331802E-127</v>
      </c>
      <c r="CI31" s="192">
        <v>1.9982839491121199E-130</v>
      </c>
      <c r="CJ31" s="192">
        <v>5.3176953195641105E-134</v>
      </c>
      <c r="CK31" s="192">
        <v>1.39745968494884E-137</v>
      </c>
      <c r="CL31" s="192">
        <v>3.62962130435204E-141</v>
      </c>
      <c r="CM31" s="192">
        <v>9.3242051891180293E-145</v>
      </c>
      <c r="CN31" s="192">
        <v>2.3707354231535E-148</v>
      </c>
      <c r="CO31" s="192">
        <v>5.96954229179681E-152</v>
      </c>
      <c r="CP31" s="192">
        <v>1.48964235027612E-155</v>
      </c>
    </row>
    <row r="32" spans="1:94" x14ac:dyDescent="0.15">
      <c r="A32" s="191">
        <v>27</v>
      </c>
      <c r="B32" s="192">
        <v>6.8541353997743805E-51</v>
      </c>
      <c r="C32" s="192">
        <v>3.3931864695365E-49</v>
      </c>
      <c r="D32" s="192">
        <v>1.6972296690768501E-47</v>
      </c>
      <c r="E32" s="192">
        <v>8.35117070716328E-46</v>
      </c>
      <c r="F32" s="192">
        <v>4.0313474780057998E-44</v>
      </c>
      <c r="G32" s="192">
        <v>1.9026780978304101E-42</v>
      </c>
      <c r="H32" s="192">
        <v>8.74081449524391E-41</v>
      </c>
      <c r="I32" s="192">
        <v>3.8850724992202E-39</v>
      </c>
      <c r="J32" s="192">
        <v>1.6567971509115901E-37</v>
      </c>
      <c r="K32" s="192">
        <v>6.6967247547910506E-36</v>
      </c>
      <c r="L32" s="192">
        <v>2.5175903646321601E-34</v>
      </c>
      <c r="M32" s="192">
        <v>8.5287193172227804E-33</v>
      </c>
      <c r="N32" s="192">
        <v>2.4516230735157899E-31</v>
      </c>
      <c r="O32" s="192">
        <v>5.1980217344679302E-30</v>
      </c>
      <c r="P32" s="192">
        <v>4.90352185079684E-29</v>
      </c>
      <c r="Q32" s="192">
        <v>2.5246660129367599E-28</v>
      </c>
      <c r="R32" s="192">
        <v>9.9207122497494003E-29</v>
      </c>
      <c r="S32" s="192">
        <v>2.1497449662532899E-29</v>
      </c>
      <c r="T32" s="192">
        <v>3.3471367375281597E-30</v>
      </c>
      <c r="U32" s="192">
        <v>4.1790285827680899E-31</v>
      </c>
      <c r="V32" s="192">
        <v>4.4405164012197601E-32</v>
      </c>
      <c r="W32" s="192">
        <v>4.1665812146019102E-33</v>
      </c>
      <c r="X32" s="192">
        <v>3.53932431051324E-34</v>
      </c>
      <c r="Y32" s="192">
        <v>2.7705210949972098E-35</v>
      </c>
      <c r="Z32" s="192">
        <v>2.0250232654393801E-36</v>
      </c>
      <c r="AA32" s="192">
        <v>1.39610399185829E-37</v>
      </c>
      <c r="AB32" s="192">
        <v>9.1511905935875494E-39</v>
      </c>
      <c r="AC32" s="192">
        <v>5.7395780206435696E-40</v>
      </c>
      <c r="AD32" s="192">
        <v>3.4624675750043998E-41</v>
      </c>
      <c r="AE32" s="192">
        <v>2.0177462590343001E-42</v>
      </c>
      <c r="AF32" s="192">
        <v>1.1399643797575501E-43</v>
      </c>
      <c r="AG32" s="192">
        <v>6.2630963905307098E-45</v>
      </c>
      <c r="AH32" s="192">
        <v>3.3550337782511799E-46</v>
      </c>
      <c r="AI32" s="192">
        <v>1.7562864128677899E-47</v>
      </c>
      <c r="AJ32" s="192">
        <v>9.0019522221470798E-49</v>
      </c>
      <c r="AK32" s="192">
        <v>4.5255015222985296E-50</v>
      </c>
      <c r="AL32" s="192">
        <v>2.2348166295093701E-51</v>
      </c>
      <c r="AM32" s="192">
        <v>1.0855340329157301E-52</v>
      </c>
      <c r="AN32" s="192">
        <v>5.19264358168082E-54</v>
      </c>
      <c r="AO32" s="192">
        <v>2.4487215952411201E-55</v>
      </c>
      <c r="AP32" s="192">
        <v>1.1394917565230299E-56</v>
      </c>
      <c r="AQ32" s="192">
        <v>5.23694421651265E-58</v>
      </c>
      <c r="AR32" s="192">
        <v>2.3789106137993701E-59</v>
      </c>
      <c r="AS32" s="192">
        <v>1.0688553278533699E-60</v>
      </c>
      <c r="AT32" s="192">
        <v>4.7532306904114104E-62</v>
      </c>
      <c r="AU32" s="192">
        <v>2.1378913558924099E-63</v>
      </c>
      <c r="AW32" s="192">
        <v>3.2210823877749599E-114</v>
      </c>
      <c r="AX32" s="192">
        <v>3.0759275796470402E-110</v>
      </c>
      <c r="AY32" s="192">
        <v>2.9068676384316101E-106</v>
      </c>
      <c r="AZ32" s="192">
        <v>2.7135031659275499E-102</v>
      </c>
      <c r="BA32" s="192">
        <v>2.4964813394012101E-98</v>
      </c>
      <c r="BB32" s="192">
        <v>2.2571959654023001E-94</v>
      </c>
      <c r="BC32" s="192">
        <v>1.99797439325399E-90</v>
      </c>
      <c r="BD32" s="192">
        <v>1.7223023859010599E-86</v>
      </c>
      <c r="BE32" s="192">
        <v>1.435094689472E-82</v>
      </c>
      <c r="BF32" s="192">
        <v>1.1430209142655699E-78</v>
      </c>
      <c r="BG32" s="192">
        <v>8.5489852593666099E-75</v>
      </c>
      <c r="BH32" s="192">
        <v>5.82167656735106E-71</v>
      </c>
      <c r="BI32" s="192">
        <v>3.3946668280472899E-67</v>
      </c>
      <c r="BJ32" s="192">
        <v>1.45335002669968E-63</v>
      </c>
      <c r="BK32" s="192">
        <v>2.3087996412429299E-60</v>
      </c>
      <c r="BL32" s="192">
        <v>1.97455090052543E-57</v>
      </c>
      <c r="BM32" s="192">
        <v>4.6727040059519099E-60</v>
      </c>
      <c r="BN32" s="192">
        <v>5.9513632066221305E-63</v>
      </c>
      <c r="BO32" s="192">
        <v>5.4125733203620496E-66</v>
      </c>
      <c r="BP32" s="192">
        <v>3.9374263944457301E-69</v>
      </c>
      <c r="BQ32" s="192">
        <v>2.4345814417472499E-72</v>
      </c>
      <c r="BR32" s="192">
        <v>1.32832484236501E-75</v>
      </c>
      <c r="BS32" s="192">
        <v>6.5580579003101E-79</v>
      </c>
      <c r="BT32" s="192">
        <v>2.9826954065243902E-82</v>
      </c>
      <c r="BU32" s="192">
        <v>1.26640191575776E-85</v>
      </c>
      <c r="BV32" s="192">
        <v>5.07084407500453E-89</v>
      </c>
      <c r="BW32" s="192">
        <v>1.9302116542399399E-92</v>
      </c>
      <c r="BX32" s="192">
        <v>7.0295575574525797E-96</v>
      </c>
      <c r="BY32" s="192">
        <v>2.46217511724056E-99</v>
      </c>
      <c r="BZ32" s="192">
        <v>8.3302091616012198E-103</v>
      </c>
      <c r="CA32" s="192">
        <v>2.73220073479771E-106</v>
      </c>
      <c r="CB32" s="192">
        <v>8.7140895853848097E-110</v>
      </c>
      <c r="CC32" s="192">
        <v>2.7097177525167301E-113</v>
      </c>
      <c r="CD32" s="192">
        <v>8.2338275579452294E-117</v>
      </c>
      <c r="CE32" s="192">
        <v>2.4496800757514798E-120</v>
      </c>
      <c r="CF32" s="192">
        <v>7.1481587334273001E-124</v>
      </c>
      <c r="CG32" s="192">
        <v>2.0488683553160501E-127</v>
      </c>
      <c r="CH32" s="192">
        <v>5.7763203492954502E-131</v>
      </c>
      <c r="CI32" s="192">
        <v>1.6037028770179601E-134</v>
      </c>
      <c r="CJ32" s="192">
        <v>4.38929785956972E-138</v>
      </c>
      <c r="CK32" s="192">
        <v>1.1854423041154001E-141</v>
      </c>
      <c r="CL32" s="192">
        <v>3.1619477263962301E-145</v>
      </c>
      <c r="CM32" s="192">
        <v>8.3359819704234507E-149</v>
      </c>
      <c r="CN32" s="192">
        <v>2.1736733834320798E-152</v>
      </c>
      <c r="CO32" s="192">
        <v>5.6097996182573601E-156</v>
      </c>
      <c r="CP32" s="192">
        <v>1.43392592592311E-159</v>
      </c>
    </row>
    <row r="33" spans="1:94" x14ac:dyDescent="0.15">
      <c r="A33" s="191">
        <v>28</v>
      </c>
      <c r="B33" s="192">
        <v>4.2961294282812604E-53</v>
      </c>
      <c r="C33" s="192">
        <v>2.1152560963298899E-51</v>
      </c>
      <c r="D33" s="192">
        <v>1.05274057186388E-49</v>
      </c>
      <c r="E33" s="192">
        <v>5.1520849169924901E-48</v>
      </c>
      <c r="F33" s="192">
        <v>2.4725146883944501E-46</v>
      </c>
      <c r="G33" s="192">
        <v>1.15949051113392E-44</v>
      </c>
      <c r="H33" s="192">
        <v>5.2890539371088598E-43</v>
      </c>
      <c r="I33" s="192">
        <v>2.3323540894495701E-41</v>
      </c>
      <c r="J33" s="192">
        <v>9.8579724956589606E-40</v>
      </c>
      <c r="K33" s="192">
        <v>3.9438872638035198E-38</v>
      </c>
      <c r="L33" s="192">
        <v>1.46489356983431E-36</v>
      </c>
      <c r="M33" s="192">
        <v>4.8902159737632998E-35</v>
      </c>
      <c r="N33" s="192">
        <v>1.3793730529681E-33</v>
      </c>
      <c r="O33" s="192">
        <v>2.8449044917231599E-32</v>
      </c>
      <c r="P33" s="192">
        <v>2.5139415146106202E-31</v>
      </c>
      <c r="Q33" s="192">
        <v>1.20819026739656E-30</v>
      </c>
      <c r="R33" s="192">
        <v>5.08418312057398E-31</v>
      </c>
      <c r="S33" s="192">
        <v>1.17842529660703E-31</v>
      </c>
      <c r="T33" s="192">
        <v>1.9558746056220899E-32</v>
      </c>
      <c r="U33" s="192">
        <v>2.5940094414994499E-33</v>
      </c>
      <c r="V33" s="192">
        <v>2.9183123495684302E-34</v>
      </c>
      <c r="W33" s="192">
        <v>2.8905000406071299E-35</v>
      </c>
      <c r="X33" s="192">
        <v>2.5847406818147301E-36</v>
      </c>
      <c r="Y33" s="192">
        <v>2.12459607235198E-37</v>
      </c>
      <c r="Z33" s="192">
        <v>1.6269466481888999E-38</v>
      </c>
      <c r="AA33" s="192">
        <v>1.17269330115892E-39</v>
      </c>
      <c r="AB33" s="192">
        <v>8.0211780078671702E-41</v>
      </c>
      <c r="AC33" s="192">
        <v>5.2404915272128497E-42</v>
      </c>
      <c r="AD33" s="192">
        <v>3.28780969385538E-43</v>
      </c>
      <c r="AE33" s="192">
        <v>1.9896061175171001E-44</v>
      </c>
      <c r="AF33" s="192">
        <v>1.16565440459582E-45</v>
      </c>
      <c r="AG33" s="192">
        <v>6.6326441713872997E-47</v>
      </c>
      <c r="AH33" s="192">
        <v>3.6753025552115002E-48</v>
      </c>
      <c r="AI33" s="192">
        <v>1.98794466822105E-49</v>
      </c>
      <c r="AJ33" s="192">
        <v>1.05172905792468E-50</v>
      </c>
      <c r="AK33" s="192">
        <v>5.4521269740744503E-52</v>
      </c>
      <c r="AL33" s="192">
        <v>2.7737855868061599E-53</v>
      </c>
      <c r="AM33" s="192">
        <v>1.3868496588516099E-54</v>
      </c>
      <c r="AN33" s="192">
        <v>6.8229801871202797E-56</v>
      </c>
      <c r="AO33" s="192">
        <v>3.3066564715200899E-57</v>
      </c>
      <c r="AP33" s="192">
        <v>1.58018320428142E-58</v>
      </c>
      <c r="AQ33" s="192">
        <v>7.4528085730079101E-60</v>
      </c>
      <c r="AR33" s="192">
        <v>3.4720059332668003E-61</v>
      </c>
      <c r="AS33" s="192">
        <v>1.59885964709122E-62</v>
      </c>
      <c r="AT33" s="192">
        <v>7.2830273058154297E-64</v>
      </c>
      <c r="AU33" s="192">
        <v>3.3550467237686901E-65</v>
      </c>
      <c r="AW33" s="192">
        <v>1.04577593380292E-118</v>
      </c>
      <c r="AX33" s="192">
        <v>9.9844682244775504E-115</v>
      </c>
      <c r="AY33" s="192">
        <v>9.4335237264399003E-111</v>
      </c>
      <c r="AZ33" s="192">
        <v>8.8036070476756598E-107</v>
      </c>
      <c r="BA33" s="192">
        <v>8.0968534830582199E-103</v>
      </c>
      <c r="BB33" s="192">
        <v>7.3178419945529906E-99</v>
      </c>
      <c r="BC33" s="192">
        <v>6.4742066092791095E-95</v>
      </c>
      <c r="BD33" s="192">
        <v>5.5773709027833603E-91</v>
      </c>
      <c r="BE33" s="192">
        <v>4.6434299666671E-87</v>
      </c>
      <c r="BF33" s="192">
        <v>3.6942095316223397E-83</v>
      </c>
      <c r="BG33" s="192">
        <v>2.7585383950897702E-79</v>
      </c>
      <c r="BH33" s="192">
        <v>1.8737787155713599E-75</v>
      </c>
      <c r="BI33" s="192">
        <v>1.0876711567557101E-71</v>
      </c>
      <c r="BJ33" s="192">
        <v>4.6057427022486504E-68</v>
      </c>
      <c r="BK33" s="192">
        <v>6.82335791283109E-65</v>
      </c>
      <c r="BL33" s="192">
        <v>5.4141552027351401E-62</v>
      </c>
      <c r="BM33" s="192">
        <v>1.38025920152796E-64</v>
      </c>
      <c r="BN33" s="192">
        <v>1.8842530929737501E-67</v>
      </c>
      <c r="BO33" s="192">
        <v>1.82864885922763E-70</v>
      </c>
      <c r="BP33" s="192">
        <v>1.4139686957136501E-73</v>
      </c>
      <c r="BQ33" s="192">
        <v>9.2605365156048801E-77</v>
      </c>
      <c r="BR33" s="192">
        <v>5.3350960553438402E-80</v>
      </c>
      <c r="BS33" s="192">
        <v>2.7734232825893599E-83</v>
      </c>
      <c r="BT33" s="192">
        <v>1.32478832740401E-86</v>
      </c>
      <c r="BU33" s="192">
        <v>5.8938789699077496E-90</v>
      </c>
      <c r="BV33" s="192">
        <v>2.4676656489702099E-93</v>
      </c>
      <c r="BW33" s="192">
        <v>9.8027945319160103E-97</v>
      </c>
      <c r="BX33" s="192">
        <v>3.71914688238801E-100</v>
      </c>
      <c r="BY33" s="192">
        <v>1.35486861273526E-103</v>
      </c>
      <c r="BZ33" s="192">
        <v>4.7604044096459298E-107</v>
      </c>
      <c r="CA33" s="192">
        <v>1.6192183619957201E-110</v>
      </c>
      <c r="CB33" s="192">
        <v>5.3488222455619601E-114</v>
      </c>
      <c r="CC33" s="192">
        <v>1.7206036093541699E-117</v>
      </c>
      <c r="CD33" s="192">
        <v>5.4024585246446704E-121</v>
      </c>
      <c r="CE33" s="192">
        <v>1.6591123884284301E-124</v>
      </c>
      <c r="CF33" s="192">
        <v>4.9924056125113498E-128</v>
      </c>
      <c r="CG33" s="192">
        <v>1.4742714089128499E-131</v>
      </c>
      <c r="CH33" s="192">
        <v>4.2784310263719599E-135</v>
      </c>
      <c r="CI33" s="192">
        <v>1.22171765569695E-138</v>
      </c>
      <c r="CJ33" s="192">
        <v>3.43652330714715E-142</v>
      </c>
      <c r="CK33" s="192">
        <v>9.5315554439244304E-146</v>
      </c>
      <c r="CL33" s="192">
        <v>2.6091300263691502E-149</v>
      </c>
      <c r="CM33" s="192">
        <v>7.0545528619683101E-153</v>
      </c>
      <c r="CN33" s="192">
        <v>1.8854151176563799E-156</v>
      </c>
      <c r="CO33" s="192">
        <v>4.98426955165331E-160</v>
      </c>
      <c r="CP33" s="192">
        <v>1.3042997506753599E-163</v>
      </c>
    </row>
    <row r="34" spans="1:94" x14ac:dyDescent="0.15">
      <c r="A34" s="191">
        <v>29</v>
      </c>
      <c r="B34" s="192">
        <v>2.6433022345672798E-55</v>
      </c>
      <c r="C34" s="192">
        <v>1.294791085528E-53</v>
      </c>
      <c r="D34" s="192">
        <v>6.4140376474486203E-52</v>
      </c>
      <c r="E34" s="192">
        <v>3.12324115015877E-50</v>
      </c>
      <c r="F34" s="192">
        <v>1.4906749441713301E-48</v>
      </c>
      <c r="G34" s="192">
        <v>6.9487429122517495E-47</v>
      </c>
      <c r="H34" s="192">
        <v>3.1487544319578902E-45</v>
      </c>
      <c r="I34" s="192">
        <v>1.37829218745741E-43</v>
      </c>
      <c r="J34" s="192">
        <v>5.7769396844185296E-42</v>
      </c>
      <c r="K34" s="192">
        <v>2.2890176049086301E-40</v>
      </c>
      <c r="L34" s="192">
        <v>8.4062074918884101E-39</v>
      </c>
      <c r="M34" s="192">
        <v>2.7676616711336401E-37</v>
      </c>
      <c r="N34" s="192">
        <v>7.6686312852823497E-36</v>
      </c>
      <c r="O34" s="192">
        <v>1.54110596962406E-34</v>
      </c>
      <c r="P34" s="192">
        <v>1.28197060060185E-33</v>
      </c>
      <c r="Q34" s="192">
        <v>5.7835357265224097E-33</v>
      </c>
      <c r="R34" s="192">
        <v>2.5918909776990101E-33</v>
      </c>
      <c r="S34" s="192">
        <v>6.3961416990282598E-34</v>
      </c>
      <c r="T34" s="192">
        <v>1.12709947680198E-34</v>
      </c>
      <c r="U34" s="192">
        <v>1.5822921049101601E-35</v>
      </c>
      <c r="V34" s="192">
        <v>1.8788377292560899E-36</v>
      </c>
      <c r="W34" s="192">
        <v>1.95890177930556E-37</v>
      </c>
      <c r="X34" s="192">
        <v>1.8393833895578601E-38</v>
      </c>
      <c r="Y34" s="192">
        <v>1.5840492364194899E-39</v>
      </c>
      <c r="Z34" s="192">
        <v>1.2682485222896001E-40</v>
      </c>
      <c r="AA34" s="192">
        <v>9.5395623889379506E-42</v>
      </c>
      <c r="AB34" s="192">
        <v>6.7972686988513198E-43</v>
      </c>
      <c r="AC34" s="192">
        <v>4.6186849437468602E-44</v>
      </c>
      <c r="AD34" s="192">
        <v>3.0092150939243303E-45</v>
      </c>
      <c r="AE34" s="192">
        <v>1.8884751215097999E-46</v>
      </c>
      <c r="AF34" s="192">
        <v>1.1459122524303901E-47</v>
      </c>
      <c r="AG34" s="192">
        <v>6.74502737559352E-49</v>
      </c>
      <c r="AH34" s="192">
        <v>3.8620531520776702E-50</v>
      </c>
      <c r="AI34" s="192">
        <v>2.1562622892585299E-51</v>
      </c>
      <c r="AJ34" s="192">
        <v>1.1763750119943099E-52</v>
      </c>
      <c r="AK34" s="192">
        <v>6.2827660413578602E-54</v>
      </c>
      <c r="AL34" s="192">
        <v>3.2902041604908597E-55</v>
      </c>
      <c r="AM34" s="192">
        <v>1.6919519402182999E-56</v>
      </c>
      <c r="AN34" s="192">
        <v>8.5547020769023696E-58</v>
      </c>
      <c r="AO34" s="192">
        <v>4.2576863602793601E-59</v>
      </c>
      <c r="AP34" s="192">
        <v>2.0880662190855999E-60</v>
      </c>
      <c r="AQ34" s="192">
        <v>1.0100036075932601E-61</v>
      </c>
      <c r="AR34" s="192">
        <v>4.8225611282364302E-63</v>
      </c>
      <c r="AS34" s="192">
        <v>2.2748008585681601E-64</v>
      </c>
      <c r="AT34" s="192">
        <v>1.0608039122584399E-65</v>
      </c>
      <c r="AU34" s="192">
        <v>5.00242781526259E-67</v>
      </c>
      <c r="AW34" s="192">
        <v>3.3499760972087702E-123</v>
      </c>
      <c r="AX34" s="192">
        <v>3.1977453621864699E-119</v>
      </c>
      <c r="AY34" s="192">
        <v>3.0206361209272701E-115</v>
      </c>
      <c r="AZ34" s="192">
        <v>2.81821974006449E-111</v>
      </c>
      <c r="BA34" s="192">
        <v>2.59119158966776E-107</v>
      </c>
      <c r="BB34" s="192">
        <v>2.3410352955086399E-103</v>
      </c>
      <c r="BC34" s="192">
        <v>2.0702196332327301E-99</v>
      </c>
      <c r="BD34" s="192">
        <v>1.7824347460516602E-95</v>
      </c>
      <c r="BE34" s="192">
        <v>1.4828752367484101E-91</v>
      </c>
      <c r="BF34" s="192">
        <v>1.1785792518930499E-87</v>
      </c>
      <c r="BG34" s="192">
        <v>8.7883456728901504E-84</v>
      </c>
      <c r="BH34" s="192">
        <v>5.9566514515916898E-80</v>
      </c>
      <c r="BI34" s="192">
        <v>3.4441529254656497E-76</v>
      </c>
      <c r="BJ34" s="192">
        <v>1.44455246891823E-72</v>
      </c>
      <c r="BK34" s="192">
        <v>2.0048865883974799E-69</v>
      </c>
      <c r="BL34" s="192">
        <v>1.48368534372734E-66</v>
      </c>
      <c r="BM34" s="192">
        <v>4.0538193996959797E-69</v>
      </c>
      <c r="BN34" s="192">
        <v>5.9050424518666196E-72</v>
      </c>
      <c r="BO34" s="192">
        <v>6.0912309465698499E-75</v>
      </c>
      <c r="BP34" s="192">
        <v>4.9888629179348902E-78</v>
      </c>
      <c r="BQ34" s="192">
        <v>3.45014032668551E-81</v>
      </c>
      <c r="BR34" s="192">
        <v>2.0929856801869698E-84</v>
      </c>
      <c r="BS34" s="192">
        <v>1.1427799106356701E-87</v>
      </c>
      <c r="BT34" s="192">
        <v>5.72023596114531E-91</v>
      </c>
      <c r="BU34" s="192">
        <v>2.6611875554098101E-94</v>
      </c>
      <c r="BV34" s="192">
        <v>1.16286703607063E-97</v>
      </c>
      <c r="BW34" s="192">
        <v>4.8127553361799802E-101</v>
      </c>
      <c r="BX34" s="192">
        <v>1.8992338774756299E-104</v>
      </c>
      <c r="BY34" s="192">
        <v>7.1856903214684498E-108</v>
      </c>
      <c r="BZ34" s="192">
        <v>2.6184512899128701E-111</v>
      </c>
      <c r="CA34" s="192">
        <v>9.2251142902584195E-115</v>
      </c>
      <c r="CB34" s="192">
        <v>3.1525748199382698E-118</v>
      </c>
      <c r="CC34" s="192">
        <v>1.04794682170901E-121</v>
      </c>
      <c r="CD34" s="192">
        <v>3.3965891836058098E-125</v>
      </c>
      <c r="CE34" s="192">
        <v>1.07570032239322E-128</v>
      </c>
      <c r="CF34" s="192">
        <v>3.3349257065258403E-132</v>
      </c>
      <c r="CG34" s="192">
        <v>1.01376031662534E-135</v>
      </c>
      <c r="CH34" s="192">
        <v>3.0259827124169499E-139</v>
      </c>
      <c r="CI34" s="192">
        <v>8.8805384681137095E-143</v>
      </c>
      <c r="CJ34" s="192">
        <v>2.56539999266258E-146</v>
      </c>
      <c r="CK34" s="192">
        <v>7.3023826614133698E-150</v>
      </c>
      <c r="CL34" s="192">
        <v>2.05009867649757E-153</v>
      </c>
      <c r="CM34" s="192">
        <v>5.6813868523426603E-157</v>
      </c>
      <c r="CN34" s="192">
        <v>1.55538742990853E-160</v>
      </c>
      <c r="CO34" s="192">
        <v>4.2095250782981502E-164</v>
      </c>
      <c r="CP34" s="192">
        <v>1.12713252587489E-167</v>
      </c>
    </row>
    <row r="35" spans="1:94" x14ac:dyDescent="0.15">
      <c r="A35" s="191">
        <v>30</v>
      </c>
      <c r="B35" s="192">
        <v>1.6294556251666399E-57</v>
      </c>
      <c r="C35" s="192">
        <v>7.9351068353537399E-56</v>
      </c>
      <c r="D35" s="192">
        <v>3.91000970357583E-54</v>
      </c>
      <c r="E35" s="192">
        <v>1.8931640596307999E-52</v>
      </c>
      <c r="F35" s="192">
        <v>8.9808520402153506E-51</v>
      </c>
      <c r="G35" s="192">
        <v>4.1588555090600498E-49</v>
      </c>
      <c r="H35" s="192">
        <v>1.87100887302964E-47</v>
      </c>
      <c r="I35" s="192">
        <v>8.1250191303779298E-46</v>
      </c>
      <c r="J35" s="192">
        <v>3.37536141416132E-44</v>
      </c>
      <c r="K35" s="192">
        <v>1.3239847780175499E-42</v>
      </c>
      <c r="L35" s="192">
        <v>4.8054006618120602E-41</v>
      </c>
      <c r="M35" s="192">
        <v>1.55992710480446E-39</v>
      </c>
      <c r="N35" s="192">
        <v>4.2453637819253198E-38</v>
      </c>
      <c r="O35" s="192">
        <v>8.3167555481560195E-37</v>
      </c>
      <c r="P35" s="192">
        <v>6.5398258646594202E-36</v>
      </c>
      <c r="Q35" s="192">
        <v>2.7826341983036599E-35</v>
      </c>
      <c r="R35" s="192">
        <v>1.3219618780913101E-35</v>
      </c>
      <c r="S35" s="192">
        <v>3.4600913612920399E-36</v>
      </c>
      <c r="T35" s="192">
        <v>6.4522856676892499E-37</v>
      </c>
      <c r="U35" s="192">
        <v>9.5606856398327398E-38</v>
      </c>
      <c r="V35" s="192">
        <v>1.19519954583322E-38</v>
      </c>
      <c r="W35" s="192">
        <v>1.3088152516364201E-39</v>
      </c>
      <c r="X35" s="192">
        <v>1.28793367208831E-40</v>
      </c>
      <c r="Y35" s="192">
        <v>1.1600039103729501E-41</v>
      </c>
      <c r="Z35" s="192">
        <v>9.6949709914036802E-43</v>
      </c>
      <c r="AA35" s="192">
        <v>7.5991644549972202E-44</v>
      </c>
      <c r="AB35" s="192">
        <v>5.6333570290678396E-45</v>
      </c>
      <c r="AC35" s="192">
        <v>3.9764713141883701E-46</v>
      </c>
      <c r="AD35" s="192">
        <v>2.6876754756528101E-47</v>
      </c>
      <c r="AE35" s="192">
        <v>1.74750390786656E-48</v>
      </c>
      <c r="AF35" s="192">
        <v>1.0972829527959501E-49</v>
      </c>
      <c r="AG35" s="192">
        <v>6.6760999423582598E-51</v>
      </c>
      <c r="AH35" s="192">
        <v>3.9470434011572697E-52</v>
      </c>
      <c r="AI35" s="192">
        <v>2.2732171292083898E-53</v>
      </c>
      <c r="AJ35" s="192">
        <v>1.2781089289349499E-54</v>
      </c>
      <c r="AK35" s="192">
        <v>7.0287238168815396E-56</v>
      </c>
      <c r="AL35" s="192">
        <v>3.7869922530688998E-57</v>
      </c>
      <c r="AM35" s="192">
        <v>2.00201783810332E-58</v>
      </c>
      <c r="AN35" s="192">
        <v>1.03985750662753E-59</v>
      </c>
      <c r="AO35" s="192">
        <v>5.3128695949726099E-61</v>
      </c>
      <c r="AP35" s="192">
        <v>2.6730026379275102E-62</v>
      </c>
      <c r="AQ35" s="192">
        <v>1.32557754788999E-63</v>
      </c>
      <c r="AR35" s="192">
        <v>6.4852666570060603E-65</v>
      </c>
      <c r="AS35" s="192">
        <v>3.1326690312788602E-66</v>
      </c>
      <c r="AT35" s="192">
        <v>1.4951770060381601E-67</v>
      </c>
      <c r="AU35" s="192">
        <v>7.21616175382568E-69</v>
      </c>
      <c r="AW35" s="192">
        <v>1.0609164092316901E-127</v>
      </c>
      <c r="AX35" s="192">
        <v>1.0125054176796299E-123</v>
      </c>
      <c r="AY35" s="192">
        <v>9.5621832785023101E-120</v>
      </c>
      <c r="AZ35" s="192">
        <v>8.9191796307925306E-116</v>
      </c>
      <c r="BA35" s="192">
        <v>8.1982852299705497E-112</v>
      </c>
      <c r="BB35" s="192">
        <v>7.4042530641095194E-108</v>
      </c>
      <c r="BC35" s="192">
        <v>6.54497276332342E-104</v>
      </c>
      <c r="BD35" s="192">
        <v>5.6322201174504096E-100</v>
      </c>
      <c r="BE35" s="192">
        <v>4.68255377846901E-96</v>
      </c>
      <c r="BF35" s="192">
        <v>3.7183869925698298E-92</v>
      </c>
      <c r="BG35" s="192">
        <v>2.7692677436090299E-88</v>
      </c>
      <c r="BH35" s="192">
        <v>1.8734079406034199E-84</v>
      </c>
      <c r="BI35" s="192">
        <v>1.07951308627729E-80</v>
      </c>
      <c r="BJ35" s="192">
        <v>4.4898381355633896E-77</v>
      </c>
      <c r="BK35" s="192">
        <v>5.8610994047070799E-74</v>
      </c>
      <c r="BL35" s="192">
        <v>4.0637220936364698E-71</v>
      </c>
      <c r="BM35" s="192">
        <v>1.1846596954378201E-73</v>
      </c>
      <c r="BN35" s="192">
        <v>1.83409349437934E-76</v>
      </c>
      <c r="BO35" s="192">
        <v>2.0039191361292799E-79</v>
      </c>
      <c r="BP35" s="192">
        <v>1.73306842951748E-82</v>
      </c>
      <c r="BQ35" s="192">
        <v>1.2620701681614301E-85</v>
      </c>
      <c r="BR35" s="192">
        <v>8.0417728753457705E-89</v>
      </c>
      <c r="BS35" s="192">
        <v>4.6014087476054997E-92</v>
      </c>
      <c r="BT35" s="192">
        <v>2.4086525503467301E-95</v>
      </c>
      <c r="BU35" s="192">
        <v>1.1695864997413701E-98</v>
      </c>
      <c r="BV35" s="192">
        <v>5.3249435422860201E-102</v>
      </c>
      <c r="BW35" s="192">
        <v>2.2924387393323801E-105</v>
      </c>
      <c r="BX35" s="192">
        <v>9.3960543997882301E-109</v>
      </c>
      <c r="BY35" s="192">
        <v>3.6871475676196401E-112</v>
      </c>
      <c r="BZ35" s="192">
        <v>1.39173396924702E-115</v>
      </c>
      <c r="CA35" s="192">
        <v>5.0727874671477403E-119</v>
      </c>
      <c r="CB35" s="192">
        <v>1.7914800988993901E-122</v>
      </c>
      <c r="CC35" s="192">
        <v>6.1474885427279398E-126</v>
      </c>
      <c r="CD35" s="192">
        <v>2.0548610282568501E-129</v>
      </c>
      <c r="CE35" s="192">
        <v>6.7051266295353101E-133</v>
      </c>
      <c r="CF35" s="192">
        <v>2.1399191103745701E-136</v>
      </c>
      <c r="CG35" s="192">
        <v>6.6908786632737297E-140</v>
      </c>
      <c r="CH35" s="192">
        <v>2.0526373630039901E-143</v>
      </c>
      <c r="CI35" s="192">
        <v>6.1867518912220601E-147</v>
      </c>
      <c r="CJ35" s="192">
        <v>1.83422569737629E-150</v>
      </c>
      <c r="CK35" s="192">
        <v>5.3548694746392501E-154</v>
      </c>
      <c r="CL35" s="192">
        <v>1.54089303424844E-157</v>
      </c>
      <c r="CM35" s="192">
        <v>4.3742713612396703E-161</v>
      </c>
      <c r="CN35" s="192">
        <v>1.2260162214684899E-164</v>
      </c>
      <c r="CO35" s="192">
        <v>3.3951674466783298E-168</v>
      </c>
      <c r="CP35" s="192">
        <v>9.2971489402670505E-172</v>
      </c>
    </row>
  </sheetData>
  <conditionalFormatting sqref="A1:A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{B41FE43F-197B-49F4-B750-0DC2E7A1CDC5}</x14:id>
        </ext>
      </extLst>
    </cfRule>
  </conditionalFormatting>
  <conditionalFormatting sqref="B5:AU3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:CP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1FE43F-197B-49F4-B750-0DC2E7A1C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104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Ref_04.05_Madson</vt:lpstr>
      <vt:lpstr>____IN_____</vt:lpstr>
      <vt:lpstr>ex_01</vt:lpstr>
      <vt:lpstr>ex_02</vt:lpstr>
      <vt:lpstr>ex_03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2025-02-21T19:02:46Z</dcterms:modified>
</cp:coreProperties>
</file>