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1_Beta-Me\Beta_xls\"/>
    </mc:Choice>
  </mc:AlternateContent>
  <xr:revisionPtr revIDLastSave="0" documentId="13_ncr:1_{33389C0E-D10F-446D-9296-39D57C5A9B2E}" xr6:coauthVersionLast="47" xr6:coauthVersionMax="47" xr10:uidLastSave="{00000000-0000-0000-0000-000000000000}"/>
  <bookViews>
    <workbookView xWindow="-120" yWindow="-120" windowWidth="29040" windowHeight="16440" xr2:uid="{C17F372F-597A-41B4-9564-0C9DDFBB3E17}"/>
  </bookViews>
  <sheets>
    <sheet name="F" sheetId="1" r:id="rId1"/>
  </sheets>
  <externalReferences>
    <externalReference r:id="rId2"/>
    <externalReference r:id="rId3"/>
  </externalReferences>
  <definedNames>
    <definedName name="a">[1]!Tab.711[#Headers]</definedName>
    <definedName name="aq">#REF!</definedName>
    <definedName name="AV">#REF!</definedName>
    <definedName name="Coord">#REF!</definedName>
    <definedName name="I">#REF!</definedName>
    <definedName name="Mean_A">'[2]Discrete distribution'!$B$30</definedName>
    <definedName name="mean_X">#REF!</definedName>
    <definedName name="mean_X.">#REF!</definedName>
    <definedName name="mean_Y">#REF!</definedName>
    <definedName name="mean_Y.">#REF!</definedName>
    <definedName name="mu">'[2]Normal distribution'!$B$8</definedName>
    <definedName name="mu_A">[2]portfolio!$C$3</definedName>
    <definedName name="mu_B">[2]portfolio!$C$4</definedName>
    <definedName name="P1_A">'[2]Discrete distribution'!$C$4</definedName>
    <definedName name="P2_A">'[2]Discrete distribution'!$C$5</definedName>
    <definedName name="P3_A">'[2]Discrete distribution'!$C$6</definedName>
    <definedName name="P4_A">'[2]Discrete distribution'!$C$7</definedName>
    <definedName name="P5_A">'[2]Discrete distribution'!$C$8</definedName>
    <definedName name="Rot">#REF!</definedName>
    <definedName name="SD_A">'[2]Discrete distribution'!$B$32</definedName>
    <definedName name="SD_X">#REF!</definedName>
    <definedName name="SD_Y">#REF!</definedName>
    <definedName name="sigma">'[2]Normal distribution'!$C$8</definedName>
    <definedName name="sigma_AB">[2]portfolio!$F$3</definedName>
    <definedName name="sigma2_A">[2]portfolio!$D$3</definedName>
    <definedName name="sigma2_B">[2]portfolio!$D$4</definedName>
    <definedName name="Variance_A">'[2]Discrete distribution'!$B$31</definedName>
    <definedName name="X">#REF!</definedName>
    <definedName name="x_A">[2]portfolio!$C$9</definedName>
    <definedName name="x_B">[2]portfolio!$C$10</definedName>
    <definedName name="X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Z3" i="1" s="1"/>
  <c r="X3" i="1"/>
  <c r="AA3" i="1"/>
  <c r="AB3" i="1"/>
  <c r="Z4" i="1"/>
  <c r="AB4" i="1"/>
  <c r="V5" i="1"/>
  <c r="V10" i="1" s="1"/>
  <c r="X5" i="1"/>
  <c r="AB5" i="1" s="1"/>
  <c r="Z5" i="1"/>
  <c r="AA5" i="1"/>
  <c r="A8" i="1"/>
  <c r="V8" i="1"/>
  <c r="A9" i="1"/>
  <c r="V9" i="1"/>
  <c r="A10" i="1"/>
  <c r="A11" i="1"/>
  <c r="V11" i="1"/>
  <c r="A12" i="1"/>
  <c r="A13" i="1"/>
  <c r="V13" i="1"/>
  <c r="A14" i="1"/>
  <c r="V14" i="1"/>
  <c r="A15" i="1"/>
  <c r="V15" i="1"/>
  <c r="A16" i="1"/>
  <c r="L8" i="1" a="1"/>
  <c r="S9" i="1" s="1"/>
  <c r="B17" i="1"/>
  <c r="C17" i="1"/>
  <c r="D17" i="1"/>
  <c r="E17" i="1"/>
  <c r="F17" i="1"/>
  <c r="G17" i="1"/>
  <c r="H17" i="1"/>
  <c r="I17" i="1"/>
  <c r="J17" i="1"/>
  <c r="L12" i="1" l="1"/>
  <c r="L11" i="1"/>
  <c r="N10" i="1"/>
  <c r="Q9" i="1"/>
  <c r="T8" i="1"/>
  <c r="Q16" i="1"/>
  <c r="P16" i="1"/>
  <c r="L10" i="1"/>
  <c r="O9" i="1"/>
  <c r="R8" i="1"/>
  <c r="M13" i="1"/>
  <c r="T15" i="1"/>
  <c r="P9" i="1"/>
  <c r="M14" i="1"/>
  <c r="L13" i="1"/>
  <c r="S8" i="1"/>
  <c r="T12" i="1"/>
  <c r="T11" i="1"/>
  <c r="N9" i="1"/>
  <c r="T13" i="1"/>
  <c r="P8" i="1"/>
  <c r="O16" i="1"/>
  <c r="R15" i="1"/>
  <c r="Q8" i="1"/>
  <c r="N16" i="1"/>
  <c r="Q15" i="1"/>
  <c r="T14" i="1"/>
  <c r="S12" i="1"/>
  <c r="S11" i="1"/>
  <c r="M9" i="1"/>
  <c r="AA4" i="1"/>
  <c r="M16" i="1"/>
  <c r="P15" i="1"/>
  <c r="S14" i="1"/>
  <c r="S13" i="1"/>
  <c r="R12" i="1"/>
  <c r="R11" i="1"/>
  <c r="L9" i="1"/>
  <c r="O8" i="1"/>
  <c r="R9" i="1"/>
  <c r="S15" i="1"/>
  <c r="O15" i="1"/>
  <c r="R14" i="1"/>
  <c r="Q12" i="1"/>
  <c r="Q11" i="1"/>
  <c r="T10" i="1"/>
  <c r="N8" i="1"/>
  <c r="N15" i="1"/>
  <c r="Q14" i="1"/>
  <c r="Q13" i="1"/>
  <c r="P12" i="1"/>
  <c r="P11" i="1"/>
  <c r="S10" i="1"/>
  <c r="M8" i="1"/>
  <c r="S16" i="1"/>
  <c r="O10" i="1"/>
  <c r="R16" i="1"/>
  <c r="L14" i="1"/>
  <c r="M15" i="1"/>
  <c r="P14" i="1"/>
  <c r="P13" i="1"/>
  <c r="O12" i="1"/>
  <c r="O11" i="1"/>
  <c r="R10" i="1"/>
  <c r="L8" i="1"/>
  <c r="M10" i="1"/>
  <c r="L16" i="1"/>
  <c r="R13" i="1"/>
  <c r="V16" i="1"/>
  <c r="T16" i="1"/>
  <c r="L15" i="1"/>
  <c r="O14" i="1"/>
  <c r="O13" i="1"/>
  <c r="N12" i="1"/>
  <c r="N11" i="1"/>
  <c r="Q10" i="1"/>
  <c r="T9" i="1"/>
  <c r="N14" i="1"/>
  <c r="N13" i="1"/>
  <c r="M12" i="1"/>
  <c r="M11" i="1"/>
  <c r="P10" i="1"/>
  <c r="X8" i="1" l="1" a="1"/>
  <c r="X8" i="1" l="1"/>
  <c r="Z8" i="1" s="1"/>
  <c r="Z14" i="1" s="1"/>
  <c r="X14" i="1"/>
  <c r="AB8" i="1" s="1"/>
  <c r="AB14" i="1" s="1"/>
  <c r="X9" i="1"/>
  <c r="Z9" i="1" s="1"/>
  <c r="Z15" i="1" s="1"/>
  <c r="X16" i="1"/>
  <c r="AB10" i="1" s="1"/>
  <c r="AB16" i="1" s="1"/>
  <c r="X11" i="1"/>
  <c r="AA8" i="1" s="1"/>
  <c r="AA14" i="1" s="1"/>
  <c r="X10" i="1"/>
  <c r="Z10" i="1" s="1"/>
  <c r="Z16" i="1" s="1"/>
  <c r="X13" i="1"/>
  <c r="AA10" i="1" s="1"/>
  <c r="AA16" i="1" s="1"/>
  <c r="X12" i="1"/>
  <c r="AA9" i="1" s="1"/>
  <c r="AA15" i="1" s="1"/>
  <c r="X15" i="1"/>
  <c r="AB9" i="1" s="1"/>
  <c r="AB15" i="1" s="1"/>
  <c r="J28" i="1" l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G30" i="1"/>
  <c r="H30" i="1"/>
  <c r="I30" i="1"/>
  <c r="J30" i="1"/>
  <c r="B31" i="1"/>
  <c r="C31" i="1"/>
  <c r="D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6" i="1" l="1" a="1"/>
  <c r="Z24" i="1" a="1"/>
  <c r="AA28" i="1" s="1"/>
  <c r="AJ24" i="1" l="1" a="1"/>
  <c r="X24" i="1" a="1"/>
  <c r="B36" i="1"/>
  <c r="E37" i="1"/>
  <c r="H38" i="1"/>
  <c r="B40" i="1"/>
  <c r="E41" i="1"/>
  <c r="H42" i="1"/>
  <c r="B44" i="1"/>
  <c r="D36" i="1"/>
  <c r="J38" i="1"/>
  <c r="D40" i="1"/>
  <c r="G41" i="1"/>
  <c r="J42" i="1"/>
  <c r="D44" i="1"/>
  <c r="J37" i="1"/>
  <c r="D39" i="1"/>
  <c r="J41" i="1"/>
  <c r="G44" i="1"/>
  <c r="B38" i="1"/>
  <c r="H40" i="1"/>
  <c r="B42" i="1"/>
  <c r="H44" i="1"/>
  <c r="C38" i="1"/>
  <c r="I40" i="1"/>
  <c r="C42" i="1"/>
  <c r="J36" i="1"/>
  <c r="J40" i="1"/>
  <c r="C36" i="1"/>
  <c r="F37" i="1"/>
  <c r="I38" i="1"/>
  <c r="C40" i="1"/>
  <c r="F41" i="1"/>
  <c r="I42" i="1"/>
  <c r="C44" i="1"/>
  <c r="G37" i="1"/>
  <c r="I44" i="1"/>
  <c r="G43" i="1"/>
  <c r="E38" i="1"/>
  <c r="B41" i="1"/>
  <c r="J44" i="1"/>
  <c r="F38" i="1"/>
  <c r="I43" i="1"/>
  <c r="J39" i="1"/>
  <c r="J43" i="1"/>
  <c r="E36" i="1"/>
  <c r="H37" i="1"/>
  <c r="B39" i="1"/>
  <c r="E40" i="1"/>
  <c r="H41" i="1"/>
  <c r="B43" i="1"/>
  <c r="E44" i="1"/>
  <c r="F36" i="1"/>
  <c r="I37" i="1"/>
  <c r="C39" i="1"/>
  <c r="F40" i="1"/>
  <c r="I41" i="1"/>
  <c r="C43" i="1"/>
  <c r="F44" i="1"/>
  <c r="G36" i="1"/>
  <c r="G40" i="1"/>
  <c r="D43" i="1"/>
  <c r="H36" i="1"/>
  <c r="E39" i="1"/>
  <c r="E43" i="1"/>
  <c r="I36" i="1"/>
  <c r="F39" i="1"/>
  <c r="F43" i="1"/>
  <c r="D38" i="1"/>
  <c r="G39" i="1"/>
  <c r="D42" i="1"/>
  <c r="B37" i="1"/>
  <c r="H39" i="1"/>
  <c r="E42" i="1"/>
  <c r="H43" i="1"/>
  <c r="C37" i="1"/>
  <c r="I39" i="1"/>
  <c r="F42" i="1"/>
  <c r="D37" i="1"/>
  <c r="G38" i="1"/>
  <c r="D41" i="1"/>
  <c r="G42" i="1"/>
  <c r="C41" i="1"/>
  <c r="AC28" i="1"/>
  <c r="AC29" i="1"/>
  <c r="AH28" i="1"/>
  <c r="AH24" i="1"/>
  <c r="AF27" i="1"/>
  <c r="Z31" i="1"/>
  <c r="AA29" i="1"/>
  <c r="AH25" i="1"/>
  <c r="Z26" i="1"/>
  <c r="AC26" i="1"/>
  <c r="AF29" i="1"/>
  <c r="AC32" i="1"/>
  <c r="Z27" i="1"/>
  <c r="AA32" i="1"/>
  <c r="AA24" i="1"/>
  <c r="AF26" i="1"/>
  <c r="AB25" i="1"/>
  <c r="AH27" i="1"/>
  <c r="AE30" i="1"/>
  <c r="Z25" i="1"/>
  <c r="Z29" i="1"/>
  <c r="Z32" i="1"/>
  <c r="AE32" i="1"/>
  <c r="AA27" i="1"/>
  <c r="AG24" i="1"/>
  <c r="AD26" i="1"/>
  <c r="AD25" i="1"/>
  <c r="AC25" i="1"/>
  <c r="AE29" i="1"/>
  <c r="AB30" i="1"/>
  <c r="AF25" i="1"/>
  <c r="AD24" i="1"/>
  <c r="AA30" i="1"/>
  <c r="AF30" i="1"/>
  <c r="AE28" i="1"/>
  <c r="AG31" i="1"/>
  <c r="AA31" i="1"/>
  <c r="AF24" i="1"/>
  <c r="AG28" i="1"/>
  <c r="AE25" i="1"/>
  <c r="AH26" i="1"/>
  <c r="AG26" i="1"/>
  <c r="AD31" i="1"/>
  <c r="AE31" i="1"/>
  <c r="AC24" i="1"/>
  <c r="AH32" i="1"/>
  <c r="Z30" i="1"/>
  <c r="AD28" i="1"/>
  <c r="AD30" i="1"/>
  <c r="AC30" i="1"/>
  <c r="AA26" i="1"/>
  <c r="AB29" i="1"/>
  <c r="AB26" i="1"/>
  <c r="AH30" i="1"/>
  <c r="AD27" i="1"/>
  <c r="AF28" i="1"/>
  <c r="AE24" i="1"/>
  <c r="AC27" i="1"/>
  <c r="AD32" i="1"/>
  <c r="AF31" i="1"/>
  <c r="AB27" i="1"/>
  <c r="AG30" i="1"/>
  <c r="AG32" i="1"/>
  <c r="AG25" i="1"/>
  <c r="AB28" i="1"/>
  <c r="AB32" i="1"/>
  <c r="AB24" i="1"/>
  <c r="AH31" i="1"/>
  <c r="Z24" i="1"/>
  <c r="AG29" i="1"/>
  <c r="Z28" i="1"/>
  <c r="AC31" i="1"/>
  <c r="AE26" i="1"/>
  <c r="AH29" i="1"/>
  <c r="AE27" i="1"/>
  <c r="AB31" i="1"/>
  <c r="AF32" i="1"/>
  <c r="AD29" i="1"/>
  <c r="AA25" i="1"/>
  <c r="AG27" i="1"/>
  <c r="X24" i="1" l="1"/>
  <c r="X25" i="1"/>
  <c r="X32" i="1"/>
  <c r="X31" i="1"/>
  <c r="X30" i="1"/>
  <c r="X29" i="1"/>
  <c r="X28" i="1"/>
  <c r="X27" i="1"/>
  <c r="X26" i="1"/>
  <c r="AJ24" i="1"/>
  <c r="AL29" i="1"/>
  <c r="AJ29" i="1"/>
  <c r="AP28" i="1"/>
  <c r="AL32" i="1"/>
  <c r="AN27" i="1"/>
  <c r="AQ25" i="1"/>
  <c r="AM29" i="1"/>
  <c r="AN25" i="1"/>
  <c r="AR25" i="1"/>
  <c r="AR24" i="1"/>
  <c r="AR27" i="1"/>
  <c r="AP27" i="1"/>
  <c r="AJ26" i="1"/>
  <c r="AR30" i="1"/>
  <c r="AK26" i="1"/>
  <c r="AM32" i="1"/>
  <c r="AJ28" i="1"/>
  <c r="AN31" i="1"/>
  <c r="AO26" i="1"/>
  <c r="AM26" i="1"/>
  <c r="AP24" i="1"/>
  <c r="AO29" i="1"/>
  <c r="AP32" i="1"/>
  <c r="AP29" i="1"/>
  <c r="AP26" i="1"/>
  <c r="AL25" i="1"/>
  <c r="AJ25" i="1"/>
  <c r="AL31" i="1"/>
  <c r="AL28" i="1"/>
  <c r="AJ30" i="1"/>
  <c r="AK32" i="1"/>
  <c r="AM25" i="1"/>
  <c r="AQ27" i="1"/>
  <c r="AQ26" i="1"/>
  <c r="AK25" i="1"/>
  <c r="AJ27" i="1"/>
  <c r="AQ31" i="1"/>
  <c r="AR32" i="1"/>
  <c r="AO28" i="1"/>
  <c r="AR26" i="1"/>
  <c r="AM27" i="1"/>
  <c r="AQ30" i="1"/>
  <c r="AJ31" i="1"/>
  <c r="AM28" i="1"/>
  <c r="AK24" i="1"/>
  <c r="AN30" i="1"/>
  <c r="AO31" i="1"/>
  <c r="AN28" i="1"/>
  <c r="AO25" i="1"/>
  <c r="AO32" i="1"/>
  <c r="AN29" i="1"/>
  <c r="AL26" i="1"/>
  <c r="AN32" i="1"/>
  <c r="AK31" i="1"/>
  <c r="AK29" i="1"/>
  <c r="AR28" i="1"/>
  <c r="AN24" i="1"/>
  <c r="AL24" i="1"/>
  <c r="AR29" i="1"/>
  <c r="AK28" i="1"/>
  <c r="AL30" i="1"/>
  <c r="AN26" i="1"/>
  <c r="AQ28" i="1"/>
  <c r="AL27" i="1"/>
  <c r="AR31" i="1"/>
  <c r="AO27" i="1"/>
  <c r="AO24" i="1"/>
  <c r="AP31" i="1"/>
  <c r="AQ24" i="1"/>
  <c r="AP25" i="1"/>
  <c r="AQ32" i="1"/>
  <c r="AQ29" i="1"/>
  <c r="AJ32" i="1"/>
  <c r="AO30" i="1"/>
  <c r="AM30" i="1"/>
  <c r="AM31" i="1"/>
  <c r="AM24" i="1"/>
  <c r="AK30" i="1"/>
  <c r="AK27" i="1"/>
  <c r="AP30" i="1"/>
  <c r="Z36" i="1" a="1"/>
  <c r="AT36" i="1" l="1" a="1"/>
  <c r="AT36" i="1" s="1"/>
  <c r="AA36" i="1"/>
  <c r="AD37" i="1"/>
  <c r="AG38" i="1"/>
  <c r="AA40" i="1"/>
  <c r="AD41" i="1"/>
  <c r="AG42" i="1"/>
  <c r="AA44" i="1"/>
  <c r="AB36" i="1"/>
  <c r="AE37" i="1"/>
  <c r="AH38" i="1"/>
  <c r="AB40" i="1"/>
  <c r="AE41" i="1"/>
  <c r="AH42" i="1"/>
  <c r="AB44" i="1"/>
  <c r="AD38" i="1"/>
  <c r="AB37" i="1"/>
  <c r="AE42" i="1"/>
  <c r="AF38" i="1"/>
  <c r="AF42" i="1"/>
  <c r="AC36" i="1"/>
  <c r="AF37" i="1"/>
  <c r="Z39" i="1"/>
  <c r="AC40" i="1"/>
  <c r="AF41" i="1"/>
  <c r="Z43" i="1"/>
  <c r="AC44" i="1"/>
  <c r="AE43" i="1"/>
  <c r="AC38" i="1"/>
  <c r="Z41" i="1"/>
  <c r="AF43" i="1"/>
  <c r="AA41" i="1"/>
  <c r="AE38" i="1"/>
  <c r="AH43" i="1"/>
  <c r="AD36" i="1"/>
  <c r="AG37" i="1"/>
  <c r="AA39" i="1"/>
  <c r="AD40" i="1"/>
  <c r="AG41" i="1"/>
  <c r="AA43" i="1"/>
  <c r="AD44" i="1"/>
  <c r="AH37" i="1"/>
  <c r="AB39" i="1"/>
  <c r="AE40" i="1"/>
  <c r="AH41" i="1"/>
  <c r="AB43" i="1"/>
  <c r="AE44" i="1"/>
  <c r="AF36" i="1"/>
  <c r="Z38" i="1"/>
  <c r="AC39" i="1"/>
  <c r="AF40" i="1"/>
  <c r="Z42" i="1"/>
  <c r="AC43" i="1"/>
  <c r="AF44" i="1"/>
  <c r="AG36" i="1"/>
  <c r="AD39" i="1"/>
  <c r="AD43" i="1"/>
  <c r="AH36" i="1"/>
  <c r="AE39" i="1"/>
  <c r="AB42" i="1"/>
  <c r="Z37" i="1"/>
  <c r="AF39" i="1"/>
  <c r="AC42" i="1"/>
  <c r="AH44" i="1"/>
  <c r="AG43" i="1"/>
  <c r="AH39" i="1"/>
  <c r="AC37" i="1"/>
  <c r="Z40" i="1"/>
  <c r="Z44" i="1"/>
  <c r="AE36" i="1"/>
  <c r="AA38" i="1"/>
  <c r="AG40" i="1"/>
  <c r="AA42" i="1"/>
  <c r="AG44" i="1"/>
  <c r="AB38" i="1"/>
  <c r="AH40" i="1"/>
  <c r="AA37" i="1"/>
  <c r="AG39" i="1"/>
  <c r="AD42" i="1"/>
  <c r="AB41" i="1"/>
  <c r="Z36" i="1"/>
  <c r="AC41" i="1"/>
  <c r="AT37" i="1" l="1"/>
  <c r="AT44" i="1"/>
  <c r="AT41" i="1"/>
  <c r="AT38" i="1"/>
  <c r="AT39" i="1"/>
  <c r="AT40" i="1"/>
  <c r="AT42" i="1"/>
  <c r="AT43" i="1"/>
  <c r="L24" i="1" a="1"/>
  <c r="R29" i="1" l="1"/>
  <c r="L28" i="1"/>
  <c r="L32" i="1"/>
  <c r="S28" i="1"/>
  <c r="S30" i="1"/>
  <c r="P25" i="1"/>
  <c r="S25" i="1"/>
  <c r="M30" i="1"/>
  <c r="N30" i="1"/>
  <c r="Q30" i="1"/>
  <c r="M27" i="1"/>
  <c r="P32" i="1"/>
  <c r="N29" i="1"/>
  <c r="O27" i="1"/>
  <c r="M32" i="1"/>
  <c r="O26" i="1"/>
  <c r="T28" i="1"/>
  <c r="N24" i="1"/>
  <c r="M31" i="1"/>
  <c r="Q29" i="1"/>
  <c r="S29" i="1"/>
  <c r="L25" i="1"/>
  <c r="T26" i="1"/>
  <c r="L30" i="1"/>
  <c r="P26" i="1"/>
  <c r="T27" i="1"/>
  <c r="O25" i="1"/>
  <c r="T32" i="1"/>
  <c r="Q26" i="1"/>
  <c r="N32" i="1"/>
  <c r="M28" i="1"/>
  <c r="L31" i="1"/>
  <c r="Q27" i="1"/>
  <c r="N28" i="1"/>
  <c r="M24" i="1"/>
  <c r="P31" i="1"/>
  <c r="P30" i="1"/>
  <c r="O28" i="1"/>
  <c r="S26" i="1"/>
  <c r="P28" i="1"/>
  <c r="T25" i="1"/>
  <c r="L26" i="1"/>
  <c r="Q24" i="1"/>
  <c r="Q31" i="1"/>
  <c r="N31" i="1"/>
  <c r="R32" i="1"/>
  <c r="N27" i="1"/>
  <c r="O24" i="1"/>
  <c r="Q25" i="1"/>
  <c r="M25" i="1"/>
  <c r="O29" i="1"/>
  <c r="L24" i="1"/>
  <c r="N26" i="1"/>
  <c r="N25" i="1"/>
  <c r="T30" i="1"/>
  <c r="M26" i="1"/>
  <c r="S31" i="1"/>
  <c r="S27" i="1"/>
  <c r="R31" i="1"/>
  <c r="R27" i="1"/>
  <c r="O31" i="1"/>
  <c r="O30" i="1"/>
  <c r="T24" i="1"/>
  <c r="S32" i="1"/>
  <c r="M29" i="1"/>
  <c r="R30" i="1"/>
  <c r="R25" i="1"/>
  <c r="T29" i="1"/>
  <c r="L27" i="1"/>
  <c r="T31" i="1"/>
  <c r="R26" i="1"/>
  <c r="Q28" i="1"/>
  <c r="P29" i="1"/>
  <c r="L29" i="1"/>
  <c r="R28" i="1"/>
  <c r="R24" i="1"/>
  <c r="P24" i="1"/>
  <c r="S24" i="1"/>
  <c r="O32" i="1"/>
  <c r="P27" i="1"/>
  <c r="Q32" i="1"/>
  <c r="V24" i="1" l="1" a="1"/>
  <c r="V31" i="1" l="1"/>
  <c r="AV25" i="1" s="1"/>
  <c r="AV31" i="1" s="1"/>
  <c r="V29" i="1"/>
  <c r="AU26" i="1" s="1"/>
  <c r="AU32" i="1" s="1"/>
  <c r="V24" i="1"/>
  <c r="AT24" i="1" s="1"/>
  <c r="AT30" i="1" s="1"/>
  <c r="V27" i="1"/>
  <c r="AU24" i="1" s="1"/>
  <c r="AU30" i="1" s="1"/>
  <c r="V30" i="1"/>
  <c r="AV24" i="1" s="1"/>
  <c r="AV30" i="1" s="1"/>
  <c r="V32" i="1"/>
  <c r="AV26" i="1" s="1"/>
  <c r="AV32" i="1" s="1"/>
  <c r="V26" i="1"/>
  <c r="AT26" i="1" s="1"/>
  <c r="AT32" i="1" s="1"/>
  <c r="V28" i="1"/>
  <c r="AU25" i="1" s="1"/>
  <c r="V25" i="1"/>
  <c r="AT25" i="1" s="1"/>
  <c r="AT31" i="1" s="1"/>
</calcChain>
</file>

<file path=xl/sharedStrings.xml><?xml version="1.0" encoding="utf-8"?>
<sst xmlns="http://schemas.openxmlformats.org/spreadsheetml/2006/main" count="7" uniqueCount="7">
  <si>
    <t>-</t>
  </si>
  <si>
    <t xml:space="preserve">Resultado </t>
  </si>
  <si>
    <t>?</t>
  </si>
  <si>
    <t>3X3</t>
  </si>
  <si>
    <t>Gabarito</t>
  </si>
  <si>
    <t>Inputs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</si>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</sst>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_-;\-* #,##0.00_-;_-* &quot;-&quot;??_-;_-@_-"/>
    <numFmt numFmtId="166" formatCode="_-* #,##0.0_-;\-* #,##0.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Symbol"/>
      <family val="1"/>
      <charset val="2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A3F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/>
      <right style="thin">
        <color indexed="64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 style="medium">
        <color theme="0"/>
      </right>
      <top/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/>
      <top style="thin">
        <color indexed="64"/>
      </top>
      <bottom/>
      <diagonal/>
    </border>
    <border>
      <left/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96">
    <xf numFmtId="0" fontId="0" fillId="0" borderId="0" xfId="0"/>
    <xf numFmtId="0" fontId="7" fillId="10" borderId="0" xfId="0" applyFont="1" applyFill="1" applyAlignment="1">
      <alignment horizontal="right" vertical="center"/>
    </xf>
    <xf numFmtId="2" fontId="3" fillId="11" borderId="1" xfId="0" applyNumberFormat="1" applyFont="1" applyFill="1" applyBorder="1" applyAlignment="1">
      <alignment horizontal="right" vertical="center"/>
    </xf>
    <xf numFmtId="0" fontId="8" fillId="3" borderId="0" xfId="0" applyFont="1" applyFill="1"/>
    <xf numFmtId="0" fontId="9" fillId="3" borderId="0" xfId="0" applyFont="1" applyFill="1"/>
    <xf numFmtId="0" fontId="10" fillId="10" borderId="0" xfId="0" applyFont="1" applyFill="1" applyAlignment="1">
      <alignment horizontal="left"/>
    </xf>
    <xf numFmtId="0" fontId="9" fillId="2" borderId="0" xfId="0" applyFont="1" applyFill="1"/>
    <xf numFmtId="0" fontId="8" fillId="0" borderId="0" xfId="0" applyFont="1"/>
    <xf numFmtId="0" fontId="11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164" fontId="8" fillId="3" borderId="0" xfId="0" applyNumberFormat="1" applyFont="1" applyFill="1"/>
    <xf numFmtId="2" fontId="9" fillId="11" borderId="15" xfId="0" applyNumberFormat="1" applyFont="1" applyFill="1" applyBorder="1" applyAlignment="1">
      <alignment vertical="center"/>
    </xf>
    <xf numFmtId="2" fontId="9" fillId="11" borderId="2" xfId="0" applyNumberFormat="1" applyFont="1" applyFill="1" applyBorder="1" applyAlignment="1">
      <alignment vertical="center"/>
    </xf>
    <xf numFmtId="0" fontId="11" fillId="3" borderId="0" xfId="0" applyFont="1" applyFill="1"/>
    <xf numFmtId="164" fontId="9" fillId="0" borderId="18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2" fontId="9" fillId="3" borderId="0" xfId="0" applyNumberFormat="1" applyFont="1" applyFill="1"/>
    <xf numFmtId="164" fontId="9" fillId="5" borderId="16" xfId="0" applyNumberFormat="1" applyFont="1" applyFill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2" fontId="8" fillId="3" borderId="0" xfId="0" applyNumberFormat="1" applyFont="1" applyFill="1"/>
    <xf numFmtId="2" fontId="8" fillId="3" borderId="0" xfId="0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1" fontId="9" fillId="9" borderId="21" xfId="1" applyNumberFormat="1" applyFont="1" applyFill="1" applyBorder="1" applyAlignment="1">
      <alignment horizontal="center" vertical="center"/>
    </xf>
    <xf numFmtId="9" fontId="9" fillId="0" borderId="13" xfId="1" applyFont="1" applyBorder="1" applyAlignment="1">
      <alignment horizontal="center" vertical="center"/>
    </xf>
    <xf numFmtId="9" fontId="9" fillId="0" borderId="12" xfId="1" applyFont="1" applyBorder="1" applyAlignment="1">
      <alignment horizontal="center" vertical="center"/>
    </xf>
    <xf numFmtId="9" fontId="9" fillId="0" borderId="20" xfId="1" applyFont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0" fontId="14" fillId="4" borderId="8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9" fontId="9" fillId="0" borderId="18" xfId="1" applyFont="1" applyBorder="1" applyAlignment="1">
      <alignment horizontal="center" vertical="center"/>
    </xf>
    <xf numFmtId="9" fontId="9" fillId="0" borderId="6" xfId="1" applyFont="1" applyBorder="1" applyAlignment="1">
      <alignment horizontal="center" vertical="center"/>
    </xf>
    <xf numFmtId="9" fontId="9" fillId="0" borderId="0" xfId="1" applyFont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0" fontId="14" fillId="4" borderId="5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9" fontId="9" fillId="0" borderId="15" xfId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9" fillId="0" borderId="0" xfId="1" applyFont="1" applyBorder="1" applyAlignment="1">
      <alignment horizontal="center" vertical="center"/>
    </xf>
    <xf numFmtId="9" fontId="9" fillId="0" borderId="1" xfId="1" applyFont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/>
    </xf>
    <xf numFmtId="0" fontId="14" fillId="4" borderId="18" xfId="0" applyFont="1" applyFill="1" applyBorder="1" applyAlignment="1">
      <alignment horizontal="center" vertical="center"/>
    </xf>
    <xf numFmtId="9" fontId="9" fillId="0" borderId="21" xfId="1" applyFont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166" fontId="8" fillId="5" borderId="17" xfId="2" applyNumberFormat="1" applyFont="1" applyFill="1" applyBorder="1" applyAlignment="1">
      <alignment horizontal="right" vertical="center"/>
    </xf>
    <xf numFmtId="164" fontId="8" fillId="5" borderId="17" xfId="0" applyNumberFormat="1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/>
    </xf>
    <xf numFmtId="1" fontId="9" fillId="0" borderId="11" xfId="1" applyNumberFormat="1" applyFont="1" applyBorder="1" applyAlignment="1">
      <alignment horizontal="center" vertical="center"/>
    </xf>
    <xf numFmtId="1" fontId="9" fillId="0" borderId="10" xfId="1" applyNumberFormat="1" applyFont="1" applyBorder="1" applyAlignment="1">
      <alignment horizontal="center" vertical="center"/>
    </xf>
    <xf numFmtId="1" fontId="9" fillId="0" borderId="9" xfId="1" applyNumberFormat="1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64" fontId="9" fillId="0" borderId="0" xfId="1" applyNumberFormat="1" applyFont="1" applyBorder="1" applyAlignment="1">
      <alignment horizontal="center" vertical="center"/>
    </xf>
    <xf numFmtId="1" fontId="9" fillId="0" borderId="8" xfId="1" applyNumberFormat="1" applyFont="1" applyBorder="1" applyAlignment="1">
      <alignment horizontal="center" vertical="center"/>
    </xf>
    <xf numFmtId="1" fontId="9" fillId="0" borderId="0" xfId="1" applyNumberFormat="1" applyFont="1" applyBorder="1" applyAlignment="1">
      <alignment horizontal="center" vertical="center"/>
    </xf>
    <xf numFmtId="1" fontId="9" fillId="0" borderId="7" xfId="1" applyNumberFormat="1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9" fillId="0" borderId="5" xfId="1" applyNumberFormat="1" applyFont="1" applyBorder="1" applyAlignment="1">
      <alignment horizontal="center" vertical="center"/>
    </xf>
    <xf numFmtId="1" fontId="9" fillId="0" borderId="4" xfId="1" applyNumberFormat="1" applyFont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1" fontId="9" fillId="0" borderId="18" xfId="1" applyNumberFormat="1" applyFont="1" applyBorder="1" applyAlignment="1">
      <alignment horizontal="center" vertical="center"/>
    </xf>
    <xf numFmtId="1" fontId="9" fillId="0" borderId="6" xfId="1" applyNumberFormat="1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1" fontId="9" fillId="0" borderId="15" xfId="1" applyNumberFormat="1" applyFont="1" applyBorder="1" applyAlignment="1">
      <alignment horizontal="center" vertical="center"/>
    </xf>
    <xf numFmtId="1" fontId="9" fillId="0" borderId="2" xfId="1" applyNumberFormat="1" applyFont="1" applyBorder="1" applyAlignment="1">
      <alignment horizontal="center" vertical="center"/>
    </xf>
    <xf numFmtId="1" fontId="9" fillId="0" borderId="1" xfId="1" applyNumberFormat="1" applyFont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1" fontId="9" fillId="0" borderId="13" xfId="1" applyNumberFormat="1" applyFont="1" applyBorder="1" applyAlignment="1">
      <alignment horizontal="center" vertical="center"/>
    </xf>
    <xf numFmtId="1" fontId="9" fillId="0" borderId="12" xfId="1" applyNumberFormat="1" applyFont="1" applyBorder="1" applyAlignment="1">
      <alignment horizontal="center" vertical="center"/>
    </xf>
    <xf numFmtId="1" fontId="2" fillId="4" borderId="11" xfId="0" applyNumberFormat="1" applyFont="1" applyFill="1" applyBorder="1" applyAlignment="1">
      <alignment horizontal="center" vertical="center"/>
    </xf>
    <xf numFmtId="1" fontId="2" fillId="4" borderId="10" xfId="0" applyNumberFormat="1" applyFont="1" applyFill="1" applyBorder="1" applyAlignment="1">
      <alignment horizontal="center" vertical="center"/>
    </xf>
    <xf numFmtId="1" fontId="2" fillId="4" borderId="9" xfId="0" applyNumberFormat="1" applyFont="1" applyFill="1" applyBorder="1" applyAlignment="1">
      <alignment horizontal="center" vertical="center"/>
    </xf>
    <xf numFmtId="1" fontId="2" fillId="4" borderId="13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" fontId="2" fillId="4" borderId="8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2" fillId="4" borderId="7" xfId="0" applyNumberFormat="1" applyFont="1" applyFill="1" applyBorder="1" applyAlignment="1">
      <alignment horizontal="center" vertical="center"/>
    </xf>
    <xf numFmtId="1" fontId="2" fillId="4" borderId="6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4" borderId="18" xfId="0" applyNumberFormat="1" applyFont="1" applyFill="1" applyBorder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1" fontId="2" fillId="7" borderId="8" xfId="0" applyNumberFormat="1" applyFont="1" applyFill="1" applyBorder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1" fontId="2" fillId="4" borderId="20" xfId="0" applyNumberFormat="1" applyFont="1" applyFill="1" applyBorder="1" applyAlignment="1">
      <alignment horizontal="center" vertical="center"/>
    </xf>
    <xf numFmtId="1" fontId="2" fillId="4" borderId="15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14" fillId="4" borderId="38" xfId="0" applyFont="1" applyFill="1" applyBorder="1" applyAlignment="1">
      <alignment horizontal="center" vertical="center"/>
    </xf>
    <xf numFmtId="0" fontId="14" fillId="4" borderId="39" xfId="0" applyFont="1" applyFill="1" applyBorder="1" applyAlignment="1">
      <alignment horizontal="center" vertical="center"/>
    </xf>
    <xf numFmtId="0" fontId="8" fillId="8" borderId="40" xfId="0" applyFont="1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8" borderId="42" xfId="0" applyFont="1" applyFill="1" applyBorder="1" applyAlignment="1">
      <alignment horizontal="center" vertical="center"/>
    </xf>
    <xf numFmtId="0" fontId="8" fillId="10" borderId="43" xfId="0" applyFont="1" applyFill="1" applyBorder="1" applyAlignment="1">
      <alignment horizontal="center" vertical="center"/>
    </xf>
    <xf numFmtId="166" fontId="8" fillId="5" borderId="41" xfId="2" applyNumberFormat="1" applyFont="1" applyFill="1" applyBorder="1" applyAlignment="1">
      <alignment horizontal="right" vertical="center"/>
    </xf>
    <xf numFmtId="0" fontId="8" fillId="10" borderId="42" xfId="0" applyFont="1" applyFill="1" applyBorder="1" applyAlignment="1">
      <alignment horizontal="center" vertical="center"/>
    </xf>
    <xf numFmtId="0" fontId="8" fillId="8" borderId="43" xfId="0" applyFont="1" applyFill="1" applyBorder="1" applyAlignment="1">
      <alignment horizontal="center" vertical="center"/>
    </xf>
    <xf numFmtId="0" fontId="8" fillId="8" borderId="44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/>
    </xf>
    <xf numFmtId="0" fontId="9" fillId="10" borderId="24" xfId="0" applyFont="1" applyFill="1" applyBorder="1" applyAlignment="1">
      <alignment horizontal="center"/>
    </xf>
    <xf numFmtId="0" fontId="9" fillId="8" borderId="27" xfId="0" applyFont="1" applyFill="1" applyBorder="1" applyAlignment="1">
      <alignment horizontal="center"/>
    </xf>
    <xf numFmtId="0" fontId="9" fillId="10" borderId="28" xfId="0" applyFont="1" applyFill="1" applyBorder="1" applyAlignment="1">
      <alignment horizontal="center"/>
    </xf>
    <xf numFmtId="0" fontId="9" fillId="10" borderId="29" xfId="0" applyFont="1" applyFill="1" applyBorder="1" applyAlignment="1">
      <alignment horizontal="center"/>
    </xf>
    <xf numFmtId="0" fontId="9" fillId="8" borderId="35" xfId="0" applyFont="1" applyFill="1" applyBorder="1" applyAlignment="1">
      <alignment horizontal="center"/>
    </xf>
    <xf numFmtId="0" fontId="9" fillId="10" borderId="36" xfId="0" applyFont="1" applyFill="1" applyBorder="1" applyAlignment="1">
      <alignment horizontal="center"/>
    </xf>
    <xf numFmtId="0" fontId="9" fillId="8" borderId="39" xfId="0" applyFont="1" applyFill="1" applyBorder="1" applyAlignment="1">
      <alignment horizontal="center"/>
    </xf>
    <xf numFmtId="0" fontId="12" fillId="5" borderId="22" xfId="0" applyFont="1" applyFill="1" applyBorder="1" applyAlignment="1">
      <alignment horizontal="center" vertical="center"/>
    </xf>
    <xf numFmtId="2" fontId="9" fillId="11" borderId="18" xfId="0" applyNumberFormat="1" applyFont="1" applyFill="1" applyBorder="1" applyAlignment="1">
      <alignment vertical="center"/>
    </xf>
    <xf numFmtId="2" fontId="9" fillId="11" borderId="0" xfId="0" applyNumberFormat="1" applyFont="1" applyFill="1" applyAlignment="1">
      <alignment vertical="center"/>
    </xf>
    <xf numFmtId="2" fontId="3" fillId="11" borderId="6" xfId="0" applyNumberFormat="1" applyFont="1" applyFill="1" applyBorder="1" applyAlignment="1">
      <alignment horizontal="right" vertical="center"/>
    </xf>
    <xf numFmtId="1" fontId="8" fillId="0" borderId="20" xfId="0" applyNumberFormat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/>
    </xf>
    <xf numFmtId="1" fontId="8" fillId="0" borderId="12" xfId="0" applyNumberFormat="1" applyFont="1" applyBorder="1" applyAlignment="1">
      <alignment horizontal="center" vertical="center"/>
    </xf>
    <xf numFmtId="1" fontId="8" fillId="0" borderId="18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15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64" fontId="9" fillId="0" borderId="45" xfId="1" applyNumberFormat="1" applyFont="1" applyBorder="1" applyAlignment="1">
      <alignment horizontal="center" vertical="center"/>
    </xf>
    <xf numFmtId="164" fontId="9" fillId="0" borderId="46" xfId="1" applyNumberFormat="1" applyFont="1" applyBorder="1" applyAlignment="1">
      <alignment horizontal="center" vertical="center"/>
    </xf>
    <xf numFmtId="164" fontId="9" fillId="0" borderId="47" xfId="1" applyNumberFormat="1" applyFont="1" applyBorder="1" applyAlignment="1">
      <alignment horizontal="center" vertical="center"/>
    </xf>
    <xf numFmtId="164" fontId="9" fillId="0" borderId="48" xfId="1" applyNumberFormat="1" applyFont="1" applyBorder="1" applyAlignment="1">
      <alignment horizontal="center" vertical="center"/>
    </xf>
    <xf numFmtId="164" fontId="9" fillId="0" borderId="49" xfId="1" applyNumberFormat="1" applyFont="1" applyBorder="1" applyAlignment="1">
      <alignment horizontal="center" vertical="center"/>
    </xf>
    <xf numFmtId="164" fontId="9" fillId="0" borderId="23" xfId="1" applyNumberFormat="1" applyFont="1" applyBorder="1" applyAlignment="1">
      <alignment horizontal="center" vertical="center"/>
    </xf>
    <xf numFmtId="164" fontId="9" fillId="0" borderId="24" xfId="1" applyNumberFormat="1" applyFont="1" applyBorder="1" applyAlignment="1">
      <alignment horizontal="center" vertical="center"/>
    </xf>
    <xf numFmtId="164" fontId="9" fillId="0" borderId="27" xfId="1" applyNumberFormat="1" applyFont="1" applyBorder="1" applyAlignment="1">
      <alignment horizontal="center" vertical="center"/>
    </xf>
    <xf numFmtId="164" fontId="9" fillId="0" borderId="28" xfId="1" applyNumberFormat="1" applyFont="1" applyBorder="1" applyAlignment="1">
      <alignment horizontal="center" vertical="center"/>
    </xf>
    <xf numFmtId="164" fontId="9" fillId="0" borderId="29" xfId="1" applyNumberFormat="1" applyFont="1" applyBorder="1" applyAlignment="1">
      <alignment horizontal="center" vertical="center"/>
    </xf>
    <xf numFmtId="164" fontId="9" fillId="0" borderId="35" xfId="1" applyNumberFormat="1" applyFont="1" applyBorder="1" applyAlignment="1">
      <alignment horizontal="center" vertical="center"/>
    </xf>
    <xf numFmtId="164" fontId="9" fillId="0" borderId="36" xfId="1" applyNumberFormat="1" applyFont="1" applyBorder="1" applyAlignment="1">
      <alignment horizontal="center" vertical="center"/>
    </xf>
    <xf numFmtId="164" fontId="9" fillId="0" borderId="39" xfId="1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3">
    <cellStyle name="Comma 2" xfId="2" xr:uid="{79847455-DC7D-47BD-B5E9-F4027179EC1F}"/>
    <cellStyle name="Normal" xfId="0" builtinId="0"/>
    <cellStyle name="Percent" xfId="1" builtinId="5"/>
  </cellStyles>
  <dxfs count="4"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74085</xdr:colOff>
      <xdr:row>4</xdr:row>
      <xdr:rowOff>116418</xdr:rowOff>
    </xdr:from>
    <xdr:to>
      <xdr:col>24</xdr:col>
      <xdr:colOff>52918</xdr:colOff>
      <xdr:row>6</xdr:row>
      <xdr:rowOff>139701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2C77FC80-78BC-AA1A-1BD0-91803502DE09}"/>
            </a:ext>
          </a:extLst>
        </xdr:cNvPr>
        <xdr:cNvGrpSpPr/>
      </xdr:nvGrpSpPr>
      <xdr:grpSpPr>
        <a:xfrm>
          <a:off x="3683002" y="984251"/>
          <a:ext cx="3989916" cy="414867"/>
          <a:chOff x="3735918" y="3111499"/>
          <a:chExt cx="3989916" cy="414867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31EB774-A7B3-48C9-B24C-5853BE71C425}"/>
                  </a:ext>
                </a:extLst>
              </xdr:cNvPr>
              <xdr:cNvSpPr txBox="1"/>
            </xdr:nvSpPr>
            <xdr:spPr>
              <a:xfrm>
                <a:off x="3735918" y="3111499"/>
                <a:ext cx="910166" cy="34289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p>
                      <m:sSupPr>
                        <m:ctrlP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p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</m:oMath>
                </a14:m>
                <a:r>
                  <a:rPr lang="pt-BR" sz="2500" b="0"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4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31EB774-A7B3-48C9-B24C-5853BE71C425}"/>
                  </a:ext>
                </a:extLst>
              </xdr:cNvPr>
              <xdr:cNvSpPr txBox="1"/>
            </xdr:nvSpPr>
            <xdr:spPr>
              <a:xfrm>
                <a:off x="3735918" y="3111499"/>
                <a:ext cx="910166" cy="34289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𝑍^(−1)</a:t>
                </a:r>
                <a:r>
                  <a:rPr lang="pt-BR" sz="2500" b="0"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DA0E5C83-BC60-4D06-81CE-797B2CA5EE88}"/>
                  </a:ext>
                </a:extLst>
              </xdr:cNvPr>
              <xdr:cNvSpPr txBox="1"/>
            </xdr:nvSpPr>
            <xdr:spPr>
              <a:xfrm>
                <a:off x="6625166" y="3153835"/>
                <a:ext cx="560917" cy="372531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0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</m:bar>
                    </m:oMath>
                  </m:oMathPara>
                </a14:m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5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DA0E5C83-BC60-4D06-81CE-797B2CA5EE88}"/>
                  </a:ext>
                </a:extLst>
              </xdr:cNvPr>
              <xdr:cNvSpPr txBox="1"/>
            </xdr:nvSpPr>
            <xdr:spPr>
              <a:xfrm>
                <a:off x="6625166" y="3153835"/>
                <a:ext cx="560917" cy="372531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ℎ</a:t>
                </a:r>
                <a:endParaRPr lang="pt-BR" sz="2500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8361CB8-CFDA-4E16-BA3F-C86E16584B7C}"/>
                  </a:ext>
                </a:extLst>
              </xdr:cNvPr>
              <xdr:cNvSpPr txBox="1"/>
            </xdr:nvSpPr>
            <xdr:spPr>
              <a:xfrm>
                <a:off x="7101418" y="3164417"/>
                <a:ext cx="624416" cy="35030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bar>
                        <m:barPr>
                          <m:ctrlPr>
                            <a:rPr lang="pt-BR" sz="2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lang="pt-BR" sz="2500" b="0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k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6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8361CB8-CFDA-4E16-BA3F-C86E16584B7C}"/>
                  </a:ext>
                </a:extLst>
              </xdr:cNvPr>
              <xdr:cNvSpPr txBox="1"/>
            </xdr:nvSpPr>
            <xdr:spPr>
              <a:xfrm>
                <a:off x="7101418" y="3164417"/>
                <a:ext cx="624416" cy="35030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=▁k</a:t>
                </a:r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0</xdr:col>
      <xdr:colOff>258233</xdr:colOff>
      <xdr:row>20</xdr:row>
      <xdr:rowOff>59265</xdr:rowOff>
    </xdr:from>
    <xdr:to>
      <xdr:col>3</xdr:col>
      <xdr:colOff>21166</xdr:colOff>
      <xdr:row>22</xdr:row>
      <xdr:rowOff>41149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F59CD39-2A5F-484C-96F1-2A90CC6A0F95}"/>
                </a:ext>
              </a:extLst>
            </xdr:cNvPr>
            <xdr:cNvSpPr txBox="1"/>
          </xdr:nvSpPr>
          <xdr:spPr>
            <a:xfrm>
              <a:off x="258233" y="4218515"/>
              <a:ext cx="747183" cy="278217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5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C</m:t>
                    </m:r>
                    <m:d>
                      <m:dPr>
                        <m:ctrlPr>
                          <a:rPr lang="ar-AE" sz="250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lang="ar-AE" sz="250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pt-BR" sz="25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e>
                        </m:bar>
                      </m:e>
                    </m:d>
                    <m:r>
                      <a:rPr lang="ar-AE" sz="250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2500">
                <a:solidFill>
                  <a:srgbClr val="0000FF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F59CD39-2A5F-484C-96F1-2A90CC6A0F95}"/>
                </a:ext>
              </a:extLst>
            </xdr:cNvPr>
            <xdr:cNvSpPr txBox="1"/>
          </xdr:nvSpPr>
          <xdr:spPr>
            <a:xfrm>
              <a:off x="258233" y="4218515"/>
              <a:ext cx="747183" cy="278217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(▁</a:t>
              </a: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GB" sz="2500">
                <a:solidFill>
                  <a:srgbClr val="0000FF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41</xdr:col>
      <xdr:colOff>42335</xdr:colOff>
      <xdr:row>32</xdr:row>
      <xdr:rowOff>105836</xdr:rowOff>
    </xdr:from>
    <xdr:to>
      <xdr:col>46</xdr:col>
      <xdr:colOff>275167</xdr:colOff>
      <xdr:row>34</xdr:row>
      <xdr:rowOff>158751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70722D8-2A8F-4F23-B9FD-658506D7A558}"/>
                </a:ext>
              </a:extLst>
            </xdr:cNvPr>
            <xdr:cNvSpPr txBox="1"/>
          </xdr:nvSpPr>
          <xdr:spPr>
            <a:xfrm>
              <a:off x="13504335" y="6508753"/>
              <a:ext cx="2169582" cy="433915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𝑪</m:t>
                    </m:r>
                    <m:d>
                      <m:d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bar>
                          <m:barPr>
                            <m:ctrlPr>
                              <a:rPr kumimoji="0" lang="pt-BR" sz="22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kumimoji="0" lang="pt-BR" sz="22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𝒉</m:t>
                            </m:r>
                          </m:e>
                        </m:bar>
                      </m:e>
                    </m:d>
                    <m:r>
                      <a:rPr kumimoji="0" lang="pt-BR" sz="2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2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𝐤</m:t>
                        </m:r>
                      </m:e>
                    </m:bar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 </m:t>
                    </m:r>
                    <m:bar>
                      <m:bar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𝒉</m:t>
                        </m:r>
                      </m:e>
                    </m:bar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kumimoji="0" lang="en-GB" sz="2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70722D8-2A8F-4F23-B9FD-658506D7A558}"/>
                </a:ext>
              </a:extLst>
            </xdr:cNvPr>
            <xdr:cNvSpPr txBox="1"/>
          </xdr:nvSpPr>
          <xdr:spPr>
            <a:xfrm>
              <a:off x="13504335" y="6508753"/>
              <a:ext cx="2169582" cy="433915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𝑪(▁𝒉)</a:t>
              </a: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▁𝐤</a:t>
              </a: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▁𝒉  </a:t>
              </a:r>
              <a:endParaRPr kumimoji="0" lang="en-GB" sz="2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10</xdr:col>
      <xdr:colOff>275165</xdr:colOff>
      <xdr:row>15</xdr:row>
      <xdr:rowOff>137581</xdr:rowOff>
    </xdr:from>
    <xdr:to>
      <xdr:col>24</xdr:col>
      <xdr:colOff>62443</xdr:colOff>
      <xdr:row>19</xdr:row>
      <xdr:rowOff>29662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ADE2D25-7268-F3DC-2DF7-9334959DA139}"/>
            </a:ext>
          </a:extLst>
        </xdr:cNvPr>
        <xdr:cNvGrpSpPr/>
      </xdr:nvGrpSpPr>
      <xdr:grpSpPr>
        <a:xfrm>
          <a:off x="3555998" y="3206748"/>
          <a:ext cx="4126445" cy="537664"/>
          <a:chOff x="3587748" y="3407835"/>
          <a:chExt cx="4126445" cy="564088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F1AAA973-0326-4C84-9035-31BB6497BA59}"/>
                  </a:ext>
                </a:extLst>
              </xdr:cNvPr>
              <xdr:cNvSpPr txBox="1"/>
            </xdr:nvSpPr>
            <xdr:spPr>
              <a:xfrm>
                <a:off x="3587748" y="3407835"/>
                <a:ext cx="1121834" cy="56408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p>
                      <m:sSup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kumimoji="0" lang="en-US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</m:t>
                        </m:r>
                        <m:d>
                          <m:dPr>
                            <m:ctrlPr>
                              <a:rPr kumimoji="0" lang="ar-AE" sz="25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bar>
                              <m:barPr>
                                <m:ctrlPr>
                                  <a:rPr kumimoji="0" lang="ar-AE" sz="25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0000FF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barPr>
                              <m:e>
                                <m:r>
                                  <a:rPr kumimoji="0" lang="pt-BR" sz="25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0000FF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h</m:t>
                                </m:r>
                              </m:e>
                            </m:bar>
                          </m:e>
                        </m:d>
                      </m:e>
                      <m:sup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</m:oMath>
                </a14:m>
                <a:r>
                  <a:rPr lang="pt-BR" sz="2500" b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9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F1AAA973-0326-4C84-9035-31BB6497BA59}"/>
                  </a:ext>
                </a:extLst>
              </xdr:cNvPr>
              <xdr:cNvSpPr txBox="1"/>
            </xdr:nvSpPr>
            <xdr:spPr>
              <a:xfrm>
                <a:off x="3587748" y="3407835"/>
                <a:ext cx="1121834" cy="56408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〖</a:t>
                </a:r>
                <a:r>
                  <a:rPr kumimoji="0" lang="en-US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C</a:t>
                </a:r>
                <a:r>
                  <a:rPr kumimoji="0" lang="ar-AE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(▁</a:t>
                </a:r>
                <a:r>
                  <a:rPr kumimoji="0" lang="pt-BR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ℎ)</a:t>
                </a:r>
                <a:r>
                  <a:rPr kumimoji="0" lang="pt-BR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+mn-ea"/>
                    <a:cs typeface="+mn-cs"/>
                  </a:rPr>
                  <a:t>〗^(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−1)</a:t>
                </a:r>
                <a:r>
                  <a:rPr lang="pt-BR" sz="2500" b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8B0C0DFE-7EC7-44E6-BDDB-F509B071B125}"/>
                  </a:ext>
                </a:extLst>
              </xdr:cNvPr>
              <xdr:cNvSpPr txBox="1"/>
            </xdr:nvSpPr>
            <xdr:spPr>
              <a:xfrm>
                <a:off x="6613525" y="3480893"/>
                <a:ext cx="560917" cy="48211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0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8B0C0DFE-7EC7-44E6-BDDB-F509B071B125}"/>
                  </a:ext>
                </a:extLst>
              </xdr:cNvPr>
              <xdr:cNvSpPr txBox="1"/>
            </xdr:nvSpPr>
            <xdr:spPr>
              <a:xfrm>
                <a:off x="6613525" y="3480893"/>
                <a:ext cx="560917" cy="48211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▁ℎ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1439EAE7-65BE-4BAF-8E57-328CF376B609}"/>
                  </a:ext>
                </a:extLst>
              </xdr:cNvPr>
              <xdr:cNvSpPr txBox="1"/>
            </xdr:nvSpPr>
            <xdr:spPr>
              <a:xfrm>
                <a:off x="7089777" y="3491476"/>
                <a:ext cx="624416" cy="46461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bar>
                        <m:barPr>
                          <m:ctrlPr>
                            <a:rPr lang="pt-BR" sz="2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lang="pt-BR" sz="2500" b="0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k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1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1439EAE7-65BE-4BAF-8E57-328CF376B609}"/>
                  </a:ext>
                </a:extLst>
              </xdr:cNvPr>
              <xdr:cNvSpPr txBox="1"/>
            </xdr:nvSpPr>
            <xdr:spPr>
              <a:xfrm>
                <a:off x="7089777" y="3491476"/>
                <a:ext cx="624416" cy="46461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=▁k</a:t>
                </a:r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29</xdr:col>
      <xdr:colOff>317502</xdr:colOff>
      <xdr:row>13</xdr:row>
      <xdr:rowOff>2</xdr:rowOff>
    </xdr:from>
    <xdr:to>
      <xdr:col>37</xdr:col>
      <xdr:colOff>158750</xdr:colOff>
      <xdr:row>15</xdr:row>
      <xdr:rowOff>55035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BD5B2B6-F5FF-4787-984B-42160F7F943E}"/>
                </a:ext>
              </a:extLst>
            </xdr:cNvPr>
            <xdr:cNvSpPr txBox="1"/>
          </xdr:nvSpPr>
          <xdr:spPr>
            <a:xfrm>
              <a:off x="9736669" y="2667002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ar-AE" sz="2500" i="1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lang="ar-AE" sz="250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2500" b="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e>
                  </m:d>
                </m:oMath>
              </a14:m>
              <a:r>
                <a:rPr lang="ar-AE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ar-AE" sz="25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250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C</m:t>
                  </m:r>
                  <m:d>
                    <m:dPr>
                      <m:ctrlPr>
                        <a:rPr lang="ar-AE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BR" sz="25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k</m:t>
                      </m:r>
                    </m:e>
                  </m:d>
                  <m:r>
                    <a:rPr lang="ar-AE" sz="250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ar-AE" sz="2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A</m:t>
                      </m:r>
                    </m:e>
                    <m:sup>
                      <m:r>
                        <m:rPr>
                          <m:sty m:val="p"/>
                        </m:rPr>
                        <a:rPr lang="en-US" sz="25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t</m:t>
                      </m:r>
                    </m:sup>
                  </m:sSup>
                </m:oMath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CBD5B2B6-F5FF-4787-984B-42160F7F943E}"/>
                </a:ext>
              </a:extLst>
            </xdr:cNvPr>
            <xdr:cNvSpPr txBox="1"/>
          </xdr:nvSpPr>
          <xdr:spPr>
            <a:xfrm>
              <a:off x="9736669" y="2667002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𝐶(</a:t>
              </a: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k)</a:t>
              </a:r>
              <a:r>
                <a:rPr lang="ar-AE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13</xdr:col>
      <xdr:colOff>42333</xdr:colOff>
      <xdr:row>39</xdr:row>
      <xdr:rowOff>95252</xdr:rowOff>
    </xdr:from>
    <xdr:to>
      <xdr:col>23</xdr:col>
      <xdr:colOff>105834</xdr:colOff>
      <xdr:row>43</xdr:row>
      <xdr:rowOff>63499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55CF48E-CD30-47D4-A1B9-57A140C19896}"/>
                </a:ext>
              </a:extLst>
            </xdr:cNvPr>
            <xdr:cNvSpPr txBox="1"/>
          </xdr:nvSpPr>
          <xdr:spPr>
            <a:xfrm>
              <a:off x="4307416" y="7630585"/>
              <a:ext cx="3122085" cy="51858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𝐂</m:t>
                    </m:r>
                    <m:d>
                      <m:d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kumimoji="0" lang="pt-BR" sz="25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kumimoji="0" lang="pt-BR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𝐤</m:t>
                            </m:r>
                          </m:e>
                        </m:bar>
                      </m:e>
                    </m:d>
                    <m:r>
                      <a:rPr kumimoji="0" lang="ar-AE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𝐀</m:t>
                        </m:r>
                      </m:e>
                      <m:sup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𝐭</m:t>
                        </m:r>
                      </m:sup>
                    </m:sSup>
                    <m:r>
                      <a:rPr kumimoji="0" lang="pt-BR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𝐤</m:t>
                        </m:r>
                      </m:e>
                    </m:ba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bar>
                      <m:barPr>
                        <m:ctrlP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𝒉</m:t>
                        </m:r>
                      </m:e>
                    </m:ba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</m:t>
                    </m:r>
                  </m:oMath>
                </m:oMathPara>
              </a14:m>
              <a:endParaRPr lang="pt-BR" sz="2500" b="1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55CF48E-CD30-47D4-A1B9-57A140C19896}"/>
                </a:ext>
              </a:extLst>
            </xdr:cNvPr>
            <xdr:cNvSpPr txBox="1"/>
          </xdr:nvSpPr>
          <xdr:spPr>
            <a:xfrm>
              <a:off x="4307416" y="7630585"/>
              <a:ext cx="3122085" cy="51858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"A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𝐂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▁𝐤)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▁𝐤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▁𝒉   </a:t>
              </a:r>
              <a:endParaRPr lang="pt-BR" sz="2500" b="1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48</xdr:col>
      <xdr:colOff>296336</xdr:colOff>
      <xdr:row>27</xdr:row>
      <xdr:rowOff>57042</xdr:rowOff>
    </xdr:from>
    <xdr:to>
      <xdr:col>49</xdr:col>
      <xdr:colOff>328084</xdr:colOff>
      <xdr:row>29</xdr:row>
      <xdr:rowOff>110064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3810B84D-67D5-4275-A3F5-FBD5FA94167F}"/>
            </a:ext>
          </a:extLst>
        </xdr:cNvPr>
        <xdr:cNvGrpSpPr>
          <a:grpSpLocks noChangeAspect="1"/>
        </xdr:cNvGrpSpPr>
      </xdr:nvGrpSpPr>
      <xdr:grpSpPr>
        <a:xfrm>
          <a:off x="16319503" y="5189959"/>
          <a:ext cx="423331" cy="444605"/>
          <a:chOff x="17240323" y="5979583"/>
          <a:chExt cx="296261" cy="311149"/>
        </a:xfrm>
      </xdr:grpSpPr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2B8C3E87-2F66-30A3-611F-6E3D6DFAF4D5}"/>
              </a:ext>
            </a:extLst>
          </xdr:cNvPr>
          <xdr:cNvCxnSpPr/>
        </xdr:nvCxnSpPr>
        <xdr:spPr>
          <a:xfrm>
            <a:off x="17240323" y="6138333"/>
            <a:ext cx="95250" cy="148167"/>
          </a:xfrm>
          <a:prstGeom prst="line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D4D725C3-7A9E-9BBD-832F-64133CA572D7}"/>
              </a:ext>
            </a:extLst>
          </xdr:cNvPr>
          <xdr:cNvCxnSpPr/>
        </xdr:nvCxnSpPr>
        <xdr:spPr>
          <a:xfrm flipH="1">
            <a:off x="17329151" y="5979583"/>
            <a:ext cx="207433" cy="311149"/>
          </a:xfrm>
          <a:prstGeom prst="line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10586</xdr:colOff>
      <xdr:row>4</xdr:row>
      <xdr:rowOff>63502</xdr:rowOff>
    </xdr:from>
    <xdr:to>
      <xdr:col>2</xdr:col>
      <xdr:colOff>264584</xdr:colOff>
      <xdr:row>7</xdr:row>
      <xdr:rowOff>190498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8D20570-8599-4642-A2F5-030F1484491B}"/>
                </a:ext>
              </a:extLst>
            </xdr:cNvPr>
            <xdr:cNvSpPr txBox="1"/>
          </xdr:nvSpPr>
          <xdr:spPr>
            <a:xfrm>
              <a:off x="338669" y="931335"/>
              <a:ext cx="582082" cy="71966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5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</m:oMath>
                </m:oMathPara>
              </a14:m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2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78D20570-8599-4642-A2F5-030F1484491B}"/>
                </a:ext>
              </a:extLst>
            </xdr:cNvPr>
            <xdr:cNvSpPr txBox="1"/>
          </xdr:nvSpPr>
          <xdr:spPr>
            <a:xfrm>
              <a:off x="338669" y="931335"/>
              <a:ext cx="582082" cy="71966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30</xdr:col>
      <xdr:colOff>42334</xdr:colOff>
      <xdr:row>3</xdr:row>
      <xdr:rowOff>74083</xdr:rowOff>
    </xdr:from>
    <xdr:to>
      <xdr:col>36</xdr:col>
      <xdr:colOff>296335</xdr:colOff>
      <xdr:row>6</xdr:row>
      <xdr:rowOff>139337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D1B533F-2E8E-4138-88C3-145436EA5409}"/>
                </a:ext>
              </a:extLst>
            </xdr:cNvPr>
            <xdr:cNvSpPr txBox="1"/>
          </xdr:nvSpPr>
          <xdr:spPr>
            <a:xfrm>
              <a:off x="9821334" y="666750"/>
              <a:ext cx="2286001" cy="73200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BR" sz="35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 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</m:t>
                        </m:r>
                      </m:e>
                    </m:ba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𝑿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𝒂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</m:oMath>
                </m:oMathPara>
              </a14:m>
              <a:endParaRPr lang="pt-BR" sz="35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D1B533F-2E8E-4138-88C3-145436EA5409}"/>
                </a:ext>
              </a:extLst>
            </xdr:cNvPr>
            <xdr:cNvSpPr txBox="1"/>
          </xdr:nvSpPr>
          <xdr:spPr>
            <a:xfrm>
              <a:off x="9821334" y="666750"/>
              <a:ext cx="2286001" cy="73200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35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▁𝒃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=𝑿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 𝒂  </a:t>
              </a:r>
              <a:endParaRPr lang="pt-BR" sz="35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237068</xdr:colOff>
      <xdr:row>16</xdr:row>
      <xdr:rowOff>78319</xdr:rowOff>
    </xdr:from>
    <xdr:to>
      <xdr:col>37</xdr:col>
      <xdr:colOff>148165</xdr:colOff>
      <xdr:row>23</xdr:row>
      <xdr:rowOff>4231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C1A7EA83-5768-E4E9-B1D4-7734DC0BFD80}"/>
            </a:ext>
          </a:extLst>
        </xdr:cNvPr>
        <xdr:cNvGrpSpPr/>
      </xdr:nvGrpSpPr>
      <xdr:grpSpPr>
        <a:xfrm>
          <a:off x="237068" y="3348569"/>
          <a:ext cx="12145430" cy="1015995"/>
          <a:chOff x="215901" y="4216402"/>
          <a:chExt cx="12145430" cy="1312329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2B43398-D03A-435F-B1B3-A255B8584D54}"/>
                  </a:ext>
                </a:extLst>
              </xdr:cNvPr>
              <xdr:cNvSpPr txBox="1"/>
            </xdr:nvSpPr>
            <xdr:spPr>
              <a:xfrm>
                <a:off x="7916335" y="5101168"/>
                <a:ext cx="592665" cy="365002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ar-AE" sz="250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lang="en-US" sz="25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A</m:t>
                          </m:r>
                        </m:e>
                        <m:sup>
                          <m:r>
                            <m:rPr>
                              <m:sty m:val="p"/>
                            </m:rPr>
                            <a:rPr lang="en-US" sz="25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t</m:t>
                          </m:r>
                        </m:sup>
                      </m:sSup>
                    </m:oMath>
                  </m:oMathPara>
                </a14:m>
                <a:endParaRPr lang="en-GB" sz="25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3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2B43398-D03A-435F-B1B3-A255B8584D54}"/>
                  </a:ext>
                </a:extLst>
              </xdr:cNvPr>
              <xdr:cNvSpPr txBox="1"/>
            </xdr:nvSpPr>
            <xdr:spPr>
              <a:xfrm>
                <a:off x="7916335" y="5101168"/>
                <a:ext cx="592665" cy="365002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:r>
                  <a:rPr lang="en-US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A</a:t>
                </a:r>
                <a:r>
                  <a:rPr lang="ar-AE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^</a:t>
                </a:r>
                <a:r>
                  <a:rPr lang="en-US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t</a:t>
                </a:r>
                <a:endParaRPr lang="en-GB" sz="25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74E30374-7808-0A16-A2B2-FA6C50A9599E}"/>
              </a:ext>
            </a:extLst>
          </xdr:cNvPr>
          <xdr:cNvGrpSpPr/>
        </xdr:nvGrpSpPr>
        <xdr:grpSpPr>
          <a:xfrm>
            <a:off x="3573994" y="4894439"/>
            <a:ext cx="4155016" cy="579876"/>
            <a:chOff x="3563411" y="3973689"/>
            <a:chExt cx="4155016" cy="579876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2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98571A4D-51FB-44C5-B8F5-547EB494504F}"/>
                    </a:ext>
                  </a:extLst>
                </xdr:cNvPr>
                <xdr:cNvSpPr txBox="1"/>
              </xdr:nvSpPr>
              <xdr:spPr>
                <a:xfrm>
                  <a:off x="7094011" y="3973689"/>
                  <a:ext cx="624416" cy="54962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bar>
                          <m:barPr>
                            <m:ctrlPr>
                              <a:rPr lang="pt-BR" sz="25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k</m:t>
                            </m:r>
                          </m:e>
                        </m:bar>
                      </m:oMath>
                    </m:oMathPara>
                  </a14:m>
                  <a:endParaRPr lang="pt-BR" sz="2500">
                    <a:solidFill>
                      <a:srgbClr val="FF0000"/>
                    </a:solidFill>
                    <a:effectLst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>
                    <a:effectLst/>
                  </a:endParaRPr>
                </a:p>
              </xdr:txBody>
            </xdr:sp>
          </mc:Choice>
          <mc:Fallback xmlns="">
            <xdr:sp macro="" textlink="">
              <xdr:nvSpPr>
                <xdr:cNvPr id="12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98571A4D-51FB-44C5-B8F5-547EB494504F}"/>
                    </a:ext>
                  </a:extLst>
                </xdr:cNvPr>
                <xdr:cNvSpPr txBox="1"/>
              </xdr:nvSpPr>
              <xdr:spPr>
                <a:xfrm>
                  <a:off x="7094011" y="3973689"/>
                  <a:ext cx="624416" cy="54962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2500" b="0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▁k</a:t>
                  </a:r>
                  <a:endParaRPr lang="pt-BR" sz="2500">
                    <a:solidFill>
                      <a:srgbClr val="FF0000"/>
                    </a:solidFill>
                    <a:effectLst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>
                    <a:effectLst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3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66BD0D85-2779-429B-9712-A95AD538FE5C}"/>
                    </a:ext>
                  </a:extLst>
                </xdr:cNvPr>
                <xdr:cNvSpPr txBox="1"/>
              </xdr:nvSpPr>
              <xdr:spPr>
                <a:xfrm>
                  <a:off x="3563411" y="4014701"/>
                  <a:ext cx="923924" cy="53886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 xmlns:m="http://schemas.openxmlformats.org/officeDocument/2006/math">
                      <m:r>
                        <a:rPr lang="pt-BR" sz="2500" b="1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𝑪</m:t>
                      </m:r>
                      <m:r>
                        <a:rPr lang="pt-BR" sz="2500" b="1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bar>
                        <m:barPr>
                          <m:ctrlPr>
                            <a:rPr lang="pt-BR" sz="2500" b="1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1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𝐤</m:t>
                          </m:r>
                        </m:e>
                      </m:bar>
                    </m:oMath>
                  </a14:m>
                  <a:r>
                    <a:rPr lang="pt-BR" sz="2500" b="1">
                      <a:solidFill>
                        <a:srgbClr val="FF0000"/>
                      </a:solidFill>
                      <a:effectLst/>
                    </a:rPr>
                    <a:t>)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 b="1">
                    <a:effectLst/>
                  </a:endParaRPr>
                </a:p>
              </xdr:txBody>
            </xdr:sp>
          </mc:Choice>
          <mc:Fallback xmlns="">
            <xdr:sp macro="" textlink="">
              <xdr:nvSpPr>
                <xdr:cNvPr id="13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66BD0D85-2779-429B-9712-A95AD538FE5C}"/>
                    </a:ext>
                  </a:extLst>
                </xdr:cNvPr>
                <xdr:cNvSpPr txBox="1"/>
              </xdr:nvSpPr>
              <xdr:spPr>
                <a:xfrm>
                  <a:off x="3563411" y="4014701"/>
                  <a:ext cx="923924" cy="53886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2500" b="1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𝑪(▁𝐤</a:t>
                  </a:r>
                  <a:r>
                    <a:rPr lang="pt-BR" sz="2500" b="1">
                      <a:solidFill>
                        <a:srgbClr val="FF0000"/>
                      </a:solidFill>
                      <a:effectLst/>
                    </a:rPr>
                    <a:t>)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 b="1">
                    <a:effectLst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4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85221970-44A7-4493-9C6E-9FBADD17019C}"/>
                  </a:ext>
                </a:extLst>
              </xdr:cNvPr>
              <xdr:cNvSpPr txBox="1"/>
            </xdr:nvSpPr>
            <xdr:spPr>
              <a:xfrm>
                <a:off x="11576047" y="5046132"/>
                <a:ext cx="785284" cy="386167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m:rPr>
                          <m:sty m:val="p"/>
                        </m:rPr>
                        <a:rPr lang="en-US" sz="2500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C</m:t>
                      </m:r>
                      <m:d>
                        <m:dPr>
                          <m:ctrlPr>
                            <a:rPr lang="ar-AE" sz="250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bar>
                            <m:barPr>
                              <m:ctrlPr>
                                <a:rPr lang="ar-AE" sz="2500" i="1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barPr>
                            <m:e>
                              <m:r>
                                <a:rPr lang="pt-BR" sz="2500" b="0" i="1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h</m:t>
                              </m:r>
                            </m:e>
                          </m:bar>
                        </m:e>
                      </m:d>
                      <m:r>
                        <a:rPr lang="ar-AE" sz="250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</m:oMath>
                  </m:oMathPara>
                </a14:m>
                <a:endParaRPr lang="en-GB" sz="250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4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85221970-44A7-4493-9C6E-9FBADD17019C}"/>
                  </a:ext>
                </a:extLst>
              </xdr:cNvPr>
              <xdr:cNvSpPr txBox="1"/>
            </xdr:nvSpPr>
            <xdr:spPr>
              <a:xfrm>
                <a:off x="11576047" y="5046132"/>
                <a:ext cx="785284" cy="386167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:r>
                  <a:rPr lang="en-US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C</a:t>
                </a:r>
                <a:r>
                  <a:rPr lang="ar-AE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(▁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ℎ)</a:t>
                </a:r>
                <a:r>
                  <a:rPr lang="ar-AE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</a:t>
                </a:r>
                <a:r>
                  <a:rPr lang="ar-AE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</a:t>
                </a:r>
                <a:endParaRPr lang="en-GB" sz="250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7AA1B8AB-27A8-4120-81AA-34F751060617}"/>
                  </a:ext>
                </a:extLst>
              </xdr:cNvPr>
              <xdr:cNvSpPr txBox="1"/>
            </xdr:nvSpPr>
            <xdr:spPr>
              <a:xfrm>
                <a:off x="6501341" y="4894439"/>
                <a:ext cx="772584" cy="634292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𝒉</m:t>
                          </m:r>
                        </m:e>
                      </m:bar>
                    </m:oMath>
                  </m:oMathPara>
                </a14:m>
                <a:endParaRPr lang="pt-BR" sz="2500" b="1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5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7AA1B8AB-27A8-4120-81AA-34F751060617}"/>
                  </a:ext>
                </a:extLst>
              </xdr:cNvPr>
              <xdr:cNvSpPr txBox="1"/>
            </xdr:nvSpPr>
            <xdr:spPr>
              <a:xfrm>
                <a:off x="6501341" y="4894439"/>
                <a:ext cx="772584" cy="634292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1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▁𝒉</a:t>
                </a:r>
                <a:endParaRPr lang="pt-BR" sz="2500" b="1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3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D369766-C123-47F6-9C5C-850D5EDB3B15}"/>
                  </a:ext>
                </a:extLst>
              </xdr:cNvPr>
              <xdr:cNvSpPr txBox="1"/>
            </xdr:nvSpPr>
            <xdr:spPr>
              <a:xfrm>
                <a:off x="215901" y="4216402"/>
                <a:ext cx="582082" cy="52916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1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𝑨</m:t>
                      </m:r>
                    </m:oMath>
                  </m:oMathPara>
                </a14:m>
                <a:endParaRPr lang="pt-BR" sz="2500" b="1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33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D369766-C123-47F6-9C5C-850D5EDB3B15}"/>
                  </a:ext>
                </a:extLst>
              </xdr:cNvPr>
              <xdr:cNvSpPr txBox="1"/>
            </xdr:nvSpPr>
            <xdr:spPr>
              <a:xfrm>
                <a:off x="215901" y="4216402"/>
                <a:ext cx="582082" cy="52916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1" i="0"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𝑨</a:t>
                </a:r>
                <a:endParaRPr lang="pt-BR" sz="2500" b="1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10</xdr:col>
      <xdr:colOff>306915</xdr:colOff>
      <xdr:row>34</xdr:row>
      <xdr:rowOff>84666</xdr:rowOff>
    </xdr:from>
    <xdr:to>
      <xdr:col>22</xdr:col>
      <xdr:colOff>190499</xdr:colOff>
      <xdr:row>38</xdr:row>
      <xdr:rowOff>126999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79CF222-4AEC-4A18-9EBC-C9C8C431511C}"/>
                </a:ext>
              </a:extLst>
            </xdr:cNvPr>
            <xdr:cNvSpPr txBox="1"/>
          </xdr:nvSpPr>
          <xdr:spPr>
            <a:xfrm>
              <a:off x="3587748" y="6868583"/>
              <a:ext cx="3630084" cy="656166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kumimoji="0" lang="en-US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𝐂</m:t>
                  </m:r>
                  <m:d>
                    <m:d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bar>
                        <m:barPr>
                          <m:ctrlPr>
                            <a:rPr kumimoji="0" lang="pt-BR" sz="25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barPr>
                        <m:e>
                          <m:r>
                            <a:rPr kumimoji="0" lang="pt-BR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𝐤</m:t>
                          </m:r>
                        </m:e>
                      </m:bar>
                    </m:e>
                  </m:d>
                  <m:r>
                    <a:rPr kumimoji="0" lang="pt-BR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m:rPr>
                      <m:nor/>
                    </m:rPr>
                    <a:rPr kumimoji="0" lang="pt-BR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Cambria Math" panose="02040503050406030204" pitchFamily="18" charset="0"/>
                      <a:cs typeface="+mn-cs"/>
                    </a:rPr>
                    <m:t> </m:t>
                  </m:r>
                  <m:sSup>
                    <m:sSup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en-US" sz="25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𝐀</m:t>
                      </m:r>
                    </m:e>
                    <m:sup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p>
                  </m:sSup>
                  <m:r>
                    <m:rPr>
                      <m:nor/>
                    </m:rPr>
                    <a:rPr kumimoji="0" lang="pt-BR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kumimoji="0" lang="ar-AE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𝑪</m:t>
                  </m:r>
                  <m:d>
                    <m:d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𝒉</m:t>
                      </m:r>
                    </m:e>
                  </m:d>
                  <m:r>
                    <m:rPr>
                      <m:nor/>
                    </m:rPr>
                    <a:rPr kumimoji="0" lang="ar-AE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kumimoji="0" lang="ar-AE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  <m:sSup>
                        <m:sSupPr>
                          <m:ctrlPr>
                            <a:rPr kumimoji="0" lang="ar-AE" sz="25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kumimoji="0" lang="en-US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𝐀</m:t>
                          </m:r>
                        </m:e>
                        <m:sup>
                          <m:r>
                            <a:rPr kumimoji="0" lang="en-US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𝐭</m:t>
                          </m:r>
                        </m:sup>
                      </m:sSup>
                    </m:e>
                    <m:sup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p>
                  </m:sSup>
                </m:oMath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279CF222-4AEC-4A18-9EBC-C9C8C431511C}"/>
                </a:ext>
              </a:extLst>
            </xdr:cNvPr>
            <xdr:cNvSpPr txBox="1"/>
          </xdr:nvSpPr>
          <xdr:spPr>
            <a:xfrm>
              <a:off x="3587748" y="6868583"/>
              <a:ext cx="3630084" cy="656166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𝐂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▁𝐤)=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+mn-lt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𝑪(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𝒉)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0</xdr:col>
      <xdr:colOff>275168</xdr:colOff>
      <xdr:row>32</xdr:row>
      <xdr:rowOff>158748</xdr:rowOff>
    </xdr:from>
    <xdr:to>
      <xdr:col>3</xdr:col>
      <xdr:colOff>31750</xdr:colOff>
      <xdr:row>35</xdr:row>
      <xdr:rowOff>21166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1001381-0BD0-41DE-940E-45932C8D20FB}"/>
                </a:ext>
              </a:extLst>
            </xdr:cNvPr>
            <xdr:cNvSpPr txBox="1"/>
          </xdr:nvSpPr>
          <xdr:spPr>
            <a:xfrm>
              <a:off x="275168" y="6561665"/>
              <a:ext cx="740832" cy="44450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𝐀</m:t>
                        </m:r>
                      </m:e>
                      <m:sup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31001381-0BD0-41DE-940E-45932C8D20FB}"/>
                </a:ext>
              </a:extLst>
            </xdr:cNvPr>
            <xdr:cNvSpPr txBox="1"/>
          </xdr:nvSpPr>
          <xdr:spPr>
            <a:xfrm>
              <a:off x="275168" y="6561665"/>
              <a:ext cx="740832" cy="44450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29</xdr:col>
      <xdr:colOff>321736</xdr:colOff>
      <xdr:row>6</xdr:row>
      <xdr:rowOff>190500</xdr:rowOff>
    </xdr:from>
    <xdr:to>
      <xdr:col>37</xdr:col>
      <xdr:colOff>162984</xdr:colOff>
      <xdr:row>9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DFA434A-226C-4E33-A704-BB4A00D598EF}"/>
                </a:ext>
              </a:extLst>
            </xdr:cNvPr>
            <xdr:cNvSpPr txBox="1"/>
          </xdr:nvSpPr>
          <xdr:spPr>
            <a:xfrm>
              <a:off x="9740903" y="1449917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2500" b="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e>
                    </m:bar>
                    <m:r>
                      <a:rPr lang="pt-BR" sz="2500" b="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25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DFA434A-226C-4E33-A704-BB4A00D598EF}"/>
                </a:ext>
              </a:extLst>
            </xdr:cNvPr>
            <xdr:cNvSpPr txBox="1"/>
          </xdr:nvSpPr>
          <xdr:spPr>
            <a:xfrm>
              <a:off x="9740903" y="1449917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    ▁(ℎ )  </a:t>
              </a:r>
              <a:r>
                <a:rPr lang="pt-BR" sz="25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="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▁k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24</xdr:col>
      <xdr:colOff>258234</xdr:colOff>
      <xdr:row>32</xdr:row>
      <xdr:rowOff>148168</xdr:rowOff>
    </xdr:from>
    <xdr:to>
      <xdr:col>27</xdr:col>
      <xdr:colOff>63500</xdr:colOff>
      <xdr:row>34</xdr:row>
      <xdr:rowOff>184152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252C4D6-0101-4A7C-9368-875C0918669D}"/>
                </a:ext>
              </a:extLst>
            </xdr:cNvPr>
            <xdr:cNvSpPr txBox="1"/>
          </xdr:nvSpPr>
          <xdr:spPr>
            <a:xfrm>
              <a:off x="7581901" y="6551085"/>
              <a:ext cx="821266" cy="416984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kumimoji="0" lang="ar-AE" sz="25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0" lang="en-US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𝐀</m:t>
                            </m:r>
                          </m:e>
                          <m:sup>
                            <m:r>
                              <a:rPr kumimoji="0" lang="en-US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𝐭</m:t>
                            </m:r>
                          </m:sup>
                        </m:sSup>
                      </m:e>
                      <m:sup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4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3252C4D6-0101-4A7C-9368-875C0918669D}"/>
                </a:ext>
              </a:extLst>
            </xdr:cNvPr>
            <xdr:cNvSpPr txBox="1"/>
          </xdr:nvSpPr>
          <xdr:spPr>
            <a:xfrm>
              <a:off x="7581901" y="6551085"/>
              <a:ext cx="821266" cy="416984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44</xdr:col>
      <xdr:colOff>465667</xdr:colOff>
      <xdr:row>20</xdr:row>
      <xdr:rowOff>0</xdr:rowOff>
    </xdr:from>
    <xdr:to>
      <xdr:col>46</xdr:col>
      <xdr:colOff>120652</xdr:colOff>
      <xdr:row>22</xdr:row>
      <xdr:rowOff>197909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19468D8-A3DB-494C-8E0E-9BFB3A2F0EF4}"/>
                </a:ext>
              </a:extLst>
            </xdr:cNvPr>
            <xdr:cNvSpPr txBox="1"/>
          </xdr:nvSpPr>
          <xdr:spPr>
            <a:xfrm>
              <a:off x="14911917" y="4142319"/>
              <a:ext cx="607485" cy="51117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</m:bar>
                  </m:oMath>
                </m:oMathPara>
              </a14:m>
              <a:endParaRPr lang="pt-BR" sz="2500">
                <a:solidFill>
                  <a:srgbClr val="0000FF"/>
                </a:solidFill>
                <a:effectLst/>
              </a:endParaRPr>
            </a:p>
          </xdr:txBody>
        </xdr:sp>
      </mc:Choice>
      <mc:Fallback xmlns="">
        <xdr:sp macro="" textlink="">
          <xdr:nvSpPr>
            <xdr:cNvPr id="4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19468D8-A3DB-494C-8E0E-9BFB3A2F0EF4}"/>
                </a:ext>
              </a:extLst>
            </xdr:cNvPr>
            <xdr:cNvSpPr txBox="1"/>
          </xdr:nvSpPr>
          <xdr:spPr>
            <a:xfrm>
              <a:off x="14911917" y="4142319"/>
              <a:ext cx="607485" cy="51117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▁ℎ</a:t>
              </a:r>
              <a:endParaRPr lang="pt-BR" sz="2500">
                <a:solidFill>
                  <a:srgbClr val="0000FF"/>
                </a:solidFill>
                <a:effectLst/>
              </a:endParaRPr>
            </a:p>
          </xdr:txBody>
        </xdr:sp>
      </mc:Fallback>
    </mc:AlternateContent>
    <xdr:clientData/>
  </xdr:twoCellAnchor>
  <xdr:twoCellAnchor>
    <xdr:from>
      <xdr:col>29</xdr:col>
      <xdr:colOff>262464</xdr:colOff>
      <xdr:row>10</xdr:row>
      <xdr:rowOff>67732</xdr:rowOff>
    </xdr:from>
    <xdr:to>
      <xdr:col>47</xdr:col>
      <xdr:colOff>306917</xdr:colOff>
      <xdr:row>12</xdr:row>
      <xdr:rowOff>137220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D846507-62AE-4484-98E5-04E02A274E2F}"/>
                </a:ext>
              </a:extLst>
            </xdr:cNvPr>
            <xdr:cNvSpPr txBox="1"/>
          </xdr:nvSpPr>
          <xdr:spPr>
            <a:xfrm>
              <a:off x="9681631" y="2131482"/>
              <a:ext cx="6309786" cy="471655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𝑹𝒆𝒈𝒓𝒂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𝒅𝒆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𝒑𝒓𝒐𝒑𝒂𝒈𝒂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çã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𝒐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𝒗𝒂𝒓𝒊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â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𝒏𝒄𝒊𝒂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pt-BR" sz="25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CD846507-62AE-4484-98E5-04E02A274E2F}"/>
                </a:ext>
              </a:extLst>
            </xdr:cNvPr>
            <xdr:cNvSpPr txBox="1"/>
          </xdr:nvSpPr>
          <xdr:spPr>
            <a:xfrm>
              <a:off x="9681631" y="2131482"/>
              <a:ext cx="6309786" cy="471655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25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𝑹𝒆𝒈𝒓𝒂 𝒅𝒆 𝒑𝒓𝒐𝒑𝒂𝒈𝒂çã𝒐 𝒅𝒂 𝒗𝒂𝒓𝒊â𝒏𝒄𝒊𝒂!</a:t>
              </a:r>
              <a:endParaRPr lang="pt-BR" sz="25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24</xdr:col>
      <xdr:colOff>325965</xdr:colOff>
      <xdr:row>10</xdr:row>
      <xdr:rowOff>194733</xdr:rowOff>
    </xdr:from>
    <xdr:to>
      <xdr:col>28</xdr:col>
      <xdr:colOff>289981</xdr:colOff>
      <xdr:row>13</xdr:row>
      <xdr:rowOff>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F40B90E-ABBA-441C-A5D7-8D5C8FA1737A}"/>
                </a:ext>
              </a:extLst>
            </xdr:cNvPr>
            <xdr:cNvSpPr txBox="1"/>
          </xdr:nvSpPr>
          <xdr:spPr>
            <a:xfrm>
              <a:off x="7945965" y="2258483"/>
              <a:ext cx="1403349" cy="40851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𝑸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𝑬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pt-BR" sz="20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pt-BR" sz="20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F40B90E-ABBA-441C-A5D7-8D5C8FA1737A}"/>
                </a:ext>
              </a:extLst>
            </xdr:cNvPr>
            <xdr:cNvSpPr txBox="1"/>
          </xdr:nvSpPr>
          <xdr:spPr>
            <a:xfrm>
              <a:off x="7945965" y="2258483"/>
              <a:ext cx="1403349" cy="40851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20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</a:t>
              </a:r>
              <a:r>
                <a:rPr kumimoji="0" lang="pt-BR" sz="20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𝑸.𝑬.𝑫〗_</a:t>
              </a:r>
              <a:r>
                <a:rPr lang="pt-BR" sz="20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𝟏</a:t>
              </a:r>
              <a:endParaRPr lang="pt-BR" sz="20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47</xdr:col>
      <xdr:colOff>192615</xdr:colOff>
      <xdr:row>30</xdr:row>
      <xdr:rowOff>71964</xdr:rowOff>
    </xdr:from>
    <xdr:to>
      <xdr:col>50</xdr:col>
      <xdr:colOff>325964</xdr:colOff>
      <xdr:row>32</xdr:row>
      <xdr:rowOff>142510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7343D0D-C0CC-4305-9341-CAF070EBBBE9}"/>
                </a:ext>
              </a:extLst>
            </xdr:cNvPr>
            <xdr:cNvSpPr txBox="1"/>
          </xdr:nvSpPr>
          <xdr:spPr>
            <a:xfrm>
              <a:off x="16374532" y="6083297"/>
              <a:ext cx="1403349" cy="46213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𝑸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𝑬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pt-BR" sz="18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pt-BR" sz="18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7343D0D-C0CC-4305-9341-CAF070EBBBE9}"/>
                </a:ext>
              </a:extLst>
            </xdr:cNvPr>
            <xdr:cNvSpPr txBox="1"/>
          </xdr:nvSpPr>
          <xdr:spPr>
            <a:xfrm>
              <a:off x="16374532" y="6083297"/>
              <a:ext cx="1403349" cy="46213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18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</a:t>
              </a:r>
              <a:r>
                <a:rPr kumimoji="0" lang="pt-BR" sz="18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𝑸.𝑬.𝑫〗_</a:t>
              </a:r>
              <a:r>
                <a:rPr lang="pt-BR" sz="18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𝟐</a:t>
              </a:r>
              <a:endParaRPr lang="pt-BR" sz="18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31751</xdr:colOff>
      <xdr:row>1</xdr:row>
      <xdr:rowOff>169334</xdr:rowOff>
    </xdr:from>
    <xdr:to>
      <xdr:col>9</xdr:col>
      <xdr:colOff>275167</xdr:colOff>
      <xdr:row>5</xdr:row>
      <xdr:rowOff>34925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D6D226-5F3D-4FAF-A42D-933F2F5ADBFD}"/>
            </a:ext>
          </a:extLst>
        </xdr:cNvPr>
        <xdr:cNvSpPr txBox="1"/>
      </xdr:nvSpPr>
      <xdr:spPr>
        <a:xfrm>
          <a:off x="2328334" y="359834"/>
          <a:ext cx="899583" cy="744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pt-BR" sz="4000" b="1"/>
            <a:t>F9</a:t>
          </a:r>
          <a:endParaRPr lang="LID4096" sz="40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S\B001.xlsx" TargetMode="External"/><Relationship Id="rId1" Type="http://schemas.openxmlformats.org/officeDocument/2006/relationships/externalLinkPath" Target="file:///C:\pest\S\B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_Docs\2021\probReview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"/>
      <sheetName val="C157"/>
      <sheetName val="C_"/>
      <sheetName val="A2G"/>
      <sheetName val="A22G"/>
      <sheetName val="A3R"/>
      <sheetName val=".."/>
      <sheetName val="Z"/>
      <sheetName val="N"/>
      <sheetName val="11"/>
      <sheetName val="71"/>
      <sheetName val="12"/>
      <sheetName val="13"/>
      <sheetName val="14"/>
      <sheetName val="74"/>
      <sheetName val="75"/>
      <sheetName val="Qa"/>
      <sheetName val="Qchd"/>
      <sheetName val="p55"/>
      <sheetName val="p56"/>
      <sheetName val="p57"/>
      <sheetName val="p59"/>
      <sheetName val="p60"/>
      <sheetName val="P2"/>
      <sheetName val="q50"/>
      <sheetName val="q51"/>
      <sheetName val="q52"/>
      <sheetName val="q53"/>
      <sheetName val="q54"/>
      <sheetName val="K"/>
      <sheetName val="P1"/>
      <sheetName val="....."/>
      <sheetName val="C"/>
      <sheetName val="PAR"/>
      <sheetName val="Ctrl"/>
      <sheetName val="OBS"/>
      <sheetName val="MB"/>
      <sheetName val="#REF"/>
      <sheetName val="B001"/>
      <sheetName val="c75"/>
      <sheetName val="40"/>
      <sheetName val="41"/>
      <sheetName val="42"/>
      <sheetName val="43"/>
      <sheetName val="44"/>
      <sheetName val="rec"/>
      <sheetName val="r46"/>
      <sheetName val="r49"/>
      <sheetName val="r71"/>
      <sheetName val="g74"/>
      <sheetName val="a1"/>
      <sheetName val="a2"/>
      <sheetName val="a3"/>
      <sheetName val="a5"/>
      <sheetName val="In"/>
      <sheetName val="H_F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>
        <row r="5">
          <cell r="B5">
            <v>0</v>
          </cell>
        </row>
      </sheetData>
      <sheetData sheetId="40">
        <row r="3">
          <cell r="K3" t="str">
            <v>MED.par.bpa.IN</v>
          </cell>
        </row>
      </sheetData>
      <sheetData sheetId="41"/>
      <sheetData sheetId="42"/>
      <sheetData sheetId="43"/>
      <sheetData sheetId="44">
        <row r="1014">
          <cell r="BF1014" t="str">
            <v>MED.par.bpa.IN</v>
          </cell>
        </row>
      </sheetData>
      <sheetData sheetId="45"/>
      <sheetData sheetId="46"/>
      <sheetData sheetId="47"/>
      <sheetData sheetId="48">
        <row r="3">
          <cell r="K3" t="str">
            <v>MOD 3 Fixo</v>
          </cell>
        </row>
      </sheetData>
      <sheetData sheetId="49">
        <row r="5">
          <cell r="F5">
            <v>0</v>
          </cell>
        </row>
      </sheetData>
      <sheetData sheetId="50"/>
      <sheetData sheetId="51"/>
      <sheetData sheetId="52"/>
      <sheetData sheetId="53"/>
      <sheetData sheetId="54">
        <row r="9">
          <cell r="AA9">
            <v>1.0009999999999999</v>
          </cell>
        </row>
      </sheetData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rete distribution"/>
      <sheetName val="VaR"/>
      <sheetName val="portfolio"/>
      <sheetName val="bivariate pdf"/>
      <sheetName val="log-Normal distribution"/>
      <sheetName val="Normal distribution"/>
    </sheetNames>
    <sheetDataSet>
      <sheetData sheetId="0">
        <row r="4">
          <cell r="C4">
            <v>0.05</v>
          </cell>
        </row>
        <row r="5">
          <cell r="C5">
            <v>0.2</v>
          </cell>
        </row>
        <row r="6">
          <cell r="C6">
            <v>0.4</v>
          </cell>
        </row>
        <row r="7">
          <cell r="C7">
            <v>0.3</v>
          </cell>
        </row>
        <row r="8">
          <cell r="C8">
            <v>0.05</v>
          </cell>
        </row>
        <row r="30">
          <cell r="B30">
            <v>0.11000000000000001</v>
          </cell>
        </row>
        <row r="31">
          <cell r="B31">
            <v>2.0900000000000002E-2</v>
          </cell>
        </row>
        <row r="32">
          <cell r="B32">
            <v>0.14456832294800961</v>
          </cell>
        </row>
      </sheetData>
      <sheetData sheetId="1"/>
      <sheetData sheetId="2">
        <row r="3">
          <cell r="C3">
            <v>0.05</v>
          </cell>
          <cell r="D3">
            <v>1.0000000000000002E-2</v>
          </cell>
          <cell r="F3">
            <v>0</v>
          </cell>
        </row>
        <row r="4">
          <cell r="C4">
            <v>0.1</v>
          </cell>
          <cell r="D4">
            <v>4.0000000000000008E-2</v>
          </cell>
        </row>
        <row r="9">
          <cell r="C9">
            <v>0.5</v>
          </cell>
        </row>
        <row r="10">
          <cell r="C10">
            <v>0.5</v>
          </cell>
        </row>
      </sheetData>
      <sheetData sheetId="3"/>
      <sheetData sheetId="4"/>
      <sheetData sheetId="5">
        <row r="8">
          <cell r="B8">
            <v>1</v>
          </cell>
          <cell r="C8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FCD9-A377-447D-8390-6F59AB1B56D2}">
  <sheetPr>
    <tabColor theme="7" tint="0.59999389629810485"/>
  </sheetPr>
  <dimension ref="A1:BF64"/>
  <sheetViews>
    <sheetView tabSelected="1" zoomScale="90" zoomScaleNormal="90" workbookViewId="0">
      <selection activeCell="AD29" sqref="AD29"/>
    </sheetView>
  </sheetViews>
  <sheetFormatPr defaultRowHeight="15" x14ac:dyDescent="0.25"/>
  <cols>
    <col min="1" max="16" width="4.85546875" style="7" customWidth="1"/>
    <col min="17" max="24" width="4.42578125" style="7" customWidth="1"/>
    <col min="25" max="33" width="5.42578125" style="7" customWidth="1"/>
    <col min="34" max="34" width="4.42578125" style="7" customWidth="1"/>
    <col min="35" max="35" width="6.5703125" style="7" customWidth="1"/>
    <col min="36" max="36" width="3.28515625" style="7" customWidth="1"/>
    <col min="37" max="37" width="6.28515625" style="7" customWidth="1"/>
    <col min="38" max="38" width="4.140625" style="7" customWidth="1"/>
    <col min="39" max="41" width="4.7109375" style="7" customWidth="1"/>
    <col min="42" max="44" width="4.85546875" style="7" bestFit="1" customWidth="1"/>
    <col min="45" max="45" width="8.42578125" style="7" bestFit="1" customWidth="1"/>
    <col min="46" max="48" width="5" style="7" customWidth="1"/>
    <col min="49" max="58" width="5.85546875" style="7" customWidth="1"/>
    <col min="59" max="16384" width="9.140625" style="7"/>
  </cols>
  <sheetData>
    <row r="1" spans="1:5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6"/>
      <c r="BA1" s="6"/>
      <c r="BB1" s="6"/>
      <c r="BC1" s="6"/>
      <c r="BD1" s="6"/>
      <c r="BE1" s="6"/>
      <c r="BF1" s="6"/>
    </row>
    <row r="2" spans="1:58" ht="15.75" thickBot="1" x14ac:dyDescent="0.3">
      <c r="A2" s="8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3"/>
      <c r="V2" s="5"/>
      <c r="W2" s="5"/>
      <c r="X2" s="1" t="s">
        <v>5</v>
      </c>
      <c r="Y2" s="3"/>
      <c r="Z2" s="159"/>
      <c r="AA2" s="160"/>
      <c r="AB2" s="161" t="s">
        <v>4</v>
      </c>
      <c r="AC2" s="3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3"/>
      <c r="AW2" s="3"/>
      <c r="AX2" s="3"/>
      <c r="AY2" s="3"/>
      <c r="AZ2" s="6"/>
      <c r="BA2" s="6"/>
      <c r="BB2" s="6"/>
      <c r="BC2" s="6"/>
      <c r="BD2" s="6"/>
      <c r="BE2" s="6"/>
      <c r="BF2" s="6"/>
    </row>
    <row r="3" spans="1:58" ht="15.75" thickBot="1" x14ac:dyDescent="0.3">
      <c r="A3" s="8"/>
      <c r="B3" s="3"/>
      <c r="C3" s="3"/>
      <c r="D3" s="3"/>
      <c r="E3" s="3"/>
      <c r="F3" s="3"/>
      <c r="G3" s="3"/>
      <c r="H3" s="13"/>
      <c r="I3" s="13"/>
      <c r="J3" s="13"/>
      <c r="K3" s="13"/>
      <c r="L3" s="4"/>
      <c r="M3" s="4"/>
      <c r="N3" s="4"/>
      <c r="O3" s="4"/>
      <c r="P3" s="4"/>
      <c r="Q3" s="4"/>
      <c r="R3" s="187" t="s">
        <v>3</v>
      </c>
      <c r="S3" s="188"/>
      <c r="T3" s="189"/>
      <c r="U3" s="3"/>
      <c r="V3" s="150">
        <f>(V4+W3)/2</f>
        <v>5.5</v>
      </c>
      <c r="W3" s="151">
        <v>6</v>
      </c>
      <c r="X3" s="152">
        <f>(X4+W3)/2</f>
        <v>5.5</v>
      </c>
      <c r="Y3" s="3"/>
      <c r="Z3" s="33">
        <f>V3</f>
        <v>5.5</v>
      </c>
      <c r="AA3" s="34">
        <f>W3</f>
        <v>6</v>
      </c>
      <c r="AB3" s="35">
        <f>X3</f>
        <v>5.5</v>
      </c>
      <c r="AC3" s="3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3"/>
      <c r="AW3" s="3"/>
      <c r="AX3" s="3"/>
      <c r="AY3" s="3"/>
      <c r="AZ3" s="6"/>
      <c r="BA3" s="6"/>
      <c r="BB3" s="6"/>
      <c r="BC3" s="6"/>
      <c r="BD3" s="6"/>
      <c r="BE3" s="6"/>
      <c r="BF3" s="6"/>
    </row>
    <row r="4" spans="1:58" ht="21.75" thickBot="1" x14ac:dyDescent="0.3">
      <c r="A4" s="8"/>
      <c r="B4" s="3"/>
      <c r="C4" s="3"/>
      <c r="D4" s="3"/>
      <c r="E4" s="3"/>
      <c r="F4" s="3"/>
      <c r="G4" s="3"/>
      <c r="H4" s="13"/>
      <c r="I4" s="13"/>
      <c r="J4" s="13"/>
      <c r="K4" s="13"/>
      <c r="L4" s="4"/>
      <c r="M4" s="16"/>
      <c r="N4" s="4"/>
      <c r="O4" s="4"/>
      <c r="P4" s="4"/>
      <c r="Q4" s="4"/>
      <c r="R4" s="190"/>
      <c r="S4" s="191"/>
      <c r="T4" s="192"/>
      <c r="U4" s="3"/>
      <c r="V4" s="153">
        <v>5</v>
      </c>
      <c r="W4" s="158" t="s">
        <v>2</v>
      </c>
      <c r="X4" s="154">
        <v>5</v>
      </c>
      <c r="Y4" s="3"/>
      <c r="Z4" s="14">
        <f>V4</f>
        <v>5</v>
      </c>
      <c r="AA4" s="17">
        <f>(AA3+Z4+AB4+AA5)/4</f>
        <v>4.75</v>
      </c>
      <c r="AB4" s="44">
        <f>X4</f>
        <v>5</v>
      </c>
      <c r="AC4" s="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3"/>
      <c r="AW4" s="3"/>
      <c r="AX4" s="3"/>
      <c r="AY4" s="3"/>
      <c r="AZ4" s="6"/>
      <c r="BA4" s="6"/>
      <c r="BB4" s="6"/>
      <c r="BC4" s="6"/>
      <c r="BD4" s="6"/>
      <c r="BE4" s="6"/>
      <c r="BF4" s="6"/>
    </row>
    <row r="5" spans="1:58" ht="15.75" thickBot="1" x14ac:dyDescent="0.3">
      <c r="A5" s="8"/>
      <c r="B5" s="3"/>
      <c r="C5" s="3"/>
      <c r="D5" s="3"/>
      <c r="E5" s="3"/>
      <c r="F5" s="3"/>
      <c r="G5" s="3"/>
      <c r="H5" s="13"/>
      <c r="I5" s="13"/>
      <c r="J5" s="13"/>
      <c r="K5" s="3"/>
      <c r="L5" s="4"/>
      <c r="M5" s="16"/>
      <c r="N5" s="4"/>
      <c r="O5" s="4"/>
      <c r="P5" s="4"/>
      <c r="Q5" s="4"/>
      <c r="R5" s="193"/>
      <c r="S5" s="194"/>
      <c r="T5" s="195"/>
      <c r="U5" s="3"/>
      <c r="V5" s="155">
        <f>(V4+W5)/2</f>
        <v>4</v>
      </c>
      <c r="W5" s="156">
        <v>3</v>
      </c>
      <c r="X5" s="157">
        <f>(X4+W5)/2</f>
        <v>4</v>
      </c>
      <c r="Y5" s="3"/>
      <c r="Z5" s="18">
        <f>V5</f>
        <v>4</v>
      </c>
      <c r="AA5" s="19">
        <f>W5</f>
        <v>3</v>
      </c>
      <c r="AB5" s="88">
        <f>X5</f>
        <v>4</v>
      </c>
      <c r="AC5" s="3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3"/>
      <c r="AW5" s="3"/>
      <c r="AX5" s="3"/>
      <c r="AY5" s="3"/>
      <c r="AZ5" s="6"/>
      <c r="BA5" s="6"/>
      <c r="BB5" s="6"/>
      <c r="BC5" s="6"/>
      <c r="BD5" s="6"/>
      <c r="BE5" s="6"/>
      <c r="BF5" s="6"/>
    </row>
    <row r="6" spans="1:58" x14ac:dyDescent="0.25">
      <c r="A6" s="8"/>
      <c r="B6" s="13"/>
      <c r="C6" s="13"/>
      <c r="D6" s="13"/>
      <c r="E6" s="13"/>
      <c r="F6" s="13"/>
      <c r="G6" s="13"/>
      <c r="H6" s="13"/>
      <c r="I6" s="13"/>
      <c r="J6" s="13"/>
      <c r="K6" s="3"/>
      <c r="L6" s="16"/>
      <c r="M6" s="16"/>
      <c r="N6" s="16"/>
      <c r="O6" s="16"/>
      <c r="P6" s="16"/>
      <c r="Q6" s="16"/>
      <c r="R6" s="16"/>
      <c r="S6" s="16"/>
      <c r="T6" s="16"/>
      <c r="U6" s="20"/>
      <c r="V6" s="21"/>
      <c r="W6" s="20"/>
      <c r="X6" s="10"/>
      <c r="Y6" s="3"/>
      <c r="Z6" s="3"/>
      <c r="AA6" s="3"/>
      <c r="AB6" s="3"/>
      <c r="AC6" s="3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3"/>
      <c r="AW6" s="3"/>
      <c r="AX6" s="3"/>
      <c r="AY6" s="3"/>
      <c r="AZ6" s="6"/>
      <c r="BA6" s="6"/>
      <c r="BB6" s="6"/>
      <c r="BC6" s="6"/>
      <c r="BD6" s="6"/>
      <c r="BE6" s="6"/>
      <c r="BF6" s="6"/>
    </row>
    <row r="7" spans="1:58" ht="15.75" thickBot="1" x14ac:dyDescent="0.3">
      <c r="A7" s="8"/>
      <c r="B7" s="13"/>
      <c r="C7" s="13"/>
      <c r="D7" s="13"/>
      <c r="E7" s="13"/>
      <c r="F7" s="13"/>
      <c r="G7" s="13"/>
      <c r="H7" s="13"/>
      <c r="I7" s="13"/>
      <c r="J7" s="13"/>
      <c r="K7" s="3"/>
      <c r="L7" s="16"/>
      <c r="M7" s="16"/>
      <c r="N7" s="16"/>
      <c r="O7" s="16"/>
      <c r="P7" s="16"/>
      <c r="Q7" s="16"/>
      <c r="R7" s="16"/>
      <c r="S7" s="16"/>
      <c r="T7" s="16"/>
      <c r="U7" s="20"/>
      <c r="V7" s="21"/>
      <c r="W7" s="20"/>
      <c r="X7" s="10"/>
      <c r="Y7" s="3"/>
      <c r="Z7" s="3"/>
      <c r="AA7" s="3"/>
      <c r="AB7" s="3"/>
      <c r="AC7" s="3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3"/>
      <c r="AW7" s="3"/>
      <c r="AX7" s="3"/>
      <c r="AY7" s="3"/>
      <c r="AZ7" s="6"/>
      <c r="BA7" s="6"/>
      <c r="BB7" s="6"/>
      <c r="BC7" s="6"/>
      <c r="BD7" s="6"/>
      <c r="BE7" s="6"/>
      <c r="BF7" s="6"/>
    </row>
    <row r="8" spans="1:58" ht="15.75" thickBot="1" x14ac:dyDescent="0.3">
      <c r="A8" s="22">
        <f t="shared" ref="A8:A16" si="0">SUM(B8:J8)</f>
        <v>1</v>
      </c>
      <c r="B8" s="125">
        <v>1</v>
      </c>
      <c r="C8" s="126">
        <v>0</v>
      </c>
      <c r="D8" s="127">
        <v>0</v>
      </c>
      <c r="E8" s="126">
        <v>0</v>
      </c>
      <c r="F8" s="126">
        <v>0</v>
      </c>
      <c r="G8" s="128">
        <v>0</v>
      </c>
      <c r="H8" s="126">
        <v>0</v>
      </c>
      <c r="I8" s="126">
        <v>0</v>
      </c>
      <c r="J8" s="129">
        <v>0</v>
      </c>
      <c r="K8" s="3"/>
      <c r="L8" s="27">
        <f t="array" ref="L8:T16">MINVERSE($B$8:$J$16)</f>
        <v>1</v>
      </c>
      <c r="M8" s="28">
        <v>0</v>
      </c>
      <c r="N8" s="29">
        <v>0</v>
      </c>
      <c r="O8" s="30">
        <v>0</v>
      </c>
      <c r="P8" s="28">
        <v>0</v>
      </c>
      <c r="Q8" s="29">
        <v>0</v>
      </c>
      <c r="R8" s="30">
        <v>0</v>
      </c>
      <c r="S8" s="28">
        <v>0</v>
      </c>
      <c r="T8" s="29">
        <v>0</v>
      </c>
      <c r="U8" s="3"/>
      <c r="V8" s="142">
        <f>V3</f>
        <v>5.5</v>
      </c>
      <c r="W8" s="3"/>
      <c r="X8" s="32">
        <f t="array" ref="X8:X16">MMULT(L8:T16,V8:V16)</f>
        <v>5.5</v>
      </c>
      <c r="Y8" s="3"/>
      <c r="Z8" s="33">
        <f>X8</f>
        <v>5.5</v>
      </c>
      <c r="AA8" s="34">
        <f>X11</f>
        <v>6</v>
      </c>
      <c r="AB8" s="35">
        <f>X14</f>
        <v>5.5</v>
      </c>
      <c r="AC8" s="3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3"/>
      <c r="AW8" s="3"/>
      <c r="AX8" s="3"/>
      <c r="AY8" s="3"/>
      <c r="AZ8" s="6"/>
      <c r="BA8" s="6"/>
      <c r="BB8" s="6"/>
      <c r="BC8" s="6"/>
      <c r="BD8" s="6"/>
      <c r="BE8" s="6"/>
      <c r="BF8" s="6"/>
    </row>
    <row r="9" spans="1:58" ht="15.75" thickBot="1" x14ac:dyDescent="0.3">
      <c r="A9" s="22">
        <f t="shared" si="0"/>
        <v>1</v>
      </c>
      <c r="B9" s="130">
        <v>0</v>
      </c>
      <c r="C9" s="122">
        <v>1</v>
      </c>
      <c r="D9" s="37">
        <v>0</v>
      </c>
      <c r="E9" s="122">
        <v>0</v>
      </c>
      <c r="F9" s="122">
        <v>0</v>
      </c>
      <c r="G9" s="38">
        <v>0</v>
      </c>
      <c r="H9" s="122">
        <v>0</v>
      </c>
      <c r="I9" s="122">
        <v>0</v>
      </c>
      <c r="J9" s="131">
        <v>0</v>
      </c>
      <c r="K9" s="3"/>
      <c r="L9" s="39">
        <v>0</v>
      </c>
      <c r="M9" s="27">
        <v>1</v>
      </c>
      <c r="N9" s="40">
        <v>0</v>
      </c>
      <c r="O9" s="39">
        <v>0</v>
      </c>
      <c r="P9" s="41">
        <v>0</v>
      </c>
      <c r="Q9" s="40">
        <v>0</v>
      </c>
      <c r="R9" s="39">
        <v>0</v>
      </c>
      <c r="S9" s="41">
        <v>0</v>
      </c>
      <c r="T9" s="40">
        <v>0</v>
      </c>
      <c r="U9" s="3"/>
      <c r="V9" s="143">
        <f>V4</f>
        <v>5</v>
      </c>
      <c r="W9" s="3"/>
      <c r="X9" s="43">
        <v>5</v>
      </c>
      <c r="Y9" s="3"/>
      <c r="Z9" s="14">
        <f>X9</f>
        <v>5</v>
      </c>
      <c r="AA9" s="17">
        <f>X12</f>
        <v>4.75</v>
      </c>
      <c r="AB9" s="44">
        <f>X15</f>
        <v>5</v>
      </c>
      <c r="AC9" s="3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3"/>
      <c r="AW9" s="3"/>
      <c r="AX9" s="3"/>
      <c r="AY9" s="3"/>
      <c r="AZ9" s="6"/>
      <c r="BA9" s="6"/>
      <c r="BB9" s="6"/>
      <c r="BC9" s="6"/>
      <c r="BD9" s="6"/>
      <c r="BE9" s="6"/>
      <c r="BF9" s="6"/>
    </row>
    <row r="10" spans="1:58" ht="15.75" thickBot="1" x14ac:dyDescent="0.3">
      <c r="A10" s="22">
        <f t="shared" si="0"/>
        <v>1</v>
      </c>
      <c r="B10" s="132">
        <v>0</v>
      </c>
      <c r="C10" s="46">
        <v>0</v>
      </c>
      <c r="D10" s="47">
        <v>1</v>
      </c>
      <c r="E10" s="122">
        <v>0</v>
      </c>
      <c r="F10" s="122">
        <v>0</v>
      </c>
      <c r="G10" s="38">
        <v>0</v>
      </c>
      <c r="H10" s="48">
        <v>0</v>
      </c>
      <c r="I10" s="48">
        <v>0</v>
      </c>
      <c r="J10" s="133">
        <v>0</v>
      </c>
      <c r="K10" s="3"/>
      <c r="L10" s="49">
        <v>0</v>
      </c>
      <c r="M10" s="50">
        <v>0</v>
      </c>
      <c r="N10" s="27">
        <v>1</v>
      </c>
      <c r="O10" s="51">
        <v>0</v>
      </c>
      <c r="P10" s="51">
        <v>0</v>
      </c>
      <c r="Q10" s="40">
        <v>0</v>
      </c>
      <c r="R10" s="49">
        <v>0</v>
      </c>
      <c r="S10" s="50">
        <v>0</v>
      </c>
      <c r="T10" s="52">
        <v>0</v>
      </c>
      <c r="U10" s="3"/>
      <c r="V10" s="144">
        <f>V5</f>
        <v>4</v>
      </c>
      <c r="W10" s="3"/>
      <c r="X10" s="54">
        <v>4</v>
      </c>
      <c r="Y10" s="3"/>
      <c r="Z10" s="14">
        <f>X10</f>
        <v>4</v>
      </c>
      <c r="AA10" s="15">
        <f>X13</f>
        <v>3</v>
      </c>
      <c r="AB10" s="44">
        <f>X16</f>
        <v>4</v>
      </c>
      <c r="AC10" s="3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3"/>
      <c r="AW10" s="3"/>
      <c r="AX10" s="3"/>
      <c r="AY10" s="3"/>
      <c r="AZ10" s="6"/>
      <c r="BA10" s="6"/>
      <c r="BB10" s="6"/>
      <c r="BC10" s="6"/>
      <c r="BD10" s="6"/>
      <c r="BE10" s="6"/>
      <c r="BF10" s="6"/>
    </row>
    <row r="11" spans="1:58" ht="15.75" thickBot="1" x14ac:dyDescent="0.3">
      <c r="A11" s="22">
        <f t="shared" si="0"/>
        <v>1</v>
      </c>
      <c r="B11" s="130">
        <v>0</v>
      </c>
      <c r="C11" s="122">
        <v>0</v>
      </c>
      <c r="D11" s="122">
        <v>0</v>
      </c>
      <c r="E11" s="23">
        <v>1</v>
      </c>
      <c r="F11" s="24">
        <v>0</v>
      </c>
      <c r="G11" s="25">
        <v>0</v>
      </c>
      <c r="H11" s="26">
        <v>0</v>
      </c>
      <c r="I11" s="26">
        <v>0</v>
      </c>
      <c r="J11" s="134">
        <v>0</v>
      </c>
      <c r="K11" s="3"/>
      <c r="L11" s="30">
        <v>0</v>
      </c>
      <c r="M11" s="28">
        <v>0</v>
      </c>
      <c r="N11" s="51">
        <v>0</v>
      </c>
      <c r="O11" s="27">
        <v>1</v>
      </c>
      <c r="P11" s="56">
        <v>0</v>
      </c>
      <c r="Q11" s="56">
        <v>0</v>
      </c>
      <c r="R11" s="28">
        <v>0</v>
      </c>
      <c r="S11" s="28">
        <v>0</v>
      </c>
      <c r="T11" s="29">
        <v>0</v>
      </c>
      <c r="U11" s="3"/>
      <c r="V11" s="145">
        <f>W3</f>
        <v>6</v>
      </c>
      <c r="W11" s="3"/>
      <c r="X11" s="32">
        <v>6</v>
      </c>
      <c r="Y11" s="3"/>
      <c r="Z11" s="11"/>
      <c r="AA11" s="12"/>
      <c r="AB11" s="2" t="s">
        <v>1</v>
      </c>
      <c r="AC11" s="3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3"/>
      <c r="AW11" s="3"/>
      <c r="AX11" s="3"/>
      <c r="AY11" s="3"/>
      <c r="AZ11" s="6"/>
      <c r="BA11" s="6"/>
      <c r="BB11" s="6"/>
      <c r="BC11" s="6"/>
      <c r="BD11" s="6"/>
      <c r="BE11" s="6"/>
      <c r="BF11" s="6"/>
    </row>
    <row r="12" spans="1:58" ht="15.75" thickBot="1" x14ac:dyDescent="0.3">
      <c r="A12" s="22">
        <f t="shared" si="0"/>
        <v>0</v>
      </c>
      <c r="B12" s="130">
        <v>0</v>
      </c>
      <c r="C12" s="123">
        <v>1</v>
      </c>
      <c r="D12" s="122">
        <v>0</v>
      </c>
      <c r="E12" s="58">
        <v>1</v>
      </c>
      <c r="F12" s="124">
        <v>-4</v>
      </c>
      <c r="G12" s="37">
        <v>1</v>
      </c>
      <c r="H12" s="122">
        <v>0</v>
      </c>
      <c r="I12" s="122">
        <v>1</v>
      </c>
      <c r="J12" s="131">
        <v>0</v>
      </c>
      <c r="K12" s="3"/>
      <c r="L12" s="39">
        <v>0</v>
      </c>
      <c r="M12" s="41">
        <v>0.25</v>
      </c>
      <c r="N12" s="51">
        <v>0</v>
      </c>
      <c r="O12" s="56">
        <v>0.25</v>
      </c>
      <c r="P12" s="56">
        <v>-0.25</v>
      </c>
      <c r="Q12" s="56">
        <v>0.25</v>
      </c>
      <c r="R12" s="51">
        <v>0</v>
      </c>
      <c r="S12" s="41">
        <v>0.25</v>
      </c>
      <c r="T12" s="40">
        <v>0</v>
      </c>
      <c r="U12" s="3"/>
      <c r="V12" s="146">
        <v>0</v>
      </c>
      <c r="W12" s="3"/>
      <c r="X12" s="60">
        <v>4.75</v>
      </c>
      <c r="Y12" s="3"/>
      <c r="Z12" s="3"/>
      <c r="AA12" s="3"/>
      <c r="AB12" s="3"/>
      <c r="AC12" s="3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3"/>
      <c r="AW12" s="3"/>
      <c r="AX12" s="3"/>
      <c r="AY12" s="3"/>
      <c r="AZ12" s="6"/>
      <c r="BA12" s="6"/>
      <c r="BB12" s="6"/>
      <c r="BC12" s="6"/>
      <c r="BD12" s="6"/>
      <c r="BE12" s="6"/>
      <c r="BF12" s="6"/>
    </row>
    <row r="13" spans="1:58" ht="15.75" thickBot="1" x14ac:dyDescent="0.3">
      <c r="A13" s="22">
        <f t="shared" si="0"/>
        <v>1</v>
      </c>
      <c r="B13" s="130">
        <v>0</v>
      </c>
      <c r="C13" s="122">
        <v>0</v>
      </c>
      <c r="D13" s="122">
        <v>0</v>
      </c>
      <c r="E13" s="45">
        <v>0</v>
      </c>
      <c r="F13" s="46">
        <v>0</v>
      </c>
      <c r="G13" s="47">
        <v>1</v>
      </c>
      <c r="H13" s="122">
        <v>0</v>
      </c>
      <c r="I13" s="122">
        <v>0</v>
      </c>
      <c r="J13" s="131">
        <v>0</v>
      </c>
      <c r="K13" s="3"/>
      <c r="L13" s="49">
        <v>0</v>
      </c>
      <c r="M13" s="50">
        <v>0</v>
      </c>
      <c r="N13" s="50">
        <v>0</v>
      </c>
      <c r="O13" s="56">
        <v>0</v>
      </c>
      <c r="P13" s="56">
        <v>0</v>
      </c>
      <c r="Q13" s="27">
        <v>1</v>
      </c>
      <c r="R13" s="51">
        <v>0</v>
      </c>
      <c r="S13" s="50">
        <v>0</v>
      </c>
      <c r="T13" s="52">
        <v>0</v>
      </c>
      <c r="U13" s="3"/>
      <c r="V13" s="147">
        <f>W5</f>
        <v>3</v>
      </c>
      <c r="W13" s="3"/>
      <c r="X13" s="54">
        <v>3</v>
      </c>
      <c r="Y13" s="3"/>
      <c r="Z13" s="3"/>
      <c r="AA13" s="3"/>
      <c r="AB13" s="3"/>
      <c r="AC13" s="3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3"/>
      <c r="AW13" s="3"/>
      <c r="AX13" s="3"/>
      <c r="AY13" s="3"/>
      <c r="AZ13" s="6"/>
      <c r="BA13" s="6"/>
      <c r="BB13" s="6"/>
      <c r="BC13" s="6"/>
      <c r="BD13" s="6"/>
      <c r="BE13" s="6"/>
      <c r="BF13" s="6"/>
    </row>
    <row r="14" spans="1:58" ht="15.75" thickBot="1" x14ac:dyDescent="0.3">
      <c r="A14" s="22">
        <f t="shared" si="0"/>
        <v>1</v>
      </c>
      <c r="B14" s="135">
        <v>0</v>
      </c>
      <c r="C14" s="26">
        <v>0</v>
      </c>
      <c r="D14" s="26">
        <v>0</v>
      </c>
      <c r="E14" s="55">
        <v>0</v>
      </c>
      <c r="F14" s="122">
        <v>0</v>
      </c>
      <c r="G14" s="122">
        <v>0</v>
      </c>
      <c r="H14" s="23">
        <v>1</v>
      </c>
      <c r="I14" s="24">
        <v>0</v>
      </c>
      <c r="J14" s="136">
        <v>0</v>
      </c>
      <c r="K14" s="3"/>
      <c r="L14" s="30">
        <v>0</v>
      </c>
      <c r="M14" s="28">
        <v>0</v>
      </c>
      <c r="N14" s="29">
        <v>0</v>
      </c>
      <c r="O14" s="39">
        <v>0</v>
      </c>
      <c r="P14" s="51">
        <v>0</v>
      </c>
      <c r="Q14" s="51">
        <v>0</v>
      </c>
      <c r="R14" s="27">
        <v>1</v>
      </c>
      <c r="S14" s="28">
        <v>0</v>
      </c>
      <c r="T14" s="29">
        <v>0</v>
      </c>
      <c r="U14" s="3"/>
      <c r="V14" s="148">
        <f>X3</f>
        <v>5.5</v>
      </c>
      <c r="W14" s="3"/>
      <c r="X14" s="32">
        <v>5.5</v>
      </c>
      <c r="Y14" s="3"/>
      <c r="Z14" s="162">
        <f t="shared" ref="Z14:AB16" si="1">Z3-Z8</f>
        <v>0</v>
      </c>
      <c r="AA14" s="163">
        <f t="shared" si="1"/>
        <v>0</v>
      </c>
      <c r="AB14" s="164">
        <f t="shared" si="1"/>
        <v>0</v>
      </c>
      <c r="AC14" s="3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3"/>
      <c r="AW14" s="3"/>
      <c r="AX14" s="3"/>
      <c r="AY14" s="3"/>
      <c r="AZ14" s="6"/>
      <c r="BA14" s="6"/>
      <c r="BB14" s="6"/>
      <c r="BC14" s="6"/>
      <c r="BD14" s="6"/>
      <c r="BE14" s="6"/>
      <c r="BF14" s="6"/>
    </row>
    <row r="15" spans="1:58" ht="15.75" thickBot="1" x14ac:dyDescent="0.3">
      <c r="A15" s="22">
        <f t="shared" si="0"/>
        <v>1</v>
      </c>
      <c r="B15" s="130">
        <v>0</v>
      </c>
      <c r="C15" s="122">
        <v>0</v>
      </c>
      <c r="D15" s="122">
        <v>0</v>
      </c>
      <c r="E15" s="55">
        <v>0</v>
      </c>
      <c r="F15" s="122">
        <v>0</v>
      </c>
      <c r="G15" s="122">
        <v>0</v>
      </c>
      <c r="H15" s="36">
        <v>0</v>
      </c>
      <c r="I15" s="122">
        <v>1</v>
      </c>
      <c r="J15" s="131">
        <v>0</v>
      </c>
      <c r="K15" s="3"/>
      <c r="L15" s="39">
        <v>0</v>
      </c>
      <c r="M15" s="41">
        <v>0</v>
      </c>
      <c r="N15" s="40">
        <v>0</v>
      </c>
      <c r="O15" s="39">
        <v>0</v>
      </c>
      <c r="P15" s="41">
        <v>0</v>
      </c>
      <c r="Q15" s="40">
        <v>0</v>
      </c>
      <c r="R15" s="39">
        <v>0</v>
      </c>
      <c r="S15" s="27">
        <v>1</v>
      </c>
      <c r="T15" s="40">
        <v>0</v>
      </c>
      <c r="U15" s="3"/>
      <c r="V15" s="143">
        <f>X4</f>
        <v>5</v>
      </c>
      <c r="W15" s="3"/>
      <c r="X15" s="43">
        <v>5</v>
      </c>
      <c r="Y15" s="3"/>
      <c r="Z15" s="165">
        <f t="shared" si="1"/>
        <v>0</v>
      </c>
      <c r="AA15" s="17">
        <f t="shared" si="1"/>
        <v>0</v>
      </c>
      <c r="AB15" s="166">
        <f t="shared" si="1"/>
        <v>0</v>
      </c>
      <c r="AC15" s="3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3"/>
      <c r="AW15" s="3"/>
      <c r="AX15" s="3"/>
      <c r="AY15" s="3"/>
      <c r="AZ15" s="6"/>
      <c r="BA15" s="6"/>
      <c r="BB15" s="6"/>
      <c r="BC15" s="6"/>
      <c r="BD15" s="6"/>
      <c r="BE15" s="6"/>
      <c r="BF15" s="6"/>
    </row>
    <row r="16" spans="1:58" ht="15.75" thickBot="1" x14ac:dyDescent="0.3">
      <c r="A16" s="22">
        <f t="shared" si="0"/>
        <v>1</v>
      </c>
      <c r="B16" s="137">
        <v>0</v>
      </c>
      <c r="C16" s="138">
        <v>0</v>
      </c>
      <c r="D16" s="138">
        <v>0</v>
      </c>
      <c r="E16" s="139">
        <v>0</v>
      </c>
      <c r="F16" s="138">
        <v>0</v>
      </c>
      <c r="G16" s="138">
        <v>0</v>
      </c>
      <c r="H16" s="140">
        <v>0</v>
      </c>
      <c r="I16" s="138">
        <v>0</v>
      </c>
      <c r="J16" s="141">
        <v>1</v>
      </c>
      <c r="K16" s="3"/>
      <c r="L16" s="49">
        <v>0</v>
      </c>
      <c r="M16" s="50">
        <v>0</v>
      </c>
      <c r="N16" s="52">
        <v>0</v>
      </c>
      <c r="O16" s="49">
        <v>0</v>
      </c>
      <c r="P16" s="50">
        <v>0</v>
      </c>
      <c r="Q16" s="52">
        <v>0</v>
      </c>
      <c r="R16" s="49">
        <v>0</v>
      </c>
      <c r="S16" s="50">
        <v>0</v>
      </c>
      <c r="T16" s="27">
        <v>1</v>
      </c>
      <c r="U16" s="3"/>
      <c r="V16" s="149">
        <f>X5</f>
        <v>4</v>
      </c>
      <c r="W16" s="3"/>
      <c r="X16" s="54">
        <v>4</v>
      </c>
      <c r="Y16" s="3"/>
      <c r="Z16" s="167">
        <f t="shared" si="1"/>
        <v>0</v>
      </c>
      <c r="AA16" s="168">
        <f t="shared" si="1"/>
        <v>0</v>
      </c>
      <c r="AB16" s="169">
        <f t="shared" si="1"/>
        <v>0</v>
      </c>
      <c r="AC16" s="3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3"/>
      <c r="AW16" s="3"/>
      <c r="AX16" s="3"/>
      <c r="AY16" s="3"/>
      <c r="AZ16" s="6"/>
      <c r="BA16" s="6"/>
      <c r="BB16" s="6"/>
      <c r="BC16" s="6"/>
      <c r="BD16" s="6"/>
      <c r="BE16" s="6"/>
      <c r="BF16" s="6"/>
    </row>
    <row r="17" spans="1:58" ht="11.25" customHeight="1" x14ac:dyDescent="0.25">
      <c r="A17" s="62"/>
      <c r="B17" s="22">
        <f t="shared" ref="B17:J17" si="2">SUM(B8:B16)</f>
        <v>1</v>
      </c>
      <c r="C17" s="22">
        <f t="shared" si="2"/>
        <v>2</v>
      </c>
      <c r="D17" s="22">
        <f t="shared" si="2"/>
        <v>1</v>
      </c>
      <c r="E17" s="22">
        <f t="shared" si="2"/>
        <v>2</v>
      </c>
      <c r="F17" s="22">
        <f t="shared" si="2"/>
        <v>-4</v>
      </c>
      <c r="G17" s="22">
        <f t="shared" si="2"/>
        <v>2</v>
      </c>
      <c r="H17" s="22">
        <f t="shared" si="2"/>
        <v>1</v>
      </c>
      <c r="I17" s="22">
        <f t="shared" si="2"/>
        <v>2</v>
      </c>
      <c r="J17" s="22">
        <f t="shared" si="2"/>
        <v>1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3"/>
      <c r="V17" s="9"/>
      <c r="W17" s="3"/>
      <c r="X17" s="10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6"/>
      <c r="BA17" s="6"/>
      <c r="BB17" s="6"/>
      <c r="BC17" s="6"/>
      <c r="BD17" s="6"/>
      <c r="BE17" s="6"/>
      <c r="BF17" s="6"/>
    </row>
    <row r="18" spans="1:58" ht="11.25" customHeight="1" x14ac:dyDescent="0.25">
      <c r="A18" s="62"/>
      <c r="B18" s="184"/>
      <c r="C18" s="184"/>
      <c r="D18" s="184"/>
      <c r="E18" s="184"/>
      <c r="F18" s="184"/>
      <c r="G18" s="184"/>
      <c r="H18" s="184"/>
      <c r="I18" s="184"/>
      <c r="J18" s="184"/>
      <c r="K18" s="3"/>
      <c r="L18" s="4"/>
      <c r="M18" s="4"/>
      <c r="N18" s="4"/>
      <c r="O18" s="4"/>
      <c r="P18" s="4"/>
      <c r="Q18" s="4"/>
      <c r="R18" s="4"/>
      <c r="S18" s="4"/>
      <c r="T18" s="4"/>
      <c r="U18" s="3"/>
      <c r="V18" s="9"/>
      <c r="W18" s="3"/>
      <c r="X18" s="10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6"/>
      <c r="BA18" s="6"/>
      <c r="BB18" s="6"/>
      <c r="BC18" s="6"/>
      <c r="BD18" s="6"/>
      <c r="BE18" s="6"/>
      <c r="BF18" s="6"/>
    </row>
    <row r="19" spans="1:58" ht="11.25" customHeight="1" x14ac:dyDescent="0.25">
      <c r="A19" s="8"/>
      <c r="B19" s="183"/>
      <c r="C19" s="183"/>
      <c r="D19" s="183"/>
      <c r="E19" s="183"/>
      <c r="F19" s="185"/>
      <c r="G19" s="183"/>
      <c r="H19" s="183"/>
      <c r="I19" s="183"/>
      <c r="J19" s="183"/>
      <c r="K19" s="3"/>
      <c r="L19" s="4"/>
      <c r="M19" s="4"/>
      <c r="N19" s="4"/>
      <c r="O19" s="4"/>
      <c r="P19" s="4"/>
      <c r="Q19" s="4"/>
      <c r="R19" s="4"/>
      <c r="S19" s="4"/>
      <c r="T19" s="4"/>
      <c r="U19" s="3"/>
      <c r="V19" s="9"/>
      <c r="W19" s="3"/>
      <c r="X19" s="10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6"/>
      <c r="BA19" s="6"/>
      <c r="BB19" s="6"/>
      <c r="BC19" s="6"/>
      <c r="BD19" s="6"/>
      <c r="BE19" s="6"/>
      <c r="BF19" s="6"/>
    </row>
    <row r="20" spans="1:58" ht="11.25" customHeight="1" x14ac:dyDescent="0.25">
      <c r="A20" s="8"/>
      <c r="B20" s="186"/>
      <c r="C20" s="186"/>
      <c r="D20" s="186"/>
      <c r="E20" s="186"/>
      <c r="F20" s="186"/>
      <c r="G20" s="186"/>
      <c r="H20" s="186"/>
      <c r="I20" s="186"/>
      <c r="J20" s="186"/>
      <c r="K20" s="3"/>
      <c r="L20" s="4"/>
      <c r="M20" s="4"/>
      <c r="N20" s="4"/>
      <c r="O20" s="4"/>
      <c r="P20" s="4"/>
      <c r="Q20" s="4"/>
      <c r="R20" s="4"/>
      <c r="S20" s="4"/>
      <c r="T20" s="4"/>
      <c r="U20" s="3"/>
      <c r="V20" s="9"/>
      <c r="W20" s="3"/>
      <c r="X20" s="10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6"/>
      <c r="BA20" s="6"/>
      <c r="BB20" s="6"/>
      <c r="BC20" s="6"/>
      <c r="BD20" s="6"/>
      <c r="BE20" s="6"/>
      <c r="BF20" s="6"/>
    </row>
    <row r="21" spans="1:58" ht="11.25" customHeight="1" x14ac:dyDescent="0.3">
      <c r="A21" s="8"/>
      <c r="B21" s="63"/>
      <c r="C21" s="63"/>
      <c r="D21" s="63"/>
      <c r="E21" s="63"/>
      <c r="F21" s="63"/>
      <c r="G21" s="63"/>
      <c r="H21" s="63"/>
      <c r="I21" s="63"/>
      <c r="J21" s="63"/>
      <c r="K21" s="3"/>
      <c r="L21" s="4"/>
      <c r="M21" s="4"/>
      <c r="N21" s="4"/>
      <c r="O21" s="4"/>
      <c r="P21" s="4"/>
      <c r="Q21" s="4"/>
      <c r="R21" s="4"/>
      <c r="S21" s="4"/>
      <c r="T21" s="4"/>
      <c r="U21" s="3"/>
      <c r="V21" s="9"/>
      <c r="W21" s="3"/>
      <c r="X21" s="10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6"/>
      <c r="BA21" s="6"/>
      <c r="BB21" s="6"/>
      <c r="BC21" s="6"/>
      <c r="BD21" s="6"/>
      <c r="BE21" s="6"/>
      <c r="BF21" s="6"/>
    </row>
    <row r="22" spans="1:58" ht="11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4"/>
      <c r="AH22" s="4"/>
      <c r="AI22" s="3"/>
      <c r="AJ22" s="9"/>
      <c r="AK22" s="3"/>
      <c r="AL22" s="10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6"/>
      <c r="BA22" s="6"/>
      <c r="BB22" s="6"/>
      <c r="BC22" s="6"/>
      <c r="BD22" s="6"/>
      <c r="BE22" s="6"/>
      <c r="BF22" s="6"/>
    </row>
    <row r="23" spans="1:58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9"/>
      <c r="AK23" s="3"/>
      <c r="AL23" s="10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6"/>
      <c r="BA23" s="6"/>
      <c r="BB23" s="6"/>
      <c r="BC23" s="6"/>
      <c r="BD23" s="6"/>
      <c r="BE23" s="6"/>
      <c r="BF23" s="6"/>
    </row>
    <row r="24" spans="1:58" x14ac:dyDescent="0.25">
      <c r="A24" s="3"/>
      <c r="B24" s="175">
        <f t="shared" ref="B24:J32" ca="1" si="3">RANDBETWEEN(1,$I$33)/$J$33</f>
        <v>0.4</v>
      </c>
      <c r="C24" s="176">
        <f t="shared" ca="1" si="3"/>
        <v>1.8</v>
      </c>
      <c r="D24" s="177">
        <f t="shared" ca="1" si="3"/>
        <v>0.4</v>
      </c>
      <c r="E24" s="170">
        <f t="shared" ca="1" si="3"/>
        <v>1.2</v>
      </c>
      <c r="F24" s="170">
        <f t="shared" ca="1" si="3"/>
        <v>1.8</v>
      </c>
      <c r="G24" s="170">
        <f t="shared" ca="1" si="3"/>
        <v>1.4</v>
      </c>
      <c r="H24" s="170">
        <f t="shared" ca="1" si="3"/>
        <v>1.2</v>
      </c>
      <c r="I24" s="170">
        <f t="shared" ca="1" si="3"/>
        <v>0.4</v>
      </c>
      <c r="J24" s="171">
        <f t="shared" ca="1" si="3"/>
        <v>1.2</v>
      </c>
      <c r="K24" s="3"/>
      <c r="L24" s="102">
        <f t="array" aca="1" ref="L24:T32" ca="1">MMULT(B36:J44,MMULT(AJ24:AR32,Z36:AH44))</f>
        <v>2042.5798239238829</v>
      </c>
      <c r="M24" s="103">
        <f ca="1"/>
        <v>-150.9834647326376</v>
      </c>
      <c r="N24" s="104">
        <f ca="1"/>
        <v>-1128.8975053266006</v>
      </c>
      <c r="O24" s="105">
        <f ca="1"/>
        <v>1051.8808324626973</v>
      </c>
      <c r="P24" s="105">
        <f ca="1"/>
        <v>-1039.9103542626515</v>
      </c>
      <c r="Q24" s="106">
        <f ca="1"/>
        <v>-78.729809745374453</v>
      </c>
      <c r="R24" s="105">
        <f ca="1"/>
        <v>1873.8835169543659</v>
      </c>
      <c r="S24" s="105">
        <f ca="1"/>
        <v>-1039.8185973367727</v>
      </c>
      <c r="T24" s="106">
        <f ca="1"/>
        <v>-987.89112897798759</v>
      </c>
      <c r="U24" s="3"/>
      <c r="V24" s="31">
        <f t="array" aca="1" ref="V24:V32" ca="1">MMULT(B24:J32,MMULT(L24:T32,MMULT(Z24:AH32,X24:X32)))</f>
        <v>5.4999999999922764</v>
      </c>
      <c r="W24" s="3"/>
      <c r="X24" s="32">
        <f t="array" ref="X24:X32">MMULT(L8:T16,V8:V16)</f>
        <v>5.5</v>
      </c>
      <c r="Y24" s="3"/>
      <c r="Z24" s="64">
        <f t="array" aca="1" ref="Z24:AH32" ca="1">TRANSPOSE(B24:J32)</f>
        <v>0.4</v>
      </c>
      <c r="AA24" s="65">
        <f ca="1"/>
        <v>0.8</v>
      </c>
      <c r="AB24" s="65">
        <f ca="1"/>
        <v>1.4</v>
      </c>
      <c r="AC24" s="64">
        <f ca="1"/>
        <v>0.8</v>
      </c>
      <c r="AD24" s="65">
        <f ca="1"/>
        <v>1.6</v>
      </c>
      <c r="AE24" s="66">
        <f ca="1"/>
        <v>0.4</v>
      </c>
      <c r="AF24" s="65">
        <f ca="1"/>
        <v>1.4</v>
      </c>
      <c r="AG24" s="65">
        <f ca="1"/>
        <v>1.2</v>
      </c>
      <c r="AH24" s="66">
        <f ca="1"/>
        <v>0.4</v>
      </c>
      <c r="AI24" s="3"/>
      <c r="AJ24" s="67">
        <f t="array" ref="AJ24:AR32">MINVERSE($L$8:$T$16)</f>
        <v>1</v>
      </c>
      <c r="AK24" s="68">
        <v>0</v>
      </c>
      <c r="AL24" s="69">
        <v>0</v>
      </c>
      <c r="AM24" s="70">
        <v>0</v>
      </c>
      <c r="AN24" s="70">
        <v>0</v>
      </c>
      <c r="AO24" s="71">
        <v>0</v>
      </c>
      <c r="AP24" s="70">
        <v>0</v>
      </c>
      <c r="AQ24" s="70">
        <v>0</v>
      </c>
      <c r="AR24" s="71">
        <v>0</v>
      </c>
      <c r="AS24" s="3"/>
      <c r="AT24" s="33">
        <f ca="1">V24</f>
        <v>5.4999999999922764</v>
      </c>
      <c r="AU24" s="34">
        <f ca="1">V27</f>
        <v>5.9999999999831743</v>
      </c>
      <c r="AV24" s="35">
        <f ca="1">V30</f>
        <v>5.4999999999841762</v>
      </c>
      <c r="AW24" s="3"/>
      <c r="AX24" s="3"/>
      <c r="AY24" s="3"/>
      <c r="AZ24" s="6"/>
      <c r="BA24" s="6"/>
      <c r="BB24" s="6"/>
      <c r="BC24" s="6"/>
      <c r="BD24" s="6"/>
      <c r="BE24" s="6"/>
      <c r="BF24" s="6"/>
    </row>
    <row r="25" spans="1:58" x14ac:dyDescent="0.25">
      <c r="A25" s="3"/>
      <c r="B25" s="178">
        <f t="shared" ca="1" si="3"/>
        <v>0.8</v>
      </c>
      <c r="C25" s="72">
        <f t="shared" ca="1" si="3"/>
        <v>0.4</v>
      </c>
      <c r="D25" s="179">
        <f t="shared" ca="1" si="3"/>
        <v>0.6</v>
      </c>
      <c r="E25" s="72">
        <f t="shared" ca="1" si="3"/>
        <v>0.6</v>
      </c>
      <c r="F25" s="72">
        <f t="shared" ca="1" si="3"/>
        <v>1.4</v>
      </c>
      <c r="G25" s="72">
        <f t="shared" ca="1" si="3"/>
        <v>1.6</v>
      </c>
      <c r="H25" s="72">
        <f t="shared" ca="1" si="3"/>
        <v>1.2</v>
      </c>
      <c r="I25" s="72">
        <f t="shared" ca="1" si="3"/>
        <v>0.8</v>
      </c>
      <c r="J25" s="172">
        <f t="shared" ca="1" si="3"/>
        <v>1.4</v>
      </c>
      <c r="K25" s="3"/>
      <c r="L25" s="107">
        <f ca="1"/>
        <v>-139.58244645941747</v>
      </c>
      <c r="M25" s="108">
        <f ca="1"/>
        <v>10.297024778023049</v>
      </c>
      <c r="N25" s="109">
        <f ca="1"/>
        <v>75.795573389752136</v>
      </c>
      <c r="O25" s="108">
        <f ca="1"/>
        <v>-69.695479779645041</v>
      </c>
      <c r="P25" s="108">
        <f ca="1"/>
        <v>69.287722209203636</v>
      </c>
      <c r="Q25" s="110">
        <f ca="1"/>
        <v>5.1633181172692737</v>
      </c>
      <c r="R25" s="108">
        <f ca="1"/>
        <v>-126.97345849730068</v>
      </c>
      <c r="S25" s="108">
        <f ca="1"/>
        <v>72.614369009032515</v>
      </c>
      <c r="T25" s="110">
        <f ca="1"/>
        <v>67.071844901366077</v>
      </c>
      <c r="U25" s="3"/>
      <c r="V25" s="42">
        <f ca="1"/>
        <v>4.9999999999818172</v>
      </c>
      <c r="W25" s="3"/>
      <c r="X25" s="43">
        <v>5</v>
      </c>
      <c r="Y25" s="3"/>
      <c r="Z25" s="73">
        <f ca="1"/>
        <v>1.8</v>
      </c>
      <c r="AA25" s="74">
        <f ca="1"/>
        <v>0.4</v>
      </c>
      <c r="AB25" s="74">
        <f ca="1"/>
        <v>1.6</v>
      </c>
      <c r="AC25" s="73">
        <f ca="1"/>
        <v>0.8</v>
      </c>
      <c r="AD25" s="74">
        <f ca="1"/>
        <v>0.2</v>
      </c>
      <c r="AE25" s="75">
        <f ca="1"/>
        <v>0.2</v>
      </c>
      <c r="AF25" s="74">
        <f ca="1"/>
        <v>0.6</v>
      </c>
      <c r="AG25" s="74">
        <f ca="1"/>
        <v>0.2</v>
      </c>
      <c r="AH25" s="75">
        <f ca="1"/>
        <v>0.6</v>
      </c>
      <c r="AI25" s="3"/>
      <c r="AJ25" s="76">
        <v>0</v>
      </c>
      <c r="AK25" s="77">
        <v>1</v>
      </c>
      <c r="AL25" s="78">
        <v>0</v>
      </c>
      <c r="AM25" s="77">
        <v>0</v>
      </c>
      <c r="AN25" s="77">
        <v>0</v>
      </c>
      <c r="AO25" s="79">
        <v>0</v>
      </c>
      <c r="AP25" s="77">
        <v>0</v>
      </c>
      <c r="AQ25" s="77">
        <v>0</v>
      </c>
      <c r="AR25" s="79">
        <v>0</v>
      </c>
      <c r="AS25" s="3"/>
      <c r="AT25" s="14">
        <f ca="1">V25</f>
        <v>4.9999999999818172</v>
      </c>
      <c r="AU25" s="17">
        <f ca="1">V28</f>
        <v>-2.4641622076160274E-11</v>
      </c>
      <c r="AV25" s="44">
        <f ca="1">V31</f>
        <v>5.0000000000173763</v>
      </c>
      <c r="AW25" s="3"/>
      <c r="AX25" s="3"/>
      <c r="AY25" s="3"/>
      <c r="AZ25" s="6"/>
      <c r="BA25" s="6"/>
      <c r="BB25" s="6"/>
      <c r="BC25" s="6"/>
      <c r="BD25" s="6"/>
      <c r="BE25" s="6"/>
      <c r="BF25" s="6"/>
    </row>
    <row r="26" spans="1:58" ht="15.75" thickBot="1" x14ac:dyDescent="0.3">
      <c r="A26" s="3"/>
      <c r="B26" s="178">
        <f t="shared" ca="1" si="3"/>
        <v>1.4</v>
      </c>
      <c r="C26" s="72">
        <f t="shared" ca="1" si="3"/>
        <v>1.6</v>
      </c>
      <c r="D26" s="179">
        <f t="shared" ca="1" si="3"/>
        <v>2</v>
      </c>
      <c r="E26" s="72">
        <f t="shared" ca="1" si="3"/>
        <v>1.6</v>
      </c>
      <c r="F26" s="72">
        <f t="shared" ca="1" si="3"/>
        <v>0.2</v>
      </c>
      <c r="G26" s="72">
        <f t="shared" ca="1" si="3"/>
        <v>0.4</v>
      </c>
      <c r="H26" s="72">
        <f t="shared" ca="1" si="3"/>
        <v>0.2</v>
      </c>
      <c r="I26" s="72">
        <f t="shared" ca="1" si="3"/>
        <v>0.4</v>
      </c>
      <c r="J26" s="172">
        <f t="shared" ca="1" si="3"/>
        <v>1.8</v>
      </c>
      <c r="K26" s="3"/>
      <c r="L26" s="111">
        <f ca="1"/>
        <v>-1111.6521628911717</v>
      </c>
      <c r="M26" s="112">
        <f ca="1"/>
        <v>81.441241444107789</v>
      </c>
      <c r="N26" s="113">
        <f ca="1"/>
        <v>612.09301394253612</v>
      </c>
      <c r="O26" s="108">
        <f ca="1"/>
        <v>-568.5129803000998</v>
      </c>
      <c r="P26" s="108">
        <f ca="1"/>
        <v>562.98377667679256</v>
      </c>
      <c r="Q26" s="110">
        <f ca="1"/>
        <v>42.367738863402735</v>
      </c>
      <c r="R26" s="114">
        <f ca="1"/>
        <v>-1018.2679870155507</v>
      </c>
      <c r="S26" s="114">
        <f ca="1"/>
        <v>569.0584159638604</v>
      </c>
      <c r="T26" s="115">
        <f ca="1"/>
        <v>537.08997444526733</v>
      </c>
      <c r="U26" s="3"/>
      <c r="V26" s="53">
        <f ca="1"/>
        <v>4.0000000000263789</v>
      </c>
      <c r="W26" s="3"/>
      <c r="X26" s="54">
        <v>4</v>
      </c>
      <c r="Y26" s="3"/>
      <c r="Z26" s="80">
        <f ca="1"/>
        <v>0.4</v>
      </c>
      <c r="AA26" s="81">
        <f ca="1"/>
        <v>0.6</v>
      </c>
      <c r="AB26" s="81">
        <f ca="1"/>
        <v>2</v>
      </c>
      <c r="AC26" s="80">
        <f ca="1"/>
        <v>1</v>
      </c>
      <c r="AD26" s="81">
        <f ca="1"/>
        <v>1.8</v>
      </c>
      <c r="AE26" s="82">
        <f ca="1"/>
        <v>1.6</v>
      </c>
      <c r="AF26" s="81">
        <f ca="1"/>
        <v>1.8</v>
      </c>
      <c r="AG26" s="81">
        <f ca="1"/>
        <v>2</v>
      </c>
      <c r="AH26" s="82">
        <f ca="1"/>
        <v>1.6</v>
      </c>
      <c r="AI26" s="3"/>
      <c r="AJ26" s="83">
        <v>0</v>
      </c>
      <c r="AK26" s="84">
        <v>0</v>
      </c>
      <c r="AL26" s="85">
        <v>1</v>
      </c>
      <c r="AM26" s="77">
        <v>0</v>
      </c>
      <c r="AN26" s="77">
        <v>0</v>
      </c>
      <c r="AO26" s="79">
        <v>0</v>
      </c>
      <c r="AP26" s="86">
        <v>0</v>
      </c>
      <c r="AQ26" s="86">
        <v>0</v>
      </c>
      <c r="AR26" s="87">
        <v>0</v>
      </c>
      <c r="AS26" s="3"/>
      <c r="AT26" s="18">
        <f ca="1">V26</f>
        <v>4.0000000000263789</v>
      </c>
      <c r="AU26" s="19">
        <f ca="1">V29</f>
        <v>3.0000000000080984</v>
      </c>
      <c r="AV26" s="88">
        <f ca="1">V32</f>
        <v>4.0000000000219238</v>
      </c>
      <c r="AW26" s="3"/>
      <c r="AX26" s="3"/>
      <c r="AY26" s="3"/>
      <c r="AZ26" s="6"/>
      <c r="BA26" s="6"/>
      <c r="BB26" s="6"/>
      <c r="BC26" s="6"/>
      <c r="BD26" s="6"/>
      <c r="BE26" s="6"/>
      <c r="BF26" s="6"/>
    </row>
    <row r="27" spans="1:58" x14ac:dyDescent="0.25">
      <c r="A27" s="3"/>
      <c r="B27" s="175">
        <f t="shared" ca="1" si="3"/>
        <v>0.8</v>
      </c>
      <c r="C27" s="176">
        <f t="shared" ca="1" si="3"/>
        <v>0.8</v>
      </c>
      <c r="D27" s="177">
        <f t="shared" ca="1" si="3"/>
        <v>1</v>
      </c>
      <c r="E27" s="72">
        <f t="shared" ca="1" si="3"/>
        <v>0.6</v>
      </c>
      <c r="F27" s="72">
        <f t="shared" ca="1" si="3"/>
        <v>1</v>
      </c>
      <c r="G27" s="72">
        <f t="shared" ca="1" si="3"/>
        <v>0.6</v>
      </c>
      <c r="H27" s="72">
        <f t="shared" ca="1" si="3"/>
        <v>0.8</v>
      </c>
      <c r="I27" s="72">
        <f t="shared" ca="1" si="3"/>
        <v>1</v>
      </c>
      <c r="J27" s="172">
        <f t="shared" ca="1" si="3"/>
        <v>0.4</v>
      </c>
      <c r="K27" s="3"/>
      <c r="L27" s="116">
        <f ca="1"/>
        <v>1025.4461811820015</v>
      </c>
      <c r="M27" s="108">
        <f ca="1"/>
        <v>-74.644780341623417</v>
      </c>
      <c r="N27" s="108">
        <f ca="1"/>
        <v>-562.90919283785638</v>
      </c>
      <c r="O27" s="102">
        <f ca="1"/>
        <v>522.52430251871669</v>
      </c>
      <c r="P27" s="103">
        <f ca="1"/>
        <v>-518.08043460758188</v>
      </c>
      <c r="Q27" s="104">
        <f ca="1"/>
        <v>-38.501016934204046</v>
      </c>
      <c r="R27" s="105">
        <f ca="1"/>
        <v>938.78048568222346</v>
      </c>
      <c r="S27" s="105">
        <f ca="1"/>
        <v>-527.32054393428166</v>
      </c>
      <c r="T27" s="106">
        <f ca="1"/>
        <v>-495.72919409577105</v>
      </c>
      <c r="U27" s="3"/>
      <c r="V27" s="57">
        <f ca="1"/>
        <v>5.9999999999831743</v>
      </c>
      <c r="W27" s="3"/>
      <c r="X27" s="32">
        <v>6</v>
      </c>
      <c r="Y27" s="3"/>
      <c r="Z27" s="89">
        <f ca="1"/>
        <v>1.2</v>
      </c>
      <c r="AA27" s="74">
        <f ca="1"/>
        <v>0.6</v>
      </c>
      <c r="AB27" s="74">
        <f ca="1"/>
        <v>1.6</v>
      </c>
      <c r="AC27" s="74">
        <f ca="1"/>
        <v>0.6</v>
      </c>
      <c r="AD27" s="74">
        <f ca="1"/>
        <v>1</v>
      </c>
      <c r="AE27" s="74">
        <f ca="1"/>
        <v>1.6</v>
      </c>
      <c r="AF27" s="74">
        <f ca="1"/>
        <v>1</v>
      </c>
      <c r="AG27" s="74">
        <f ca="1"/>
        <v>1.2</v>
      </c>
      <c r="AH27" s="90">
        <f ca="1"/>
        <v>0.6</v>
      </c>
      <c r="AI27" s="3"/>
      <c r="AJ27" s="91">
        <v>0</v>
      </c>
      <c r="AK27" s="77">
        <v>0</v>
      </c>
      <c r="AL27" s="77">
        <v>0</v>
      </c>
      <c r="AM27" s="67">
        <v>1</v>
      </c>
      <c r="AN27" s="68">
        <v>0</v>
      </c>
      <c r="AO27" s="69">
        <v>0</v>
      </c>
      <c r="AP27" s="70">
        <v>0</v>
      </c>
      <c r="AQ27" s="70">
        <v>0</v>
      </c>
      <c r="AR27" s="71">
        <v>0</v>
      </c>
      <c r="AS27" s="3"/>
      <c r="AT27" s="3"/>
      <c r="AU27" s="3"/>
      <c r="AV27" s="3"/>
      <c r="AW27" s="3"/>
      <c r="AX27" s="3"/>
      <c r="AY27" s="3"/>
      <c r="AZ27" s="6"/>
      <c r="BA27" s="6"/>
      <c r="BB27" s="6"/>
      <c r="BC27" s="6"/>
      <c r="BD27" s="6"/>
      <c r="BE27" s="6"/>
      <c r="BF27" s="6"/>
    </row>
    <row r="28" spans="1:58" x14ac:dyDescent="0.25">
      <c r="A28" s="3"/>
      <c r="B28" s="178">
        <f t="shared" ca="1" si="3"/>
        <v>1.6</v>
      </c>
      <c r="C28" s="72">
        <f t="shared" ca="1" si="3"/>
        <v>0.2</v>
      </c>
      <c r="D28" s="179">
        <f t="shared" ca="1" si="3"/>
        <v>1.8</v>
      </c>
      <c r="E28" s="72">
        <f t="shared" ca="1" si="3"/>
        <v>1</v>
      </c>
      <c r="F28" s="72">
        <f t="shared" ca="1" si="3"/>
        <v>0.8</v>
      </c>
      <c r="G28" s="72">
        <f t="shared" ca="1" si="3"/>
        <v>1</v>
      </c>
      <c r="H28" s="72">
        <f t="shared" ca="1" si="3"/>
        <v>0.8</v>
      </c>
      <c r="I28" s="72">
        <f t="shared" ca="1" si="3"/>
        <v>2</v>
      </c>
      <c r="J28" s="172">
        <f t="shared" ca="1" si="3"/>
        <v>0.8</v>
      </c>
      <c r="K28" s="3"/>
      <c r="L28" s="116">
        <f ca="1"/>
        <v>-1034.6206176855076</v>
      </c>
      <c r="M28" s="117">
        <f ca="1"/>
        <v>75.841160130955274</v>
      </c>
      <c r="N28" s="108">
        <f ca="1"/>
        <v>570.27717646685437</v>
      </c>
      <c r="O28" s="118">
        <f ca="1"/>
        <v>-530.97905001307061</v>
      </c>
      <c r="P28" s="119">
        <f ca="1"/>
        <v>526.2935565593541</v>
      </c>
      <c r="Q28" s="109">
        <f ca="1"/>
        <v>38.556879600412572</v>
      </c>
      <c r="R28" s="108">
        <f ca="1"/>
        <v>-949.00377740965303</v>
      </c>
      <c r="S28" s="108">
        <f ca="1"/>
        <v>529.46470088458182</v>
      </c>
      <c r="T28" s="110">
        <f ca="1"/>
        <v>500.71745606379881</v>
      </c>
      <c r="U28" s="3"/>
      <c r="V28" s="59">
        <f ca="1"/>
        <v>-2.4641622076160274E-11</v>
      </c>
      <c r="W28" s="3"/>
      <c r="X28" s="60">
        <v>4.75</v>
      </c>
      <c r="Y28" s="3"/>
      <c r="Z28" s="89">
        <f ca="1"/>
        <v>1.8</v>
      </c>
      <c r="AA28" s="74">
        <f ca="1"/>
        <v>1.4</v>
      </c>
      <c r="AB28" s="74">
        <f ca="1"/>
        <v>0.2</v>
      </c>
      <c r="AC28" s="74">
        <f ca="1"/>
        <v>1</v>
      </c>
      <c r="AD28" s="74">
        <f ca="1"/>
        <v>0.8</v>
      </c>
      <c r="AE28" s="74">
        <f ca="1"/>
        <v>1.6</v>
      </c>
      <c r="AF28" s="74">
        <f ca="1"/>
        <v>1.2</v>
      </c>
      <c r="AG28" s="74">
        <f ca="1"/>
        <v>0.8</v>
      </c>
      <c r="AH28" s="90">
        <f ca="1"/>
        <v>0.6</v>
      </c>
      <c r="AI28" s="3"/>
      <c r="AJ28" s="91">
        <v>0</v>
      </c>
      <c r="AK28" s="92">
        <v>1</v>
      </c>
      <c r="AL28" s="77">
        <v>0</v>
      </c>
      <c r="AM28" s="93">
        <v>1</v>
      </c>
      <c r="AN28" s="94">
        <v>-4</v>
      </c>
      <c r="AO28" s="78">
        <v>1</v>
      </c>
      <c r="AP28" s="77">
        <v>0</v>
      </c>
      <c r="AQ28" s="77">
        <v>1</v>
      </c>
      <c r="AR28" s="79">
        <v>0</v>
      </c>
      <c r="AS28" s="3"/>
      <c r="AT28" s="3"/>
      <c r="AU28" s="3"/>
      <c r="AV28" s="3"/>
      <c r="AW28" s="3"/>
      <c r="AX28" s="3"/>
      <c r="AY28" s="3"/>
      <c r="AZ28" s="6"/>
      <c r="BA28" s="6"/>
      <c r="BB28" s="6"/>
      <c r="BC28" s="6"/>
      <c r="BD28" s="6"/>
      <c r="BE28" s="6"/>
      <c r="BF28" s="6"/>
    </row>
    <row r="29" spans="1:58" ht="15.75" thickBot="1" x14ac:dyDescent="0.3">
      <c r="A29" s="3"/>
      <c r="B29" s="180">
        <f t="shared" ca="1" si="3"/>
        <v>0.4</v>
      </c>
      <c r="C29" s="181">
        <f t="shared" ca="1" si="3"/>
        <v>0.2</v>
      </c>
      <c r="D29" s="182">
        <f t="shared" ca="1" si="3"/>
        <v>1.6</v>
      </c>
      <c r="E29" s="72">
        <f t="shared" ca="1" si="3"/>
        <v>1.6</v>
      </c>
      <c r="F29" s="72">
        <f t="shared" ca="1" si="3"/>
        <v>1.6</v>
      </c>
      <c r="G29" s="72">
        <f t="shared" ca="1" si="3"/>
        <v>1</v>
      </c>
      <c r="H29" s="72">
        <f t="shared" ca="1" si="3"/>
        <v>1</v>
      </c>
      <c r="I29" s="72">
        <f t="shared" ca="1" si="3"/>
        <v>0.2</v>
      </c>
      <c r="J29" s="172">
        <f t="shared" ca="1" si="3"/>
        <v>0.6</v>
      </c>
      <c r="K29" s="3"/>
      <c r="L29" s="116">
        <f ca="1"/>
        <v>-67.859707418198099</v>
      </c>
      <c r="M29" s="108">
        <f ca="1"/>
        <v>4.4373878539891907</v>
      </c>
      <c r="N29" s="108">
        <f ca="1"/>
        <v>35.886922531042501</v>
      </c>
      <c r="O29" s="111">
        <f ca="1"/>
        <v>-32.099034657584681</v>
      </c>
      <c r="P29" s="112">
        <f ca="1"/>
        <v>31.971808085641474</v>
      </c>
      <c r="Q29" s="113">
        <f ca="1"/>
        <v>3.8683218756234452</v>
      </c>
      <c r="R29" s="108">
        <f ca="1"/>
        <v>-61.306386617887838</v>
      </c>
      <c r="S29" s="108">
        <f ca="1"/>
        <v>35.259108247538975</v>
      </c>
      <c r="T29" s="110">
        <f ca="1"/>
        <v>32.46335485308127</v>
      </c>
      <c r="U29" s="3"/>
      <c r="V29" s="61">
        <f ca="1"/>
        <v>3.0000000000080984</v>
      </c>
      <c r="W29" s="3"/>
      <c r="X29" s="54">
        <v>3</v>
      </c>
      <c r="Y29" s="3"/>
      <c r="Z29" s="89">
        <f ca="1"/>
        <v>1.4</v>
      </c>
      <c r="AA29" s="74">
        <f ca="1"/>
        <v>1.6</v>
      </c>
      <c r="AB29" s="74">
        <f ca="1"/>
        <v>0.4</v>
      </c>
      <c r="AC29" s="74">
        <f ca="1"/>
        <v>0.6</v>
      </c>
      <c r="AD29" s="74">
        <f ca="1"/>
        <v>1</v>
      </c>
      <c r="AE29" s="74">
        <f ca="1"/>
        <v>1</v>
      </c>
      <c r="AF29" s="74">
        <f ca="1"/>
        <v>2</v>
      </c>
      <c r="AG29" s="74">
        <f ca="1"/>
        <v>0.6</v>
      </c>
      <c r="AH29" s="90">
        <f ca="1"/>
        <v>1</v>
      </c>
      <c r="AI29" s="3"/>
      <c r="AJ29" s="91">
        <v>0</v>
      </c>
      <c r="AK29" s="77">
        <v>0</v>
      </c>
      <c r="AL29" s="77">
        <v>0</v>
      </c>
      <c r="AM29" s="83">
        <v>0</v>
      </c>
      <c r="AN29" s="84">
        <v>0</v>
      </c>
      <c r="AO29" s="85">
        <v>1</v>
      </c>
      <c r="AP29" s="77">
        <v>0</v>
      </c>
      <c r="AQ29" s="77">
        <v>0</v>
      </c>
      <c r="AR29" s="79">
        <v>0</v>
      </c>
      <c r="AS29" s="3"/>
      <c r="AT29" s="3"/>
      <c r="AU29" s="3"/>
      <c r="AV29" s="3"/>
      <c r="AW29" s="3"/>
      <c r="AX29" s="3"/>
      <c r="AY29" s="3"/>
      <c r="AZ29" s="6"/>
      <c r="BA29" s="6"/>
      <c r="BB29" s="6"/>
      <c r="BC29" s="6"/>
      <c r="BD29" s="6"/>
      <c r="BE29" s="6"/>
      <c r="BF29" s="6"/>
    </row>
    <row r="30" spans="1:58" x14ac:dyDescent="0.25">
      <c r="A30" s="3"/>
      <c r="B30" s="178">
        <f t="shared" ca="1" si="3"/>
        <v>1.4</v>
      </c>
      <c r="C30" s="72">
        <f t="shared" ca="1" si="3"/>
        <v>0.6</v>
      </c>
      <c r="D30" s="179">
        <f t="shared" ca="1" si="3"/>
        <v>1.8</v>
      </c>
      <c r="E30" s="72">
        <f t="shared" ca="1" si="3"/>
        <v>1</v>
      </c>
      <c r="F30" s="72">
        <f t="shared" ca="1" si="3"/>
        <v>1.2</v>
      </c>
      <c r="G30" s="72">
        <f t="shared" ca="1" si="3"/>
        <v>2</v>
      </c>
      <c r="H30" s="72">
        <f t="shared" ca="1" si="3"/>
        <v>1</v>
      </c>
      <c r="I30" s="72">
        <f t="shared" ca="1" si="3"/>
        <v>1.4</v>
      </c>
      <c r="J30" s="172">
        <f t="shared" ca="1" si="3"/>
        <v>0.8</v>
      </c>
      <c r="K30" s="3"/>
      <c r="L30" s="120">
        <f ca="1"/>
        <v>1867.3379695789549</v>
      </c>
      <c r="M30" s="105">
        <f ca="1"/>
        <v>-137.48048858134769</v>
      </c>
      <c r="N30" s="105">
        <f ca="1"/>
        <v>-1030.9197818470636</v>
      </c>
      <c r="O30" s="116">
        <f ca="1"/>
        <v>960.30082615394213</v>
      </c>
      <c r="P30" s="108">
        <f ca="1"/>
        <v>-950.11627303593286</v>
      </c>
      <c r="Q30" s="108">
        <f ca="1"/>
        <v>-71.740902224032439</v>
      </c>
      <c r="R30" s="102">
        <f ca="1"/>
        <v>1713.69322292377</v>
      </c>
      <c r="S30" s="103">
        <f ca="1"/>
        <v>-952.42282282904955</v>
      </c>
      <c r="T30" s="104">
        <f ca="1"/>
        <v>-903.67879393983242</v>
      </c>
      <c r="U30" s="3"/>
      <c r="V30" s="31">
        <f ca="1"/>
        <v>5.4999999999841762</v>
      </c>
      <c r="W30" s="3"/>
      <c r="X30" s="32">
        <v>5.5</v>
      </c>
      <c r="Y30" s="3"/>
      <c r="Z30" s="89">
        <f ca="1"/>
        <v>1.2</v>
      </c>
      <c r="AA30" s="74">
        <f ca="1"/>
        <v>1.2</v>
      </c>
      <c r="AB30" s="74">
        <f ca="1"/>
        <v>0.2</v>
      </c>
      <c r="AC30" s="74">
        <f ca="1"/>
        <v>0.8</v>
      </c>
      <c r="AD30" s="74">
        <f ca="1"/>
        <v>0.8</v>
      </c>
      <c r="AE30" s="74">
        <f ca="1"/>
        <v>1</v>
      </c>
      <c r="AF30" s="74">
        <f ca="1"/>
        <v>1</v>
      </c>
      <c r="AG30" s="74">
        <f ca="1"/>
        <v>1</v>
      </c>
      <c r="AH30" s="90">
        <f ca="1"/>
        <v>2</v>
      </c>
      <c r="AI30" s="3"/>
      <c r="AJ30" s="95">
        <v>0</v>
      </c>
      <c r="AK30" s="70">
        <v>0</v>
      </c>
      <c r="AL30" s="70">
        <v>0</v>
      </c>
      <c r="AM30" s="91">
        <v>0</v>
      </c>
      <c r="AN30" s="77">
        <v>0</v>
      </c>
      <c r="AO30" s="77">
        <v>0</v>
      </c>
      <c r="AP30" s="67">
        <v>1</v>
      </c>
      <c r="AQ30" s="68">
        <v>0</v>
      </c>
      <c r="AR30" s="69">
        <v>0</v>
      </c>
      <c r="AS30" s="3"/>
      <c r="AT30" s="162">
        <f ca="1">ROUND(Z8,1)-ROUND(AT24,1)</f>
        <v>0</v>
      </c>
      <c r="AU30" s="163">
        <f ca="1">ROUND(AA8,1)-ROUND(AU24,1)</f>
        <v>0</v>
      </c>
      <c r="AV30" s="164">
        <f ca="1">ROUND(AB8,1)-ROUND(AV24,1)</f>
        <v>0</v>
      </c>
      <c r="AW30" s="3"/>
      <c r="AX30" s="3"/>
      <c r="AY30" s="3"/>
      <c r="AZ30" s="6"/>
      <c r="BA30" s="6"/>
      <c r="BB30" s="6"/>
      <c r="BC30" s="6"/>
      <c r="BD30" s="6"/>
      <c r="BE30" s="6"/>
      <c r="BF30" s="6"/>
    </row>
    <row r="31" spans="1:58" x14ac:dyDescent="0.25">
      <c r="A31" s="3"/>
      <c r="B31" s="178">
        <f t="shared" ca="1" si="3"/>
        <v>1.2</v>
      </c>
      <c r="C31" s="72">
        <f t="shared" ca="1" si="3"/>
        <v>0.2</v>
      </c>
      <c r="D31" s="179">
        <f t="shared" ca="1" si="3"/>
        <v>2</v>
      </c>
      <c r="E31" s="72">
        <f t="shared" ca="1" si="3"/>
        <v>1.2</v>
      </c>
      <c r="F31" s="72">
        <f t="shared" ca="1" si="3"/>
        <v>0.8</v>
      </c>
      <c r="G31" s="72">
        <f t="shared" ca="1" si="3"/>
        <v>0.6</v>
      </c>
      <c r="H31" s="72">
        <f t="shared" ca="1" si="3"/>
        <v>1</v>
      </c>
      <c r="I31" s="72">
        <f t="shared" ca="1" si="3"/>
        <v>0.4</v>
      </c>
      <c r="J31" s="172">
        <f t="shared" ca="1" si="3"/>
        <v>2</v>
      </c>
      <c r="K31" s="3"/>
      <c r="L31" s="116">
        <f ca="1"/>
        <v>-1061.5253475027955</v>
      </c>
      <c r="M31" s="108">
        <f ca="1"/>
        <v>79.787946746980765</v>
      </c>
      <c r="N31" s="108">
        <f ca="1"/>
        <v>590.65823316025239</v>
      </c>
      <c r="O31" s="116">
        <f ca="1"/>
        <v>-553.3764846944872</v>
      </c>
      <c r="P31" s="108">
        <f ca="1"/>
        <v>545.27032209551214</v>
      </c>
      <c r="Q31" s="108">
        <f ca="1"/>
        <v>40.716510008452218</v>
      </c>
      <c r="R31" s="107">
        <f ca="1"/>
        <v>-976.54597247808044</v>
      </c>
      <c r="S31" s="108">
        <f ca="1"/>
        <v>537.09949372504627</v>
      </c>
      <c r="T31" s="109">
        <f ca="1"/>
        <v>514.11034622933198</v>
      </c>
      <c r="U31" s="3"/>
      <c r="V31" s="42">
        <f ca="1"/>
        <v>5.0000000000173763</v>
      </c>
      <c r="W31" s="3"/>
      <c r="X31" s="43">
        <v>5</v>
      </c>
      <c r="Y31" s="3"/>
      <c r="Z31" s="89">
        <f ca="1"/>
        <v>0.4</v>
      </c>
      <c r="AA31" s="74">
        <f ca="1"/>
        <v>0.8</v>
      </c>
      <c r="AB31" s="74">
        <f ca="1"/>
        <v>0.4</v>
      </c>
      <c r="AC31" s="74">
        <f ca="1"/>
        <v>1</v>
      </c>
      <c r="AD31" s="74">
        <f ca="1"/>
        <v>2</v>
      </c>
      <c r="AE31" s="74">
        <f ca="1"/>
        <v>0.2</v>
      </c>
      <c r="AF31" s="74">
        <f ca="1"/>
        <v>1.4</v>
      </c>
      <c r="AG31" s="74">
        <f ca="1"/>
        <v>0.4</v>
      </c>
      <c r="AH31" s="90">
        <f ca="1"/>
        <v>0.6</v>
      </c>
      <c r="AI31" s="3"/>
      <c r="AJ31" s="91">
        <v>0</v>
      </c>
      <c r="AK31" s="77">
        <v>0</v>
      </c>
      <c r="AL31" s="77">
        <v>0</v>
      </c>
      <c r="AM31" s="91">
        <v>0</v>
      </c>
      <c r="AN31" s="77">
        <v>0</v>
      </c>
      <c r="AO31" s="77">
        <v>0</v>
      </c>
      <c r="AP31" s="76">
        <v>0</v>
      </c>
      <c r="AQ31" s="77">
        <v>1</v>
      </c>
      <c r="AR31" s="78">
        <v>0</v>
      </c>
      <c r="AS31" s="3"/>
      <c r="AT31" s="165">
        <f ca="1">ROUND(Z9,1)-ROUND(AT25,1)</f>
        <v>0</v>
      </c>
      <c r="AU31" s="17" t="s">
        <v>0</v>
      </c>
      <c r="AV31" s="166">
        <f ca="1">ROUND(AB9,1)-ROUND(AV25,1)</f>
        <v>0</v>
      </c>
      <c r="AW31" s="3"/>
      <c r="AX31" s="3"/>
      <c r="AY31" s="3"/>
      <c r="AZ31" s="6"/>
      <c r="BA31" s="6"/>
      <c r="BB31" s="6"/>
      <c r="BC31" s="6"/>
      <c r="BD31" s="6"/>
      <c r="BE31" s="6"/>
      <c r="BF31" s="6"/>
    </row>
    <row r="32" spans="1:58" ht="15.75" thickBot="1" x14ac:dyDescent="0.3">
      <c r="A32" s="3"/>
      <c r="B32" s="180">
        <f t="shared" ca="1" si="3"/>
        <v>0.4</v>
      </c>
      <c r="C32" s="181">
        <f t="shared" ca="1" si="3"/>
        <v>0.6</v>
      </c>
      <c r="D32" s="182">
        <f t="shared" ca="1" si="3"/>
        <v>1.6</v>
      </c>
      <c r="E32" s="173">
        <f t="shared" ca="1" si="3"/>
        <v>0.6</v>
      </c>
      <c r="F32" s="173">
        <f t="shared" ca="1" si="3"/>
        <v>0.6</v>
      </c>
      <c r="G32" s="173">
        <f t="shared" ca="1" si="3"/>
        <v>1</v>
      </c>
      <c r="H32" s="173">
        <f t="shared" ca="1" si="3"/>
        <v>2</v>
      </c>
      <c r="I32" s="173">
        <f t="shared" ca="1" si="3"/>
        <v>0.6</v>
      </c>
      <c r="J32" s="174">
        <f t="shared" ca="1" si="3"/>
        <v>2</v>
      </c>
      <c r="K32" s="3"/>
      <c r="L32" s="121">
        <f ca="1"/>
        <v>-991.14171273560157</v>
      </c>
      <c r="M32" s="114">
        <f ca="1"/>
        <v>73.072194798896163</v>
      </c>
      <c r="N32" s="114">
        <f ca="1"/>
        <v>547.77584501174385</v>
      </c>
      <c r="O32" s="121">
        <f ca="1"/>
        <v>-511.05284931102943</v>
      </c>
      <c r="P32" s="114">
        <f ca="1"/>
        <v>505.36991498654231</v>
      </c>
      <c r="Q32" s="114">
        <f ca="1"/>
        <v>37.977311480069439</v>
      </c>
      <c r="R32" s="111">
        <f ca="1"/>
        <v>-910.11940776007077</v>
      </c>
      <c r="S32" s="112">
        <f ca="1"/>
        <v>504.73137864126863</v>
      </c>
      <c r="T32" s="113">
        <f ca="1"/>
        <v>480.18087093442506</v>
      </c>
      <c r="U32" s="3"/>
      <c r="V32" s="53">
        <f ca="1"/>
        <v>4.0000000000219238</v>
      </c>
      <c r="W32" s="3"/>
      <c r="X32" s="54">
        <v>4</v>
      </c>
      <c r="Y32" s="3"/>
      <c r="Z32" s="96">
        <f ca="1"/>
        <v>1.2</v>
      </c>
      <c r="AA32" s="97">
        <f ca="1"/>
        <v>1.4</v>
      </c>
      <c r="AB32" s="97">
        <f ca="1"/>
        <v>1.8</v>
      </c>
      <c r="AC32" s="97">
        <f ca="1"/>
        <v>0.4</v>
      </c>
      <c r="AD32" s="97">
        <f ca="1"/>
        <v>0.8</v>
      </c>
      <c r="AE32" s="97">
        <f ca="1"/>
        <v>0.6</v>
      </c>
      <c r="AF32" s="97">
        <f ca="1"/>
        <v>0.8</v>
      </c>
      <c r="AG32" s="97">
        <f ca="1"/>
        <v>2</v>
      </c>
      <c r="AH32" s="98">
        <f ca="1"/>
        <v>2</v>
      </c>
      <c r="AI32" s="3"/>
      <c r="AJ32" s="99">
        <v>0</v>
      </c>
      <c r="AK32" s="86">
        <v>0</v>
      </c>
      <c r="AL32" s="86">
        <v>0</v>
      </c>
      <c r="AM32" s="99">
        <v>0</v>
      </c>
      <c r="AN32" s="86">
        <v>0</v>
      </c>
      <c r="AO32" s="86">
        <v>0</v>
      </c>
      <c r="AP32" s="83">
        <v>0</v>
      </c>
      <c r="AQ32" s="84">
        <v>0</v>
      </c>
      <c r="AR32" s="85">
        <v>1</v>
      </c>
      <c r="AS32" s="3"/>
      <c r="AT32" s="167">
        <f ca="1">ROUND(Z10,1)-ROUND(AT26,1)</f>
        <v>0</v>
      </c>
      <c r="AU32" s="168">
        <f ca="1">ROUND(AA10,1)-ROUND(AU26,1)</f>
        <v>0</v>
      </c>
      <c r="AV32" s="169">
        <f ca="1">ROUND(AB10,1)-ROUND(AV26,1)</f>
        <v>0</v>
      </c>
      <c r="AW32" s="3"/>
      <c r="AX32" s="3"/>
      <c r="AY32" s="3"/>
      <c r="AZ32" s="6"/>
      <c r="BA32" s="6"/>
      <c r="BB32" s="6"/>
      <c r="BC32" s="6"/>
      <c r="BD32" s="6"/>
      <c r="BE32" s="6"/>
      <c r="BF32" s="6"/>
    </row>
    <row r="33" spans="1:58" x14ac:dyDescent="0.25">
      <c r="A33" s="8"/>
      <c r="B33" s="8"/>
      <c r="C33" s="8"/>
      <c r="D33" s="8"/>
      <c r="E33" s="8"/>
      <c r="F33" s="8"/>
      <c r="G33" s="8"/>
      <c r="H33" s="8"/>
      <c r="I33" s="3">
        <v>10</v>
      </c>
      <c r="J33" s="3">
        <v>5</v>
      </c>
      <c r="K33" s="8"/>
      <c r="L33" s="13"/>
      <c r="M33" s="13"/>
      <c r="N33" s="13"/>
      <c r="O33" s="13"/>
      <c r="P33" s="13"/>
      <c r="Q33" s="13"/>
      <c r="R33" s="13"/>
      <c r="S33" s="13"/>
      <c r="T33" s="13"/>
      <c r="U33" s="3"/>
      <c r="V33" s="3"/>
      <c r="W33" s="3"/>
      <c r="X33" s="3"/>
      <c r="Y33" s="3"/>
      <c r="Z33" s="16"/>
      <c r="AA33" s="16"/>
      <c r="AB33" s="16"/>
      <c r="AC33" s="16"/>
      <c r="AD33" s="16"/>
      <c r="AE33" s="16"/>
      <c r="AF33" s="16"/>
      <c r="AG33" s="16"/>
      <c r="AH33" s="16"/>
      <c r="AI33" s="20"/>
      <c r="AJ33" s="21"/>
      <c r="AK33" s="20"/>
      <c r="AL33" s="10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6"/>
      <c r="BA33" s="6"/>
      <c r="BB33" s="6"/>
      <c r="BC33" s="6"/>
      <c r="BD33" s="6"/>
      <c r="BE33" s="6"/>
      <c r="BF33" s="6"/>
    </row>
    <row r="34" spans="1:58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3"/>
      <c r="M34" s="13"/>
      <c r="N34" s="13"/>
      <c r="O34" s="13"/>
      <c r="P34" s="13"/>
      <c r="Q34" s="13"/>
      <c r="R34" s="13"/>
      <c r="S34" s="13"/>
      <c r="T34" s="13"/>
      <c r="U34" s="3"/>
      <c r="V34" s="3"/>
      <c r="W34" s="3"/>
      <c r="X34" s="3"/>
      <c r="Y34" s="3"/>
      <c r="Z34" s="16"/>
      <c r="AA34" s="16"/>
      <c r="AB34" s="16"/>
      <c r="AC34" s="16"/>
      <c r="AD34" s="16"/>
      <c r="AE34" s="16"/>
      <c r="AF34" s="16"/>
      <c r="AG34" s="16"/>
      <c r="AH34" s="16"/>
      <c r="AI34" s="20"/>
      <c r="AJ34" s="21"/>
      <c r="AK34" s="20"/>
      <c r="AL34" s="10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6"/>
      <c r="BA34" s="6"/>
      <c r="BB34" s="6"/>
      <c r="BC34" s="6"/>
      <c r="BD34" s="6"/>
      <c r="BE34" s="6"/>
      <c r="BF34" s="6"/>
    </row>
    <row r="35" spans="1:58" ht="15.75" thickBo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3"/>
      <c r="M35" s="13"/>
      <c r="N35" s="13"/>
      <c r="O35" s="13"/>
      <c r="P35" s="13"/>
      <c r="Q35" s="13"/>
      <c r="R35" s="13"/>
      <c r="S35" s="13"/>
      <c r="T35" s="13"/>
      <c r="U35" s="3"/>
      <c r="V35" s="3"/>
      <c r="W35" s="3"/>
      <c r="X35" s="3"/>
      <c r="Y35" s="3"/>
      <c r="Z35" s="16"/>
      <c r="AA35" s="16"/>
      <c r="AB35" s="16"/>
      <c r="AC35" s="16"/>
      <c r="AD35" s="16"/>
      <c r="AE35" s="16"/>
      <c r="AF35" s="16"/>
      <c r="AG35" s="16"/>
      <c r="AH35" s="16"/>
      <c r="AI35" s="20"/>
      <c r="AJ35" s="21"/>
      <c r="AK35" s="20"/>
      <c r="AL35" s="10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6"/>
      <c r="BA35" s="6"/>
      <c r="BB35" s="6"/>
      <c r="BC35" s="6"/>
      <c r="BD35" s="6"/>
      <c r="BE35" s="6"/>
      <c r="BF35" s="6"/>
    </row>
    <row r="36" spans="1:58" ht="10.5" customHeight="1" x14ac:dyDescent="0.25">
      <c r="A36" s="8" t="s">
        <v>6</v>
      </c>
      <c r="B36" s="64">
        <f t="array" aca="1" ref="B36:J44" ca="1">MINVERSE(B24:J32)</f>
        <v>21.162745196049876</v>
      </c>
      <c r="C36" s="65">
        <f ca="1"/>
        <v>-26.550217436322409</v>
      </c>
      <c r="D36" s="66">
        <f ca="1"/>
        <v>-15.576231246563609</v>
      </c>
      <c r="E36" s="100">
        <f ca="1"/>
        <v>-13.43465128069648</v>
      </c>
      <c r="F36" s="100">
        <f ca="1"/>
        <v>5.9262573103591576</v>
      </c>
      <c r="G36" s="100">
        <f ca="1"/>
        <v>-11.71895373497769</v>
      </c>
      <c r="H36" s="100">
        <f ca="1"/>
        <v>11.359530423233277</v>
      </c>
      <c r="I36" s="100">
        <f ca="1"/>
        <v>22.442477560143239</v>
      </c>
      <c r="J36" s="101">
        <f ca="1"/>
        <v>-3.2480630672446096</v>
      </c>
      <c r="K36" s="8"/>
      <c r="L36" s="13"/>
      <c r="M36" s="13"/>
      <c r="N36" s="13"/>
      <c r="O36" s="13"/>
      <c r="P36" s="13"/>
      <c r="Q36" s="13"/>
      <c r="R36" s="13"/>
      <c r="S36" s="13"/>
      <c r="T36" s="13"/>
      <c r="U36" s="3"/>
      <c r="V36" s="3"/>
      <c r="W36" s="3"/>
      <c r="X36" s="3"/>
      <c r="Y36" s="3"/>
      <c r="Z36" s="64">
        <f t="array" aca="1" ref="Z36:AH44" ca="1">MINVERSE(Z24:AH32)</f>
        <v>21.162745196049823</v>
      </c>
      <c r="AA36" s="65">
        <f ca="1"/>
        <v>-1.5043237337636903</v>
      </c>
      <c r="AB36" s="66">
        <f ca="1"/>
        <v>-12.549617611985104</v>
      </c>
      <c r="AC36" s="100">
        <f ca="1"/>
        <v>11.97048007369275</v>
      </c>
      <c r="AD36" s="100">
        <f ca="1"/>
        <v>-11.247820281203401</v>
      </c>
      <c r="AE36" s="100">
        <f ca="1"/>
        <v>-0.8637470455081101</v>
      </c>
      <c r="AF36" s="100">
        <f ca="1"/>
        <v>19.865018101841692</v>
      </c>
      <c r="AG36" s="100">
        <f ca="1"/>
        <v>-10.373583450560959</v>
      </c>
      <c r="AH36" s="101">
        <f ca="1"/>
        <v>-10.279425311158922</v>
      </c>
      <c r="AI36" s="20"/>
      <c r="AJ36" s="21"/>
      <c r="AK36" s="20"/>
      <c r="AL36" s="10"/>
      <c r="AM36" s="3"/>
      <c r="AN36" s="3"/>
      <c r="AO36" s="3"/>
      <c r="AP36" s="3"/>
      <c r="AQ36" s="3"/>
      <c r="AR36" s="3"/>
      <c r="AS36" s="3"/>
      <c r="AT36" s="31">
        <f t="array" ref="AT36:AT44">MMULT(AJ24:AR32,X24:X32)</f>
        <v>5.5</v>
      </c>
      <c r="AU36" s="3"/>
      <c r="AV36" s="3"/>
      <c r="AW36" s="3"/>
      <c r="AX36" s="3"/>
      <c r="AY36" s="3"/>
      <c r="AZ36" s="6"/>
      <c r="BA36" s="6"/>
      <c r="BB36" s="6"/>
      <c r="BC36" s="6"/>
      <c r="BD36" s="6"/>
      <c r="BE36" s="6"/>
      <c r="BF36" s="6"/>
    </row>
    <row r="37" spans="1:58" ht="10.5" customHeight="1" x14ac:dyDescent="0.25">
      <c r="A37" s="8"/>
      <c r="B37" s="73">
        <f ca="1"/>
        <v>-1.5043237337636961</v>
      </c>
      <c r="C37" s="74">
        <f ca="1"/>
        <v>1.8422033547318404</v>
      </c>
      <c r="D37" s="75">
        <f ca="1"/>
        <v>1.4414421490849176</v>
      </c>
      <c r="E37" s="74">
        <f ca="1"/>
        <v>1.6412479202519334</v>
      </c>
      <c r="F37" s="74">
        <f ca="1"/>
        <v>-0.84124649209874547</v>
      </c>
      <c r="G37" s="74">
        <f ca="1"/>
        <v>0.64401853742832926</v>
      </c>
      <c r="H37" s="74">
        <f ca="1"/>
        <v>-0.68462093244121947</v>
      </c>
      <c r="I37" s="74">
        <f ca="1"/>
        <v>-1.8975657128983718</v>
      </c>
      <c r="J37" s="90">
        <f ca="1"/>
        <v>0.30221149520497687</v>
      </c>
      <c r="K37" s="8"/>
      <c r="L37" s="13"/>
      <c r="M37" s="13"/>
      <c r="N37" s="13"/>
      <c r="O37" s="13"/>
      <c r="P37" s="13"/>
      <c r="Q37" s="13"/>
      <c r="R37" s="13"/>
      <c r="S37" s="13"/>
      <c r="T37" s="13"/>
      <c r="U37" s="3"/>
      <c r="V37" s="3"/>
      <c r="W37" s="3"/>
      <c r="X37" s="3"/>
      <c r="Y37" s="3"/>
      <c r="Z37" s="73">
        <f ca="1"/>
        <v>-26.550217436322345</v>
      </c>
      <c r="AA37" s="74">
        <f ca="1"/>
        <v>1.8422033547318371</v>
      </c>
      <c r="AB37" s="75">
        <f ca="1"/>
        <v>14.826672188859028</v>
      </c>
      <c r="AC37" s="74">
        <f ca="1"/>
        <v>-14.510043487264499</v>
      </c>
      <c r="AD37" s="74">
        <f ca="1"/>
        <v>14.289293849658364</v>
      </c>
      <c r="AE37" s="74">
        <f ca="1"/>
        <v>1.2228204597225212</v>
      </c>
      <c r="AF37" s="74">
        <f ca="1"/>
        <v>-25.042658935597537</v>
      </c>
      <c r="AG37" s="74">
        <f ca="1"/>
        <v>13.294885069372608</v>
      </c>
      <c r="AH37" s="90">
        <f ca="1"/>
        <v>13.405052805964026</v>
      </c>
      <c r="AI37" s="20"/>
      <c r="AJ37" s="21"/>
      <c r="AK37" s="20"/>
      <c r="AL37" s="10"/>
      <c r="AM37" s="3"/>
      <c r="AN37" s="3"/>
      <c r="AO37" s="3"/>
      <c r="AP37" s="3"/>
      <c r="AQ37" s="3"/>
      <c r="AR37" s="3"/>
      <c r="AS37" s="3"/>
      <c r="AT37" s="42">
        <v>5</v>
      </c>
      <c r="AU37" s="3"/>
      <c r="AV37" s="3"/>
      <c r="AW37" s="3"/>
      <c r="AX37" s="3"/>
      <c r="AY37" s="3"/>
      <c r="AZ37" s="6"/>
      <c r="BA37" s="6"/>
      <c r="BB37" s="6"/>
      <c r="BC37" s="6"/>
      <c r="BD37" s="6"/>
      <c r="BE37" s="6"/>
      <c r="BF37" s="6"/>
    </row>
    <row r="38" spans="1:58" ht="10.5" customHeight="1" thickBot="1" x14ac:dyDescent="0.3">
      <c r="A38" s="8"/>
      <c r="B38" s="80">
        <f ca="1"/>
        <v>-12.549617611985139</v>
      </c>
      <c r="C38" s="81">
        <f ca="1"/>
        <v>14.826672188859087</v>
      </c>
      <c r="D38" s="82">
        <f ca="1"/>
        <v>8.8337915324798288</v>
      </c>
      <c r="E38" s="74">
        <f ca="1"/>
        <v>8.7080283631222883</v>
      </c>
      <c r="F38" s="74">
        <f ca="1"/>
        <v>-4.2071036339358026</v>
      </c>
      <c r="G38" s="74">
        <f ca="1"/>
        <v>6.5020029848401952</v>
      </c>
      <c r="H38" s="74">
        <f ca="1"/>
        <v>-5.7920537556858793</v>
      </c>
      <c r="I38" s="74">
        <f ca="1"/>
        <v>-12.173799101691722</v>
      </c>
      <c r="J38" s="90">
        <f ca="1"/>
        <v>1.6819431452217655</v>
      </c>
      <c r="K38" s="8"/>
      <c r="L38" s="13"/>
      <c r="M38" s="13"/>
      <c r="N38" s="13"/>
      <c r="O38" s="13"/>
      <c r="P38" s="13"/>
      <c r="Q38" s="13"/>
      <c r="R38" s="13"/>
      <c r="S38" s="13"/>
      <c r="T38" s="13"/>
      <c r="U38" s="3"/>
      <c r="V38" s="3"/>
      <c r="W38" s="3"/>
      <c r="X38" s="3"/>
      <c r="Y38" s="3"/>
      <c r="Z38" s="80">
        <f ca="1"/>
        <v>-15.576231246563577</v>
      </c>
      <c r="AA38" s="81">
        <f ca="1"/>
        <v>1.4414421490849159</v>
      </c>
      <c r="AB38" s="82">
        <f ca="1"/>
        <v>8.8337915324798058</v>
      </c>
      <c r="AC38" s="74">
        <f ca="1"/>
        <v>-8.0876600424161822</v>
      </c>
      <c r="AD38" s="74">
        <f ca="1"/>
        <v>7.8228733013903362</v>
      </c>
      <c r="AE38" s="74">
        <f ca="1"/>
        <v>0.72971486921687878</v>
      </c>
      <c r="AF38" s="74">
        <f ca="1"/>
        <v>-14.625795302804244</v>
      </c>
      <c r="AG38" s="74">
        <f ca="1"/>
        <v>7.7092137302647465</v>
      </c>
      <c r="AH38" s="90">
        <f ca="1"/>
        <v>7.6433901500275256</v>
      </c>
      <c r="AI38" s="20"/>
      <c r="AJ38" s="21"/>
      <c r="AK38" s="20"/>
      <c r="AL38" s="10"/>
      <c r="AM38" s="3"/>
      <c r="AN38" s="3"/>
      <c r="AO38" s="3"/>
      <c r="AP38" s="3"/>
      <c r="AQ38" s="3"/>
      <c r="AR38" s="3"/>
      <c r="AS38" s="3"/>
      <c r="AT38" s="53">
        <v>4</v>
      </c>
      <c r="AU38" s="3"/>
      <c r="AV38" s="3"/>
      <c r="AW38" s="3"/>
      <c r="AX38" s="3"/>
      <c r="AY38" s="3"/>
      <c r="AZ38" s="6"/>
      <c r="BA38" s="6"/>
      <c r="BB38" s="6"/>
      <c r="BC38" s="6"/>
      <c r="BD38" s="6"/>
      <c r="BE38" s="6"/>
      <c r="BF38" s="6"/>
    </row>
    <row r="39" spans="1:58" ht="10.5" customHeight="1" x14ac:dyDescent="0.25">
      <c r="A39" s="8"/>
      <c r="B39" s="64">
        <f ca="1"/>
        <v>11.970480073692778</v>
      </c>
      <c r="C39" s="65">
        <f ca="1"/>
        <v>-14.510043487264547</v>
      </c>
      <c r="D39" s="66">
        <f ca="1"/>
        <v>-8.0876600424162035</v>
      </c>
      <c r="E39" s="74">
        <f ca="1"/>
        <v>-9.0455509457945027</v>
      </c>
      <c r="F39" s="74">
        <f ca="1"/>
        <v>4.5231824965546066</v>
      </c>
      <c r="G39" s="74">
        <f ca="1"/>
        <v>-5.4403424711334925</v>
      </c>
      <c r="H39" s="74">
        <f ca="1"/>
        <v>5.3753543605087541</v>
      </c>
      <c r="I39" s="74">
        <f ca="1"/>
        <v>11.122978270649385</v>
      </c>
      <c r="J39" s="90">
        <f ca="1"/>
        <v>-1.3875436479316863</v>
      </c>
      <c r="K39" s="8"/>
      <c r="L39" s="13"/>
      <c r="M39" s="13"/>
      <c r="N39" s="13"/>
      <c r="O39" s="13"/>
      <c r="P39" s="13"/>
      <c r="Q39" s="13"/>
      <c r="R39" s="13"/>
      <c r="S39" s="13"/>
      <c r="T39" s="13"/>
      <c r="U39" s="3"/>
      <c r="V39" s="3"/>
      <c r="W39" s="3"/>
      <c r="X39" s="3"/>
      <c r="Y39" s="3"/>
      <c r="Z39" s="64">
        <f ca="1"/>
        <v>-13.434651280696439</v>
      </c>
      <c r="AA39" s="65">
        <f ca="1"/>
        <v>1.6412479202519303</v>
      </c>
      <c r="AB39" s="66">
        <f ca="1"/>
        <v>8.708028363122251</v>
      </c>
      <c r="AC39" s="74">
        <f ca="1"/>
        <v>-9.045550945794476</v>
      </c>
      <c r="AD39" s="74">
        <f ca="1"/>
        <v>8.4393213416071315</v>
      </c>
      <c r="AE39" s="74">
        <f ca="1"/>
        <v>-0.19347905256317202</v>
      </c>
      <c r="AF39" s="74">
        <f ca="1"/>
        <v>-12.898415464042726</v>
      </c>
      <c r="AG39" s="74">
        <f ca="1"/>
        <v>6.5766596925186516</v>
      </c>
      <c r="AH39" s="90">
        <f ca="1"/>
        <v>6.4321591533908231</v>
      </c>
      <c r="AI39" s="20"/>
      <c r="AJ39" s="21"/>
      <c r="AK39" s="20"/>
      <c r="AL39" s="10"/>
      <c r="AM39" s="3"/>
      <c r="AN39" s="3"/>
      <c r="AO39" s="3"/>
      <c r="AP39" s="3"/>
      <c r="AQ39" s="3"/>
      <c r="AR39" s="3"/>
      <c r="AS39" s="3"/>
      <c r="AT39" s="57">
        <v>6</v>
      </c>
      <c r="AU39" s="3"/>
      <c r="AV39" s="3"/>
      <c r="AW39" s="3"/>
      <c r="AX39" s="3"/>
      <c r="AY39" s="3"/>
      <c r="AZ39" s="6"/>
      <c r="BA39" s="6"/>
      <c r="BB39" s="6"/>
      <c r="BC39" s="6"/>
      <c r="BD39" s="6"/>
      <c r="BE39" s="6"/>
      <c r="BF39" s="6"/>
    </row>
    <row r="40" spans="1:58" ht="10.5" customHeight="1" x14ac:dyDescent="0.25">
      <c r="A40" s="8"/>
      <c r="B40" s="73">
        <f ca="1"/>
        <v>-11.247820281203438</v>
      </c>
      <c r="C40" s="74">
        <f ca="1"/>
        <v>14.289293849658417</v>
      </c>
      <c r="D40" s="75">
        <f ca="1"/>
        <v>7.822873301390362</v>
      </c>
      <c r="E40" s="74">
        <f ca="1"/>
        <v>8.43932134160716</v>
      </c>
      <c r="F40" s="74">
        <f ca="1"/>
        <v>-3.7967952242557796</v>
      </c>
      <c r="G40" s="74">
        <f ca="1"/>
        <v>5.9399890032205258</v>
      </c>
      <c r="H40" s="74">
        <f ca="1"/>
        <v>-5.9575053020187392</v>
      </c>
      <c r="I40" s="74">
        <f ca="1"/>
        <v>-10.814232974628936</v>
      </c>
      <c r="J40" s="90">
        <f ca="1"/>
        <v>0.95169271856100202</v>
      </c>
      <c r="K40" s="8"/>
      <c r="L40" s="13"/>
      <c r="M40" s="13"/>
      <c r="N40" s="13"/>
      <c r="O40" s="13"/>
      <c r="P40" s="13"/>
      <c r="Q40" s="13"/>
      <c r="R40" s="13"/>
      <c r="S40" s="13"/>
      <c r="T40" s="13"/>
      <c r="U40" s="3"/>
      <c r="V40" s="3"/>
      <c r="W40" s="3"/>
      <c r="X40" s="3"/>
      <c r="Y40" s="3"/>
      <c r="Z40" s="73">
        <f ca="1"/>
        <v>5.9262573103591452</v>
      </c>
      <c r="AA40" s="74">
        <f ca="1"/>
        <v>-0.84124649209874469</v>
      </c>
      <c r="AB40" s="75">
        <f ca="1"/>
        <v>-4.2071036339357866</v>
      </c>
      <c r="AC40" s="74">
        <f ca="1"/>
        <v>4.5231824965545959</v>
      </c>
      <c r="AD40" s="74">
        <f ca="1"/>
        <v>-3.7967952242557712</v>
      </c>
      <c r="AE40" s="74">
        <f ca="1"/>
        <v>-0.42473275683550099</v>
      </c>
      <c r="AF40" s="74">
        <f ca="1"/>
        <v>5.9445376711106315</v>
      </c>
      <c r="AG40" s="74">
        <f ca="1"/>
        <v>-2.1271556187116794</v>
      </c>
      <c r="AH40" s="90">
        <f ca="1"/>
        <v>-2.8791353960625967</v>
      </c>
      <c r="AI40" s="20"/>
      <c r="AJ40" s="21"/>
      <c r="AK40" s="20"/>
      <c r="AL40" s="10"/>
      <c r="AM40" s="3"/>
      <c r="AN40" s="3"/>
      <c r="AO40" s="3"/>
      <c r="AP40" s="3"/>
      <c r="AQ40" s="3"/>
      <c r="AR40" s="3"/>
      <c r="AS40" s="3"/>
      <c r="AT40" s="59">
        <v>0</v>
      </c>
      <c r="AU40" s="3"/>
      <c r="AV40" s="3"/>
      <c r="AW40" s="3"/>
      <c r="AX40" s="3"/>
      <c r="AY40" s="3"/>
      <c r="AZ40" s="6"/>
      <c r="BA40" s="6"/>
      <c r="BB40" s="6"/>
      <c r="BC40" s="6"/>
      <c r="BD40" s="6"/>
      <c r="BE40" s="6"/>
      <c r="BF40" s="6"/>
    </row>
    <row r="41" spans="1:58" ht="10.5" customHeight="1" thickBot="1" x14ac:dyDescent="0.3">
      <c r="A41" s="8"/>
      <c r="B41" s="80">
        <f ca="1"/>
        <v>-0.86374704550810433</v>
      </c>
      <c r="C41" s="81">
        <f ca="1"/>
        <v>1.2228204597225145</v>
      </c>
      <c r="D41" s="82">
        <f ca="1"/>
        <v>0.72971486921687412</v>
      </c>
      <c r="E41" s="74">
        <f ca="1"/>
        <v>-0.19347905256317366</v>
      </c>
      <c r="F41" s="74">
        <f ca="1"/>
        <v>-0.4247327568354996</v>
      </c>
      <c r="G41" s="74">
        <f ca="1"/>
        <v>0.4756107140051849</v>
      </c>
      <c r="H41" s="74">
        <f ca="1"/>
        <v>0.28613049035639349</v>
      </c>
      <c r="I41" s="74">
        <f ca="1"/>
        <v>-1.2420291200434201</v>
      </c>
      <c r="J41" s="90">
        <f ca="1"/>
        <v>0.19901314615005661</v>
      </c>
      <c r="K41" s="8"/>
      <c r="L41" s="13"/>
      <c r="M41" s="13"/>
      <c r="N41" s="13"/>
      <c r="O41" s="13"/>
      <c r="P41" s="13"/>
      <c r="Q41" s="13"/>
      <c r="R41" s="13"/>
      <c r="S41" s="13"/>
      <c r="T41" s="13"/>
      <c r="U41" s="3"/>
      <c r="V41" s="3"/>
      <c r="W41" s="3"/>
      <c r="X41" s="3"/>
      <c r="Y41" s="3"/>
      <c r="Z41" s="80">
        <f ca="1"/>
        <v>-11.718953734977667</v>
      </c>
      <c r="AA41" s="81">
        <f ca="1"/>
        <v>0.64401853742832837</v>
      </c>
      <c r="AB41" s="82">
        <f ca="1"/>
        <v>6.5020029848401757</v>
      </c>
      <c r="AC41" s="74">
        <f ca="1"/>
        <v>-5.4403424711334782</v>
      </c>
      <c r="AD41" s="74">
        <f ca="1"/>
        <v>5.9399890032205098</v>
      </c>
      <c r="AE41" s="74">
        <f ca="1"/>
        <v>0.47561071400518895</v>
      </c>
      <c r="AF41" s="74">
        <f ca="1"/>
        <v>-10.421333752258313</v>
      </c>
      <c r="AG41" s="74">
        <f ca="1"/>
        <v>5.6145628780143246</v>
      </c>
      <c r="AH41" s="90">
        <f ca="1"/>
        <v>5.2982483701202039</v>
      </c>
      <c r="AI41" s="20"/>
      <c r="AJ41" s="21"/>
      <c r="AK41" s="20"/>
      <c r="AL41" s="10"/>
      <c r="AM41" s="3"/>
      <c r="AN41" s="3"/>
      <c r="AO41" s="3"/>
      <c r="AP41" s="3"/>
      <c r="AQ41" s="3"/>
      <c r="AR41" s="3"/>
      <c r="AS41" s="3"/>
      <c r="AT41" s="61">
        <v>3</v>
      </c>
      <c r="AU41" s="3"/>
      <c r="AV41" s="3"/>
      <c r="AW41" s="3"/>
      <c r="AX41" s="3"/>
      <c r="AY41" s="3"/>
      <c r="AZ41" s="6"/>
      <c r="BA41" s="6"/>
      <c r="BB41" s="6"/>
      <c r="BC41" s="6"/>
      <c r="BD41" s="6"/>
      <c r="BE41" s="6"/>
      <c r="BF41" s="6"/>
    </row>
    <row r="42" spans="1:58" ht="10.5" customHeight="1" x14ac:dyDescent="0.25">
      <c r="A42" s="8"/>
      <c r="B42" s="64">
        <f ca="1"/>
        <v>19.865018101841738</v>
      </c>
      <c r="C42" s="65">
        <f ca="1"/>
        <v>-25.042658935597604</v>
      </c>
      <c r="D42" s="66">
        <f ca="1"/>
        <v>-14.625795302804274</v>
      </c>
      <c r="E42" s="74">
        <f ca="1"/>
        <v>-12.898415464042776</v>
      </c>
      <c r="F42" s="74">
        <f ca="1"/>
        <v>5.9445376711106475</v>
      </c>
      <c r="G42" s="74">
        <f ca="1"/>
        <v>-10.421333752258336</v>
      </c>
      <c r="H42" s="74">
        <f ca="1"/>
        <v>10.166986811005422</v>
      </c>
      <c r="I42" s="74">
        <f ca="1"/>
        <v>20.115301947286994</v>
      </c>
      <c r="J42" s="90">
        <f ca="1"/>
        <v>-2.0797623553102462</v>
      </c>
      <c r="K42" s="8"/>
      <c r="L42" s="13"/>
      <c r="M42" s="13"/>
      <c r="N42" s="13"/>
      <c r="O42" s="13"/>
      <c r="P42" s="13"/>
      <c r="Q42" s="13"/>
      <c r="R42" s="13"/>
      <c r="S42" s="13"/>
      <c r="T42" s="13"/>
      <c r="U42" s="3"/>
      <c r="V42" s="3"/>
      <c r="W42" s="3"/>
      <c r="X42" s="3"/>
      <c r="Y42" s="3"/>
      <c r="Z42" s="64">
        <f ca="1"/>
        <v>11.359530423233247</v>
      </c>
      <c r="AA42" s="65">
        <f ca="1"/>
        <v>-0.68462093244121724</v>
      </c>
      <c r="AB42" s="66">
        <f ca="1"/>
        <v>-5.7920537556858562</v>
      </c>
      <c r="AC42" s="74">
        <f ca="1"/>
        <v>5.3753543605087311</v>
      </c>
      <c r="AD42" s="74">
        <f ca="1"/>
        <v>-5.957505302018717</v>
      </c>
      <c r="AE42" s="74">
        <f ca="1"/>
        <v>0.28613049035639088</v>
      </c>
      <c r="AF42" s="74">
        <f ca="1"/>
        <v>10.166986811005392</v>
      </c>
      <c r="AG42" s="74">
        <f ca="1"/>
        <v>-6.0153812097885897</v>
      </c>
      <c r="AH42" s="90">
        <f ca="1"/>
        <v>-5.7636692111596126</v>
      </c>
      <c r="AI42" s="20"/>
      <c r="AJ42" s="21"/>
      <c r="AK42" s="20"/>
      <c r="AL42" s="10"/>
      <c r="AM42" s="3"/>
      <c r="AN42" s="3"/>
      <c r="AO42" s="3"/>
      <c r="AP42" s="3"/>
      <c r="AQ42" s="3"/>
      <c r="AR42" s="3"/>
      <c r="AS42" s="3"/>
      <c r="AT42" s="31">
        <v>5.5</v>
      </c>
      <c r="AU42" s="3"/>
      <c r="AV42" s="3"/>
      <c r="AW42" s="3"/>
      <c r="AX42" s="3"/>
      <c r="AY42" s="3"/>
      <c r="AZ42" s="6"/>
      <c r="BA42" s="6"/>
      <c r="BB42" s="6"/>
      <c r="BC42" s="6"/>
      <c r="BD42" s="6"/>
      <c r="BE42" s="6"/>
      <c r="BF42" s="6"/>
    </row>
    <row r="43" spans="1:58" ht="10.5" customHeight="1" x14ac:dyDescent="0.25">
      <c r="A43" s="8"/>
      <c r="B43" s="73">
        <f ca="1"/>
        <v>-10.373583450560982</v>
      </c>
      <c r="C43" s="74">
        <f ca="1"/>
        <v>13.294885069372636</v>
      </c>
      <c r="D43" s="75">
        <f ca="1"/>
        <v>7.7092137302647625</v>
      </c>
      <c r="E43" s="74">
        <f ca="1"/>
        <v>6.5766596925186764</v>
      </c>
      <c r="F43" s="74">
        <f ca="1"/>
        <v>-2.1271556187116873</v>
      </c>
      <c r="G43" s="74">
        <f ca="1"/>
        <v>5.6145628780143353</v>
      </c>
      <c r="H43" s="74">
        <f ca="1"/>
        <v>-6.015381209788603</v>
      </c>
      <c r="I43" s="74">
        <f ca="1"/>
        <v>-11.32030619604266</v>
      </c>
      <c r="J43" s="90">
        <f ca="1"/>
        <v>1.5570582900722021</v>
      </c>
      <c r="K43" s="8"/>
      <c r="L43" s="13"/>
      <c r="M43" s="13"/>
      <c r="N43" s="13"/>
      <c r="O43" s="13"/>
      <c r="P43" s="13"/>
      <c r="Q43" s="13"/>
      <c r="R43" s="13"/>
      <c r="S43" s="13"/>
      <c r="T43" s="13"/>
      <c r="U43" s="3"/>
      <c r="V43" s="3"/>
      <c r="W43" s="3"/>
      <c r="X43" s="3"/>
      <c r="Y43" s="3"/>
      <c r="Z43" s="73">
        <f ca="1"/>
        <v>22.442477560143196</v>
      </c>
      <c r="AA43" s="74">
        <f ca="1"/>
        <v>-1.8975657128983725</v>
      </c>
      <c r="AB43" s="75">
        <f ca="1"/>
        <v>-12.17379910169169</v>
      </c>
      <c r="AC43" s="74">
        <f ca="1"/>
        <v>11.122978270649353</v>
      </c>
      <c r="AD43" s="74">
        <f ca="1"/>
        <v>-10.814232974628901</v>
      </c>
      <c r="AE43" s="74">
        <f ca="1"/>
        <v>-1.2420291200434248</v>
      </c>
      <c r="AF43" s="74">
        <f ca="1"/>
        <v>20.115301947286952</v>
      </c>
      <c r="AG43" s="74">
        <f ca="1"/>
        <v>-11.32030619604264</v>
      </c>
      <c r="AH43" s="90">
        <f ca="1"/>
        <v>-10.371005634064355</v>
      </c>
      <c r="AI43" s="20"/>
      <c r="AJ43" s="21"/>
      <c r="AK43" s="20"/>
      <c r="AL43" s="10"/>
      <c r="AM43" s="3"/>
      <c r="AN43" s="3"/>
      <c r="AO43" s="3"/>
      <c r="AP43" s="3"/>
      <c r="AQ43" s="3"/>
      <c r="AR43" s="3"/>
      <c r="AS43" s="3"/>
      <c r="AT43" s="42">
        <v>5</v>
      </c>
      <c r="AU43" s="3"/>
      <c r="AV43" s="3"/>
      <c r="AW43" s="3"/>
      <c r="AX43" s="3"/>
      <c r="AY43" s="3"/>
      <c r="AZ43" s="6"/>
      <c r="BA43" s="6"/>
      <c r="BB43" s="6"/>
      <c r="BC43" s="6"/>
      <c r="BD43" s="6"/>
      <c r="BE43" s="6"/>
      <c r="BF43" s="6"/>
    </row>
    <row r="44" spans="1:58" ht="10.5" customHeight="1" thickBot="1" x14ac:dyDescent="0.3">
      <c r="A44" s="8"/>
      <c r="B44" s="80">
        <f ca="1"/>
        <v>-10.279425311158946</v>
      </c>
      <c r="C44" s="81">
        <f ca="1"/>
        <v>13.405052805964058</v>
      </c>
      <c r="D44" s="82">
        <f ca="1"/>
        <v>7.6433901500275425</v>
      </c>
      <c r="E44" s="97">
        <f ca="1"/>
        <v>6.4321591533908462</v>
      </c>
      <c r="F44" s="97">
        <f ca="1"/>
        <v>-2.8791353960626047</v>
      </c>
      <c r="G44" s="97">
        <f ca="1"/>
        <v>5.2982483701202163</v>
      </c>
      <c r="H44" s="97">
        <f ca="1"/>
        <v>-5.7636692111596277</v>
      </c>
      <c r="I44" s="97">
        <f ca="1"/>
        <v>-10.371005634064378</v>
      </c>
      <c r="J44" s="98">
        <f ca="1"/>
        <v>1.3572882227347787</v>
      </c>
      <c r="K44" s="8"/>
      <c r="L44" s="13"/>
      <c r="M44" s="13"/>
      <c r="N44" s="13"/>
      <c r="O44" s="13"/>
      <c r="P44" s="13"/>
      <c r="Q44" s="13"/>
      <c r="R44" s="13"/>
      <c r="S44" s="13"/>
      <c r="T44" s="13"/>
      <c r="U44" s="3"/>
      <c r="V44" s="3"/>
      <c r="W44" s="3"/>
      <c r="X44" s="3"/>
      <c r="Y44" s="3"/>
      <c r="Z44" s="80">
        <f ca="1"/>
        <v>-3.2480630672446047</v>
      </c>
      <c r="AA44" s="81">
        <f ca="1"/>
        <v>0.30221149520497659</v>
      </c>
      <c r="AB44" s="82">
        <f ca="1"/>
        <v>1.6819431452217619</v>
      </c>
      <c r="AC44" s="97">
        <f ca="1"/>
        <v>-1.3875436479316825</v>
      </c>
      <c r="AD44" s="97">
        <f ca="1"/>
        <v>0.95169271856099835</v>
      </c>
      <c r="AE44" s="97">
        <f ca="1"/>
        <v>0.19901314615005708</v>
      </c>
      <c r="AF44" s="97">
        <f ca="1"/>
        <v>-2.0797623553102418</v>
      </c>
      <c r="AG44" s="97">
        <f ca="1"/>
        <v>1.5570582900722001</v>
      </c>
      <c r="AH44" s="98">
        <f ca="1"/>
        <v>1.3572882227347765</v>
      </c>
      <c r="AI44" s="20"/>
      <c r="AJ44" s="21"/>
      <c r="AK44" s="20"/>
      <c r="AL44" s="10"/>
      <c r="AM44" s="3"/>
      <c r="AN44" s="3"/>
      <c r="AO44" s="3"/>
      <c r="AP44" s="3"/>
      <c r="AQ44" s="3"/>
      <c r="AR44" s="3"/>
      <c r="AS44" s="3"/>
      <c r="AT44" s="53">
        <v>4</v>
      </c>
      <c r="AU44" s="3"/>
      <c r="AV44" s="3"/>
      <c r="AW44" s="3"/>
      <c r="AX44" s="3"/>
      <c r="AY44" s="3"/>
      <c r="AZ44" s="6"/>
      <c r="BA44" s="6"/>
      <c r="BB44" s="6"/>
      <c r="BC44" s="6"/>
      <c r="BD44" s="6"/>
      <c r="BE44" s="6"/>
      <c r="BF44" s="6"/>
    </row>
    <row r="45" spans="1:58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13"/>
      <c r="M45" s="13"/>
      <c r="N45" s="13"/>
      <c r="O45" s="13"/>
      <c r="P45" s="13"/>
      <c r="Q45" s="13"/>
      <c r="R45" s="13"/>
      <c r="S45" s="13"/>
      <c r="T45" s="13"/>
      <c r="U45" s="3"/>
      <c r="V45" s="3"/>
      <c r="W45" s="3"/>
      <c r="X45" s="3"/>
      <c r="Y45" s="16"/>
      <c r="Z45" s="16"/>
      <c r="AA45" s="16"/>
      <c r="AB45" s="16"/>
      <c r="AC45" s="16"/>
      <c r="AD45" s="16"/>
      <c r="AE45" s="16"/>
      <c r="AF45" s="16"/>
      <c r="AG45" s="16"/>
      <c r="AH45" s="20"/>
      <c r="AI45" s="21"/>
      <c r="AJ45" s="20"/>
      <c r="AK45" s="10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6"/>
      <c r="BA45" s="6"/>
      <c r="BB45" s="6"/>
      <c r="BC45" s="6"/>
      <c r="BD45" s="6"/>
      <c r="BE45" s="6"/>
      <c r="BF45" s="6"/>
    </row>
    <row r="46" spans="1:58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13"/>
      <c r="M46" s="13"/>
      <c r="N46" s="13"/>
      <c r="O46" s="13"/>
      <c r="P46" s="13"/>
      <c r="Q46" s="13"/>
      <c r="R46" s="13"/>
      <c r="S46" s="13"/>
      <c r="T46" s="13"/>
      <c r="U46" s="3"/>
      <c r="V46" s="3"/>
      <c r="W46" s="3"/>
      <c r="X46" s="3"/>
      <c r="Y46" s="16"/>
      <c r="Z46" s="16"/>
      <c r="AA46" s="16"/>
      <c r="AB46" s="16"/>
      <c r="AC46" s="16"/>
      <c r="AD46" s="16"/>
      <c r="AE46" s="16"/>
      <c r="AF46" s="16"/>
      <c r="AG46" s="16"/>
      <c r="AH46" s="20"/>
      <c r="AI46" s="21"/>
      <c r="AJ46" s="20"/>
      <c r="AK46" s="10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6"/>
      <c r="BA46" s="6"/>
      <c r="BB46" s="6"/>
      <c r="BC46" s="6"/>
      <c r="BD46" s="6"/>
      <c r="BE46" s="6"/>
      <c r="BF46" s="6"/>
    </row>
    <row r="47" spans="1:58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13"/>
      <c r="M47" s="13"/>
      <c r="N47" s="13"/>
      <c r="O47" s="13"/>
      <c r="P47" s="13"/>
      <c r="Q47" s="13"/>
      <c r="R47" s="13"/>
      <c r="S47" s="13"/>
      <c r="T47" s="13"/>
      <c r="U47" s="3"/>
      <c r="V47" s="3"/>
      <c r="W47" s="3"/>
      <c r="X47" s="3"/>
      <c r="Y47" s="16"/>
      <c r="Z47" s="16"/>
      <c r="AA47" s="16"/>
      <c r="AB47" s="16"/>
      <c r="AC47" s="16"/>
      <c r="AD47" s="16"/>
      <c r="AE47" s="16"/>
      <c r="AF47" s="16"/>
      <c r="AG47" s="16"/>
      <c r="AH47" s="20"/>
      <c r="AI47" s="21"/>
      <c r="AJ47" s="20"/>
      <c r="AK47" s="10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6"/>
      <c r="BA47" s="6"/>
      <c r="BB47" s="6"/>
      <c r="BC47" s="6"/>
      <c r="BD47" s="6"/>
      <c r="BE47" s="6"/>
      <c r="BF47" s="6"/>
    </row>
    <row r="48" spans="1:58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13"/>
      <c r="M48" s="13"/>
      <c r="N48" s="13"/>
      <c r="O48" s="13"/>
      <c r="P48" s="13"/>
      <c r="Q48" s="13"/>
      <c r="R48" s="13"/>
      <c r="S48" s="13"/>
      <c r="T48" s="13"/>
      <c r="U48" s="3"/>
      <c r="V48" s="3"/>
      <c r="W48" s="3"/>
      <c r="X48" s="3"/>
      <c r="Y48" s="16"/>
      <c r="Z48" s="16"/>
      <c r="AA48" s="16"/>
      <c r="AB48" s="16"/>
      <c r="AC48" s="16"/>
      <c r="AD48" s="16"/>
      <c r="AE48" s="16"/>
      <c r="AF48" s="16"/>
      <c r="AG48" s="16"/>
      <c r="AH48" s="20"/>
      <c r="AI48" s="21"/>
      <c r="AJ48" s="20"/>
      <c r="AK48" s="10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6"/>
      <c r="BA48" s="6"/>
      <c r="BB48" s="6"/>
      <c r="BC48" s="6"/>
      <c r="BD48" s="6"/>
      <c r="BE48" s="6"/>
      <c r="BF48" s="6"/>
    </row>
    <row r="49" spans="1:58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13"/>
      <c r="M49" s="13"/>
      <c r="N49" s="13"/>
      <c r="O49" s="13"/>
      <c r="P49" s="13"/>
      <c r="Q49" s="13"/>
      <c r="R49" s="13"/>
      <c r="S49" s="13"/>
      <c r="T49" s="13"/>
      <c r="U49" s="3"/>
      <c r="V49" s="3"/>
      <c r="W49" s="3"/>
      <c r="X49" s="3"/>
      <c r="Y49" s="16"/>
      <c r="Z49" s="16"/>
      <c r="AA49" s="16"/>
      <c r="AB49" s="16"/>
      <c r="AC49" s="16"/>
      <c r="AD49" s="16"/>
      <c r="AE49" s="16"/>
      <c r="AF49" s="16"/>
      <c r="AG49" s="16"/>
      <c r="AH49" s="20"/>
      <c r="AI49" s="21"/>
      <c r="AJ49" s="20"/>
      <c r="AK49" s="10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6"/>
      <c r="BA49" s="6"/>
      <c r="BB49" s="6"/>
      <c r="BC49" s="6"/>
      <c r="BD49" s="6"/>
      <c r="BE49" s="6"/>
      <c r="BF49" s="6"/>
    </row>
    <row r="50" spans="1:58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13"/>
      <c r="M50" s="13"/>
      <c r="N50" s="13"/>
      <c r="O50" s="13"/>
      <c r="P50" s="13"/>
      <c r="Q50" s="13"/>
      <c r="R50" s="13"/>
      <c r="S50" s="13"/>
      <c r="T50" s="13"/>
      <c r="U50" s="3"/>
      <c r="V50" s="3"/>
      <c r="W50" s="3"/>
      <c r="X50" s="3"/>
      <c r="Y50" s="16"/>
      <c r="Z50" s="16"/>
      <c r="AA50" s="16"/>
      <c r="AB50" s="16"/>
      <c r="AC50" s="16"/>
      <c r="AD50" s="16"/>
      <c r="AE50" s="16"/>
      <c r="AF50" s="16"/>
      <c r="AG50" s="16"/>
      <c r="AH50" s="20"/>
      <c r="AI50" s="21"/>
      <c r="AJ50" s="20"/>
      <c r="AK50" s="10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6"/>
      <c r="BA50" s="6"/>
      <c r="BB50" s="6"/>
      <c r="BC50" s="6"/>
      <c r="BD50" s="6"/>
      <c r="BE50" s="6"/>
      <c r="BF50" s="6"/>
    </row>
    <row r="51" spans="1:58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13"/>
      <c r="M51" s="13"/>
      <c r="N51" s="13"/>
      <c r="O51" s="13"/>
      <c r="P51" s="13"/>
      <c r="Q51" s="13"/>
      <c r="R51" s="13"/>
      <c r="S51" s="13"/>
      <c r="T51" s="13"/>
      <c r="U51" s="3"/>
      <c r="V51" s="3"/>
      <c r="W51" s="3"/>
      <c r="X51" s="3"/>
      <c r="Y51" s="16"/>
      <c r="Z51" s="16"/>
      <c r="AA51" s="16"/>
      <c r="AB51" s="16"/>
      <c r="AC51" s="16"/>
      <c r="AD51" s="16"/>
      <c r="AE51" s="16"/>
      <c r="AF51" s="16"/>
      <c r="AG51" s="16"/>
      <c r="AH51" s="20"/>
      <c r="AI51" s="21"/>
      <c r="AJ51" s="20"/>
      <c r="AK51" s="10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6"/>
      <c r="BA51" s="6"/>
      <c r="BB51" s="6"/>
      <c r="BC51" s="6"/>
      <c r="BD51" s="6"/>
      <c r="BE51" s="6"/>
      <c r="BF51" s="6"/>
    </row>
    <row r="52" spans="1:58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13"/>
      <c r="M52" s="13"/>
      <c r="N52" s="13"/>
      <c r="O52" s="13"/>
      <c r="P52" s="13"/>
      <c r="Q52" s="13"/>
      <c r="R52" s="13"/>
      <c r="S52" s="13"/>
      <c r="T52" s="13"/>
      <c r="U52" s="3"/>
      <c r="V52" s="3"/>
      <c r="W52" s="3"/>
      <c r="X52" s="3"/>
      <c r="Y52" s="16"/>
      <c r="Z52" s="16"/>
      <c r="AA52" s="16"/>
      <c r="AB52" s="16"/>
      <c r="AC52" s="16"/>
      <c r="AD52" s="16"/>
      <c r="AE52" s="16"/>
      <c r="AF52" s="16"/>
      <c r="AG52" s="16"/>
      <c r="AH52" s="20"/>
      <c r="AI52" s="21"/>
      <c r="AJ52" s="20"/>
      <c r="AK52" s="10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6"/>
      <c r="BA52" s="6"/>
      <c r="BB52" s="6"/>
      <c r="BC52" s="6"/>
      <c r="BD52" s="6"/>
      <c r="BE52" s="6"/>
      <c r="BF52" s="6"/>
    </row>
    <row r="53" spans="1:58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13"/>
      <c r="M53" s="13"/>
      <c r="N53" s="13"/>
      <c r="O53" s="13"/>
      <c r="P53" s="13"/>
      <c r="Q53" s="13"/>
      <c r="R53" s="13"/>
      <c r="S53" s="13"/>
      <c r="T53" s="13"/>
      <c r="U53" s="3"/>
      <c r="V53" s="3"/>
      <c r="W53" s="3"/>
      <c r="X53" s="3"/>
      <c r="Y53" s="16"/>
      <c r="Z53" s="16"/>
      <c r="AA53" s="16"/>
      <c r="AB53" s="16"/>
      <c r="AC53" s="16"/>
      <c r="AD53" s="16"/>
      <c r="AE53" s="16"/>
      <c r="AF53" s="16"/>
      <c r="AG53" s="16"/>
      <c r="AH53" s="20"/>
      <c r="AI53" s="21"/>
      <c r="AJ53" s="20"/>
      <c r="AK53" s="10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6"/>
      <c r="BA53" s="6"/>
      <c r="BB53" s="6"/>
      <c r="BC53" s="6"/>
      <c r="BD53" s="6"/>
      <c r="BE53" s="6"/>
      <c r="BF53" s="6"/>
    </row>
    <row r="54" spans="1:58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13"/>
      <c r="M54" s="13"/>
      <c r="N54" s="13"/>
      <c r="O54" s="13"/>
      <c r="P54" s="13"/>
      <c r="Q54" s="13"/>
      <c r="R54" s="13"/>
      <c r="S54" s="13"/>
      <c r="T54" s="13"/>
      <c r="U54" s="3"/>
      <c r="V54" s="3"/>
      <c r="W54" s="3"/>
      <c r="X54" s="3"/>
      <c r="Y54" s="16"/>
      <c r="Z54" s="16"/>
      <c r="AA54" s="16"/>
      <c r="AB54" s="16"/>
      <c r="AC54" s="16"/>
      <c r="AD54" s="16"/>
      <c r="AE54" s="16"/>
      <c r="AF54" s="16"/>
      <c r="AG54" s="16"/>
      <c r="AH54" s="20"/>
      <c r="AI54" s="21"/>
      <c r="AJ54" s="20"/>
      <c r="AK54" s="10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6"/>
      <c r="BA54" s="6"/>
      <c r="BB54" s="6"/>
      <c r="BC54" s="6"/>
      <c r="BD54" s="6"/>
      <c r="BE54" s="6"/>
      <c r="BF54" s="6"/>
    </row>
    <row r="55" spans="1:58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13"/>
      <c r="M55" s="13"/>
      <c r="N55" s="13"/>
      <c r="O55" s="13"/>
      <c r="P55" s="13"/>
      <c r="Q55" s="13"/>
      <c r="R55" s="13"/>
      <c r="S55" s="13"/>
      <c r="T55" s="13"/>
      <c r="U55" s="3"/>
      <c r="V55" s="3"/>
      <c r="W55" s="3"/>
      <c r="X55" s="3"/>
      <c r="Y55" s="16"/>
      <c r="Z55" s="16"/>
      <c r="AA55" s="16"/>
      <c r="AB55" s="16"/>
      <c r="AC55" s="16"/>
      <c r="AD55" s="16"/>
      <c r="AE55" s="16"/>
      <c r="AF55" s="16"/>
      <c r="AG55" s="16"/>
      <c r="AH55" s="20"/>
      <c r="AI55" s="21"/>
      <c r="AJ55" s="20"/>
      <c r="AK55" s="10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6"/>
      <c r="BA55" s="6"/>
      <c r="BB55" s="6"/>
      <c r="BC55" s="6"/>
      <c r="BD55" s="6"/>
      <c r="BE55" s="6"/>
      <c r="BF55" s="6"/>
    </row>
    <row r="56" spans="1:58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13"/>
      <c r="M56" s="13"/>
      <c r="N56" s="13"/>
      <c r="O56" s="13"/>
      <c r="P56" s="13"/>
      <c r="Q56" s="13"/>
      <c r="R56" s="13"/>
      <c r="S56" s="13"/>
      <c r="T56" s="13"/>
      <c r="U56" s="3"/>
      <c r="V56" s="3"/>
      <c r="W56" s="3"/>
      <c r="X56" s="3"/>
      <c r="Y56" s="16"/>
      <c r="Z56" s="16"/>
      <c r="AA56" s="16"/>
      <c r="AB56" s="16"/>
      <c r="AC56" s="16"/>
      <c r="AD56" s="16"/>
      <c r="AE56" s="16"/>
      <c r="AF56" s="16"/>
      <c r="AG56" s="16"/>
      <c r="AH56" s="20"/>
      <c r="AI56" s="21"/>
      <c r="AJ56" s="20"/>
      <c r="AK56" s="10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6"/>
      <c r="BA56" s="6"/>
      <c r="BB56" s="6"/>
      <c r="BC56" s="6"/>
      <c r="BD56" s="6"/>
      <c r="BE56" s="6"/>
      <c r="BF56" s="6"/>
    </row>
    <row r="57" spans="1:58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13"/>
      <c r="M57" s="13"/>
      <c r="N57" s="13"/>
      <c r="O57" s="13"/>
      <c r="P57" s="13"/>
      <c r="Q57" s="13"/>
      <c r="R57" s="13"/>
      <c r="S57" s="13"/>
      <c r="T57" s="13"/>
      <c r="U57" s="3"/>
      <c r="V57" s="3"/>
      <c r="W57" s="3"/>
      <c r="X57" s="3"/>
      <c r="Y57" s="16"/>
      <c r="Z57" s="16"/>
      <c r="AA57" s="16"/>
      <c r="AB57" s="16"/>
      <c r="AC57" s="16"/>
      <c r="AD57" s="16"/>
      <c r="AE57" s="16"/>
      <c r="AF57" s="16"/>
      <c r="AG57" s="16"/>
      <c r="AH57" s="20"/>
      <c r="AI57" s="21"/>
      <c r="AJ57" s="20"/>
      <c r="AK57" s="10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6"/>
      <c r="BA57" s="6"/>
      <c r="BB57" s="6"/>
      <c r="BC57" s="6"/>
      <c r="BD57" s="6"/>
      <c r="BE57" s="6"/>
      <c r="BF57" s="6"/>
    </row>
    <row r="58" spans="1:58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13"/>
      <c r="M58" s="13"/>
      <c r="N58" s="13"/>
      <c r="O58" s="13"/>
      <c r="P58" s="13"/>
      <c r="Q58" s="13"/>
      <c r="R58" s="13"/>
      <c r="S58" s="13"/>
      <c r="T58" s="13"/>
      <c r="U58" s="3"/>
      <c r="V58" s="3"/>
      <c r="W58" s="3"/>
      <c r="X58" s="3"/>
      <c r="Y58" s="16"/>
      <c r="Z58" s="16"/>
      <c r="AA58" s="16"/>
      <c r="AB58" s="16"/>
      <c r="AC58" s="16"/>
      <c r="AD58" s="16"/>
      <c r="AE58" s="16"/>
      <c r="AF58" s="16"/>
      <c r="AG58" s="16"/>
      <c r="AH58" s="20"/>
      <c r="AI58" s="21"/>
      <c r="AJ58" s="20"/>
      <c r="AK58" s="10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6"/>
      <c r="BA58" s="6"/>
      <c r="BB58" s="6"/>
      <c r="BC58" s="6"/>
      <c r="BD58" s="6"/>
      <c r="BE58" s="6"/>
      <c r="BF58" s="6"/>
    </row>
    <row r="59" spans="1:58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13"/>
      <c r="M59" s="13"/>
      <c r="N59" s="13"/>
      <c r="O59" s="13"/>
      <c r="P59" s="13"/>
      <c r="Q59" s="13"/>
      <c r="R59" s="13"/>
      <c r="S59" s="13"/>
      <c r="T59" s="13"/>
      <c r="U59" s="3"/>
      <c r="V59" s="3"/>
      <c r="W59" s="3"/>
      <c r="X59" s="3"/>
      <c r="Y59" s="16"/>
      <c r="Z59" s="16"/>
      <c r="AA59" s="16"/>
      <c r="AB59" s="16"/>
      <c r="AC59" s="16"/>
      <c r="AD59" s="16"/>
      <c r="AE59" s="16"/>
      <c r="AF59" s="16"/>
      <c r="AG59" s="16"/>
      <c r="AH59" s="20"/>
      <c r="AI59" s="21"/>
      <c r="AJ59" s="20"/>
      <c r="AK59" s="10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6"/>
      <c r="BA59" s="6"/>
      <c r="BB59" s="6"/>
      <c r="BC59" s="6"/>
      <c r="BD59" s="6"/>
      <c r="BE59" s="6"/>
      <c r="BF59" s="6"/>
    </row>
    <row r="60" spans="1:58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13"/>
      <c r="M60" s="13"/>
      <c r="N60" s="13"/>
      <c r="O60" s="13"/>
      <c r="P60" s="13"/>
      <c r="Q60" s="13"/>
      <c r="R60" s="13"/>
      <c r="S60" s="13"/>
      <c r="T60" s="13"/>
      <c r="U60" s="3"/>
      <c r="V60" s="3"/>
      <c r="W60" s="3"/>
      <c r="X60" s="3"/>
      <c r="Y60" s="16"/>
      <c r="Z60" s="16"/>
      <c r="AA60" s="16"/>
      <c r="AB60" s="16"/>
      <c r="AC60" s="16"/>
      <c r="AD60" s="16"/>
      <c r="AE60" s="16"/>
      <c r="AF60" s="16"/>
      <c r="AG60" s="16"/>
      <c r="AH60" s="20"/>
      <c r="AI60" s="21"/>
      <c r="AJ60" s="20"/>
      <c r="AK60" s="10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6"/>
      <c r="BA60" s="6"/>
      <c r="BB60" s="6"/>
      <c r="BC60" s="6"/>
      <c r="BD60" s="6"/>
      <c r="BE60" s="6"/>
      <c r="BF60" s="6"/>
    </row>
    <row r="61" spans="1:58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13"/>
      <c r="M61" s="13"/>
      <c r="N61" s="13"/>
      <c r="O61" s="13"/>
      <c r="P61" s="13"/>
      <c r="Q61" s="13"/>
      <c r="R61" s="13"/>
      <c r="S61" s="13"/>
      <c r="T61" s="13"/>
      <c r="U61" s="3"/>
      <c r="V61" s="3"/>
      <c r="W61" s="3"/>
      <c r="X61" s="3"/>
      <c r="Y61" s="16"/>
      <c r="Z61" s="16"/>
      <c r="AA61" s="16"/>
      <c r="AB61" s="16"/>
      <c r="AC61" s="16"/>
      <c r="AD61" s="16"/>
      <c r="AE61" s="16"/>
      <c r="AF61" s="16"/>
      <c r="AG61" s="16"/>
      <c r="AH61" s="20"/>
      <c r="AI61" s="21"/>
      <c r="AJ61" s="20"/>
      <c r="AK61" s="10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6"/>
      <c r="BA61" s="6"/>
      <c r="BB61" s="6"/>
      <c r="BC61" s="6"/>
      <c r="BD61" s="6"/>
      <c r="BE61" s="6"/>
      <c r="BF61" s="6"/>
    </row>
    <row r="62" spans="1:58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13"/>
      <c r="M62" s="13"/>
      <c r="N62" s="13"/>
      <c r="O62" s="13"/>
      <c r="P62" s="13"/>
      <c r="Q62" s="13"/>
      <c r="R62" s="13"/>
      <c r="S62" s="13"/>
      <c r="T62" s="13"/>
      <c r="U62" s="3"/>
      <c r="V62" s="3"/>
      <c r="W62" s="3"/>
      <c r="X62" s="3"/>
      <c r="Y62" s="16"/>
      <c r="Z62" s="16"/>
      <c r="AA62" s="16"/>
      <c r="AB62" s="16"/>
      <c r="AC62" s="16"/>
      <c r="AD62" s="16"/>
      <c r="AE62" s="16"/>
      <c r="AF62" s="16"/>
      <c r="AG62" s="16"/>
      <c r="AH62" s="20"/>
      <c r="AI62" s="21"/>
      <c r="AJ62" s="20"/>
      <c r="AK62" s="10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6"/>
      <c r="BA62" s="6"/>
      <c r="BB62" s="6"/>
      <c r="BC62" s="6"/>
      <c r="BD62" s="6"/>
      <c r="BE62" s="6"/>
      <c r="BF62" s="6"/>
    </row>
    <row r="63" spans="1:58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13"/>
      <c r="M63" s="13"/>
      <c r="N63" s="13"/>
      <c r="O63" s="13"/>
      <c r="P63" s="13"/>
      <c r="Q63" s="13"/>
      <c r="R63" s="13"/>
      <c r="S63" s="13"/>
      <c r="T63" s="13"/>
      <c r="U63" s="3"/>
      <c r="V63" s="3"/>
      <c r="W63" s="3"/>
      <c r="X63" s="3"/>
      <c r="Y63" s="16"/>
      <c r="Z63" s="16"/>
      <c r="AA63" s="16"/>
      <c r="AB63" s="16"/>
      <c r="AC63" s="16"/>
      <c r="AD63" s="16"/>
      <c r="AE63" s="16"/>
      <c r="AF63" s="16"/>
      <c r="AG63" s="16"/>
      <c r="AH63" s="20"/>
      <c r="AI63" s="21"/>
      <c r="AJ63" s="20"/>
      <c r="AK63" s="10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6"/>
      <c r="BA63" s="6"/>
      <c r="BB63" s="6"/>
      <c r="BC63" s="6"/>
      <c r="BD63" s="6"/>
      <c r="BE63" s="6"/>
      <c r="BF63" s="6"/>
    </row>
    <row r="64" spans="1:58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13"/>
      <c r="M64" s="13"/>
      <c r="N64" s="13"/>
      <c r="O64" s="13"/>
      <c r="P64" s="13"/>
      <c r="Q64" s="13"/>
      <c r="R64" s="13"/>
      <c r="S64" s="13"/>
      <c r="T64" s="13"/>
      <c r="U64" s="3"/>
      <c r="V64" s="3"/>
      <c r="W64" s="3"/>
      <c r="X64" s="3"/>
      <c r="Y64" s="16"/>
      <c r="Z64" s="16"/>
      <c r="AA64" s="16"/>
      <c r="AB64" s="16"/>
      <c r="AC64" s="16"/>
      <c r="AD64" s="16"/>
      <c r="AE64" s="16"/>
      <c r="AF64" s="16"/>
      <c r="AG64" s="16"/>
      <c r="AH64" s="20"/>
      <c r="AI64" s="21"/>
      <c r="AJ64" s="20"/>
      <c r="AK64" s="10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6"/>
      <c r="BA64" s="6"/>
      <c r="BB64" s="6"/>
      <c r="BC64" s="6"/>
      <c r="BD64" s="6"/>
      <c r="BE64" s="6"/>
      <c r="BF64" s="6"/>
    </row>
  </sheetData>
  <mergeCells count="1">
    <mergeCell ref="R3:T5"/>
  </mergeCells>
  <conditionalFormatting sqref="B8:J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J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1:J21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4:J3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J44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T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T8 L16:S16 L15:R15 T15 L14:Q14 S14:T14 L13:P13 R13:T13 L12:T12 L11:N11 P11:T11 L10:M10 O10:T10 L9 N9:T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11 V13:V16">
    <cfRule type="cellIs" dxfId="3" priority="20" operator="equal">
      <formula>0</formula>
    </cfRule>
  </conditionalFormatting>
  <conditionalFormatting sqref="V24:V27 V29:V32">
    <cfRule type="cellIs" dxfId="2" priority="3" operator="equal">
      <formula>0</formula>
    </cfRule>
  </conditionalFormatting>
  <conditionalFormatting sqref="W4">
    <cfRule type="cellIs" dxfId="1" priority="19" operator="equal">
      <formula>0</formula>
    </cfRule>
  </conditionalFormatting>
  <conditionalFormatting sqref="X8:X11 X13:X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:X27 X29:X3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4:AB14 Z16:AB16 Z15 AB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4:AH32 B24:J3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Z24:AH3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6:AH4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:AB5 AB4 Z3:AB3 Z4:Z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:AB10 AB9 Z8:AB8 Z9:Z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4:AR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36:AT39 AT41:AT44">
    <cfRule type="cellIs" dxfId="0" priority="2" operator="equal">
      <formula>0</formula>
    </cfRule>
  </conditionalFormatting>
  <conditionalFormatting sqref="AT30:AV30 AT32:AV32 AT31 AV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30:AV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6:AV26 AV25 AT24:AV24 AT25:AT2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2025-09-11T17:31:10Z</dcterms:created>
  <dcterms:modified xsi:type="dcterms:W3CDTF">2025-09-12T11:11:37Z</dcterms:modified>
</cp:coreProperties>
</file>