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s" sheetId="1" r:id="rId4"/>
    <sheet state="visible" name="Course Plan Inventory" sheetId="2" r:id="rId5"/>
    <sheet state="visible" name="Advisor Folder Inventory" sheetId="3" r:id="rId6"/>
    <sheet state="visible" name="Form Folder Inventory" sheetId="4" r:id="rId7"/>
    <sheet state="visible" name="Historical Enrollment" sheetId="5" r:id="rId8"/>
    <sheet state="visible" name="Advisor List" sheetId="6" r:id="rId9"/>
    <sheet state="visible" name="Course List" sheetId="7" r:id="rId10"/>
    <sheet state="visible" name="Courses by Department" sheetId="8" r:id="rId11"/>
  </sheets>
  <definedNames>
    <definedName name="Enrollment_Title">'Historical Enrollment'!$T$2</definedName>
    <definedName name="Param_FormFolderNameFormat">Parameters!$B$3</definedName>
    <definedName name="Enrollment_Original_Title">'Historical Enrollment'!$I$2</definedName>
    <definedName name="Enrollment_Year">'Historical Enrollment'!$G$2</definedName>
    <definedName name="Param_CollegeCounselingOffice">Parameters!$B$7</definedName>
    <definedName name="Param_CoursePlanNameFormat">Parameters!$B$5</definedName>
    <definedName name="Enrollment_Order">'Historical Enrollment'!$S$2</definedName>
    <definedName name="Param_NumOptionsPerDepartment">Parameters!$B$1</definedName>
    <definedName name="AdvisorList_StudentData">#REF!</definedName>
    <definedName name="Param_CoursePlanTemplate">Parameters!$B$8</definedName>
    <definedName name="Enrollment_Host_ID">'Historical Enrollment'!$A$2</definedName>
    <definedName name="Param_NumComments">Parameters!$B$2</definedName>
    <definedName name="Enrollment_Term">'Historical Enrollment'!$R$2</definedName>
    <definedName name="Param_StudiesCommittee">Parameters!$B$6</definedName>
    <definedName name="Enrollment_Department">'Historical Enrollment'!$P$2</definedName>
    <definedName name="Course_Titles">'Course List'!$C$2</definedName>
    <definedName name="Param_AdvisorFolderNameFormat">Parameters!$B$4</definedName>
    <definedName hidden="1" localSheetId="5" name="_xlnm._FilterDatabase">'Advisor List'!$A$1:$H$2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"Historical Enrollment for Course Planning" 2/24/2023, 1:38:45 PM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2/24/2023, 12:35:44 PM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3/3/2023, 1:47:57 PM</t>
      </text>
    </comment>
  </commentList>
</comments>
</file>

<file path=xl/sharedStrings.xml><?xml version="1.0" encoding="utf-8"?>
<sst xmlns="http://schemas.openxmlformats.org/spreadsheetml/2006/main" count="74" uniqueCount="60">
  <si>
    <t>Number of Options per Department</t>
  </si>
  <si>
    <t>Number of Comments</t>
  </si>
  <si>
    <t>Form Folder Name Format</t>
  </si>
  <si>
    <t>Class of {{gradYear}}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</si>
  <si>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</si>
  <si>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</si>
  <si>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</si>
  <si>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</si>
  <si>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Studies Committee</t>
  </si>
  <si>
    <t>College Counseling Office</t>
  </si>
  <si>
    <t>Course Plan Template</t>
  </si>
  <si>
    <t>Host ID</t>
  </si>
  <si>
    <t>Course Plan ID</t>
  </si>
  <si>
    <t>Course Plan URL</t>
  </si>
  <si>
    <t>Advisor Email</t>
  </si>
  <si>
    <t>Advisor Folder ID</t>
  </si>
  <si>
    <t>Advisor Folder URL</t>
  </si>
  <si>
    <t>ROOT</t>
  </si>
  <si>
    <t>2MITXPb0E1F1t9tNHMF7nCHGQDWmcRQjc</t>
  </si>
  <si>
    <t>https://drive.google.com/drive/folders/2MITXPb0E1F1t9tNHMF7nCHGQDWmcRQjc</t>
  </si>
  <si>
    <t>Form</t>
  </si>
  <si>
    <t>Form Folder ID</t>
  </si>
  <si>
    <t>Form Folder URL</t>
  </si>
  <si>
    <t>jyX5tcvxQA2UW3KcmTHcLtvDWy1GWxz8E</t>
  </si>
  <si>
    <t>https://drive.google.com/drive/folders/jyX5tcvxQA2UW3KcmTHcLtvDWy1GWxz8E</t>
  </si>
  <si>
    <t>Student Email</t>
  </si>
  <si>
    <t>Student User ID</t>
  </si>
  <si>
    <t>Student First Name</t>
  </si>
  <si>
    <t>Student Last Name</t>
  </si>
  <si>
    <t>Student Grad Year</t>
  </si>
  <si>
    <t>School Year</t>
  </si>
  <si>
    <t>Course Code</t>
  </si>
  <si>
    <t>Course Title (with term)</t>
  </si>
  <si>
    <t>Length</t>
  </si>
  <si>
    <t>Group Identifier</t>
  </si>
  <si>
    <t>Course ID</t>
  </si>
  <si>
    <t>Faculty User ID</t>
  </si>
  <si>
    <t>Faculty First Name</t>
  </si>
  <si>
    <t>Faculty Last Name</t>
  </si>
  <si>
    <t>Department</t>
  </si>
  <si>
    <t>Course Title</t>
  </si>
  <si>
    <t>Term</t>
  </si>
  <si>
    <t>Order</t>
  </si>
  <si>
    <t>Formatted Course Title</t>
  </si>
  <si>
    <t>Grad Year</t>
  </si>
  <si>
    <t>Advisor First Name</t>
  </si>
  <si>
    <t>Advisor Last Name</t>
  </si>
  <si>
    <t>Description</t>
  </si>
  <si>
    <t>Course Term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</si>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</sst>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2MITXPb0E1F1t9tNHMF7nCHGQDWmcRQjc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jyX5tcvxQA2UW3KcmTHcLtvDWy1GWxz8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1" t="s">
        <v>0</v>
      </c>
      <c r="B1" s="2">
        <v>3.0</v>
      </c>
    </row>
    <row r="2">
      <c r="A2" s="1" t="s">
        <v>1</v>
      </c>
      <c r="B2" s="2">
        <v>6.0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2"/>
    </row>
    <row r="7">
      <c r="A7" s="1" t="s">
        <v>9</v>
      </c>
      <c r="B7" s="2"/>
    </row>
    <row r="8">
      <c r="A8" s="1" t="s">
        <v>10</v>
      </c>
      <c r="B8" s="3"/>
    </row>
  </sheetData>
  <dataValidations>
    <dataValidation type="custom" allowBlank="1" showDropDown="1" showErrorMessage="1" sqref="B6:B7">
      <formula1>IFERROR(ISEMAIL(B6), true)</formula1>
    </dataValidation>
    <dataValidation type="decimal" operator="greaterThan" allowBlank="1" showDropDown="1" showErrorMessage="1" sqref="B2">
      <formula1>2.0</formula1>
    </dataValidation>
    <dataValidation type="custom" allowBlank="1" showDropDown="1" sqref="B3:B5">
      <formula1>NOT(ISERROR(SEARCH(("{{"),(B3))))</formula1>
    </dataValidation>
    <dataValidation type="custom" allowBlank="1" showDropDown="1" sqref="B8">
      <formula1>IFERROR(ISURL(B8), true)</formula1>
    </dataValidation>
    <dataValidation type="decimal" operator="greaterThan" allowBlank="1" showDropDown="1" showErrorMessage="1" sqref="B1">
      <formula1>1.0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1" t="s">
        <v>11</v>
      </c>
      <c r="B1" s="1" t="s">
        <v>12</v>
      </c>
      <c r="C1" s="1" t="s">
        <v>13</v>
      </c>
      <c r="D1" s="1" t="str">
        <f t="array" ref="D1:D2">ifna(if(row(D:D)=1,'Advisor List'!B1,vlookup($A:$A,'Advisor List'!$A:$H,COLUMN()-2,false)),)</f>
        <v>Student Email</v>
      </c>
      <c r="E1" s="1" t="str">
        <f t="array" ref="E1:E2">ifna(if(row(E:E)=1,'Advisor List'!C1,vlookup($A:$A,'Advisor List'!$A:$H,COLUMN()-2,false)),)</f>
        <v>Student First Name</v>
      </c>
      <c r="F1" s="1" t="str">
        <f t="array" ref="F1:F2">ifna(if(row(F:F)=1,'Advisor List'!D1,vlookup($A:$A,'Advisor List'!$A:$H,COLUMN()-2,false)),)</f>
        <v>Student Last Name</v>
      </c>
      <c r="G1" s="1" t="str">
        <f t="array" ref="G1:G2">ifna(if(row(G:G)=1,'Advisor List'!E1,vlookup($A:$A,'Advisor List'!$A:$H,COLUMN()-2,false)),)</f>
        <v>Grad Year</v>
      </c>
      <c r="H1" s="4" t="str">
        <f t="array" ref="H1:H2">ifna(if(row(H:H)=1,'Advisor List'!F1,vlookup($A:$A,'Advisor List'!$A:$H,COLUMN()-2,false)),)</f>
        <v>Advisor Email</v>
      </c>
      <c r="I1" s="1" t="str">
        <f t="array" ref="I1:I2">ifna(if(row(I:I)=1,'Advisor List'!G1,vlookup($A:$A,'Advisor List'!$A:$H,COLUMN()-2,false)),)</f>
        <v>Advisor First Name</v>
      </c>
      <c r="J1" s="1" t="str">
        <f t="array" ref="J1:J2">ifna(if(row(J:J)=1,'Advisor List'!H1,vlookup($A:$A,'Advisor List'!$A:$H,COLUMN()-2,false)),)</f>
        <v>Advisor Last Name</v>
      </c>
    </row>
    <row r="2">
      <c r="C2" s="5"/>
      <c r="D2" s="5"/>
      <c r="E2" s="5"/>
      <c r="F2" s="5"/>
      <c r="G2" s="5"/>
      <c r="H2" s="3"/>
      <c r="I2" s="5"/>
      <c r="J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1" t="s">
        <v>14</v>
      </c>
      <c r="B1" s="1" t="s">
        <v>15</v>
      </c>
      <c r="C1" s="1" t="s">
        <v>16</v>
      </c>
      <c r="D1" s="1" t="str">
        <f t="array" ref="D1:D2">ifna(if(row(D:D)=1,'Advisor List'!G1,vlookup($A:$A,'Advisor List'!$F:$H,COLUMN()-2,false)),)</f>
        <v>Advisor First Name</v>
      </c>
      <c r="E1" s="1" t="str">
        <f t="array" ref="E1:E2">ifna(if(row(E:E)=1,'Advisor List'!H1,vlookup($A:$A,'Advisor List'!$F:$H,COLUMN()-2,false)),)</f>
        <v>Advisor Last Name</v>
      </c>
    </row>
    <row r="2">
      <c r="A2" s="6" t="s">
        <v>17</v>
      </c>
      <c r="B2" s="6" t="s">
        <v>18</v>
      </c>
      <c r="C2" s="7" t="s">
        <v>19</v>
      </c>
      <c r="D2" s="5"/>
      <c r="E2" s="5"/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20</v>
      </c>
      <c r="B1" s="1" t="s">
        <v>21</v>
      </c>
      <c r="C1" s="1" t="s">
        <v>22</v>
      </c>
    </row>
    <row r="2">
      <c r="A2" s="6" t="s">
        <v>17</v>
      </c>
      <c r="B2" s="8" t="s">
        <v>23</v>
      </c>
      <c r="C2" s="7" t="s">
        <v>24</v>
      </c>
    </row>
  </sheetData>
  <hyperlinks>
    <hyperlink r:id="rId1" ref="C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0" max="20" width="55.38"/>
  </cols>
  <sheetData>
    <row r="1">
      <c r="A1" s="1" t="s">
        <v>11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</row>
    <row r="2">
      <c r="Q2" s="9" t="str">
        <f t="array" ref="Q2">iferror(left(I2,find(" (",I2)-1),I2)</f>
        <v/>
      </c>
      <c r="R2" s="9" t="str">
        <f t="array" ref="R2">SWITCH(right(I2,3),"(F)","Fall","(W)","Winter","(S)","Spring",)</f>
        <v/>
      </c>
      <c r="S2" s="10">
        <f t="array" ref="S2">switch(R2,"Fall",1,"Winter",2,"Spring",3,0)</f>
        <v>0</v>
      </c>
      <c r="T2" s="9" t="str">
        <f t="array" ref="T2">if(R2&lt;&gt;"",if(countif(Enrollment_Original_Title,Q2&amp;" (Y)"),,Q2&amp;" ("&amp;R2&amp;")"),Q2)</f>
        <v/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11</v>
      </c>
      <c r="B1" s="1" t="s">
        <v>25</v>
      </c>
      <c r="C1" s="1" t="s">
        <v>27</v>
      </c>
      <c r="D1" s="1" t="s">
        <v>28</v>
      </c>
      <c r="E1" s="1" t="s">
        <v>44</v>
      </c>
      <c r="F1" s="1" t="s">
        <v>14</v>
      </c>
      <c r="G1" s="1" t="s">
        <v>45</v>
      </c>
      <c r="H1" s="1" t="s">
        <v>46</v>
      </c>
    </row>
  </sheetData>
  <autoFilter ref="$A$1:$H$2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9" width="15.13"/>
  </cols>
  <sheetData>
    <row r="1">
      <c r="A1" s="11" t="s">
        <v>35</v>
      </c>
      <c r="B1" s="1" t="s">
        <v>31</v>
      </c>
      <c r="C1" s="1" t="s">
        <v>32</v>
      </c>
      <c r="D1" s="1" t="s">
        <v>39</v>
      </c>
      <c r="E1" s="1" t="s">
        <v>47</v>
      </c>
      <c r="F1" s="1" t="s">
        <v>40</v>
      </c>
      <c r="G1" s="1" t="s">
        <v>48</v>
      </c>
      <c r="H1" s="1" t="s">
        <v>42</v>
      </c>
      <c r="I1" s="1" t="s">
        <v>43</v>
      </c>
    </row>
    <row r="2">
      <c r="F2" s="6" t="str">
        <f t="array" ref="F2">iferror(left(C2,find(" (",C2)-1),C2)</f>
        <v/>
      </c>
      <c r="G2" s="6" t="str">
        <f t="array" ref="G2">SWITCH(right(C2,3),"(F)","Fall","(W)","Winter","(S)","Spring",)</f>
        <v/>
      </c>
      <c r="H2" s="12">
        <f t="array" ref="H2">switch(G2,"Fall",1,"Winter",2,"Spring",3,0)</f>
        <v>0</v>
      </c>
      <c r="I2" s="12" t="str">
        <f t="array" ref="I2">if(G2&lt;&gt;"",if(countif(Course_Titles,F2&amp;" (Y)"),,F2&amp;" ("&amp;G2&amp;")"),F2)</f>
        <v/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>
      <c r="A2" s="12" t="str">
        <f>IFERROR(__xludf.DUMMYFUNCTION("unique(index(sort(filter('Course List'!$F:$I,'Course List'!$D:$D=A1),3,true,1,true),,4))"),"#N/A")</f>
        <v>#N/A</v>
      </c>
      <c r="B2" s="12" t="str">
        <f>IFERROR(__xludf.DUMMYFUNCTION("unique(index(sort(filter('Course List'!$F:$I,'Course List'!$D:$D=B1),3,true,1,true),,4))"),"#N/A")</f>
        <v>#N/A</v>
      </c>
      <c r="C2" s="12" t="str">
        <f>IFERROR(__xludf.DUMMYFUNCTION("unique(index(sort(filter('Course List'!$F:$I,'Course List'!$D:$D=C1),3,true,1,true),,4))"),"#N/A")</f>
        <v>#N/A</v>
      </c>
      <c r="D2" s="12" t="str">
        <f>IFERROR(__xludf.DUMMYFUNCTION("unique(index(sort(filter('Course List'!$F:$I,'Course List'!$D:$D=D1),3,true,1,true),,4))"),"#N/A")</f>
        <v>#N/A</v>
      </c>
      <c r="E2" s="12" t="str">
        <f>IFERROR(__xludf.DUMMYFUNCTION("unique(index(sort(filter('Course List'!$F:$I,'Course List'!$D:$D=E1),3,true,1,true),,4))"),"#N/A")</f>
        <v>#N/A</v>
      </c>
      <c r="F2" s="12" t="str">
        <f>IFERROR(__xludf.DUMMYFUNCTION("unique(index(sort(filter('Course List'!$F:$I,'Course List'!$D:$D=F1),3,true,1,true),,4))"),"#N/A")</f>
        <v>#N/A</v>
      </c>
      <c r="G2" s="12" t="str">
        <f>IFERROR(__xludf.DUMMYFUNCTION("unique(index(sort(filter('Course List'!$F:$I,'Course List'!$D:$D=G1),3,true,1,true),,4))"),"#N/A")</f>
        <v>#N/A</v>
      </c>
      <c r="H2" s="12" t="str">
        <f>IFERROR(__xludf.DUMMYFUNCTION("unique(index(sort(filter('Course List'!$F:$I,'Course List'!$D:$D=H1),3,true,1,true),,4))"),"#N/A")</f>
        <v>#N/A</v>
      </c>
      <c r="I2" s="12" t="str">
        <f>IFERROR(__xludf.DUMMYFUNCTION("unique(index(sort(filter('Course List'!$F:$I,'Course List'!$D:$D=I1),3,true,1,true),,4))"),"#N/A")</f>
        <v>#N/A</v>
      </c>
      <c r="J2" s="12" t="str">
        <f>IFERROR(__xludf.DUMMYFUNCTION("unique(index(sort(filter('Course List'!$F:$I,'Course List'!$D:$D=J1),3,true,1,true),,4))"),"#N/A")</f>
        <v>#N/A</v>
      </c>
      <c r="K2" s="12" t="str">
        <f>IFERROR(__xludf.DUMMYFUNCTION("unique(index(sort(filter('Course List'!$F:$I,'Course List'!$D:$D=K1),3,true,1,true),,4))"),"#N/A")</f>
        <v>#N/A</v>
      </c>
    </row>
  </sheetData>
  <drawing r:id="rId1"/>
</worksheet>
</file>