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mc:AlternateContent xmlns:mc="http://schemas.openxmlformats.org/markup-compatibility/2006">
    <mc:Choice Requires="x15">
      <x15ac:absPath xmlns:x15ac="http://schemas.microsoft.com/office/spreadsheetml/2010/11/ac" url="D:\repository\groupdocs\groupdocs-viewer-cloud\resources\files\cells\xlsx\"/>
    </mc:Choice>
  </mc:AlternateContent>
  <xr:revisionPtr revIDLastSave="0" documentId="13_ncr:1_{BF75E15D-9162-4A3A-9036-4ECD85FF025B}" xr6:coauthVersionLast="31" xr6:coauthVersionMax="31" xr10:uidLastSave="{00000000-0000-0000-0000-000000000000}"/>
  <bookViews>
    <workbookView xWindow="0" yWindow="0" windowWidth="28800" windowHeight="11760" xr2:uid="{00000000-000D-0000-FFFF-FFFF00000000}"/>
  </bookViews>
  <sheets>
    <sheet name="Sample" sheetId="1" r:id="rId1"/>
  </sheets>
  <definedNames>
    <definedName name="CategoryList">#REF!</definedName>
    <definedName name="ColumnTitle1">Sample!$B$3</definedName>
    <definedName name="ColumnTitle2">#REF!</definedName>
    <definedName name="EmployeeList">#REF!</definedName>
    <definedName name="FlagPercent">Sample!#REF!</definedName>
    <definedName name="_xlnm.Print_Titles" localSheetId="0">Sample!$3:$3</definedName>
  </definedNames>
  <calcPr calcId="179017"/>
</workbook>
</file>

<file path=xl/calcChain.xml><?xml version="1.0" encoding="utf-8"?>
<calcChain xmlns="http://schemas.openxmlformats.org/spreadsheetml/2006/main">
  <c r="K4" i="1" l="1"/>
  <c r="K5" i="1"/>
  <c r="K6" i="1"/>
  <c r="K7" i="1"/>
  <c r="K8" i="1"/>
  <c r="K9" i="1"/>
  <c r="K10" i="1"/>
  <c r="K11" i="1"/>
  <c r="K12" i="1"/>
  <c r="N12" i="1"/>
  <c r="H12" i="1" l="1"/>
  <c r="M12" i="1" s="1"/>
  <c r="J11" i="1" l="1"/>
  <c r="J10" i="1"/>
  <c r="J9" i="1"/>
  <c r="J8" i="1"/>
  <c r="J7" i="1"/>
  <c r="J6" i="1"/>
  <c r="J5" i="1"/>
  <c r="J4" i="1"/>
  <c r="I11" i="1"/>
  <c r="I10" i="1"/>
  <c r="N10" i="1" s="1"/>
  <c r="I9" i="1"/>
  <c r="N9" i="1" s="1"/>
  <c r="I8" i="1"/>
  <c r="N8" i="1" s="1"/>
  <c r="I7" i="1"/>
  <c r="N7" i="1" s="1"/>
  <c r="I6" i="1"/>
  <c r="I5" i="1"/>
  <c r="N5" i="1" s="1"/>
  <c r="I4" i="1"/>
  <c r="N4" i="1" s="1"/>
  <c r="N6" i="1" l="1"/>
  <c r="N11" i="1"/>
  <c r="F5" i="1"/>
  <c r="E5" i="1"/>
  <c r="F4" i="1"/>
  <c r="E4" i="1"/>
  <c r="E8" i="1"/>
  <c r="F11" i="1" l="1"/>
  <c r="E11" i="1"/>
  <c r="F10" i="1"/>
  <c r="E10" i="1"/>
  <c r="F9" i="1"/>
  <c r="E9" i="1"/>
  <c r="F8" i="1"/>
  <c r="F7" i="1"/>
  <c r="E7" i="1"/>
  <c r="E6" i="1"/>
  <c r="F6" i="1"/>
  <c r="H11" i="1" l="1"/>
  <c r="M11" i="1" s="1"/>
  <c r="H10" i="1"/>
  <c r="M10" i="1" s="1"/>
  <c r="H9" i="1"/>
  <c r="M9" i="1" s="1"/>
  <c r="H8" i="1"/>
  <c r="M8" i="1" s="1"/>
  <c r="H7" i="1"/>
  <c r="M7" i="1" s="1"/>
  <c r="H6" i="1"/>
  <c r="M6" i="1" s="1"/>
  <c r="H5" i="1"/>
  <c r="M5" i="1" s="1"/>
  <c r="H4" i="1"/>
  <c r="M4" i="1" s="1"/>
</calcChain>
</file>

<file path=xl/sharedStrings.xml><?xml version="1.0" encoding="utf-8"?>
<sst xmlns="http://schemas.openxmlformats.org/spreadsheetml/2006/main" count="42" uniqueCount="33">
  <si>
    <t>Employee 1</t>
  </si>
  <si>
    <t>Employee 2</t>
  </si>
  <si>
    <t>Employee 3</t>
  </si>
  <si>
    <t>Employee 4</t>
  </si>
  <si>
    <t>Category 1</t>
  </si>
  <si>
    <t>Category 2</t>
  </si>
  <si>
    <t>Category 3</t>
  </si>
  <si>
    <t>Category 4</t>
  </si>
  <si>
    <t>Category 5</t>
  </si>
  <si>
    <t>Flag icon for Over/Under Actual Work (in hours)</t>
  </si>
  <si>
    <t>Flag icon for Over/Under Actual Duration (in days)</t>
  </si>
  <si>
    <t>GroupDocs.Viewer for Cloud sample files</t>
  </si>
  <si>
    <t>Hidden Row 1</t>
  </si>
  <si>
    <t>Hidden Row 2</t>
  </si>
  <si>
    <t>Hidden Column 1</t>
  </si>
  <si>
    <t>Hidden Column 2</t>
  </si>
  <si>
    <t>Hidden Column 3</t>
  </si>
  <si>
    <t>Visible Row 4</t>
  </si>
  <si>
    <t>Visible Row 5</t>
  </si>
  <si>
    <t>Visible Row 6</t>
  </si>
  <si>
    <t>Hidden Row 3</t>
  </si>
  <si>
    <t>Visible Row 1</t>
  </si>
  <si>
    <t>Visible Row 2</t>
  </si>
  <si>
    <t>Visible Row 3</t>
  </si>
  <si>
    <t>Visible Column 1</t>
  </si>
  <si>
    <t>Visible Column 2</t>
  </si>
  <si>
    <t>Visible Column 3</t>
  </si>
  <si>
    <t>Visible Column 4</t>
  </si>
  <si>
    <t>Visible Column 5</t>
  </si>
  <si>
    <t>Visible Column 6</t>
  </si>
  <si>
    <t>Visible Column 7</t>
  </si>
  <si>
    <t>Visible Column 8</t>
  </si>
  <si>
    <t>Visible Column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</si>
</sst>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3" tint="0.59999389629810485"/>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34">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6" fillId="0" borderId="0" xfId="6" applyBorder="1">
      <alignment horizontal="left" vertical="center" wrapText="1" indent="1"/>
    </xf>
    <xf numFmtId="0" fontId="4" fillId="0" borderId="0" xfId="9" applyAlignment="1" applyProtection="1">
      <alignment vertical="center"/>
    </xf>
    <xf numFmtId="14" fontId="6" fillId="0" borderId="0" xfId="6" applyNumberFormat="1" applyBorder="1">
      <alignment horizontal="left" vertical="center" wrapText="1" indent="1"/>
    </xf>
    <xf numFmtId="3" fontId="6" fillId="0" borderId="0" xfId="6" applyNumberFormat="1" applyBorder="1">
      <alignment horizontal="left" vertical="center" wrapText="1" indent="1"/>
    </xf>
    <xf numFmtId="0" fontId="6" fillId="0" borderId="0" xfId="6" applyNumberFormat="1" applyBorder="1">
      <alignment horizontal="left" vertical="center" wrapText="1" indent="1"/>
    </xf>
    <xf numFmtId="0" fontId="8" fillId="0" borderId="0" xfId="5" applyBorder="1">
      <alignment horizontal="left" vertical="center" wrapText="1" indent="1"/>
    </xf>
    <xf numFmtId="3" fontId="8" fillId="0" borderId="0" xfId="4" applyBorder="1">
      <alignment horizontal="left" vertical="center" indent="1"/>
    </xf>
    <xf numFmtId="164" fontId="10" fillId="0" borderId="0" xfId="10">
      <alignment horizontal="left" vertical="center" indent="1"/>
    </xf>
    <xf numFmtId="164" fontId="9" fillId="0" borderId="4" xfId="12">
      <alignment horizontal="right" vertical="center"/>
    </xf>
    <xf numFmtId="14" fontId="7" fillId="0" borderId="0" xfId="8" applyBorder="1">
      <alignment horizontal="right" vertical="center" indent="2"/>
    </xf>
    <xf numFmtId="14" fontId="7" fillId="0" borderId="5" xfId="13">
      <alignment horizontal="left" vertical="center" indent="2"/>
    </xf>
    <xf numFmtId="3" fontId="8" fillId="2" borderId="0" xfId="14" applyBorder="1">
      <alignment horizontal="left" vertical="center" indent="1"/>
    </xf>
    <xf numFmtId="0" fontId="8" fillId="0" borderId="0" xfId="5" applyProtection="1">
      <alignment horizontal="left" vertical="center" wrapText="1" indent="1"/>
    </xf>
    <xf numFmtId="14" fontId="7" fillId="0" borderId="0" xfId="8" applyProtection="1">
      <alignment horizontal="right" vertical="center" indent="2"/>
    </xf>
    <xf numFmtId="3" fontId="8" fillId="0" borderId="0" xfId="4" applyProtection="1">
      <alignment horizontal="left" vertical="center" indent="1"/>
    </xf>
    <xf numFmtId="14" fontId="7" fillId="0" borderId="5" xfId="13" applyFill="1">
      <alignment horizontal="left" vertical="center" indent="2"/>
    </xf>
    <xf numFmtId="164" fontId="9" fillId="0" borderId="4" xfId="12" applyFill="1">
      <alignment horizontal="right" vertical="center"/>
    </xf>
    <xf numFmtId="3" fontId="8" fillId="2" borderId="0" xfId="14">
      <alignment horizontal="left" vertical="center" indent="1"/>
    </xf>
    <xf numFmtId="14" fontId="6" fillId="0" borderId="5" xfId="11" applyNumberFormat="1">
      <alignment horizontal="left" vertical="center" wrapText="1" indent="2"/>
    </xf>
    <xf numFmtId="3" fontId="8" fillId="2" borderId="6" xfId="15">
      <alignment horizontal="left" vertical="center" indent="1"/>
    </xf>
    <xf numFmtId="14" fontId="6" fillId="4" borderId="0" xfId="6" applyNumberFormat="1" applyFill="1" applyBorder="1">
      <alignment horizontal="left" vertical="center" wrapText="1" indent="1"/>
    </xf>
    <xf numFmtId="3" fontId="6" fillId="4" borderId="0" xfId="6" applyNumberFormat="1" applyFill="1" applyBorder="1">
      <alignment horizontal="left" vertical="center" wrapText="1" indent="1"/>
    </xf>
    <xf numFmtId="0" fontId="8" fillId="4" borderId="0" xfId="5" applyFill="1" applyBorder="1">
      <alignment horizontal="left" vertical="center" wrapText="1" indent="1"/>
    </xf>
    <xf numFmtId="14" fontId="7" fillId="4" borderId="0" xfId="8" applyFill="1" applyBorder="1">
      <alignment horizontal="right" vertical="center" indent="2"/>
    </xf>
    <xf numFmtId="3" fontId="8" fillId="4" borderId="0" xfId="4" applyFill="1" applyBorder="1">
      <alignment horizontal="left" vertical="center" indent="1"/>
    </xf>
    <xf numFmtId="3" fontId="8" fillId="4" borderId="6" xfId="15" applyFill="1">
      <alignment horizontal="left" vertical="center" indent="1"/>
    </xf>
    <xf numFmtId="14" fontId="7" fillId="4" borderId="5" xfId="13" applyFill="1">
      <alignment horizontal="left" vertical="center" indent="2"/>
    </xf>
    <xf numFmtId="164" fontId="9" fillId="4" borderId="4" xfId="12" applyFill="1">
      <alignment horizontal="right" vertical="center"/>
    </xf>
    <xf numFmtId="3" fontId="8" fillId="4" borderId="0" xfId="14" applyFill="1" applyBorder="1">
      <alignment horizontal="left" vertical="center" indent="1"/>
    </xf>
    <xf numFmtId="14" fontId="7" fillId="4" borderId="0" xfId="8" applyFill="1" applyProtection="1">
      <alignment horizontal="right" vertical="center" indent="2"/>
    </xf>
    <xf numFmtId="3" fontId="8" fillId="4" borderId="0" xfId="4" applyFill="1" applyProtection="1">
      <alignment horizontal="left" vertical="center" indent="1"/>
    </xf>
  </cellXfs>
  <cellStyles count="16">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10">
    <dxf>
      <font>
        <b/>
        <i val="0"/>
        <color theme="4" tint="-0.499984740745262"/>
      </font>
    </dxf>
    <dxf>
      <font>
        <b/>
        <i val="0"/>
        <color theme="4" tint="-0.499984740745262"/>
      </font>
    </dxf>
    <dxf>
      <numFmt numFmtId="0" formatCode="General"/>
    </dxf>
    <dxf>
      <numFmt numFmtId="164" formatCode="&quot;Over/Under flag&quot;;&quot;&quot;;&quot;&quot;"/>
    </dxf>
    <dxf>
      <fill>
        <patternFill>
          <fgColor indexed="64"/>
          <bgColor theme="3" tint="0.59999389629810485"/>
        </patternFill>
      </fill>
    </dxf>
    <dxf>
      <fill>
        <patternFill>
          <fgColor indexed="64"/>
          <bgColor theme="3" tint="0.59999389629810485"/>
        </patternFill>
      </fill>
    </dxf>
    <dxf>
      <fill>
        <patternFill>
          <fgColor indexed="64"/>
          <bgColor theme="3" tint="0.59999389629810485"/>
        </patternFill>
      </fil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xr9:uid="{00000000-0011-0000-FFFF-FFFF00000000}">
      <tableStyleElement type="wholeTable" dxfId="9"/>
      <tableStyleElement type="headerRow" dxfId="8"/>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3:O12" totalsRowShown="0" tableBorderDxfId="7" headerRowCellStyle="Heading 2">
  <autoFilter ref="B3:O12" xr:uid="{00000000-0009-0000-0100-000001000000}"/>
  <tableColumns count="14">
    <tableColumn id="1" xr3:uid="{00000000-0010-0000-0000-000001000000}" name="Visible Column 1" dataCellStyle="Text"/>
    <tableColumn id="2" xr3:uid="{00000000-0010-0000-0000-000002000000}" name="Visible Column 2" dataCellStyle="Text"/>
    <tableColumn id="3" xr3:uid="{00000000-0010-0000-0000-000003000000}" name="Visible Column 3" dataCellStyle="Text"/>
    <tableColumn id="4" xr3:uid="{00000000-0010-0000-0000-000004000000}" name="Hidden Column 1" dataDxfId="6" dataCellStyle="Date"/>
    <tableColumn id="5" xr3:uid="{00000000-0010-0000-0000-000005000000}" name="Hidden Column 2" dataDxfId="5" dataCellStyle="Date"/>
    <tableColumn id="6" xr3:uid="{00000000-0010-0000-0000-000006000000}" name="Hidden Column 3" dataDxfId="4" dataCellStyle="Numbers"/>
    <tableColumn id="7" xr3:uid="{00000000-0010-0000-0000-000007000000}" name="Visible Column 4" dataCellStyle="Estimated duration">
      <calculatedColumnFormula>IF(COUNTA(Sample!$E4,Sample!$F4)&lt;&gt;2,"",DAYS360(Sample!$E4,Sample!$F4,FALSE))</calculatedColumnFormula>
    </tableColumn>
    <tableColumn id="8" xr3:uid="{00000000-0010-0000-0000-000008000000}" name="Visible Column 5" dataCellStyle="Actual Start"/>
    <tableColumn id="9" xr3:uid="{00000000-0010-0000-0000-000009000000}" name="Visible Column 6" dataCellStyle="Date"/>
    <tableColumn id="13" xr3:uid="{00000000-0010-0000-0000-00000D000000}" name="Flag icon for Over/Under Actual Work (in hours)" dataDxfId="3" dataCellStyle="Flag">
      <calculatedColumnFormula>IFERROR(IF(ProjectTracker[Visible Column 7]=0,"",IF(ABS((ProjectTracker[[#This Row],[Visible Column 7]]-ProjectTracker[[#This Row],[Hidden Column 3]])/ProjectTracker[[#This Row],[Hidden Column 3]])&gt;FlagPercent,1,0)),"")</calculatedColumnFormula>
    </tableColumn>
    <tableColumn id="10" xr3:uid="{00000000-0010-0000-0000-00000A000000}" name="Visible Column 7" dataCellStyle="Numbers"/>
    <tableColumn id="14" xr3:uid="{00000000-0010-0000-0000-00000E000000}" name="Flag icon for Over/Under Actual Duration (in days)" dataCellStyle="Flag">
      <calculatedColumnFormula>IFERROR(IF(ProjectTracker[Visible Column 8]=0,"",IF(ABS((ProjectTracker[[#This Row],[Visible Column 8]]-ProjectTracker[[#This Row],[Visible Column 4]])/ProjectTracker[[#This Row],[Visible Column 4]])&gt;FlagPercent,1,0)),"")</calculatedColumnFormula>
    </tableColumn>
    <tableColumn id="11" xr3:uid="{00000000-0010-0000-0000-00000B000000}" name="Visible Column 8" dataCellStyle="Grey Column">
      <calculatedColumnFormula>IF(COUNTA(Sample!$I4,Sample!$J4)&lt;&gt;2,"",DAYS360(Sample!$I4,Sample!$J4,FALSE))</calculatedColumnFormula>
    </tableColumn>
    <tableColumn id="12" xr3:uid="{00000000-0010-0000-0000-00000C000000}" name="Visible Column 9" dataDxfId="2"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B1:O12"/>
  <sheetViews>
    <sheetView showGridLines="0" tabSelected="1" zoomScaleNormal="100" workbookViewId="0">
      <pane ySplit="3" topLeftCell="A11" activePane="bottomLeft" state="frozen"/>
      <selection pane="bottomLeft" activeCell="C22" sqref="C22"/>
    </sheetView>
  </sheetViews>
  <sheetFormatPr defaultColWidth="9" defaultRowHeight="30" customHeight="1" x14ac:dyDescent="0.3"/>
  <cols>
    <col min="1" max="1" width="2.625" style="1" customWidth="1"/>
    <col min="2" max="4" width="22.625" style="1" customWidth="1"/>
    <col min="5" max="5" width="20.5" style="2" hidden="1" customWidth="1"/>
    <col min="6" max="6" width="18.875" style="2" hidden="1" customWidth="1"/>
    <col min="7" max="7" width="20.5" style="1" hidden="1" customWidth="1"/>
    <col min="8" max="8" width="18.625" style="1" customWidth="1"/>
    <col min="9" max="9" width="20.625" style="2" customWidth="1"/>
    <col min="10" max="10" width="20.125" style="2" customWidth="1"/>
    <col min="11" max="11" width="2.875" style="2" customWidth="1"/>
    <col min="12" max="12" width="18.625" style="1" customWidth="1"/>
    <col min="13" max="13" width="2.875" style="1" customWidth="1"/>
    <col min="14" max="14" width="21.25" style="1" customWidth="1"/>
    <col min="15" max="15" width="25.625" style="1" customWidth="1"/>
    <col min="16" max="16" width="2.625" style="1" customWidth="1"/>
    <col min="17" max="16384" width="9" style="1"/>
  </cols>
  <sheetData>
    <row r="1" spans="2:15" ht="65.099999999999994" customHeight="1" x14ac:dyDescent="0.3">
      <c r="B1" s="4" t="s">
        <v>11</v>
      </c>
      <c r="C1"/>
    </row>
    <row r="2" spans="2:15" ht="20.25" customHeight="1" x14ac:dyDescent="0.3">
      <c r="G2"/>
      <c r="H2"/>
    </row>
    <row r="3" spans="2:15" ht="34.5" customHeight="1" x14ac:dyDescent="0.3">
      <c r="B3" s="3" t="s">
        <v>24</v>
      </c>
      <c r="C3" s="3" t="s">
        <v>25</v>
      </c>
      <c r="D3" s="3" t="s">
        <v>26</v>
      </c>
      <c r="E3" s="23" t="s">
        <v>14</v>
      </c>
      <c r="F3" s="23" t="s">
        <v>15</v>
      </c>
      <c r="G3" s="24" t="s">
        <v>16</v>
      </c>
      <c r="H3" s="7" t="s">
        <v>27</v>
      </c>
      <c r="I3" s="21" t="s">
        <v>28</v>
      </c>
      <c r="J3" s="5" t="s">
        <v>29</v>
      </c>
      <c r="K3" s="10" t="s">
        <v>9</v>
      </c>
      <c r="L3" s="6" t="s">
        <v>30</v>
      </c>
      <c r="M3" s="10" t="s">
        <v>10</v>
      </c>
      <c r="N3" s="6" t="s">
        <v>31</v>
      </c>
      <c r="O3" s="3" t="s">
        <v>32</v>
      </c>
    </row>
    <row r="4" spans="2:15" ht="27.75" hidden="1" customHeight="1" x14ac:dyDescent="0.3">
      <c r="B4" s="25" t="s">
        <v>12</v>
      </c>
      <c r="C4" s="25" t="s">
        <v>4</v>
      </c>
      <c r="D4" s="25" t="s">
        <v>0</v>
      </c>
      <c r="E4" s="26">
        <f ca="1">TODAY()-65</f>
        <v>43130</v>
      </c>
      <c r="F4" s="26">
        <f ca="1">TODAY()-5</f>
        <v>43190</v>
      </c>
      <c r="G4" s="27">
        <v>210</v>
      </c>
      <c r="H4" s="28">
        <f ca="1">IF(COUNTA(Sample!$E4,Sample!$F4)&lt;&gt;2,"",DAYS360(Sample!$E4,Sample!$F4,FALSE))</f>
        <v>60</v>
      </c>
      <c r="I4" s="29">
        <f ca="1">TODAY()-65</f>
        <v>43130</v>
      </c>
      <c r="J4" s="26">
        <f ca="1">TODAY()</f>
        <v>43195</v>
      </c>
      <c r="K4" s="30" t="str">
        <f>IFERROR(IF(ProjectTracker[Visible Column 7]=0,"",IF(ABS((ProjectTracker[[#This Row],[Visible Column 7]]-ProjectTracker[[#This Row],[Hidden Column 3]])/ProjectTracker[[#This Row],[Hidden Column 3]])&gt;FlagPercent,1,0)),"")</f>
        <v/>
      </c>
      <c r="L4" s="27">
        <v>300</v>
      </c>
      <c r="M4" s="30" t="str">
        <f ca="1">IFERROR(IF(ProjectTracker[Visible Column 8]=0,"",IF(ABS((ProjectTracker[[#This Row],[Visible Column 8]]-ProjectTracker[[#This Row],[Visible Column 4]])/ProjectTracker[[#This Row],[Visible Column 4]])&gt;FlagPercent,1,0)),"")</f>
        <v/>
      </c>
      <c r="N4" s="31">
        <f ca="1">IF(COUNTA(Sample!$I4,Sample!$J4)&lt;&gt;2,"",DAYS360(Sample!$I4,Sample!$J4,FALSE))</f>
        <v>65</v>
      </c>
      <c r="O4" s="25"/>
    </row>
    <row r="5" spans="2:15" ht="26.25" hidden="1" customHeight="1" x14ac:dyDescent="0.3">
      <c r="B5" s="25" t="s">
        <v>13</v>
      </c>
      <c r="C5" s="25" t="s">
        <v>5</v>
      </c>
      <c r="D5" s="25" t="s">
        <v>3</v>
      </c>
      <c r="E5" s="26">
        <f ca="1">TODAY()-41</f>
        <v>43154</v>
      </c>
      <c r="F5" s="26">
        <f ca="1">TODAY()-10</f>
        <v>43185</v>
      </c>
      <c r="G5" s="27">
        <v>400</v>
      </c>
      <c r="H5" s="28">
        <f ca="1">IF(COUNTA(Sample!$E5,Sample!$F5)&lt;&gt;2,"",DAYS360(Sample!$E5,Sample!$F5,FALSE))</f>
        <v>33</v>
      </c>
      <c r="I5" s="29">
        <f ca="1">TODAY()-41</f>
        <v>43154</v>
      </c>
      <c r="J5" s="26">
        <f ca="1">TODAY()-7</f>
        <v>43188</v>
      </c>
      <c r="K5" s="30" t="str">
        <f>IFERROR(IF(ProjectTracker[Visible Column 7]=0,"",IF(ABS((ProjectTracker[[#This Row],[Visible Column 7]]-ProjectTracker[[#This Row],[Hidden Column 3]])/ProjectTracker[[#This Row],[Hidden Column 3]])&gt;FlagPercent,1,0)),"")</f>
        <v/>
      </c>
      <c r="L5" s="27">
        <v>390</v>
      </c>
      <c r="M5" s="30" t="str">
        <f ca="1">IFERROR(IF(ProjectTracker[Visible Column 8]=0,"",IF(ABS((ProjectTracker[[#This Row],[Visible Column 8]]-ProjectTracker[[#This Row],[Visible Column 4]])/ProjectTracker[[#This Row],[Visible Column 4]])&gt;FlagPercent,1,0)),"")</f>
        <v/>
      </c>
      <c r="N5" s="31">
        <f ca="1">IF(COUNTA(Sample!$I5,Sample!$J5)&lt;&gt;2,"",DAYS360(Sample!$I5,Sample!$J5,FALSE))</f>
        <v>36</v>
      </c>
      <c r="O5" s="25"/>
    </row>
    <row r="6" spans="2:15" ht="27.75" hidden="1" customHeight="1" x14ac:dyDescent="0.3">
      <c r="B6" s="25" t="s">
        <v>20</v>
      </c>
      <c r="C6" s="25" t="s">
        <v>4</v>
      </c>
      <c r="D6" s="25" t="s">
        <v>1</v>
      </c>
      <c r="E6" s="26">
        <f ca="1">TODAY()-100</f>
        <v>43095</v>
      </c>
      <c r="F6" s="26">
        <f ca="1">TODAY()-40</f>
        <v>43155</v>
      </c>
      <c r="G6" s="27">
        <v>500</v>
      </c>
      <c r="H6" s="28">
        <f ca="1">IF(COUNTA(Sample!$E6,Sample!$F6)&lt;&gt;2,"",DAYS360(Sample!$E6,Sample!$F6,FALSE))</f>
        <v>58</v>
      </c>
      <c r="I6" s="29">
        <f ca="1">TODAY()-100</f>
        <v>43095</v>
      </c>
      <c r="J6" s="26">
        <f ca="1">TODAY()-27</f>
        <v>43168</v>
      </c>
      <c r="K6" s="30" t="str">
        <f>IFERROR(IF(ProjectTracker[Visible Column 7]=0,"",IF(ABS((ProjectTracker[[#This Row],[Visible Column 7]]-ProjectTracker[[#This Row],[Hidden Column 3]])/ProjectTracker[[#This Row],[Hidden Column 3]])&gt;FlagPercent,1,0)),"")</f>
        <v/>
      </c>
      <c r="L6" s="27">
        <v>500</v>
      </c>
      <c r="M6" s="30" t="str">
        <f ca="1">IFERROR(IF(ProjectTracker[Visible Column 8]=0,"",IF(ABS((ProjectTracker[[#This Row],[Visible Column 8]]-ProjectTracker[[#This Row],[Visible Column 4]])/ProjectTracker[[#This Row],[Visible Column 4]])&gt;FlagPercent,1,0)),"")</f>
        <v/>
      </c>
      <c r="N6" s="31">
        <f ca="1">IF(COUNTA(Sample!$I6,Sample!$J6)&lt;&gt;2,"",DAYS360(Sample!$I6,Sample!$J6,FALSE))</f>
        <v>73</v>
      </c>
      <c r="O6" s="25"/>
    </row>
    <row r="7" spans="2:15" ht="30" customHeight="1" x14ac:dyDescent="0.3">
      <c r="B7" s="8" t="s">
        <v>21</v>
      </c>
      <c r="C7" s="8" t="s">
        <v>5</v>
      </c>
      <c r="D7" s="8" t="s">
        <v>2</v>
      </c>
      <c r="E7" s="26">
        <f ca="1">TODAY()-90</f>
        <v>43105</v>
      </c>
      <c r="F7" s="26">
        <f ca="1">TODAY()-80</f>
        <v>43115</v>
      </c>
      <c r="G7" s="27">
        <v>250</v>
      </c>
      <c r="H7" s="22">
        <f ca="1">IF(COUNTA(Sample!$E7,Sample!$F7)&lt;&gt;2,"",DAYS360(Sample!$E7,Sample!$F7,FALSE))</f>
        <v>10</v>
      </c>
      <c r="I7" s="13">
        <f ca="1">TODAY()-90</f>
        <v>43105</v>
      </c>
      <c r="J7" s="12">
        <f ca="1">TODAY()-71</f>
        <v>43124</v>
      </c>
      <c r="K7" s="11" t="str">
        <f>IFERROR(IF(ProjectTracker[Visible Column 7]=0,"",IF(ABS((ProjectTracker[[#This Row],[Visible Column 7]]-ProjectTracker[[#This Row],[Hidden Column 3]])/ProjectTracker[[#This Row],[Hidden Column 3]])&gt;FlagPercent,1,0)),"")</f>
        <v/>
      </c>
      <c r="L7" s="9">
        <v>276</v>
      </c>
      <c r="M7" s="11" t="str">
        <f ca="1">IFERROR(IF(ProjectTracker[Visible Column 8]=0,"",IF(ABS((ProjectTracker[[#This Row],[Visible Column 8]]-ProjectTracker[[#This Row],[Visible Column 4]])/ProjectTracker[[#This Row],[Visible Column 4]])&gt;FlagPercent,1,0)),"")</f>
        <v/>
      </c>
      <c r="N7" s="14">
        <f ca="1">IF(COUNTA(Sample!$I7,Sample!$J7)&lt;&gt;2,"",DAYS360(Sample!$I7,Sample!$J7,FALSE))</f>
        <v>19</v>
      </c>
      <c r="O7" s="8"/>
    </row>
    <row r="8" spans="2:15" ht="30" customHeight="1" x14ac:dyDescent="0.3">
      <c r="B8" s="8" t="s">
        <v>22</v>
      </c>
      <c r="C8" s="8" t="s">
        <v>6</v>
      </c>
      <c r="D8" s="8" t="s">
        <v>1</v>
      </c>
      <c r="E8" s="26">
        <f ca="1">TODAY()-90</f>
        <v>43105</v>
      </c>
      <c r="F8" s="26">
        <f ca="1">TODAY()-50</f>
        <v>43145</v>
      </c>
      <c r="G8" s="27">
        <v>300</v>
      </c>
      <c r="H8" s="22">
        <f ca="1">IF(COUNTA(Sample!$E8,Sample!$F8)&lt;&gt;2,"",DAYS360(Sample!$E8,Sample!$F8,FALSE))</f>
        <v>39</v>
      </c>
      <c r="I8" s="13">
        <f ca="1">TODAY()-90</f>
        <v>43105</v>
      </c>
      <c r="J8" s="12">
        <f ca="1">TODAY()-44</f>
        <v>43151</v>
      </c>
      <c r="K8" s="11" t="str">
        <f>IFERROR(IF(ProjectTracker[Visible Column 7]=0,"",IF(ABS((ProjectTracker[[#This Row],[Visible Column 7]]-ProjectTracker[[#This Row],[Hidden Column 3]])/ProjectTracker[[#This Row],[Hidden Column 3]])&gt;FlagPercent,1,0)),"")</f>
        <v/>
      </c>
      <c r="L8" s="9">
        <v>310</v>
      </c>
      <c r="M8" s="11" t="str">
        <f ca="1">IFERROR(IF(ProjectTracker[Visible Column 8]=0,"",IF(ABS((ProjectTracker[[#This Row],[Visible Column 8]]-ProjectTracker[[#This Row],[Visible Column 4]])/ProjectTracker[[#This Row],[Visible Column 4]])&gt;FlagPercent,1,0)),"")</f>
        <v/>
      </c>
      <c r="N8" s="14">
        <f ca="1">IF(COUNTA(Sample!$I8,Sample!$J8)&lt;&gt;2,"",DAYS360(Sample!$I8,Sample!$J8,FALSE))</f>
        <v>45</v>
      </c>
      <c r="O8" s="8"/>
    </row>
    <row r="9" spans="2:15" ht="30" customHeight="1" x14ac:dyDescent="0.3">
      <c r="B9" s="8" t="s">
        <v>23</v>
      </c>
      <c r="C9" s="8" t="s">
        <v>7</v>
      </c>
      <c r="D9" s="8" t="s">
        <v>3</v>
      </c>
      <c r="E9" s="26">
        <f ca="1">TODAY()-60</f>
        <v>43135</v>
      </c>
      <c r="F9" s="26">
        <f ca="1">TODAY()-50</f>
        <v>43145</v>
      </c>
      <c r="G9" s="27">
        <v>500</v>
      </c>
      <c r="H9" s="22">
        <f ca="1">IF(COUNTA(Sample!$E9,Sample!$F9)&lt;&gt;2,"",DAYS360(Sample!$E9,Sample!$F9,FALSE))</f>
        <v>10</v>
      </c>
      <c r="I9" s="13">
        <f ca="1">TODAY()-60</f>
        <v>43135</v>
      </c>
      <c r="J9" s="12">
        <f ca="1">TODAY()-45</f>
        <v>43150</v>
      </c>
      <c r="K9" s="11" t="str">
        <f>IFERROR(IF(ProjectTracker[Visible Column 7]=0,"",IF(ABS((ProjectTracker[[#This Row],[Visible Column 7]]-ProjectTracker[[#This Row],[Hidden Column 3]])/ProjectTracker[[#This Row],[Hidden Column 3]])&gt;FlagPercent,1,0)),"")</f>
        <v/>
      </c>
      <c r="L9" s="9">
        <v>510</v>
      </c>
      <c r="M9" s="11" t="str">
        <f ca="1">IFERROR(IF(ProjectTracker[Visible Column 8]=0,"",IF(ABS((ProjectTracker[[#This Row],[Visible Column 8]]-ProjectTracker[[#This Row],[Visible Column 4]])/ProjectTracker[[#This Row],[Visible Column 4]])&gt;FlagPercent,1,0)),"")</f>
        <v/>
      </c>
      <c r="N9" s="14">
        <f ca="1">IF(COUNTA(Sample!$I9,Sample!$J9)&lt;&gt;2,"",DAYS360(Sample!$I9,Sample!$J9,FALSE))</f>
        <v>15</v>
      </c>
      <c r="O9" s="8"/>
    </row>
    <row r="10" spans="2:15" ht="30" customHeight="1" x14ac:dyDescent="0.3">
      <c r="B10" s="8" t="s">
        <v>17</v>
      </c>
      <c r="C10" s="8" t="s">
        <v>8</v>
      </c>
      <c r="D10" s="8" t="s">
        <v>0</v>
      </c>
      <c r="E10" s="26">
        <f ca="1">TODAY()-44</f>
        <v>43151</v>
      </c>
      <c r="F10" s="26">
        <f ca="1">TODAY()-20</f>
        <v>43175</v>
      </c>
      <c r="G10" s="27">
        <v>750</v>
      </c>
      <c r="H10" s="22">
        <f ca="1">IF(COUNTA(Sample!$E10,Sample!$F10)&lt;&gt;2,"",DAYS360(Sample!$E10,Sample!$F10,FALSE))</f>
        <v>26</v>
      </c>
      <c r="I10" s="13">
        <f ca="1">TODAY()-44</f>
        <v>43151</v>
      </c>
      <c r="J10" s="12">
        <f ca="1">TODAY()-15</f>
        <v>43180</v>
      </c>
      <c r="K10" s="11" t="str">
        <f>IFERROR(IF(ProjectTracker[Visible Column 7]=0,"",IF(ABS((ProjectTracker[[#This Row],[Visible Column 7]]-ProjectTracker[[#This Row],[Hidden Column 3]])/ProjectTracker[[#This Row],[Hidden Column 3]])&gt;FlagPercent,1,0)),"")</f>
        <v/>
      </c>
      <c r="L10" s="9">
        <v>790</v>
      </c>
      <c r="M10" s="11" t="str">
        <f ca="1">IFERROR(IF(ProjectTracker[Visible Column 8]=0,"",IF(ABS((ProjectTracker[[#This Row],[Visible Column 8]]-ProjectTracker[[#This Row],[Visible Column 4]])/ProjectTracker[[#This Row],[Visible Column 4]])&gt;FlagPercent,1,0)),"")</f>
        <v/>
      </c>
      <c r="N10" s="14">
        <f ca="1">IF(COUNTA(Sample!$I10,Sample!$J10)&lt;&gt;2,"",DAYS360(Sample!$I10,Sample!$J10,FALSE))</f>
        <v>31</v>
      </c>
      <c r="O10" s="8"/>
    </row>
    <row r="11" spans="2:15" ht="30" customHeight="1" x14ac:dyDescent="0.3">
      <c r="B11" s="8" t="s">
        <v>18</v>
      </c>
      <c r="C11" s="8" t="s">
        <v>5</v>
      </c>
      <c r="D11" s="8" t="s">
        <v>0</v>
      </c>
      <c r="E11" s="26">
        <f ca="1">TODAY()-39</f>
        <v>43156</v>
      </c>
      <c r="F11" s="26">
        <f ca="1">TODAY()</f>
        <v>43195</v>
      </c>
      <c r="G11" s="27">
        <v>450</v>
      </c>
      <c r="H11" s="22">
        <f ca="1">IF(COUNTA(Sample!$E11,Sample!$F11)&lt;&gt;2,"",DAYS360(Sample!$E11,Sample!$F11,FALSE))</f>
        <v>40</v>
      </c>
      <c r="I11" s="13">
        <f ca="1">TODAY()-45</f>
        <v>43150</v>
      </c>
      <c r="J11" s="12">
        <f ca="1">TODAY()-5</f>
        <v>43190</v>
      </c>
      <c r="K11" s="11" t="str">
        <f>IFERROR(IF(ProjectTracker[Visible Column 7]=0,"",IF(ABS((ProjectTracker[[#This Row],[Visible Column 7]]-ProjectTracker[[#This Row],[Hidden Column 3]])/ProjectTracker[[#This Row],[Hidden Column 3]])&gt;FlagPercent,1,0)),"")</f>
        <v/>
      </c>
      <c r="L11" s="9">
        <v>430</v>
      </c>
      <c r="M11" s="11" t="str">
        <f ca="1">IFERROR(IF(ProjectTracker[Visible Column 8]=0,"",IF(ABS((ProjectTracker[[#This Row],[Visible Column 8]]-ProjectTracker[[#This Row],[Visible Column 4]])/ProjectTracker[[#This Row],[Visible Column 4]])&gt;FlagPercent,1,0)),"")</f>
        <v/>
      </c>
      <c r="N11" s="14">
        <f ca="1">IF(COUNTA(Sample!$I11,Sample!$J11)&lt;&gt;2,"",DAYS360(Sample!$I11,Sample!$J11,FALSE))</f>
        <v>42</v>
      </c>
      <c r="O11" s="8"/>
    </row>
    <row r="12" spans="2:15" ht="30" customHeight="1" x14ac:dyDescent="0.3">
      <c r="B12" s="8" t="s">
        <v>19</v>
      </c>
      <c r="C12" s="15" t="s">
        <v>7</v>
      </c>
      <c r="D12" s="8" t="s">
        <v>0</v>
      </c>
      <c r="E12" s="32">
        <v>42405</v>
      </c>
      <c r="F12" s="32">
        <v>42530</v>
      </c>
      <c r="G12" s="33">
        <v>250</v>
      </c>
      <c r="H12" s="22">
        <f>IF(COUNTA(Sample!$E12,Sample!$F12)&lt;&gt;2,"",DAYS360(Sample!$E12,Sample!$F12,FALSE))</f>
        <v>124</v>
      </c>
      <c r="I12" s="18">
        <v>42434</v>
      </c>
      <c r="J12" s="16">
        <v>42495</v>
      </c>
      <c r="K12" s="19" t="str">
        <f>IFERROR(IF(ProjectTracker[Visible Column 7]=0,"",IF(ABS((ProjectTracker[[#This Row],[Visible Column 7]]-ProjectTracker[[#This Row],[Hidden Column 3]])/ProjectTracker[[#This Row],[Hidden Column 3]])&gt;FlagPercent,1,0)),"")</f>
        <v/>
      </c>
      <c r="L12" s="17">
        <v>200</v>
      </c>
      <c r="M12" s="11" t="str">
        <f>IFERROR(IF(ProjectTracker[Visible Column 8]=0,"",IF(ABS((ProjectTracker[[#This Row],[Visible Column 8]]-ProjectTracker[[#This Row],[Visible Column 4]])/ProjectTracker[[#This Row],[Visible Column 4]])&gt;FlagPercent,1,0)),"")</f>
        <v/>
      </c>
      <c r="N12" s="20">
        <f>IF(COUNTA(Sample!$I12,Sample!$J12)&lt;&gt;2,"",DAYS360(Sample!$I12,Sample!$J12,FALSE))</f>
        <v>60</v>
      </c>
      <c r="O12" s="15"/>
    </row>
  </sheetData>
  <conditionalFormatting sqref="L4:L12">
    <cfRule type="expression" dxfId="1" priority="6">
      <formula>(ABS((L4-G4))/G4)&gt;FlagPercent</formula>
    </cfRule>
  </conditionalFormatting>
  <conditionalFormatting sqref="N4:N12">
    <cfRule type="expression" dxfId="0" priority="8">
      <formula>(ABS((N4-H4))/H4)&gt;FlagPercent</formula>
    </cfRule>
  </conditionalFormatting>
  <dataValidations count="17">
    <dataValidation allowBlank="1" showInputMessage="1" prompt="Enter projects in this project tracker worksheet. Set the percent over/under to flag in D2. Actual work in hours and actual duration in days will highlight over/under values with bold, red font styling and a flag icon in columns K and M " sqref="A1" xr:uid="{00000000-0002-0000-0000-000000000000}"/>
    <dataValidation type="list" allowBlank="1" showInputMessage="1" showErrorMessage="1" error="Select a category from the list or create a new category to display in this list from the Setup worksheet." sqref="C4:C12" xr:uid="{00000000-0002-0000-0000-000002000000}">
      <formula1>CategoryList</formula1>
    </dataValidation>
    <dataValidation type="list" allowBlank="1" showInputMessage="1" showErrorMessage="1" error="Select an employee from the list or create a new employee to display in this list from the Setup worksheet." sqref="D4:D12" xr:uid="{00000000-0002-0000-0000-000003000000}">
      <formula1>EmployeeList</formula1>
    </dataValidation>
    <dataValidation allowBlank="1" showInputMessage="1" showErrorMessage="1" prompt="Enter project names in this column" sqref="B3" xr:uid="{00000000-0002-0000-0000-000006000000}"/>
    <dataValidation allowBlank="1" showInputMessage="1" showErrorMessage="1" prompt="Select Category name from the dropdown list in each cell in this column. Options in this list are defined in the Setup worksheet. Press ALT+DOWN ARROW to navigate the list, then ENTER to make a selection" sqref="C3"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D3" xr:uid="{00000000-0002-0000-0000-000008000000}"/>
    <dataValidation allowBlank="1" showInputMessage="1" showErrorMessage="1" prompt="Enter the estimated project start date in this column" sqref="E3" xr:uid="{00000000-0002-0000-0000-000009000000}"/>
    <dataValidation allowBlank="1" showInputMessage="1" showErrorMessage="1" prompt="Enter the estimated project finish date in this column" sqref="F3" xr:uid="{00000000-0002-0000-0000-00000A000000}"/>
    <dataValidation allowBlank="1" showInputMessage="1" showErrorMessage="1" prompt="Enter estimated project work in hours" sqref="G3" xr:uid="{00000000-0002-0000-0000-00000B000000}"/>
    <dataValidation allowBlank="1" showInputMessage="1" showErrorMessage="1" prompt="Enter estimated duration of the project in days in this column" sqref="H3" xr:uid="{00000000-0002-0000-0000-00000C000000}"/>
    <dataValidation allowBlank="1" showInputMessage="1" showErrorMessage="1" prompt="Enter the actual project start date in this column" sqref="I3" xr:uid="{00000000-0002-0000-0000-00000D000000}"/>
    <dataValidation allowBlank="1" showInputMessage="1" showErrorMessage="1" prompt="Enter the actual project finish date in this column" sqref="J3" xr:uid="{00000000-0002-0000-0000-00000E000000}"/>
    <dataValidation allowBlank="1" showInputMessage="1" showErrorMessage="1" prompt="Project Tracker table heading Flag icon for Over/Under Actual Work (in hours). Values in column L that meet the Over/Under criteria generate a flag icon in each cell in this column. Blank cells indicate the values do not meet the Over/Under criteria" sqref="K3" xr:uid="{00000000-0002-0000-0000-00000F000000}"/>
    <dataValidation allowBlank="1" showInputMessage="1" showErrorMessage="1" prompt="Project Tracker table heading Flag icon for Over/Under Actual Duration (in days Values in column N that meet the Over/Under criteria generate a flag icon in each cell in this column. Blank cells indicate the values do not meet the Over/Under criteria" sqref="M3" xr:uid="{00000000-0002-0000-0000-000010000000}"/>
    <dataValidation allowBlank="1" showInputMessage="1" showErrorMessage="1" prompt="Enter the actual project work in hours. Values that meet the Over/Under criteria are highlighted bold, red and generate a flag icon in column K at left" sqref="L3" xr:uid="{00000000-0002-0000-0000-000011000000}"/>
    <dataValidation allowBlank="1" showInputMessage="1" showErrorMessage="1" prompt="Enter the actual project duration in days. Values that meet the Over/Under criteria are highlighted bold, red and generate a flag icon in column M at left" sqref="N3" xr:uid="{00000000-0002-0000-0000-000012000000}"/>
    <dataValidation allowBlank="1" showInputMessage="1" showErrorMessage="1" prompt="Enter notes for projects in this column" sqref="O3" xr:uid="{00000000-0002-0000-0000-000013000000}"/>
  </dataValidations>
  <printOptions horizontalCentered="1"/>
  <pageMargins left="0.25" right="0.25" top="0.5" bottom="0.5" header="0.3" footer="0.3"/>
  <pageSetup scale="57" fitToHeight="0" orientation="landscape" r:id="rId1"/>
  <headerFooter differentFirst="1">
    <oddFooter>&amp;CPage &amp;P of &amp;N</oddFooter>
  </headerFooter>
  <ignoredErrors>
    <ignoredError sqref="N12 K12" emptyCellReference="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23"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K4:K12</xm:sqref>
        </x14:conditionalFormatting>
        <x14:conditionalFormatting xmlns:xm="http://schemas.microsoft.com/office/excel/2006/main">
          <x14:cfRule type="iconSet" priority="24"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M4:M12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Sample</vt:lpstr>
      <vt:lpstr>ColumnTitle1</vt:lpstr>
      <vt:lpstr>Sample!Print_Titles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Litvinchik</dc:creator>
  <cp:lastModifiedBy>Vladimir Litvinchik</cp:lastModifiedBy>
  <dcterms:created xsi:type="dcterms:W3CDTF">2016-08-03T05:15:41Z</dcterms:created>
  <dcterms:modified xsi:type="dcterms:W3CDTF">2018-04-05T11:29:00Z</dcterms:modified>
</cp:coreProperties>
</file>