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8_{54A51D07-6923-46DD-978D-D1ED08075BFE}" xr6:coauthVersionLast="45" xr6:coauthVersionMax="45" xr10:uidLastSave="{00000000-0000-0000-0000-000000000000}"/>
  <bookViews>
    <workbookView xWindow="2490" yWindow="2310" windowWidth="15360" windowHeight="11520" activeTab="1" xr2:uid="{00000000-000D-0000-FFFF-FFFF00000000}"/>
  </bookViews>
  <sheets>
    <sheet name="Start" sheetId="2" r:id="rId1"/>
    <sheet name="Personal Monthly Budget" sheetId="1" r:id="rId2"/>
  </sheets>
  <definedNames>
    <definedName name="_xlnm.Print_Area" localSheetId="1">Housing[#All]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C12" i="1"/>
  <c r="C7" i="1"/>
  <c r="J63" i="1"/>
  <c r="J61" i="1"/>
  <c r="J65" i="1" s="1"/>
  <c r="J55" i="1"/>
  <c r="J56" i="1"/>
  <c r="J57" i="1"/>
  <c r="J58" i="1"/>
  <c r="J49" i="1"/>
  <c r="J50" i="1"/>
  <c r="J51" i="1"/>
  <c r="J43" i="1"/>
  <c r="J44" i="1"/>
  <c r="J45" i="1"/>
  <c r="J36" i="1"/>
  <c r="J37" i="1"/>
  <c r="J38" i="1"/>
  <c r="J39" i="1"/>
  <c r="J27" i="1"/>
  <c r="J28" i="1"/>
  <c r="J29" i="1"/>
  <c r="J30" i="1"/>
  <c r="J33" i="1" s="1"/>
  <c r="J31" i="1"/>
  <c r="J32" i="1"/>
  <c r="J15" i="1"/>
  <c r="J16" i="1"/>
  <c r="J17" i="1"/>
  <c r="J18" i="1"/>
  <c r="J19" i="1"/>
  <c r="J20" i="1"/>
  <c r="J21" i="1"/>
  <c r="J22" i="1"/>
  <c r="J23" i="1"/>
  <c r="E59" i="1"/>
  <c r="E60" i="1"/>
  <c r="E61" i="1"/>
  <c r="E62" i="1"/>
  <c r="E63" i="1"/>
  <c r="E64" i="1"/>
  <c r="E65" i="1"/>
  <c r="E51" i="1"/>
  <c r="E52" i="1"/>
  <c r="E53" i="1"/>
  <c r="E54" i="1"/>
  <c r="E56" i="1" s="1"/>
  <c r="E55" i="1"/>
  <c r="E45" i="1"/>
  <c r="E46" i="1"/>
  <c r="E47" i="1"/>
  <c r="E38" i="1"/>
  <c r="E42" i="1" s="1"/>
  <c r="E39" i="1"/>
  <c r="E40" i="1"/>
  <c r="E41" i="1"/>
  <c r="E28" i="1"/>
  <c r="E35" i="1" s="1"/>
  <c r="E29" i="1"/>
  <c r="E30" i="1"/>
  <c r="E31" i="1"/>
  <c r="E32" i="1"/>
  <c r="E33" i="1"/>
  <c r="E34" i="1"/>
  <c r="H4" i="1"/>
  <c r="E48" i="1"/>
  <c r="J46" i="1" l="1"/>
  <c r="J59" i="1"/>
  <c r="J24" i="1"/>
  <c r="E66" i="1"/>
  <c r="E25" i="1"/>
  <c r="J52" i="1"/>
  <c r="H6" i="1"/>
  <c r="H8" i="1" s="1"/>
  <c r="J40" i="1"/>
</calcChain>
</file>

<file path=xl/sharedStrings.xml><?xml version="1.0" encoding="utf-8"?>
<sst xmlns="http://schemas.openxmlformats.org/spreadsheetml/2006/main" count="159" uniqueCount="97">
  <si>
    <t>Income 1</t>
  </si>
  <si>
    <t>Extra income</t>
  </si>
  <si>
    <t>Total monthly income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</si>
  <si>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</si>
  <si>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</si>
  <si>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</si>
  <si>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</si>
  <si>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</si>
  <si>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</si>
  <si>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</si>
  <si>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</si>
  <si>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</si>
  <si>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</si>
  <si>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</si>
  <si>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</si>
  <si>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</si>
  <si>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</si>
  <si>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</si>
  <si>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</si>
  <si>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</si>
  <si>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</si>
  <si>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</si>
  <si>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</si>
  <si>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</si>
  <si>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</si>
  <si>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</si>
  <si>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</si>
  <si>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</si>
  <si>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</si>
  <si>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</si>
  <si>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</si>
  <si>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</si>
  <si>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</si>
  <si>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</si>
  <si>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</si>
  <si>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</si>
  <si>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</si>
  <si>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</si>
  <si>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</si>
  <si>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</si>
  <si>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</si>
  <si>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</si>
  <si>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</si>
  <si>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</si>
  <si>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</si>
  <si>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</si>
  <si>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</si>
  <si>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</si>
  <si>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</si>
  <si>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</si>
  <si>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</si>
  <si>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</si>
  <si>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</si>
  <si>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</si>
  <si>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</si>
  <si>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</si>
  <si>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</si>
  <si>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</si>
  <si>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</si>
  <si>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</si>
  <si>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</si>
  <si>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</si>
  <si>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PERSONAL CARE</t>
  </si>
  <si>
    <t>Hair/nails</t>
  </si>
  <si>
    <t>Clothing</t>
  </si>
  <si>
    <t>Dry cleaning</t>
  </si>
  <si>
    <t>Health club</t>
  </si>
  <si>
    <t>Organization dues or fees</t>
  </si>
  <si>
    <t>Subtotal</t>
  </si>
  <si>
    <t>Use this Personal Monthly Budget worksheet to track your Projected and Actual Monthly Income and Projected and Actual Cost.</t>
  </si>
  <si>
    <t>Enter expenses incurred on various categories in respective tables.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</si>
  <si>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</si>
  <si>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</si>
  <si>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</si>
  <si>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Create a Personal Monthly Budget in this worksheet. Helpful instructions on how to use this worksheet are in cells in this column. Arrow down to get started.</t>
  </si>
  <si>
    <t>Projected Balance, Actual Balance, and Difference are auto calculated.</t>
  </si>
  <si>
    <t>About this Template</t>
  </si>
  <si>
    <t>Projected Monthly Income</t>
  </si>
  <si>
    <t>Actual Monthly Income</t>
  </si>
  <si>
    <t>Projected Balance
(Projected income minus expenses)</t>
  </si>
  <si>
    <t>Actual Balance
(Actual income minus expenses)</t>
  </si>
  <si>
    <t>Difference
(Actual minus projected)</t>
  </si>
  <si>
    <t>Title of this worksheet is in cell at right. Next instruction is in cell A5.</t>
  </si>
  <si>
    <t>Total Projected Cost</t>
  </si>
  <si>
    <t>Total Actual Cost</t>
  </si>
  <si>
    <t>Total Difference</t>
  </si>
  <si>
    <t>Personal Monthly Budget</t>
  </si>
  <si>
    <t>Actual Monthly Income label is in cell at right. Enter Income 1 in cell C10 and Extra Income in C11 to calculate Total monthly income in C12. Next instruction is in cell A14.</t>
  </si>
  <si>
    <t>Enter details in Housing table starting in cell at right and in Entertainment table starting in cell G14. Next instruction is in cell A27.</t>
  </si>
  <si>
    <t>Enter details in Transportation table starting in cell at right and in Loans table starting in cell G26. Next instruction is in cell A37.</t>
  </si>
  <si>
    <t>Enter details in Food table starting in cell at right and in Savings table starting in cell G42. Next instruction is in cell A50.</t>
  </si>
  <si>
    <t>Enter details in Pets table starting in cell at right and in Gifts table starting in cell G48. Next instruction is in cell A58.</t>
  </si>
  <si>
    <t>Enter details in Personal Care table starting in cell at right and in Legal table starting in cell G54. Next instruction is in cell A61.</t>
  </si>
  <si>
    <t>Total Projected Cost is auto calculated in cell J61, Total Actual Cost in J63, and Total Difference in J65.</t>
  </si>
  <si>
    <t>Projected Monthly Income label is in cell at right. Enter Income 1 in cell C5 and Extra Income in C6 to calculate Total monthly income in C7. Next instruction is in cell A7.</t>
  </si>
  <si>
    <t>Projected Balance is auto calculated in cell H4, Actual Balance in H6, and Difference in H8. Next instruction is in cell A9.</t>
  </si>
  <si>
    <t>Enter details in Insurance table starting in cell at right and in Taxes table starting in cell G35. Next instruction is in cell A44.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</si>
</sst>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18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b/>
      <sz val="11"/>
      <color theme="1" tint="0.24994659260841701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6"/>
      <color theme="5" tint="-0.499984740745262"/>
      <name val="Rockwell"/>
      <family val="1"/>
      <scheme val="maj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sz val="12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1"/>
      <scheme val="major"/>
    </font>
    <font>
      <b/>
      <sz val="12"/>
      <color theme="1" tint="0.24994659260841701"/>
      <name val="Lucida Sans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11" fillId="0" borderId="0" applyFont="0" applyFill="0" applyBorder="0" applyAlignment="0" applyProtection="0"/>
    <xf numFmtId="14" fontId="1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left" vertical="center"/>
    </xf>
    <xf numFmtId="8" fontId="3" fillId="0" borderId="0" xfId="0" applyNumberFormat="1" applyFont="1" applyAlignment="1">
      <alignment vertical="center"/>
    </xf>
    <xf numFmtId="0" fontId="10" fillId="2" borderId="4" xfId="2" applyFont="1" applyFill="1" applyBorder="1" applyAlignment="1">
      <alignment vertical="center"/>
    </xf>
    <xf numFmtId="8" fontId="10" fillId="2" borderId="6" xfId="0" applyNumberFormat="1" applyFont="1" applyFill="1" applyBorder="1" applyAlignment="1">
      <alignment vertical="center"/>
    </xf>
    <xf numFmtId="8" fontId="13" fillId="5" borderId="6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" fillId="3" borderId="0" xfId="0" applyFont="1" applyFill="1"/>
    <xf numFmtId="0" fontId="4" fillId="3" borderId="0" xfId="1" applyFill="1" applyBorder="1"/>
    <xf numFmtId="0" fontId="14" fillId="3" borderId="0" xfId="1" applyFont="1" applyFill="1" applyBorder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0" fillId="6" borderId="6" xfId="2" applyFont="1" applyFill="1" applyBorder="1" applyAlignment="1">
      <alignment horizontal="left" vertical="center" wrapText="1" indent="1"/>
    </xf>
    <xf numFmtId="8" fontId="13" fillId="7" borderId="6" xfId="0" applyNumberFormat="1" applyFont="1" applyFill="1" applyBorder="1" applyAlignment="1">
      <alignment horizontal="right" vertical="center" indent="1"/>
    </xf>
    <xf numFmtId="0" fontId="12" fillId="4" borderId="4" xfId="3" applyFont="1" applyFill="1" applyBorder="1" applyAlignment="1">
      <alignment vertical="center"/>
    </xf>
    <xf numFmtId="0" fontId="12" fillId="4" borderId="7" xfId="3" applyFont="1" applyFill="1" applyBorder="1" applyAlignment="1">
      <alignment vertical="center"/>
    </xf>
    <xf numFmtId="0" fontId="12" fillId="4" borderId="5" xfId="3" applyFont="1" applyFill="1" applyBorder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44"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 xr9:uid="{00000000-0011-0000-FFFF-FFFF00000000}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 xr9:uid="{DF2684C2-C435-47FA-9646-E632C3AE8948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4:E25" totalsRowCount="1" headerRowDxfId="131" dataDxfId="130" totalsRowDxfId="129">
  <autoFilter ref="B14:E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 dataDxfId="128" totalsRowDxfId="127"/>
    <tableColumn id="2" xr3:uid="{00000000-0010-0000-0000-000002000000}" name="Projected Cost" dataDxfId="126" totalsRowDxfId="125"/>
    <tableColumn id="3" xr3:uid="{00000000-0010-0000-0000-000003000000}" name="Actual Cost" dataDxfId="124" totalsRowDxfId="123"/>
    <tableColumn id="4" xr3:uid="{00000000-0010-0000-0000-000004000000}" name="Difference" totalsRowFunction="sum" dataDxfId="122" totalsRowDxfId="121">
      <calculatedColumnFormula>Housing[[#This Row],[Projected Cost]]-Housing[[#This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0:E56" totalsRowCount="1" headerRowDxfId="32" dataDxfId="31" totalsRowDxfId="30">
  <autoFilter ref="B50:E55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 dataDxfId="29" totalsRowDxfId="28"/>
    <tableColumn id="2" xr3:uid="{00000000-0010-0000-0900-000002000000}" name="Projected Cost" dataDxfId="27" totalsRowDxfId="26"/>
    <tableColumn id="3" xr3:uid="{00000000-0010-0000-0900-000003000000}" name="Actual Cost" dataDxfId="25" totalsRowDxfId="24"/>
    <tableColumn id="4" xr3:uid="{00000000-0010-0000-0900-000004000000}" name="Difference" totalsRowFunction="sum" dataDxfId="23" totalsRowDxfId="22">
      <calculatedColumnFormula>Pets[[#This Row],[Projected Cost]]-Pets[[#This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4:J59" totalsRowCount="1" headerRowDxfId="21" dataDxfId="20" totalsRowDxfId="19">
  <autoFilter ref="G54:J5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18" totalsRowDxfId="17"/>
    <tableColumn id="2" xr3:uid="{00000000-0010-0000-0A00-000002000000}" name="Projected Cost" dataDxfId="16" totalsRowDxfId="15"/>
    <tableColumn id="3" xr3:uid="{00000000-0010-0000-0A00-000003000000}" name="Actual Cost" dataDxfId="14" totalsRowDxfId="13"/>
    <tableColumn id="4" xr3:uid="{00000000-0010-0000-0A00-000004000000}" name="Difference" totalsRowFunction="sum" dataDxfId="12" totalsRowDxfId="11">
      <calculatedColumnFormula>Legal[[#This Row],[Projected Cost]]-Legal[[#This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8:E66" totalsRowCount="1" headerRowDxfId="10" dataDxfId="9" totalsRowDxfId="8">
  <autoFilter ref="B58:E65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 dataDxfId="7" totalsRowDxfId="6"/>
    <tableColumn id="2" xr3:uid="{00000000-0010-0000-0B00-000002000000}" name="Projected Cost" dataDxfId="5" totalsRowDxfId="4"/>
    <tableColumn id="3" xr3:uid="{00000000-0010-0000-0B00-000003000000}" name="Actual Cost" dataDxfId="3" totalsRowDxfId="2"/>
    <tableColumn id="4" xr3:uid="{00000000-0010-0000-0B00-000004000000}" name="Difference" totalsRowFunction="sum" dataDxfId="1" totalsRowDxfId="0">
      <calculatedColumnFormula>PersonalCare[[#This Row],[Projected Cost]]-PersonalCare[[#This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4:J24" totalsRowCount="1" headerRowDxfId="120" dataDxfId="119" totalsRowDxfId="118" headerRowCellStyle="Normal">
  <autoFilter ref="G14:J2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 dataDxfId="117" totalsRowDxfId="116"/>
    <tableColumn id="2" xr3:uid="{00000000-0010-0000-0100-000002000000}" name="Projected Cost" dataDxfId="115" totalsRowDxfId="114"/>
    <tableColumn id="3" xr3:uid="{00000000-0010-0000-0100-000003000000}" name="Actual Cost" dataDxfId="113" totalsRowDxfId="112"/>
    <tableColumn id="4" xr3:uid="{00000000-0010-0000-0100-000004000000}" name="Difference" totalsRowFunction="sum" dataDxfId="111" totalsRowDxfId="110">
      <calculatedColumnFormula>Entertainment[[#This Row],[Projected Cost]]-Entertainment[[#This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6:J33" totalsRowCount="1" headerRowDxfId="109" dataDxfId="108" totalsRowDxfId="107">
  <autoFilter ref="G26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 dataDxfId="106" totalsRowDxfId="105"/>
    <tableColumn id="2" xr3:uid="{00000000-0010-0000-0200-000002000000}" name="Projected Cost" dataDxfId="104" totalsRowDxfId="103"/>
    <tableColumn id="3" xr3:uid="{00000000-0010-0000-0200-000003000000}" name="Actual Cost" dataDxfId="102" totalsRowDxfId="101"/>
    <tableColumn id="4" xr3:uid="{00000000-0010-0000-0200-000004000000}" name="Difference" totalsRowFunction="sum" dataDxfId="100" totalsRowDxfId="99">
      <calculatedColumnFormula>Loans[[#This Row],[Projected Cost]]-Loans[[#This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7:E35" totalsRowCount="1" headerRowDxfId="98" dataDxfId="97" totalsRowDxfId="96">
  <autoFilter ref="B27:E3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 dataDxfId="95" totalsRowDxfId="94"/>
    <tableColumn id="2" xr3:uid="{00000000-0010-0000-0300-000002000000}" name="Projected Cost" dataDxfId="93" totalsRowDxfId="92"/>
    <tableColumn id="3" xr3:uid="{00000000-0010-0000-0300-000003000000}" name="Actual Cost" dataDxfId="91" totalsRowDxfId="90"/>
    <tableColumn id="4" xr3:uid="{00000000-0010-0000-0300-000004000000}" name="Difference" totalsRowFunction="sum" dataDxfId="89" totalsRowDxfId="88">
      <calculatedColumnFormula>Transportation[[#This Row],[Projected Cost]]-Transportation[[#This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7:E42" totalsRowCount="1" headerRowDxfId="87" dataDxfId="86" totalsRowDxfId="85">
  <autoFilter ref="B37:E41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 dataDxfId="84" totalsRowDxfId="83"/>
    <tableColumn id="2" xr3:uid="{00000000-0010-0000-0400-000002000000}" name="Projected Cost" dataDxfId="82" totalsRowDxfId="81"/>
    <tableColumn id="3" xr3:uid="{00000000-0010-0000-0400-000003000000}" name="Actual Cost" dataDxfId="80" totalsRowDxfId="79"/>
    <tableColumn id="4" xr3:uid="{00000000-0010-0000-0400-000004000000}" name="Difference" totalsRowFunction="sum" dataDxfId="78" totalsRowDxfId="77">
      <calculatedColumnFormula>Insurance[[#This Row],[Projected Cost]]-Insurance[[#This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5:J40" totalsRowCount="1" headerRowDxfId="76" dataDxfId="75" totalsRowDxfId="74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 dataDxfId="73" totalsRowDxfId="72"/>
    <tableColumn id="2" xr3:uid="{00000000-0010-0000-0500-000002000000}" name="Projected Cost" dataDxfId="71" totalsRowDxfId="70"/>
    <tableColumn id="3" xr3:uid="{00000000-0010-0000-0500-000003000000}" name="Actual Cost" dataDxfId="69" totalsRowDxfId="68"/>
    <tableColumn id="4" xr3:uid="{00000000-0010-0000-0500-000004000000}" name="Difference" totalsRowFunction="sum" dataDxfId="67" totalsRowDxfId="66">
      <calculatedColumnFormula>Taxes[[#This Row],[Projected Cost]]-Taxes[[#This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2:J46" totalsRowCount="1" headerRowDxfId="65" dataDxfId="64" totalsRowDxfId="63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 dataDxfId="62" totalsRowDxfId="61"/>
    <tableColumn id="2" xr3:uid="{00000000-0010-0000-0600-000002000000}" name="Projected Cost" dataDxfId="60" totalsRowDxfId="59"/>
    <tableColumn id="3" xr3:uid="{00000000-0010-0000-0600-000003000000}" name="Actual Cost" dataDxfId="58" totalsRowDxfId="57"/>
    <tableColumn id="4" xr3:uid="{00000000-0010-0000-0600-000004000000}" name="Difference" totalsRowFunction="sum" dataDxfId="56" totalsRowDxfId="55">
      <calculatedColumnFormula>Savings[[#This Row],[Projected Cost]]-Savings[[#This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4:E48" totalsRowCount="1" headerRowDxfId="54" dataDxfId="53" totalsRowDxfId="52">
  <autoFilter ref="B44:E47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 dataDxfId="51" totalsRowDxfId="50"/>
    <tableColumn id="2" xr3:uid="{00000000-0010-0000-0700-000002000000}" name="Projected Cost" dataDxfId="49" totalsRowDxfId="48"/>
    <tableColumn id="3" xr3:uid="{00000000-0010-0000-0700-000003000000}" name="Actual Cost" dataDxfId="47" totalsRowDxfId="46"/>
    <tableColumn id="4" xr3:uid="{00000000-0010-0000-0700-000004000000}" name="Difference" totalsRowFunction="sum" dataDxfId="45" totalsRowDxfId="44">
      <calculatedColumnFormula>Food[[#This Row],[Projected Cost]]-Food[[#This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8:J52" totalsRowCount="1" headerRowDxfId="43" dataDxfId="42" totalsRowDxfId="41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 dataDxfId="40" totalsRowDxfId="39"/>
    <tableColumn id="2" xr3:uid="{00000000-0010-0000-0800-000002000000}" name="Projected Cost" dataDxfId="38" totalsRowDxfId="37"/>
    <tableColumn id="3" xr3:uid="{00000000-0010-0000-0800-000003000000}" name="Actual Cost" dataDxfId="36" totalsRowDxfId="35"/>
    <tableColumn id="4" xr3:uid="{00000000-0010-0000-0800-000004000000}" name="Difference" totalsRowFunction="sum" dataDxfId="34" totalsRowDxfId="33">
      <calculatedColumnFormula>Gifts[[#This Row],[Projected Cost]]-Gifts[[#This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workbookViewId="0"/>
  </sheetViews>
  <sheetFormatPr defaultRowHeight="12.75"/>
  <cols>
    <col min="1" max="1" width="2.375" customWidth="1"/>
    <col min="2" max="2" width="80.625" customWidth="1"/>
    <col min="3" max="3" width="2.625" customWidth="1"/>
  </cols>
  <sheetData>
    <row r="1" spans="2:2" s="6" customFormat="1" ht="30" customHeight="1">
      <c r="B1" s="7" t="s">
        <v>76</v>
      </c>
    </row>
    <row r="2" spans="2:2" ht="48.6" customHeight="1">
      <c r="B2" s="3" t="s">
        <v>69</v>
      </c>
    </row>
    <row r="3" spans="2:2" ht="34.35" customHeight="1">
      <c r="B3" s="3" t="s">
        <v>70</v>
      </c>
    </row>
    <row r="4" spans="2:2" ht="33.75" customHeight="1">
      <c r="B4" s="3" t="s">
        <v>75</v>
      </c>
    </row>
    <row r="5" spans="2:2" ht="34.35" customHeight="1">
      <c r="B5" s="24" t="s">
        <v>71</v>
      </c>
    </row>
    <row r="6" spans="2:2" ht="57">
      <c r="B6" s="3" t="s">
        <v>72</v>
      </c>
    </row>
    <row r="7" spans="2:2" ht="28.5">
      <c r="B7" s="3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7"/>
  <sheetViews>
    <sheetView showGridLines="0" tabSelected="1" topLeftCell="A12" zoomScaleNormal="100" workbookViewId="0">
      <selection activeCell="B14" sqref="B14:E25"/>
    </sheetView>
  </sheetViews>
  <sheetFormatPr defaultRowHeight="12.75"/>
  <cols>
    <col min="1" max="1" width="2.625" style="5" customWidth="1"/>
    <col min="2" max="2" width="30.625" customWidth="1"/>
    <col min="3" max="3" width="15.875" customWidth="1"/>
    <col min="4" max="4" width="12.875" customWidth="1"/>
    <col min="5" max="5" width="12.5" customWidth="1"/>
    <col min="6" max="6" width="2.625" customWidth="1"/>
    <col min="7" max="7" width="30.625" customWidth="1"/>
    <col min="8" max="8" width="15.875" customWidth="1"/>
    <col min="9" max="9" width="12.875" customWidth="1"/>
    <col min="10" max="10" width="17.625" customWidth="1"/>
    <col min="11" max="11" width="2.625" customWidth="1"/>
  </cols>
  <sheetData>
    <row r="1" spans="1:10" s="1" customFormat="1" ht="14.25">
      <c r="A1" s="4" t="s">
        <v>74</v>
      </c>
    </row>
    <row r="2" spans="1:10" s="1" customFormat="1" ht="71.25" customHeight="1">
      <c r="A2" s="23" t="s">
        <v>82</v>
      </c>
      <c r="B2" s="18"/>
      <c r="C2" s="20" t="s">
        <v>86</v>
      </c>
      <c r="D2" s="19"/>
      <c r="E2" s="19"/>
      <c r="F2" s="19"/>
      <c r="G2" s="19"/>
      <c r="H2" s="19"/>
      <c r="I2" s="19"/>
      <c r="J2" s="19"/>
    </row>
    <row r="4" spans="1:10" ht="24.95" customHeight="1">
      <c r="A4" s="5" t="s">
        <v>94</v>
      </c>
      <c r="B4" s="29" t="s">
        <v>77</v>
      </c>
      <c r="C4" s="30"/>
      <c r="D4" s="8"/>
      <c r="E4" s="27" t="s">
        <v>79</v>
      </c>
      <c r="F4" s="27"/>
      <c r="G4" s="27"/>
      <c r="H4" s="28">
        <f>C7-J61</f>
        <v>3405</v>
      </c>
    </row>
    <row r="5" spans="1:10" ht="24.95" customHeight="1">
      <c r="B5" s="12" t="s">
        <v>0</v>
      </c>
      <c r="C5" s="13">
        <v>4300</v>
      </c>
      <c r="E5" s="27"/>
      <c r="F5" s="27"/>
      <c r="G5" s="27"/>
      <c r="H5" s="28"/>
      <c r="I5" s="9"/>
    </row>
    <row r="6" spans="1:10" ht="24.95" customHeight="1">
      <c r="B6" s="12" t="s">
        <v>1</v>
      </c>
      <c r="C6" s="13">
        <v>300</v>
      </c>
      <c r="E6" s="27" t="s">
        <v>80</v>
      </c>
      <c r="F6" s="27"/>
      <c r="G6" s="27"/>
      <c r="H6" s="28">
        <f>C12-J63</f>
        <v>3064</v>
      </c>
      <c r="I6" s="9"/>
    </row>
    <row r="7" spans="1:10" ht="24.95" customHeight="1">
      <c r="A7" s="5" t="s">
        <v>95</v>
      </c>
      <c r="B7" s="12" t="s">
        <v>2</v>
      </c>
      <c r="C7" s="14">
        <f>SUM(C5:C6)</f>
        <v>4600</v>
      </c>
      <c r="E7" s="27"/>
      <c r="F7" s="27"/>
      <c r="G7" s="27"/>
      <c r="H7" s="28"/>
      <c r="I7" s="9"/>
    </row>
    <row r="8" spans="1:10" ht="24.95" customHeight="1">
      <c r="B8" s="2"/>
      <c r="C8" s="2"/>
      <c r="D8" s="2"/>
      <c r="E8" s="27" t="s">
        <v>81</v>
      </c>
      <c r="F8" s="27"/>
      <c r="G8" s="27"/>
      <c r="H8" s="28">
        <f>H6-H4</f>
        <v>-341</v>
      </c>
      <c r="I8" s="9"/>
    </row>
    <row r="9" spans="1:10" ht="24.95" customHeight="1">
      <c r="A9" s="5" t="s">
        <v>87</v>
      </c>
      <c r="B9" s="29" t="s">
        <v>78</v>
      </c>
      <c r="C9" s="31"/>
      <c r="D9" s="8"/>
      <c r="E9" s="27"/>
      <c r="F9" s="27"/>
      <c r="G9" s="27"/>
      <c r="H9" s="28"/>
      <c r="I9" s="10"/>
    </row>
    <row r="10" spans="1:10" ht="24.95" customHeight="1">
      <c r="B10" s="12" t="s">
        <v>0</v>
      </c>
      <c r="C10" s="13">
        <v>4000</v>
      </c>
      <c r="I10" s="9"/>
    </row>
    <row r="11" spans="1:10" ht="24.95" customHeight="1">
      <c r="B11" s="12" t="s">
        <v>1</v>
      </c>
      <c r="C11" s="13">
        <v>300</v>
      </c>
      <c r="E11" s="9"/>
      <c r="H11" s="11"/>
      <c r="I11" s="9"/>
    </row>
    <row r="12" spans="1:10" ht="24.95" customHeight="1">
      <c r="B12" s="12" t="s">
        <v>2</v>
      </c>
      <c r="C12" s="14">
        <f>SUM(C10:C11)</f>
        <v>4300</v>
      </c>
    </row>
    <row r="14" spans="1:10" ht="24.95" customHeight="1">
      <c r="A14" s="5" t="s">
        <v>88</v>
      </c>
      <c r="B14" s="17" t="s">
        <v>3</v>
      </c>
      <c r="C14" s="17" t="s">
        <v>4</v>
      </c>
      <c r="D14" s="17" t="s">
        <v>5</v>
      </c>
      <c r="E14" s="17" t="s">
        <v>6</v>
      </c>
      <c r="F14" s="21"/>
      <c r="G14" s="17" t="s">
        <v>7</v>
      </c>
      <c r="H14" s="17" t="s">
        <v>4</v>
      </c>
      <c r="I14" s="17" t="s">
        <v>5</v>
      </c>
      <c r="J14" s="17" t="s">
        <v>6</v>
      </c>
    </row>
    <row r="15" spans="1:10" ht="24.95" customHeight="1">
      <c r="B15" s="15" t="s">
        <v>8</v>
      </c>
      <c r="C15" s="16">
        <v>1000</v>
      </c>
      <c r="D15" s="16">
        <v>1000</v>
      </c>
      <c r="E15" s="16">
        <f>Housing[[#This Row],[Projected Cost]]-Housing[[#This Row],[Actual Cost]]</f>
        <v>0</v>
      </c>
      <c r="F15" s="21"/>
      <c r="G15" s="15" t="s">
        <v>9</v>
      </c>
      <c r="H15" s="16"/>
      <c r="I15" s="16"/>
      <c r="J15" s="16">
        <f>Entertainment[[#This Row],[Projected Cost]]-Entertainment[[#This Row],[Actual Cost]]</f>
        <v>0</v>
      </c>
    </row>
    <row r="16" spans="1:10" ht="24.95" customHeight="1">
      <c r="B16" s="15" t="s">
        <v>10</v>
      </c>
      <c r="C16" s="16">
        <v>54</v>
      </c>
      <c r="D16" s="16">
        <v>100</v>
      </c>
      <c r="E16" s="16">
        <f>Housing[[#This Row],[Projected Cost]]-Housing[[#This Row],[Actual Cost]]</f>
        <v>-46</v>
      </c>
      <c r="F16" s="21"/>
      <c r="G16" s="15" t="s">
        <v>11</v>
      </c>
      <c r="H16" s="16"/>
      <c r="I16" s="16"/>
      <c r="J16" s="16">
        <f>Entertainment[[#This Row],[Projected Cost]]-Entertainment[[#This Row],[Actual Cost]]</f>
        <v>0</v>
      </c>
    </row>
    <row r="17" spans="1:10" ht="24.95" customHeight="1">
      <c r="B17" s="15" t="s">
        <v>12</v>
      </c>
      <c r="C17" s="16">
        <v>44</v>
      </c>
      <c r="D17" s="16">
        <v>56</v>
      </c>
      <c r="E17" s="16">
        <f>Housing[[#This Row],[Projected Cost]]-Housing[[#This Row],[Actual Cost]]</f>
        <v>-12</v>
      </c>
      <c r="F17" s="21"/>
      <c r="G17" s="15" t="s">
        <v>13</v>
      </c>
      <c r="H17" s="16"/>
      <c r="I17" s="16"/>
      <c r="J17" s="16">
        <f>Entertainment[[#This Row],[Projected Cost]]-Entertainment[[#This Row],[Actual Cost]]</f>
        <v>0</v>
      </c>
    </row>
    <row r="18" spans="1:10" ht="24.95" customHeight="1">
      <c r="B18" s="15" t="s">
        <v>14</v>
      </c>
      <c r="C18" s="16">
        <v>22</v>
      </c>
      <c r="D18" s="16">
        <v>28</v>
      </c>
      <c r="E18" s="16">
        <f>Housing[[#This Row],[Projected Cost]]-Housing[[#This Row],[Actual Cost]]</f>
        <v>-6</v>
      </c>
      <c r="F18" s="21"/>
      <c r="G18" s="15" t="s">
        <v>15</v>
      </c>
      <c r="H18" s="16"/>
      <c r="I18" s="16"/>
      <c r="J18" s="16">
        <f>Entertainment[[#This Row],[Projected Cost]]-Entertainment[[#This Row],[Actual Cost]]</f>
        <v>0</v>
      </c>
    </row>
    <row r="19" spans="1:10" ht="24.95" customHeight="1">
      <c r="B19" s="15" t="s">
        <v>16</v>
      </c>
      <c r="C19" s="16">
        <v>8</v>
      </c>
      <c r="D19" s="16">
        <v>8</v>
      </c>
      <c r="E19" s="16">
        <f>Housing[[#This Row],[Projected Cost]]-Housing[[#This Row],[Actual Cost]]</f>
        <v>0</v>
      </c>
      <c r="F19" s="21"/>
      <c r="G19" s="15" t="s">
        <v>17</v>
      </c>
      <c r="H19" s="16"/>
      <c r="I19" s="16"/>
      <c r="J19" s="16">
        <f>Entertainment[[#This Row],[Projected Cost]]-Entertainment[[#This Row],[Actual Cost]]</f>
        <v>0</v>
      </c>
    </row>
    <row r="20" spans="1:10" ht="24.95" customHeight="1">
      <c r="B20" s="15" t="s">
        <v>18</v>
      </c>
      <c r="C20" s="16">
        <v>34</v>
      </c>
      <c r="D20" s="16">
        <v>34</v>
      </c>
      <c r="E20" s="16">
        <f>Housing[[#This Row],[Projected Cost]]-Housing[[#This Row],[Actual Cost]]</f>
        <v>0</v>
      </c>
      <c r="F20" s="21"/>
      <c r="G20" s="15" t="s">
        <v>19</v>
      </c>
      <c r="H20" s="16"/>
      <c r="I20" s="16"/>
      <c r="J20" s="16">
        <f>Entertainment[[#This Row],[Projected Cost]]-Entertainment[[#This Row],[Actual Cost]]</f>
        <v>0</v>
      </c>
    </row>
    <row r="21" spans="1:10" ht="24.95" customHeight="1">
      <c r="B21" s="15" t="s">
        <v>20</v>
      </c>
      <c r="C21" s="16">
        <v>10</v>
      </c>
      <c r="D21" s="16">
        <v>10</v>
      </c>
      <c r="E21" s="16">
        <f>Housing[[#This Row],[Projected Cost]]-Housing[[#This Row],[Actual Cost]]</f>
        <v>0</v>
      </c>
      <c r="F21" s="21"/>
      <c r="G21" s="15" t="s">
        <v>21</v>
      </c>
      <c r="H21" s="16"/>
      <c r="I21" s="16"/>
      <c r="J21" s="16">
        <f>Entertainment[[#This Row],[Projected Cost]]-Entertainment[[#This Row],[Actual Cost]]</f>
        <v>0</v>
      </c>
    </row>
    <row r="22" spans="1:10" ht="24.95" customHeight="1">
      <c r="B22" s="15" t="s">
        <v>22</v>
      </c>
      <c r="C22" s="16">
        <v>23</v>
      </c>
      <c r="D22" s="16">
        <v>0</v>
      </c>
      <c r="E22" s="16">
        <f>Housing[[#This Row],[Projected Cost]]-Housing[[#This Row],[Actual Cost]]</f>
        <v>23</v>
      </c>
      <c r="F22" s="21"/>
      <c r="G22" s="15" t="s">
        <v>21</v>
      </c>
      <c r="H22" s="16"/>
      <c r="I22" s="16"/>
      <c r="J22" s="16">
        <f>Entertainment[[#This Row],[Projected Cost]]-Entertainment[[#This Row],[Actual Cost]]</f>
        <v>0</v>
      </c>
    </row>
    <row r="23" spans="1:10" ht="24.95" customHeight="1">
      <c r="B23" s="15" t="s">
        <v>23</v>
      </c>
      <c r="C23" s="16">
        <v>0</v>
      </c>
      <c r="D23" s="16">
        <v>0</v>
      </c>
      <c r="E23" s="16">
        <f>Housing[[#This Row],[Projected Cost]]-Housing[[#This Row],[Actual Cost]]</f>
        <v>0</v>
      </c>
      <c r="F23" s="21"/>
      <c r="G23" s="15" t="s">
        <v>21</v>
      </c>
      <c r="H23" s="16"/>
      <c r="I23" s="16"/>
      <c r="J23" s="16">
        <f>Entertainment[[#This Row],[Projected Cost]]-Entertainment[[#This Row],[Actual Cost]]</f>
        <v>0</v>
      </c>
    </row>
    <row r="24" spans="1:10" ht="24.95" customHeight="1">
      <c r="B24" s="15" t="s">
        <v>21</v>
      </c>
      <c r="C24" s="16">
        <v>0</v>
      </c>
      <c r="D24" s="16">
        <v>0</v>
      </c>
      <c r="E24" s="16">
        <f>Housing[[#This Row],[Projected Cost]]-Housing[[#This Row],[Actual Cost]]</f>
        <v>0</v>
      </c>
      <c r="F24" s="21"/>
      <c r="G24" s="22" t="s">
        <v>68</v>
      </c>
      <c r="H24" s="16"/>
      <c r="I24" s="16"/>
      <c r="J24" s="16">
        <f>SUBTOTAL(109,Entertainment[Difference])</f>
        <v>0</v>
      </c>
    </row>
    <row r="25" spans="1:10" ht="24.95" customHeight="1">
      <c r="B25" s="22" t="s">
        <v>68</v>
      </c>
      <c r="C25" s="16"/>
      <c r="D25" s="16"/>
      <c r="E25" s="16">
        <f>SUBTOTAL(109,Housing[Difference])</f>
        <v>-41</v>
      </c>
      <c r="F25" s="21"/>
      <c r="G25" s="26"/>
      <c r="H25" s="26"/>
      <c r="I25" s="26"/>
      <c r="J25" s="26"/>
    </row>
    <row r="26" spans="1:10" ht="24.95" customHeight="1">
      <c r="B26" s="26"/>
      <c r="C26" s="26"/>
      <c r="D26" s="26"/>
      <c r="E26" s="26"/>
      <c r="F26" s="21"/>
      <c r="G26" s="17" t="s">
        <v>24</v>
      </c>
      <c r="H26" s="17" t="s">
        <v>4</v>
      </c>
      <c r="I26" s="17" t="s">
        <v>5</v>
      </c>
      <c r="J26" s="17" t="s">
        <v>6</v>
      </c>
    </row>
    <row r="27" spans="1:10" ht="24.95" customHeight="1">
      <c r="A27" s="5" t="s">
        <v>89</v>
      </c>
      <c r="B27" s="17" t="s">
        <v>25</v>
      </c>
      <c r="C27" s="17" t="s">
        <v>4</v>
      </c>
      <c r="D27" s="17" t="s">
        <v>5</v>
      </c>
      <c r="E27" s="17" t="s">
        <v>6</v>
      </c>
      <c r="F27" s="21"/>
      <c r="G27" s="15" t="s">
        <v>26</v>
      </c>
      <c r="H27" s="16"/>
      <c r="I27" s="16"/>
      <c r="J27" s="16">
        <f>Loans[[#This Row],[Projected Cost]]-Loans[[#This Row],[Actual Cost]]</f>
        <v>0</v>
      </c>
    </row>
    <row r="28" spans="1:10" ht="24.95" customHeight="1">
      <c r="B28" s="15" t="s">
        <v>27</v>
      </c>
      <c r="C28" s="16"/>
      <c r="D28" s="16"/>
      <c r="E28" s="16">
        <f>Transportation[[#This Row],[Projected Cost]]-Transportation[[#This Row],[Actual Cost]]</f>
        <v>0</v>
      </c>
      <c r="F28" s="21"/>
      <c r="G28" s="15" t="s">
        <v>28</v>
      </c>
      <c r="H28" s="16"/>
      <c r="I28" s="16"/>
      <c r="J28" s="16">
        <f>Loans[[#This Row],[Projected Cost]]-Loans[[#This Row],[Actual Cost]]</f>
        <v>0</v>
      </c>
    </row>
    <row r="29" spans="1:10" ht="24.95" customHeight="1">
      <c r="B29" s="15" t="s">
        <v>29</v>
      </c>
      <c r="C29" s="16"/>
      <c r="D29" s="16"/>
      <c r="E29" s="16">
        <f>Transportation[[#This Row],[Projected Cost]]-Transportation[[#This Row],[Actual Cost]]</f>
        <v>0</v>
      </c>
      <c r="F29" s="21"/>
      <c r="G29" s="15" t="s">
        <v>30</v>
      </c>
      <c r="H29" s="16"/>
      <c r="I29" s="16"/>
      <c r="J29" s="16">
        <f>Loans[[#This Row],[Projected Cost]]-Loans[[#This Row],[Actual Cost]]</f>
        <v>0</v>
      </c>
    </row>
    <row r="30" spans="1:10" ht="24.95" customHeight="1">
      <c r="B30" s="15" t="s">
        <v>31</v>
      </c>
      <c r="C30" s="16"/>
      <c r="D30" s="16"/>
      <c r="E30" s="16">
        <f>Transportation[[#This Row],[Projected Cost]]-Transportation[[#This Row],[Actual Cost]]</f>
        <v>0</v>
      </c>
      <c r="F30" s="21"/>
      <c r="G30" s="15" t="s">
        <v>30</v>
      </c>
      <c r="H30" s="16"/>
      <c r="I30" s="16"/>
      <c r="J30" s="16">
        <f>Loans[[#This Row],[Projected Cost]]-Loans[[#This Row],[Actual Cost]]</f>
        <v>0</v>
      </c>
    </row>
    <row r="31" spans="1:10" ht="24.95" customHeight="1">
      <c r="B31" s="15" t="s">
        <v>32</v>
      </c>
      <c r="C31" s="16"/>
      <c r="D31" s="16"/>
      <c r="E31" s="16">
        <f>Transportation[[#This Row],[Projected Cost]]-Transportation[[#This Row],[Actual Cost]]</f>
        <v>0</v>
      </c>
      <c r="F31" s="21"/>
      <c r="G31" s="15" t="s">
        <v>30</v>
      </c>
      <c r="H31" s="16"/>
      <c r="I31" s="16"/>
      <c r="J31" s="16">
        <f>Loans[[#This Row],[Projected Cost]]-Loans[[#This Row],[Actual Cost]]</f>
        <v>0</v>
      </c>
    </row>
    <row r="32" spans="1:10" ht="24.95" customHeight="1">
      <c r="B32" s="15" t="s">
        <v>33</v>
      </c>
      <c r="C32" s="16"/>
      <c r="D32" s="16"/>
      <c r="E32" s="16">
        <f>Transportation[[#This Row],[Projected Cost]]-Transportation[[#This Row],[Actual Cost]]</f>
        <v>0</v>
      </c>
      <c r="F32" s="21"/>
      <c r="G32" s="15" t="s">
        <v>21</v>
      </c>
      <c r="H32" s="16"/>
      <c r="I32" s="16"/>
      <c r="J32" s="16">
        <f>Loans[[#This Row],[Projected Cost]]-Loans[[#This Row],[Actual Cost]]</f>
        <v>0</v>
      </c>
    </row>
    <row r="33" spans="1:10" ht="24.95" customHeight="1">
      <c r="B33" s="15" t="s">
        <v>34</v>
      </c>
      <c r="C33" s="16"/>
      <c r="D33" s="16"/>
      <c r="E33" s="16">
        <f>Transportation[[#This Row],[Projected Cost]]-Transportation[[#This Row],[Actual Cost]]</f>
        <v>0</v>
      </c>
      <c r="F33" s="21"/>
      <c r="G33" s="22" t="s">
        <v>68</v>
      </c>
      <c r="H33" s="16"/>
      <c r="I33" s="16"/>
      <c r="J33" s="16">
        <f>SUBTOTAL(109,Loans[Difference])</f>
        <v>0</v>
      </c>
    </row>
    <row r="34" spans="1:10" ht="24.95" customHeight="1">
      <c r="B34" s="15" t="s">
        <v>21</v>
      </c>
      <c r="C34" s="16"/>
      <c r="D34" s="16"/>
      <c r="E34" s="16">
        <f>Transportation[[#This Row],[Projected Cost]]-Transportation[[#This Row],[Actual Cost]]</f>
        <v>0</v>
      </c>
      <c r="F34" s="21"/>
      <c r="G34" s="26"/>
      <c r="H34" s="26"/>
      <c r="I34" s="26"/>
      <c r="J34" s="26"/>
    </row>
    <row r="35" spans="1:10" ht="24.95" customHeight="1">
      <c r="B35" s="22" t="s">
        <v>68</v>
      </c>
      <c r="C35" s="16"/>
      <c r="D35" s="16"/>
      <c r="E35" s="16">
        <f>SUBTOTAL(109,Transportation[Difference])</f>
        <v>0</v>
      </c>
      <c r="F35" s="21"/>
      <c r="G35" s="17" t="s">
        <v>35</v>
      </c>
      <c r="H35" s="17" t="s">
        <v>4</v>
      </c>
      <c r="I35" s="17" t="s">
        <v>5</v>
      </c>
      <c r="J35" s="17" t="s">
        <v>6</v>
      </c>
    </row>
    <row r="36" spans="1:10" ht="24.95" customHeight="1">
      <c r="B36" s="26"/>
      <c r="C36" s="26"/>
      <c r="D36" s="26"/>
      <c r="E36" s="26"/>
      <c r="F36" s="21"/>
      <c r="G36" s="15" t="s">
        <v>36</v>
      </c>
      <c r="H36" s="16"/>
      <c r="I36" s="16"/>
      <c r="J36" s="16">
        <f>Taxes[[#This Row],[Projected Cost]]-Taxes[[#This Row],[Actual Cost]]</f>
        <v>0</v>
      </c>
    </row>
    <row r="37" spans="1:10" ht="24.95" customHeight="1">
      <c r="A37" s="5" t="s">
        <v>96</v>
      </c>
      <c r="B37" s="17" t="s">
        <v>37</v>
      </c>
      <c r="C37" s="17" t="s">
        <v>4</v>
      </c>
      <c r="D37" s="17" t="s">
        <v>5</v>
      </c>
      <c r="E37" s="17" t="s">
        <v>6</v>
      </c>
      <c r="F37" s="21"/>
      <c r="G37" s="15" t="s">
        <v>38</v>
      </c>
      <c r="H37" s="16"/>
      <c r="I37" s="16"/>
      <c r="J37" s="16">
        <f>Taxes[[#This Row],[Projected Cost]]-Taxes[[#This Row],[Actual Cost]]</f>
        <v>0</v>
      </c>
    </row>
    <row r="38" spans="1:10" ht="24.95" customHeight="1">
      <c r="B38" s="15" t="s">
        <v>39</v>
      </c>
      <c r="C38" s="16"/>
      <c r="D38" s="16"/>
      <c r="E38" s="16">
        <f>Insurance[[#This Row],[Projected Cost]]-Insurance[[#This Row],[Actual Cost]]</f>
        <v>0</v>
      </c>
      <c r="F38" s="21"/>
      <c r="G38" s="15" t="s">
        <v>40</v>
      </c>
      <c r="H38" s="16"/>
      <c r="I38" s="16"/>
      <c r="J38" s="16">
        <f>Taxes[[#This Row],[Projected Cost]]-Taxes[[#This Row],[Actual Cost]]</f>
        <v>0</v>
      </c>
    </row>
    <row r="39" spans="1:10" ht="24.95" customHeight="1">
      <c r="B39" s="15" t="s">
        <v>41</v>
      </c>
      <c r="C39" s="16"/>
      <c r="D39" s="16"/>
      <c r="E39" s="16">
        <f>Insurance[[#This Row],[Projected Cost]]-Insurance[[#This Row],[Actual Cost]]</f>
        <v>0</v>
      </c>
      <c r="F39" s="21"/>
      <c r="G39" s="15" t="s">
        <v>21</v>
      </c>
      <c r="H39" s="16"/>
      <c r="I39" s="16"/>
      <c r="J39" s="16">
        <f>Taxes[[#This Row],[Projected Cost]]-Taxes[[#This Row],[Actual Cost]]</f>
        <v>0</v>
      </c>
    </row>
    <row r="40" spans="1:10" ht="24.95" customHeight="1">
      <c r="B40" s="15" t="s">
        <v>42</v>
      </c>
      <c r="C40" s="16"/>
      <c r="D40" s="16"/>
      <c r="E40" s="16">
        <f>Insurance[[#This Row],[Projected Cost]]-Insurance[[#This Row],[Actual Cost]]</f>
        <v>0</v>
      </c>
      <c r="F40" s="21"/>
      <c r="G40" s="22" t="s">
        <v>68</v>
      </c>
      <c r="H40" s="16"/>
      <c r="I40" s="16"/>
      <c r="J40" s="16">
        <f>SUBTOTAL(109,Taxes[Difference])</f>
        <v>0</v>
      </c>
    </row>
    <row r="41" spans="1:10" ht="24.95" customHeight="1">
      <c r="B41" s="15" t="s">
        <v>21</v>
      </c>
      <c r="C41" s="16"/>
      <c r="D41" s="16"/>
      <c r="E41" s="16">
        <f>Insurance[[#This Row],[Projected Cost]]-Insurance[[#This Row],[Actual Cost]]</f>
        <v>0</v>
      </c>
      <c r="F41" s="21"/>
      <c r="G41" s="26"/>
      <c r="H41" s="26"/>
      <c r="I41" s="26"/>
      <c r="J41" s="26"/>
    </row>
    <row r="42" spans="1:10" ht="24.95" customHeight="1">
      <c r="B42" s="22" t="s">
        <v>68</v>
      </c>
      <c r="C42" s="16"/>
      <c r="D42" s="16"/>
      <c r="E42" s="16">
        <f>SUBTOTAL(109,Insurance[Difference])</f>
        <v>0</v>
      </c>
      <c r="F42" s="21"/>
      <c r="G42" s="17" t="s">
        <v>43</v>
      </c>
      <c r="H42" s="17" t="s">
        <v>4</v>
      </c>
      <c r="I42" s="17" t="s">
        <v>5</v>
      </c>
      <c r="J42" s="17" t="s">
        <v>6</v>
      </c>
    </row>
    <row r="43" spans="1:10" ht="24.95" customHeight="1">
      <c r="B43" s="26"/>
      <c r="C43" s="26"/>
      <c r="D43" s="26"/>
      <c r="E43" s="26"/>
      <c r="F43" s="21"/>
      <c r="G43" s="15" t="s">
        <v>44</v>
      </c>
      <c r="H43" s="16"/>
      <c r="I43" s="16"/>
      <c r="J43" s="16">
        <f>Savings[[#This Row],[Projected Cost]]-Savings[[#This Row],[Actual Cost]]</f>
        <v>0</v>
      </c>
    </row>
    <row r="44" spans="1:10" ht="24.95" customHeight="1">
      <c r="A44" s="5" t="s">
        <v>90</v>
      </c>
      <c r="B44" s="17" t="s">
        <v>45</v>
      </c>
      <c r="C44" s="17" t="s">
        <v>4</v>
      </c>
      <c r="D44" s="17" t="s">
        <v>5</v>
      </c>
      <c r="E44" s="17" t="s">
        <v>6</v>
      </c>
      <c r="F44" s="21"/>
      <c r="G44" s="15" t="s">
        <v>46</v>
      </c>
      <c r="H44" s="16"/>
      <c r="I44" s="16"/>
      <c r="J44" s="16">
        <f>Savings[[#This Row],[Projected Cost]]-Savings[[#This Row],[Actual Cost]]</f>
        <v>0</v>
      </c>
    </row>
    <row r="45" spans="1:10" ht="24.95" customHeight="1">
      <c r="B45" s="15" t="s">
        <v>47</v>
      </c>
      <c r="C45" s="16"/>
      <c r="D45" s="16"/>
      <c r="E45" s="16">
        <f>Food[[#This Row],[Projected Cost]]-Food[[#This Row],[Actual Cost]]</f>
        <v>0</v>
      </c>
      <c r="F45" s="21"/>
      <c r="G45" s="15" t="s">
        <v>21</v>
      </c>
      <c r="H45" s="16"/>
      <c r="I45" s="16"/>
      <c r="J45" s="16">
        <f>Savings[[#This Row],[Projected Cost]]-Savings[[#This Row],[Actual Cost]]</f>
        <v>0</v>
      </c>
    </row>
    <row r="46" spans="1:10" ht="24.95" customHeight="1">
      <c r="B46" s="15" t="s">
        <v>48</v>
      </c>
      <c r="C46" s="16"/>
      <c r="D46" s="16"/>
      <c r="E46" s="16">
        <f>Food[[#This Row],[Projected Cost]]-Food[[#This Row],[Actual Cost]]</f>
        <v>0</v>
      </c>
      <c r="F46" s="21"/>
      <c r="G46" s="22" t="s">
        <v>68</v>
      </c>
      <c r="H46" s="16"/>
      <c r="I46" s="16"/>
      <c r="J46" s="16">
        <f>SUBTOTAL(109,Savings[Difference])</f>
        <v>0</v>
      </c>
    </row>
    <row r="47" spans="1:10" ht="24.95" customHeight="1">
      <c r="B47" s="15" t="s">
        <v>21</v>
      </c>
      <c r="C47" s="16"/>
      <c r="D47" s="16"/>
      <c r="E47" s="16">
        <f>Food[[#This Row],[Projected Cost]]-Food[[#This Row],[Actual Cost]]</f>
        <v>0</v>
      </c>
      <c r="F47" s="21"/>
      <c r="G47" s="26"/>
      <c r="H47" s="26"/>
      <c r="I47" s="26"/>
      <c r="J47" s="26"/>
    </row>
    <row r="48" spans="1:10" ht="24.95" customHeight="1">
      <c r="B48" s="22" t="s">
        <v>68</v>
      </c>
      <c r="C48" s="16"/>
      <c r="D48" s="16"/>
      <c r="E48" s="16">
        <f>SUBTOTAL(109,Food[Difference])</f>
        <v>0</v>
      </c>
      <c r="F48" s="21"/>
      <c r="G48" s="17" t="s">
        <v>49</v>
      </c>
      <c r="H48" s="17" t="s">
        <v>4</v>
      </c>
      <c r="I48" s="17" t="s">
        <v>5</v>
      </c>
      <c r="J48" s="17" t="s">
        <v>6</v>
      </c>
    </row>
    <row r="49" spans="1:10" ht="24.95" customHeight="1">
      <c r="B49" s="26"/>
      <c r="C49" s="26"/>
      <c r="D49" s="26"/>
      <c r="E49" s="26"/>
      <c r="F49" s="21"/>
      <c r="G49" s="15" t="s">
        <v>50</v>
      </c>
      <c r="H49" s="16"/>
      <c r="I49" s="16"/>
      <c r="J49" s="16">
        <f>Gifts[[#This Row],[Projected Cost]]-Gifts[[#This Row],[Actual Cost]]</f>
        <v>0</v>
      </c>
    </row>
    <row r="50" spans="1:10" ht="24.95" customHeight="1">
      <c r="A50" s="5" t="s">
        <v>91</v>
      </c>
      <c r="B50" s="17" t="s">
        <v>51</v>
      </c>
      <c r="C50" s="17" t="s">
        <v>4</v>
      </c>
      <c r="D50" s="17" t="s">
        <v>5</v>
      </c>
      <c r="E50" s="17" t="s">
        <v>6</v>
      </c>
      <c r="F50" s="21"/>
      <c r="G50" s="15" t="s">
        <v>52</v>
      </c>
      <c r="H50" s="16"/>
      <c r="I50" s="16"/>
      <c r="J50" s="16">
        <f>Gifts[[#This Row],[Projected Cost]]-Gifts[[#This Row],[Actual Cost]]</f>
        <v>0</v>
      </c>
    </row>
    <row r="51" spans="1:10" ht="24.95" customHeight="1">
      <c r="B51" s="15" t="s">
        <v>53</v>
      </c>
      <c r="C51" s="16"/>
      <c r="D51" s="16"/>
      <c r="E51" s="16">
        <f>Pets[[#This Row],[Projected Cost]]-Pets[[#This Row],[Actual Cost]]</f>
        <v>0</v>
      </c>
      <c r="F51" s="21"/>
      <c r="G51" s="15" t="s">
        <v>54</v>
      </c>
      <c r="H51" s="16"/>
      <c r="I51" s="16"/>
      <c r="J51" s="16">
        <f>Gifts[[#This Row],[Projected Cost]]-Gifts[[#This Row],[Actual Cost]]</f>
        <v>0</v>
      </c>
    </row>
    <row r="52" spans="1:10" ht="24.95" customHeight="1">
      <c r="B52" s="15" t="s">
        <v>55</v>
      </c>
      <c r="C52" s="16"/>
      <c r="D52" s="16"/>
      <c r="E52" s="16">
        <f>Pets[[#This Row],[Projected Cost]]-Pets[[#This Row],[Actual Cost]]</f>
        <v>0</v>
      </c>
      <c r="F52" s="21"/>
      <c r="G52" s="22" t="s">
        <v>68</v>
      </c>
      <c r="H52" s="16"/>
      <c r="I52" s="16"/>
      <c r="J52" s="16">
        <f>SUBTOTAL(109,Gifts[Difference])</f>
        <v>0</v>
      </c>
    </row>
    <row r="53" spans="1:10" ht="24.95" customHeight="1">
      <c r="B53" s="15" t="s">
        <v>56</v>
      </c>
      <c r="C53" s="16"/>
      <c r="D53" s="16"/>
      <c r="E53" s="16">
        <f>Pets[[#This Row],[Projected Cost]]-Pets[[#This Row],[Actual Cost]]</f>
        <v>0</v>
      </c>
      <c r="F53" s="21"/>
      <c r="G53" s="26"/>
      <c r="H53" s="26"/>
      <c r="I53" s="26"/>
      <c r="J53" s="26"/>
    </row>
    <row r="54" spans="1:10" ht="24.95" customHeight="1">
      <c r="B54" s="15" t="s">
        <v>57</v>
      </c>
      <c r="C54" s="16"/>
      <c r="D54" s="16"/>
      <c r="E54" s="16">
        <f>Pets[[#This Row],[Projected Cost]]-Pets[[#This Row],[Actual Cost]]</f>
        <v>0</v>
      </c>
      <c r="F54" s="21"/>
      <c r="G54" s="17" t="s">
        <v>58</v>
      </c>
      <c r="H54" s="17" t="s">
        <v>4</v>
      </c>
      <c r="I54" s="17" t="s">
        <v>5</v>
      </c>
      <c r="J54" s="17" t="s">
        <v>6</v>
      </c>
    </row>
    <row r="55" spans="1:10" ht="24.95" customHeight="1">
      <c r="B55" s="15" t="s">
        <v>21</v>
      </c>
      <c r="C55" s="16"/>
      <c r="D55" s="16"/>
      <c r="E55" s="16">
        <f>Pets[[#This Row],[Projected Cost]]-Pets[[#This Row],[Actual Cost]]</f>
        <v>0</v>
      </c>
      <c r="F55" s="21"/>
      <c r="G55" s="15" t="s">
        <v>59</v>
      </c>
      <c r="H55" s="16"/>
      <c r="I55" s="16"/>
      <c r="J55" s="16">
        <f>Legal[[#This Row],[Projected Cost]]-Legal[[#This Row],[Actual Cost]]</f>
        <v>0</v>
      </c>
    </row>
    <row r="56" spans="1:10" ht="24.95" customHeight="1">
      <c r="B56" s="22" t="s">
        <v>68</v>
      </c>
      <c r="C56" s="16"/>
      <c r="D56" s="16"/>
      <c r="E56" s="16">
        <f>SUBTOTAL(109,Pets[Difference])</f>
        <v>0</v>
      </c>
      <c r="F56" s="21"/>
      <c r="G56" s="15" t="s">
        <v>60</v>
      </c>
      <c r="H56" s="16"/>
      <c r="I56" s="16"/>
      <c r="J56" s="16">
        <f>Legal[[#This Row],[Projected Cost]]-Legal[[#This Row],[Actual Cost]]</f>
        <v>0</v>
      </c>
    </row>
    <row r="57" spans="1:10" ht="24.95" customHeight="1">
      <c r="B57" s="26"/>
      <c r="C57" s="26"/>
      <c r="D57" s="26"/>
      <c r="E57" s="26"/>
      <c r="F57" s="21"/>
      <c r="G57" s="15" t="s">
        <v>61</v>
      </c>
      <c r="H57" s="16"/>
      <c r="I57" s="16"/>
      <c r="J57" s="16">
        <f>Legal[[#This Row],[Projected Cost]]-Legal[[#This Row],[Actual Cost]]</f>
        <v>0</v>
      </c>
    </row>
    <row r="58" spans="1:10" ht="24.95" customHeight="1">
      <c r="A58" s="5" t="s">
        <v>92</v>
      </c>
      <c r="B58" s="17" t="s">
        <v>62</v>
      </c>
      <c r="C58" s="17" t="s">
        <v>4</v>
      </c>
      <c r="D58" s="17" t="s">
        <v>5</v>
      </c>
      <c r="E58" s="17" t="s">
        <v>6</v>
      </c>
      <c r="F58" s="21"/>
      <c r="G58" s="15" t="s">
        <v>21</v>
      </c>
      <c r="H58" s="16"/>
      <c r="I58" s="16"/>
      <c r="J58" s="16">
        <f>Legal[[#This Row],[Projected Cost]]-Legal[[#This Row],[Actual Cost]]</f>
        <v>0</v>
      </c>
    </row>
    <row r="59" spans="1:10" ht="24.95" customHeight="1">
      <c r="B59" s="15" t="s">
        <v>55</v>
      </c>
      <c r="C59" s="16"/>
      <c r="D59" s="16"/>
      <c r="E59" s="16">
        <f>PersonalCare[[#This Row],[Projected Cost]]-PersonalCare[[#This Row],[Actual Cost]]</f>
        <v>0</v>
      </c>
      <c r="F59" s="21"/>
      <c r="G59" s="22" t="s">
        <v>68</v>
      </c>
      <c r="H59" s="16"/>
      <c r="I59" s="16"/>
      <c r="J59" s="16">
        <f>SUBTOTAL(109,Legal[Difference])</f>
        <v>0</v>
      </c>
    </row>
    <row r="60" spans="1:10" ht="24.95" customHeight="1">
      <c r="B60" s="15" t="s">
        <v>63</v>
      </c>
      <c r="C60" s="16"/>
      <c r="D60" s="16"/>
      <c r="E60" s="16">
        <f>PersonalCare[[#This Row],[Projected Cost]]-PersonalCare[[#This Row],[Actual Cost]]</f>
        <v>0</v>
      </c>
      <c r="F60" s="21"/>
      <c r="G60" s="26"/>
      <c r="H60" s="26"/>
      <c r="I60" s="26"/>
      <c r="J60" s="26"/>
    </row>
    <row r="61" spans="1:10" ht="24.95" customHeight="1">
      <c r="A61" s="5" t="s">
        <v>93</v>
      </c>
      <c r="B61" s="15" t="s">
        <v>64</v>
      </c>
      <c r="C61" s="16"/>
      <c r="D61" s="16"/>
      <c r="E61" s="16">
        <f>PersonalCare[[#This Row],[Projected Cost]]-PersonalCare[[#This Row],[Actual Cost]]</f>
        <v>0</v>
      </c>
      <c r="F61" s="21"/>
      <c r="G61" s="27" t="s">
        <v>83</v>
      </c>
      <c r="H61" s="27"/>
      <c r="I61" s="27"/>
      <c r="J61" s="28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2" spans="1:10" ht="24.95" customHeight="1">
      <c r="B62" s="15" t="s">
        <v>65</v>
      </c>
      <c r="C62" s="16"/>
      <c r="D62" s="16"/>
      <c r="E62" s="16">
        <f>PersonalCare[[#This Row],[Projected Cost]]-PersonalCare[[#This Row],[Actual Cost]]</f>
        <v>0</v>
      </c>
      <c r="F62" s="21"/>
      <c r="G62" s="27"/>
      <c r="H62" s="27"/>
      <c r="I62" s="27"/>
      <c r="J62" s="28"/>
    </row>
    <row r="63" spans="1:10" ht="24.95" customHeight="1">
      <c r="B63" s="15" t="s">
        <v>66</v>
      </c>
      <c r="C63" s="16"/>
      <c r="D63" s="16"/>
      <c r="E63" s="16">
        <f>PersonalCare[[#This Row],[Projected Cost]]-PersonalCare[[#This Row],[Actual Cost]]</f>
        <v>0</v>
      </c>
      <c r="F63" s="21"/>
      <c r="G63" s="27" t="s">
        <v>84</v>
      </c>
      <c r="H63" s="27"/>
      <c r="I63" s="27"/>
      <c r="J63" s="28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4" spans="1:10" ht="24.95" customHeight="1">
      <c r="B64" s="15" t="s">
        <v>67</v>
      </c>
      <c r="C64" s="16"/>
      <c r="D64" s="16"/>
      <c r="E64" s="16">
        <f>PersonalCare[[#This Row],[Projected Cost]]-PersonalCare[[#This Row],[Actual Cost]]</f>
        <v>0</v>
      </c>
      <c r="F64" s="21"/>
      <c r="G64" s="27"/>
      <c r="H64" s="27"/>
      <c r="I64" s="27"/>
      <c r="J64" s="28"/>
    </row>
    <row r="65" spans="2:10" ht="24.95" customHeight="1">
      <c r="B65" s="15" t="s">
        <v>21</v>
      </c>
      <c r="C65" s="16"/>
      <c r="D65" s="16"/>
      <c r="E65" s="16">
        <f>PersonalCare[[#This Row],[Projected Cost]]-PersonalCare[[#This Row],[Actual Cost]]</f>
        <v>0</v>
      </c>
      <c r="F65" s="21"/>
      <c r="G65" s="27" t="s">
        <v>85</v>
      </c>
      <c r="H65" s="27"/>
      <c r="I65" s="27"/>
      <c r="J65" s="28">
        <f>J61-J63</f>
        <v>-41</v>
      </c>
    </row>
    <row r="66" spans="2:10" ht="24.95" customHeight="1">
      <c r="B66" s="22" t="s">
        <v>68</v>
      </c>
      <c r="C66" s="16"/>
      <c r="D66" s="16"/>
      <c r="E66" s="16">
        <f>SUBTOTAL(109,PersonalCare[Difference])</f>
        <v>0</v>
      </c>
      <c r="F66" s="21"/>
      <c r="G66" s="27"/>
      <c r="H66" s="27"/>
      <c r="I66" s="27"/>
      <c r="J66" s="28"/>
    </row>
    <row r="67" spans="2:10">
      <c r="B67" s="25"/>
      <c r="C67" s="25"/>
      <c r="D67" s="25"/>
      <c r="E67" s="25"/>
    </row>
  </sheetData>
  <mergeCells count="26"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4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27" xr:uid="{AFC8D67D-8805-4E04-8494-156CF7945383}"/>
    <dataValidation allowBlank="1" showInputMessage="1" showErrorMessage="1" prompt="Enter details in Insurance table starting in cell at right and in Taxes table starting in cell G35. Next instruction is in cell A44." sqref="A37" xr:uid="{34699D58-6783-4DA8-AD00-EB6D5B4F4886}"/>
    <dataValidation allowBlank="1" showInputMessage="1" showErrorMessage="1" prompt="Enter details in Food table starting in cell at right and in Savings table starting in cell G42. Next instruction is in cell A50." sqref="A44" xr:uid="{E10C94B7-CAAB-4591-99E4-5A50789CA061}"/>
    <dataValidation allowBlank="1" showInputMessage="1" showErrorMessage="1" prompt="Enter details in Pets table starting in cell at right and in Gifts table starting in cell G48. Next instruction is in cell A58." sqref="A50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58" xr:uid="{4D40684C-D56F-4273-B2CC-5C8947747B1A}"/>
    <dataValidation allowBlank="1" showInputMessage="1" showErrorMessage="1" prompt="Total Projected Cost is auto calculated in cell J61, Total Actual Cost in J63, and Total Difference in J65." sqref="A61" xr:uid="{7663E59F-1158-4833-8ADA-EE341AD75E0A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ignoredErrors>
    <ignoredError sqref="J15:J23 E28:E34 J27:J32 J36:J39 E38:E41 E45:E47 J43:J45 J49:J51 J55:J58 J61:J64 E59:E65 E51:E55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E4917D-B4E2-41EC-A344-CAB929C318E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00D6369F-E7E4-4C61-9F47-33FFE80F8E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46AF36-0E29-43D5-9042-907F679B3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Start</vt:lpstr>
      <vt:lpstr>Personal Monthly Budget</vt:lpstr>
      <vt:lpstr>'Personal Monthly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2019-03-18T20:41:36Z</dcterms:created>
  <dcterms:modified xsi:type="dcterms:W3CDTF">2021-02-15T14:28:32Z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