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filterPrivacy="1" codeName="ThisWorkbook"/>
  <xr:revisionPtr revIDLastSave="0" documentId="13_ncr:1_{B1A1AE83-5964-46B2-B045-9548DBEE6DCF}" xr6:coauthVersionLast="43" xr6:coauthVersionMax="43" xr10:uidLastSave="{00000000-0000-0000-0000-000000000000}"/>
  <bookViews>
    <workbookView xWindow="20052" yWindow="4092" windowWidth="23256" windowHeight="12576" activeTab="2" xr2:uid="{00000000-000D-0000-FFFF-FFFF00000000}"/>
  </bookViews>
  <sheets>
    <sheet name="ProjectSchedule" sheetId="11" r:id="rId1"/>
    <sheet name="About" sheetId="12" r:id="rId2"/>
    <sheet name="NEW" sheetId="14"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14" l="1"/>
  <c r="E29" i="14" s="1"/>
  <c r="E27" i="14"/>
  <c r="E26" i="14"/>
  <c r="E25" i="14"/>
  <c r="E24" i="14"/>
  <c r="D21" i="14"/>
  <c r="E21" i="14" s="1"/>
  <c r="D20" i="14"/>
  <c r="E20" i="14" s="1"/>
  <c r="D17" i="14"/>
  <c r="E17" i="14" s="1"/>
  <c r="E15" i="14"/>
  <c r="E14" i="14"/>
  <c r="E12" i="14"/>
  <c r="E11" i="14"/>
  <c r="E10" i="14"/>
  <c r="D9" i="14"/>
  <c r="D13" i="14" s="1"/>
  <c r="E13" i="14" l="1"/>
  <c r="D16" i="14"/>
  <c r="E16" i="14" s="1"/>
  <c r="E9" i="14"/>
  <c r="D23" i="14"/>
  <c r="E23" i="14" s="1"/>
  <c r="D30" i="14"/>
  <c r="E30" i="14" s="1"/>
  <c r="D31" i="14" s="1"/>
  <c r="E37" i="11"/>
  <c r="F25" i="11"/>
  <c r="F26" i="11"/>
  <c r="F24" i="11"/>
  <c r="E20" i="11"/>
  <c r="E21" i="11" s="1"/>
  <c r="F12" i="11"/>
  <c r="F11" i="11"/>
  <c r="F10" i="11"/>
  <c r="F14" i="11"/>
  <c r="F15" i="11"/>
  <c r="E17" i="11" s="1"/>
  <c r="F17" i="11" s="1"/>
  <c r="F27" i="11"/>
  <c r="D33" i="14" l="1"/>
  <c r="E31" i="14"/>
  <c r="F21" i="11"/>
  <c r="E23" i="11"/>
  <c r="F23" i="11" s="1"/>
  <c r="F20" i="11"/>
  <c r="H7" i="11"/>
  <c r="E33" i="14" l="1"/>
  <c r="D34" i="14" s="1"/>
  <c r="D38" i="14"/>
  <c r="E38" i="14" s="1"/>
  <c r="D40" i="14" s="1"/>
  <c r="E40" i="14" s="1"/>
  <c r="D42" i="14" s="1"/>
  <c r="E9" i="11"/>
  <c r="E42" i="14" l="1"/>
  <c r="D45" i="14"/>
  <c r="E34" i="14"/>
  <c r="E36" i="14" s="1"/>
  <c r="D36" i="14"/>
  <c r="E13" i="11"/>
  <c r="F9" i="11"/>
  <c r="F37" i="11"/>
  <c r="E38" i="11" s="1"/>
  <c r="E39" i="11" s="1"/>
  <c r="F38" i="11"/>
  <c r="H38" i="11" s="1"/>
  <c r="I5" i="11"/>
  <c r="H49" i="11"/>
  <c r="H48" i="11"/>
  <c r="H47" i="11"/>
  <c r="H46" i="11"/>
  <c r="H45" i="11"/>
  <c r="H44" i="11"/>
  <c r="H42" i="11"/>
  <c r="H36" i="11"/>
  <c r="H28" i="11"/>
  <c r="H8" i="11"/>
  <c r="E45" i="14" l="1"/>
  <c r="D46" i="14" s="1"/>
  <c r="E46" i="14" s="1"/>
  <c r="D47" i="14"/>
  <c r="E47" i="14" s="1"/>
  <c r="H37" i="11"/>
  <c r="E16" i="11"/>
  <c r="F16" i="11" s="1"/>
  <c r="F13" i="11"/>
  <c r="H9" i="11"/>
  <c r="F39" i="11"/>
  <c r="E41" i="11"/>
  <c r="E29" i="11"/>
  <c r="E30" i="11" s="1"/>
  <c r="I6" i="11"/>
  <c r="H43" i="11" l="1"/>
  <c r="F41" i="11"/>
  <c r="H41" i="11" s="1"/>
  <c r="H14" i="11"/>
  <c r="E40" i="11"/>
  <c r="H39" i="11"/>
  <c r="F30" i="11"/>
  <c r="F29" i="11"/>
  <c r="H29" i="11" s="1"/>
  <c r="H27" i="11"/>
  <c r="J5" i="11"/>
  <c r="K5" i="11" s="1"/>
  <c r="L5" i="11" s="1"/>
  <c r="M5" i="11" s="1"/>
  <c r="N5" i="11" s="1"/>
  <c r="O5" i="11" s="1"/>
  <c r="P5" i="11" s="1"/>
  <c r="I4" i="11"/>
  <c r="F40" i="11" l="1"/>
  <c r="H40" i="11" s="1"/>
  <c r="H30" i="11"/>
  <c r="E31" i="11"/>
  <c r="E32" i="11" s="1"/>
  <c r="E35" i="11" s="1"/>
  <c r="H15" i="11"/>
  <c r="H16" i="11"/>
  <c r="P4" i="11"/>
  <c r="Q5" i="11"/>
  <c r="R5" i="11" s="1"/>
  <c r="S5" i="11" s="1"/>
  <c r="T5" i="11" s="1"/>
  <c r="U5" i="11" s="1"/>
  <c r="V5" i="11" s="1"/>
  <c r="W5" i="11" s="1"/>
  <c r="J6" i="11"/>
  <c r="F35" i="11" l="1"/>
  <c r="H35" i="11" s="1"/>
  <c r="F32" i="11"/>
  <c r="F31" i="11"/>
  <c r="H31" i="11" s="1"/>
  <c r="W4" i="11"/>
  <c r="X5" i="11"/>
  <c r="Y5" i="11" s="1"/>
  <c r="Z5" i="11" s="1"/>
  <c r="AA5" i="11" s="1"/>
  <c r="AB5" i="11" s="1"/>
  <c r="AC5" i="11" s="1"/>
  <c r="AD5" i="11" s="1"/>
  <c r="K6" i="11"/>
  <c r="H32" i="11" l="1"/>
  <c r="E33" i="11"/>
  <c r="AE5" i="11"/>
  <c r="AF5" i="11" s="1"/>
  <c r="AG5" i="11" s="1"/>
  <c r="AH5" i="11" s="1"/>
  <c r="AI5" i="11" s="1"/>
  <c r="AJ5" i="11" s="1"/>
  <c r="AD4" i="11"/>
  <c r="L6" i="11"/>
  <c r="E34" i="11" l="1"/>
  <c r="F33" i="11"/>
  <c r="F34" i="11" s="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<sst xmlns="http://schemas.openxmlformats.org/spreadsheetml/2006/main" count="236" uniqueCount="141">
  <si>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</si>
  <si>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</si>
  <si>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</si>
  <si>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</si>
  <si>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</si>
  <si>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</si>
  <si>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</si>
  <si>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</si>
  <si>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</si>
  <si>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</si>
  <si>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</si>
  <si>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</si>
  <si>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</si>
  <si>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</si>
  <si>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</si>
  <si>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</si>
  <si>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</si>
  <si>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</si>
  <si>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</si>
  <si>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</si>
  <si>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</si>
  <si>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</si>
  <si>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</si>
  <si>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</si>
  <si>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</si>
  <si>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</si>
  <si>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</si>
  <si>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</si>
  <si>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</si>
  <si>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</si>
  <si>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</si>
  <si>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</si>
  <si>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</si>
  <si>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</si>
  <si>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</si>
  <si>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</si>
  <si>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</si>
  <si>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</si>
  <si>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</si>
  <si>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</si>
  <si>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</si>
  <si>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</si>
  <si>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</si>
  <si>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</si>
  <si>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</si>
  <si>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Group Fourteen</t>
  </si>
  <si>
    <t>Team Profile - Career Plans</t>
  </si>
  <si>
    <t>Report Due Date: 
19/05/2019</t>
  </si>
  <si>
    <t>Report writing tasks</t>
  </si>
  <si>
    <t>Tools - links</t>
  </si>
  <si>
    <t>Project Plan - Aims and goals</t>
  </si>
  <si>
    <t>Project Plan - Roles</t>
  </si>
  <si>
    <t>Lee</t>
  </si>
  <si>
    <t>Michael</t>
  </si>
  <si>
    <t>Team Profile - Group Processes</t>
  </si>
  <si>
    <t xml:space="preserve">Harry </t>
  </si>
  <si>
    <t>Project Plan - Plans and progress</t>
  </si>
  <si>
    <t>Combined</t>
  </si>
  <si>
    <t>REPORT DUE DATE - 19th May</t>
  </si>
  <si>
    <t>Tools - Comments on Github History</t>
  </si>
  <si>
    <t>Project Timeframe end date:
22/07/2019</t>
  </si>
  <si>
    <t>BATAVIA MUTINY PROJECT</t>
  </si>
  <si>
    <t>Project Plan - Overview (Topic, motivation, landscape)</t>
  </si>
  <si>
    <t>Project Plan - Scope and limits</t>
  </si>
  <si>
    <t>Cory</t>
  </si>
  <si>
    <t>Project Plan - Tools and Technologies</t>
  </si>
  <si>
    <t>Project Plan - Testing</t>
  </si>
  <si>
    <t>Project Plan - Timeframe</t>
  </si>
  <si>
    <t>Lee, Nathan</t>
  </si>
  <si>
    <t>Project Plan - Risks</t>
  </si>
  <si>
    <t>Nathan</t>
  </si>
  <si>
    <t>Project Plan - Group Processes and Communication</t>
  </si>
  <si>
    <t>Skills and Jobs - 4 x PDS</t>
  </si>
  <si>
    <t>Nick</t>
  </si>
  <si>
    <t>Group Reflections</t>
  </si>
  <si>
    <t>PRESENTATION DUE - 19th May</t>
  </si>
  <si>
    <t>Story overview</t>
  </si>
  <si>
    <t>Main Player character</t>
  </si>
  <si>
    <t>Characters concepts</t>
  </si>
  <si>
    <t>Relationship system</t>
  </si>
  <si>
    <t>Graphics, Platform schematics planning</t>
  </si>
  <si>
    <t>Level Design concepts and planning</t>
  </si>
  <si>
    <t>Scripts for chapters</t>
  </si>
  <si>
    <t xml:space="preserve">Programming </t>
  </si>
  <si>
    <t>Voice over recording</t>
  </si>
  <si>
    <t xml:space="preserve">Music and sound engineering </t>
  </si>
  <si>
    <t>Project Development Tasks - Finalisation of planning requirements</t>
  </si>
  <si>
    <t>Phase 3 Development of software</t>
  </si>
  <si>
    <t>Branching Pathways finalised</t>
  </si>
  <si>
    <t>HUD/UI</t>
  </si>
  <si>
    <t>Presentation Draft DUE - 10th May</t>
  </si>
  <si>
    <t>Week 1</t>
  </si>
  <si>
    <t>Week 2</t>
  </si>
  <si>
    <t>Week 3</t>
  </si>
  <si>
    <t>Week 4</t>
  </si>
  <si>
    <t>Week 5</t>
  </si>
  <si>
    <t>Week 6</t>
  </si>
  <si>
    <t>Week 7</t>
  </si>
  <si>
    <t>Week 8</t>
  </si>
  <si>
    <t>Week 9</t>
  </si>
  <si>
    <t>Week 10</t>
  </si>
  <si>
    <t>Week 11</t>
  </si>
  <si>
    <t>Week 12</t>
  </si>
  <si>
    <t>Week 13</t>
  </si>
  <si>
    <t>Week 14</t>
  </si>
  <si>
    <t>Week 15</t>
  </si>
  <si>
    <t>BATAVIA MUTINY PROJECT "Open Your Eyes"</t>
  </si>
  <si>
    <t>Report Due Date:  19/05/2019</t>
  </si>
  <si>
    <t>Draft Due 5th May</t>
  </si>
  <si>
    <t>Due Date 19th May</t>
  </si>
  <si>
    <t>Project Timeframe end date: 22/07/2019</t>
  </si>
  <si>
    <t>ASSIGNED</t>
  </si>
  <si>
    <t>* Denotes assistance from others included.</t>
  </si>
  <si>
    <t>Report/Presentation writing tasks</t>
  </si>
  <si>
    <t>Deadline</t>
  </si>
  <si>
    <t>Michael *</t>
  </si>
  <si>
    <t>Lee*</t>
  </si>
  <si>
    <t>ALL</t>
  </si>
  <si>
    <t>Presentation Draft DUE - 5th May</t>
  </si>
  <si>
    <t>Nathan*</t>
  </si>
  <si>
    <t>Phase 1:  Early Development Stage - Planning/Testing</t>
  </si>
  <si>
    <t>Test Scene developed (sample choice scenario)</t>
  </si>
  <si>
    <t>Test Scene feedback with demographics</t>
  </si>
  <si>
    <t>Main Player character conepts</t>
  </si>
  <si>
    <t>Relationship system concepts</t>
  </si>
  <si>
    <t>early graphic development models/objects</t>
  </si>
  <si>
    <t>Sample soundtrack/bgm</t>
  </si>
  <si>
    <t>Phase 2: Development of software</t>
  </si>
  <si>
    <t>Writer</t>
  </si>
  <si>
    <t>Programming - Level Design</t>
  </si>
  <si>
    <t>Programmer</t>
  </si>
  <si>
    <t>Programming - Character Design</t>
  </si>
  <si>
    <t>Relationship model built</t>
  </si>
  <si>
    <t>Sound Engineer</t>
  </si>
  <si>
    <t>Design HUD/UI</t>
  </si>
  <si>
    <t>Phase 3: Beta</t>
  </si>
  <si>
    <t>Testing/Debugging</t>
  </si>
  <si>
    <t>QA</t>
  </si>
  <si>
    <t>Demographic testing</t>
  </si>
  <si>
    <t>Marketing strategy development</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</si>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</sst>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0"/>
      <name val="Calibri"/>
      <family val="2"/>
      <scheme val="minor"/>
    </font>
    <font>
      <b/>
      <sz val="18"/>
      <color theme="3"/>
      <name val="Calibri"/>
      <family val="2"/>
      <scheme val="major"/>
    </font>
    <font>
      <i/>
      <sz val="11"/>
      <color theme="1"/>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
      <patternFill patternType="solid">
        <fgColor rgb="FF4D4D4D"/>
        <bgColor indexed="64"/>
      </patternFill>
    </fill>
    <fill>
      <patternFill patternType="solid">
        <fgColor theme="5" tint="-0.249977111117893"/>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rgb="FFFFFF99"/>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style="hair">
        <color indexed="64"/>
      </left>
      <right style="hair">
        <color indexed="64"/>
      </right>
      <top style="hair">
        <color indexed="64"/>
      </top>
      <bottom style="hair">
        <color indexed="64"/>
      </bottom>
      <diagonal/>
    </border>
    <border>
      <left style="hair">
        <color indexed="64"/>
      </left>
      <right style="slantDashDot">
        <color rgb="FFC00000"/>
      </right>
      <top style="hair">
        <color indexed="64"/>
      </top>
      <bottom style="hair">
        <color indexed="64"/>
      </bottom>
      <diagonal/>
    </border>
    <border>
      <left/>
      <right/>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4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0" borderId="11" xfId="0" applyBorder="1" applyAlignment="1">
      <alignment wrapText="1"/>
    </xf>
    <xf numFmtId="0" fontId="0" fillId="14" borderId="9" xfId="0" applyFill="1" applyBorder="1" applyAlignment="1">
      <alignment vertical="center"/>
    </xf>
    <xf numFmtId="0" fontId="6"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14" borderId="4" xfId="0" applyNumberFormat="1" applyFill="1" applyBorder="1" applyAlignment="1">
      <alignment horizontal="left" vertical="center" wrapText="1" indent="1"/>
    </xf>
    <xf numFmtId="167" fontId="0" fillId="14" borderId="1" xfId="0" applyNumberFormat="1" applyFill="1" applyBorder="1" applyAlignment="1">
      <alignment horizontal="left" vertical="center" wrapText="1" indent="1"/>
    </xf>
    <xf numFmtId="167" fontId="0" fillId="14" borderId="5" xfId="0" applyNumberFormat="1" applyFill="1" applyBorder="1" applyAlignment="1">
      <alignment horizontal="left" vertical="center" wrapText="1"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16" fontId="0" fillId="0" borderId="0" xfId="0" applyNumberFormat="1"/>
    <xf numFmtId="16" fontId="23" fillId="15" borderId="0" xfId="0" applyNumberFormat="1" applyFont="1" applyFill="1" applyAlignment="1">
      <alignment horizontal="center"/>
    </xf>
    <xf numFmtId="0" fontId="23" fillId="15" borderId="0" xfId="0" applyFont="1" applyFill="1" applyAlignment="1">
      <alignment horizontal="center"/>
    </xf>
    <xf numFmtId="0" fontId="24" fillId="0" borderId="0" xfId="5" applyFont="1" applyAlignment="1">
      <alignment horizontal="left"/>
    </xf>
    <xf numFmtId="0" fontId="9" fillId="0" borderId="7" xfId="8" applyBorder="1" applyAlignment="1"/>
    <xf numFmtId="0" fontId="11" fillId="14" borderId="0" xfId="0" applyFont="1" applyFill="1" applyAlignment="1">
      <alignment horizontal="center" wrapText="1"/>
    </xf>
    <xf numFmtId="0" fontId="23" fillId="16" borderId="0" xfId="0" applyFont="1" applyFill="1" applyAlignment="1">
      <alignment horizontal="center" wrapText="1"/>
    </xf>
    <xf numFmtId="0" fontId="0" fillId="0" borderId="0" xfId="0" applyAlignment="1"/>
    <xf numFmtId="0" fontId="6" fillId="8" borderId="12" xfId="0" applyFont="1" applyFill="1" applyBorder="1" applyAlignment="1">
      <alignment horizontal="left" vertical="center" indent="1"/>
    </xf>
    <xf numFmtId="0" fontId="9" fillId="8" borderId="12" xfId="11" applyFill="1" applyBorder="1">
      <alignment horizontal="center" vertical="center"/>
    </xf>
    <xf numFmtId="9" fontId="5" fillId="8" borderId="12" xfId="2" applyFont="1" applyFill="1" applyBorder="1" applyAlignment="1">
      <alignment horizontal="center" vertical="center"/>
    </xf>
    <xf numFmtId="165" fontId="0" fillId="8" borderId="12" xfId="0" applyNumberFormat="1" applyFill="1" applyBorder="1" applyAlignment="1">
      <alignment horizontal="center" vertical="center"/>
    </xf>
    <xf numFmtId="165" fontId="5" fillId="8" borderId="12" xfId="0" applyNumberFormat="1" applyFont="1" applyFill="1" applyBorder="1" applyAlignment="1">
      <alignment horizontal="center" vertical="center"/>
    </xf>
    <xf numFmtId="0" fontId="0" fillId="3" borderId="13" xfId="12" applyFont="1" applyFill="1" applyBorder="1">
      <alignment horizontal="left" vertical="center" indent="2"/>
    </xf>
    <xf numFmtId="0" fontId="0" fillId="17" borderId="13" xfId="11" applyFont="1" applyFill="1" applyBorder="1" applyAlignment="1">
      <alignment horizontal="center" vertical="center"/>
    </xf>
    <xf numFmtId="9" fontId="5" fillId="3" borderId="13" xfId="2" applyFont="1" applyFill="1" applyBorder="1" applyAlignment="1">
      <alignment horizontal="center" vertical="center"/>
    </xf>
    <xf numFmtId="165" fontId="9" fillId="3" borderId="13" xfId="10" applyFill="1" applyBorder="1">
      <alignment horizontal="center" vertical="center"/>
    </xf>
    <xf numFmtId="0" fontId="0" fillId="17" borderId="13" xfId="0" applyFill="1" applyBorder="1"/>
    <xf numFmtId="0" fontId="0" fillId="0" borderId="13" xfId="0" applyBorder="1"/>
    <xf numFmtId="0" fontId="0" fillId="0" borderId="14" xfId="0" applyBorder="1"/>
    <xf numFmtId="0" fontId="0" fillId="18" borderId="13" xfId="11" applyFont="1" applyFill="1" applyBorder="1" applyAlignment="1">
      <alignment horizontal="center" vertical="center"/>
    </xf>
    <xf numFmtId="0" fontId="0" fillId="18" borderId="13" xfId="0" applyFill="1" applyBorder="1"/>
    <xf numFmtId="0" fontId="0" fillId="19" borderId="13" xfId="11" applyFont="1" applyFill="1" applyBorder="1" applyAlignment="1">
      <alignment horizontal="center" vertical="center"/>
    </xf>
    <xf numFmtId="0" fontId="6" fillId="19" borderId="14" xfId="0" applyFont="1" applyFill="1" applyBorder="1"/>
    <xf numFmtId="0" fontId="0" fillId="20" borderId="13" xfId="0" applyFill="1" applyBorder="1" applyAlignment="1">
      <alignment horizontal="center"/>
    </xf>
    <xf numFmtId="0" fontId="0" fillId="20" borderId="13" xfId="0" applyFill="1" applyBorder="1"/>
    <xf numFmtId="0" fontId="6" fillId="20" borderId="13" xfId="0" applyFont="1" applyFill="1" applyBorder="1"/>
    <xf numFmtId="0" fontId="9" fillId="18" borderId="13" xfId="11" applyFill="1" applyBorder="1" applyAlignment="1">
      <alignment horizontal="center" vertical="center"/>
    </xf>
    <xf numFmtId="0" fontId="22" fillId="21" borderId="13" xfId="0" applyFont="1" applyFill="1" applyBorder="1" applyAlignment="1">
      <alignment horizontal="center"/>
    </xf>
    <xf numFmtId="0" fontId="0" fillId="21" borderId="13" xfId="0" applyFill="1" applyBorder="1"/>
    <xf numFmtId="0" fontId="0" fillId="19" borderId="13" xfId="0" applyFill="1" applyBorder="1"/>
    <xf numFmtId="0" fontId="0" fillId="22" borderId="13" xfId="0" applyFill="1" applyBorder="1" applyAlignment="1">
      <alignment horizontal="center"/>
    </xf>
    <xf numFmtId="0" fontId="0" fillId="22" borderId="13" xfId="0" applyFill="1" applyBorder="1"/>
    <xf numFmtId="0" fontId="0" fillId="19" borderId="13" xfId="0" applyFill="1" applyBorder="1" applyAlignment="1">
      <alignment horizontal="center"/>
    </xf>
    <xf numFmtId="0" fontId="6" fillId="22" borderId="13" xfId="0" applyFont="1" applyFill="1" applyBorder="1" applyAlignment="1">
      <alignment horizontal="center"/>
    </xf>
    <xf numFmtId="0" fontId="6" fillId="3" borderId="13" xfId="12" applyFont="1" applyFill="1" applyBorder="1">
      <alignment horizontal="left" vertical="center" indent="2"/>
    </xf>
    <xf numFmtId="0" fontId="6" fillId="9" borderId="15" xfId="0" applyFont="1" applyFill="1" applyBorder="1" applyAlignment="1">
      <alignment horizontal="left" vertical="center" indent="1"/>
    </xf>
    <xf numFmtId="0" fontId="9" fillId="9" borderId="15" xfId="11" applyFill="1" applyBorder="1">
      <alignment horizontal="center" vertical="center"/>
    </xf>
    <xf numFmtId="9" fontId="5" fillId="9" borderId="15" xfId="2" applyFont="1" applyFill="1" applyBorder="1" applyAlignment="1">
      <alignment horizontal="center" vertical="center"/>
    </xf>
    <xf numFmtId="165" fontId="0" fillId="9" borderId="15" xfId="0" applyNumberFormat="1" applyFill="1" applyBorder="1" applyAlignment="1">
      <alignment horizontal="center" vertical="center"/>
    </xf>
    <xf numFmtId="165" fontId="5" fillId="9" borderId="15" xfId="0" applyNumberFormat="1" applyFont="1" applyFill="1" applyBorder="1" applyAlignment="1">
      <alignment horizontal="center" vertical="center"/>
    </xf>
    <xf numFmtId="0" fontId="25" fillId="10" borderId="2" xfId="12" applyFont="1" applyFill="1">
      <alignment horizontal="left" vertical="center" indent="2"/>
    </xf>
    <xf numFmtId="0" fontId="0" fillId="23" borderId="13" xfId="11"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4D4D4D"/>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showRuler="0" zoomScaleNormal="100" zoomScalePageLayoutView="70" workbookViewId="0">
      <pane ySplit="6" topLeftCell="A7" activePane="bottomLeft" state="frozen"/>
      <selection pane="bottomLeft" activeCell="E4" sqref="E4"/>
    </sheetView>
  </sheetViews>
  <sheetFormatPr defaultRowHeight="30" customHeight="1" x14ac:dyDescent="0.25"/>
  <cols>
    <col min="1" max="1" width="2.7109375" style="58" customWidth="1"/>
    <col min="2" max="2" width="36.42578125" customWidth="1"/>
    <col min="3" max="3" width="24.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36</v>
      </c>
      <c r="B1" s="63" t="s">
        <v>61</v>
      </c>
      <c r="C1" s="1"/>
      <c r="D1" s="2"/>
      <c r="E1" s="4"/>
      <c r="F1" s="47"/>
      <c r="H1" s="2"/>
      <c r="I1" s="14" t="s">
        <v>17</v>
      </c>
    </row>
    <row r="2" spans="1:64" ht="30" customHeight="1" x14ac:dyDescent="0.3">
      <c r="A2" s="58" t="s">
        <v>30</v>
      </c>
      <c r="B2" s="64" t="s">
        <v>45</v>
      </c>
      <c r="I2" s="61" t="s">
        <v>22</v>
      </c>
    </row>
    <row r="3" spans="1:64" ht="30" customHeight="1" x14ac:dyDescent="0.25">
      <c r="A3" s="58" t="s">
        <v>37</v>
      </c>
      <c r="B3" s="83" t="s">
        <v>47</v>
      </c>
      <c r="C3" s="88" t="s">
        <v>6</v>
      </c>
      <c r="D3" s="89"/>
      <c r="E3" s="97">
        <v>43570</v>
      </c>
      <c r="F3" s="97"/>
      <c r="I3">
        <v>1</v>
      </c>
    </row>
    <row r="4" spans="1:64" ht="30" customHeight="1" x14ac:dyDescent="0.25">
      <c r="A4" s="59" t="s">
        <v>38</v>
      </c>
      <c r="B4" s="83" t="s">
        <v>60</v>
      </c>
      <c r="C4" s="88" t="s">
        <v>13</v>
      </c>
      <c r="D4" s="89"/>
      <c r="E4" s="7">
        <v>1</v>
      </c>
      <c r="I4" s="94">
        <f>I5</f>
        <v>43570</v>
      </c>
      <c r="J4" s="95"/>
      <c r="K4" s="95"/>
      <c r="L4" s="95"/>
      <c r="M4" s="95"/>
      <c r="N4" s="95"/>
      <c r="O4" s="96"/>
      <c r="P4" s="94">
        <f>P5</f>
        <v>43577</v>
      </c>
      <c r="Q4" s="95"/>
      <c r="R4" s="95"/>
      <c r="S4" s="95"/>
      <c r="T4" s="95"/>
      <c r="U4" s="95"/>
      <c r="V4" s="96"/>
      <c r="W4" s="94">
        <f>W5</f>
        <v>43584</v>
      </c>
      <c r="X4" s="95"/>
      <c r="Y4" s="95"/>
      <c r="Z4" s="95"/>
      <c r="AA4" s="95"/>
      <c r="AB4" s="95"/>
      <c r="AC4" s="96"/>
      <c r="AD4" s="94">
        <f>AD5</f>
        <v>43591</v>
      </c>
      <c r="AE4" s="95"/>
      <c r="AF4" s="95"/>
      <c r="AG4" s="95"/>
      <c r="AH4" s="95"/>
      <c r="AI4" s="95"/>
      <c r="AJ4" s="96"/>
      <c r="AK4" s="91">
        <f>AK5</f>
        <v>43598</v>
      </c>
      <c r="AL4" s="92"/>
      <c r="AM4" s="92"/>
      <c r="AN4" s="92"/>
      <c r="AO4" s="92"/>
      <c r="AP4" s="92"/>
      <c r="AQ4" s="93"/>
      <c r="AR4" s="94">
        <f>AR5</f>
        <v>43605</v>
      </c>
      <c r="AS4" s="95"/>
      <c r="AT4" s="95"/>
      <c r="AU4" s="95"/>
      <c r="AV4" s="95"/>
      <c r="AW4" s="95"/>
      <c r="AX4" s="96"/>
      <c r="AY4" s="94">
        <f>AY5</f>
        <v>43612</v>
      </c>
      <c r="AZ4" s="95"/>
      <c r="BA4" s="95"/>
      <c r="BB4" s="95"/>
      <c r="BC4" s="95"/>
      <c r="BD4" s="95"/>
      <c r="BE4" s="96"/>
      <c r="BF4" s="94">
        <f>BF5</f>
        <v>43619</v>
      </c>
      <c r="BG4" s="95"/>
      <c r="BH4" s="95"/>
      <c r="BI4" s="95"/>
      <c r="BJ4" s="95"/>
      <c r="BK4" s="95"/>
      <c r="BL4" s="96"/>
    </row>
    <row r="5" spans="1:64" ht="15" customHeight="1" x14ac:dyDescent="0.25">
      <c r="A5" s="59" t="s">
        <v>39</v>
      </c>
      <c r="B5" s="90"/>
      <c r="C5" s="90"/>
      <c r="D5" s="90"/>
      <c r="E5" s="90"/>
      <c r="F5" s="90"/>
      <c r="G5" s="90"/>
      <c r="I5" s="11">
        <f>Project_Start-WEEKDAY(Project_Start,1)+2+7*(Display_Week-1)</f>
        <v>43570</v>
      </c>
      <c r="J5" s="10">
        <f>I5+1</f>
        <v>43571</v>
      </c>
      <c r="K5" s="10">
        <f t="shared" ref="K5:AX5" si="0">J5+1</f>
        <v>43572</v>
      </c>
      <c r="L5" s="10">
        <f t="shared" si="0"/>
        <v>43573</v>
      </c>
      <c r="M5" s="10">
        <f t="shared" si="0"/>
        <v>43574</v>
      </c>
      <c r="N5" s="10">
        <f t="shared" si="0"/>
        <v>43575</v>
      </c>
      <c r="O5" s="12">
        <f t="shared" si="0"/>
        <v>43576</v>
      </c>
      <c r="P5" s="11">
        <f>O5+1</f>
        <v>43577</v>
      </c>
      <c r="Q5" s="10">
        <f>P5+1</f>
        <v>43578</v>
      </c>
      <c r="R5" s="10">
        <f t="shared" si="0"/>
        <v>43579</v>
      </c>
      <c r="S5" s="10">
        <f t="shared" si="0"/>
        <v>43580</v>
      </c>
      <c r="T5" s="10">
        <f t="shared" si="0"/>
        <v>43581</v>
      </c>
      <c r="U5" s="10">
        <f t="shared" si="0"/>
        <v>43582</v>
      </c>
      <c r="V5" s="12">
        <f t="shared" si="0"/>
        <v>43583</v>
      </c>
      <c r="W5" s="11">
        <f>V5+1</f>
        <v>43584</v>
      </c>
      <c r="X5" s="10">
        <f>W5+1</f>
        <v>43585</v>
      </c>
      <c r="Y5" s="10">
        <f t="shared" si="0"/>
        <v>43586</v>
      </c>
      <c r="Z5" s="10">
        <f t="shared" si="0"/>
        <v>43587</v>
      </c>
      <c r="AA5" s="10">
        <f t="shared" si="0"/>
        <v>43588</v>
      </c>
      <c r="AB5" s="10">
        <f t="shared" si="0"/>
        <v>43589</v>
      </c>
      <c r="AC5" s="12">
        <f t="shared" si="0"/>
        <v>43590</v>
      </c>
      <c r="AD5" s="11">
        <f>AC5+1</f>
        <v>43591</v>
      </c>
      <c r="AE5" s="10">
        <f>AD5+1</f>
        <v>43592</v>
      </c>
      <c r="AF5" s="10">
        <f t="shared" si="0"/>
        <v>43593</v>
      </c>
      <c r="AG5" s="10">
        <f t="shared" si="0"/>
        <v>43594</v>
      </c>
      <c r="AH5" s="10">
        <f t="shared" si="0"/>
        <v>43595</v>
      </c>
      <c r="AI5" s="10">
        <f t="shared" si="0"/>
        <v>43596</v>
      </c>
      <c r="AJ5" s="12">
        <f t="shared" si="0"/>
        <v>43597</v>
      </c>
      <c r="AK5" s="11">
        <f>AJ5+1</f>
        <v>43598</v>
      </c>
      <c r="AL5" s="10">
        <f>AK5+1</f>
        <v>43599</v>
      </c>
      <c r="AM5" s="10">
        <f t="shared" si="0"/>
        <v>43600</v>
      </c>
      <c r="AN5" s="10">
        <f t="shared" si="0"/>
        <v>43601</v>
      </c>
      <c r="AO5" s="10">
        <f t="shared" si="0"/>
        <v>43602</v>
      </c>
      <c r="AP5" s="10">
        <f t="shared" si="0"/>
        <v>43603</v>
      </c>
      <c r="AQ5" s="12">
        <f t="shared" si="0"/>
        <v>43604</v>
      </c>
      <c r="AR5" s="11">
        <f>AQ5+1</f>
        <v>43605</v>
      </c>
      <c r="AS5" s="10">
        <f>AR5+1</f>
        <v>43606</v>
      </c>
      <c r="AT5" s="10">
        <f t="shared" si="0"/>
        <v>43607</v>
      </c>
      <c r="AU5" s="10">
        <f t="shared" si="0"/>
        <v>43608</v>
      </c>
      <c r="AV5" s="10">
        <f t="shared" si="0"/>
        <v>43609</v>
      </c>
      <c r="AW5" s="10">
        <f t="shared" si="0"/>
        <v>43610</v>
      </c>
      <c r="AX5" s="12">
        <f t="shared" si="0"/>
        <v>43611</v>
      </c>
      <c r="AY5" s="11">
        <f>AX5+1</f>
        <v>43612</v>
      </c>
      <c r="AZ5" s="10">
        <f>AY5+1</f>
        <v>43613</v>
      </c>
      <c r="BA5" s="10">
        <f t="shared" ref="BA5:BE5" si="1">AZ5+1</f>
        <v>43614</v>
      </c>
      <c r="BB5" s="10">
        <f t="shared" si="1"/>
        <v>43615</v>
      </c>
      <c r="BC5" s="10">
        <f t="shared" si="1"/>
        <v>43616</v>
      </c>
      <c r="BD5" s="10">
        <f t="shared" si="1"/>
        <v>43617</v>
      </c>
      <c r="BE5" s="12">
        <f t="shared" si="1"/>
        <v>43618</v>
      </c>
      <c r="BF5" s="11">
        <f>BE5+1</f>
        <v>43619</v>
      </c>
      <c r="BG5" s="10">
        <f>BF5+1</f>
        <v>43620</v>
      </c>
      <c r="BH5" s="10">
        <f t="shared" ref="BH5:BL5" si="2">BG5+1</f>
        <v>43621</v>
      </c>
      <c r="BI5" s="10">
        <f t="shared" si="2"/>
        <v>43622</v>
      </c>
      <c r="BJ5" s="10">
        <f t="shared" si="2"/>
        <v>43623</v>
      </c>
      <c r="BK5" s="10">
        <f t="shared" si="2"/>
        <v>43624</v>
      </c>
      <c r="BL5" s="12">
        <f t="shared" si="2"/>
        <v>43625</v>
      </c>
    </row>
    <row r="6" spans="1:64" ht="30" customHeight="1" thickBot="1" x14ac:dyDescent="0.3">
      <c r="A6" s="59" t="s">
        <v>40</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35</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41</v>
      </c>
      <c r="B8" s="18" t="s">
        <v>48</v>
      </c>
      <c r="C8" s="70"/>
      <c r="D8" s="19"/>
      <c r="E8" s="20"/>
      <c r="F8" s="21"/>
      <c r="G8" s="17"/>
      <c r="H8" s="17" t="str">
        <f t="shared" ref="H8:H4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8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42</v>
      </c>
      <c r="B9" s="81" t="s">
        <v>46</v>
      </c>
      <c r="C9" s="82" t="s">
        <v>55</v>
      </c>
      <c r="D9" s="22">
        <v>0.5</v>
      </c>
      <c r="E9" s="65">
        <f>Project_Start</f>
        <v>43570</v>
      </c>
      <c r="F9" s="65">
        <f>E9+12</f>
        <v>43582</v>
      </c>
      <c r="G9" s="17"/>
      <c r="H9" s="17">
        <f t="shared" si="6"/>
        <v>13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8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1" t="s">
        <v>54</v>
      </c>
      <c r="C10" s="82" t="s">
        <v>52</v>
      </c>
      <c r="D10" s="22">
        <v>0.01</v>
      </c>
      <c r="E10" s="65">
        <v>43581</v>
      </c>
      <c r="F10" s="65">
        <f>E10+7</f>
        <v>43588</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8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1" t="s">
        <v>49</v>
      </c>
      <c r="C11" s="82"/>
      <c r="D11" s="22">
        <v>0.5</v>
      </c>
      <c r="E11" s="65">
        <v>43581</v>
      </c>
      <c r="F11" s="65">
        <f>E11+7</f>
        <v>43588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8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1" t="s">
        <v>59</v>
      </c>
      <c r="C12" s="82"/>
      <c r="D12" s="22"/>
      <c r="E12" s="65">
        <v>43599</v>
      </c>
      <c r="F12" s="65">
        <f>E12+4</f>
        <v>43603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8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62</v>
      </c>
      <c r="C13" s="82" t="s">
        <v>53</v>
      </c>
      <c r="D13" s="22">
        <v>0.6</v>
      </c>
      <c r="E13" s="65">
        <f>E9</f>
        <v>43570</v>
      </c>
      <c r="F13" s="65">
        <f>E13+12</f>
        <v>43582</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8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43</v>
      </c>
      <c r="B14" s="81" t="s">
        <v>50</v>
      </c>
      <c r="C14" s="82" t="s">
        <v>53</v>
      </c>
      <c r="D14" s="22">
        <v>0.5</v>
      </c>
      <c r="E14" s="65">
        <v>43570</v>
      </c>
      <c r="F14" s="65">
        <f>E14+12</f>
        <v>43582</v>
      </c>
      <c r="G14" s="17"/>
      <c r="H14" s="17">
        <f t="shared" si="6"/>
        <v>13</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8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51</v>
      </c>
      <c r="C15" s="82" t="s">
        <v>52</v>
      </c>
      <c r="D15" s="22">
        <v>0.5</v>
      </c>
      <c r="E15" s="65">
        <v>43570</v>
      </c>
      <c r="F15" s="65">
        <f>E15+12</f>
        <v>43582</v>
      </c>
      <c r="G15" s="17"/>
      <c r="H15" s="17">
        <f t="shared" si="6"/>
        <v>13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8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56</v>
      </c>
      <c r="C16" s="82" t="s">
        <v>57</v>
      </c>
      <c r="D16" s="22">
        <v>0.1</v>
      </c>
      <c r="E16" s="65">
        <f>E13</f>
        <v>43570</v>
      </c>
      <c r="F16" s="65">
        <f>E16+32</f>
        <v>43602</v>
      </c>
      <c r="G16" s="17"/>
      <c r="H16" s="17">
        <f t="shared" si="6"/>
        <v>33</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8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63</v>
      </c>
      <c r="C17" s="71"/>
      <c r="D17" s="22">
        <v>0</v>
      </c>
      <c r="E17" s="65">
        <f>F15</f>
        <v>43582</v>
      </c>
      <c r="F17" s="65">
        <f>E17+12</f>
        <v>43594</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8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65</v>
      </c>
      <c r="C18" s="82" t="s">
        <v>64</v>
      </c>
      <c r="D18" s="22">
        <v>0.5</v>
      </c>
      <c r="E18" s="65"/>
      <c r="F18" s="65"/>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8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66</v>
      </c>
      <c r="C19" s="82" t="s">
        <v>64</v>
      </c>
      <c r="D19" s="22"/>
      <c r="E19" s="65"/>
      <c r="F19" s="65"/>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8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67</v>
      </c>
      <c r="C20" s="82" t="s">
        <v>68</v>
      </c>
      <c r="D20" s="22">
        <v>0.2</v>
      </c>
      <c r="E20" s="65">
        <f>E14</f>
        <v>43570</v>
      </c>
      <c r="F20" s="65">
        <f>E20+26</f>
        <v>43596</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8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69</v>
      </c>
      <c r="C21" s="82" t="s">
        <v>70</v>
      </c>
      <c r="D21" s="22">
        <v>0.99</v>
      </c>
      <c r="E21" s="65">
        <f>E20</f>
        <v>43570</v>
      </c>
      <c r="F21" s="65">
        <f>E21+12</f>
        <v>43582</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8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71</v>
      </c>
      <c r="C22" s="82"/>
      <c r="D22" s="22">
        <v>0</v>
      </c>
      <c r="E22" s="65"/>
      <c r="F22" s="65"/>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8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72</v>
      </c>
      <c r="C23" s="82" t="s">
        <v>73</v>
      </c>
      <c r="D23" s="22">
        <v>0.5</v>
      </c>
      <c r="E23" s="65">
        <f>E21</f>
        <v>43570</v>
      </c>
      <c r="F23" s="65">
        <f>E23+12</f>
        <v>43582</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8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74</v>
      </c>
      <c r="C24" s="82" t="s">
        <v>57</v>
      </c>
      <c r="D24" s="22">
        <v>0</v>
      </c>
      <c r="E24" s="65">
        <v>43597</v>
      </c>
      <c r="F24" s="65">
        <f>E24+4</f>
        <v>43601</v>
      </c>
      <c r="G24" s="17"/>
      <c r="H24" s="17"/>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8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90</v>
      </c>
      <c r="C25" s="82"/>
      <c r="D25" s="22"/>
      <c r="E25" s="65">
        <v>43590</v>
      </c>
      <c r="F25" s="65">
        <f>E25</f>
        <v>43590</v>
      </c>
      <c r="G25" s="17"/>
      <c r="H25" s="17"/>
      <c r="I25" s="44"/>
      <c r="J25" s="44"/>
      <c r="K25" s="44"/>
      <c r="L25" s="44"/>
      <c r="M25" s="44"/>
      <c r="N25" s="44"/>
      <c r="O25" s="44"/>
      <c r="P25" s="44"/>
      <c r="Q25" s="44"/>
      <c r="R25" s="44"/>
      <c r="S25" s="44"/>
      <c r="T25" s="44"/>
      <c r="U25" s="44"/>
      <c r="V25" s="44"/>
      <c r="W25" s="44"/>
      <c r="X25" s="44"/>
      <c r="Y25" s="45"/>
      <c r="Z25" s="44"/>
      <c r="AA25" s="44"/>
      <c r="AB25" s="44"/>
      <c r="AC25" s="44"/>
      <c r="AD25" s="44"/>
      <c r="AE25" s="44"/>
      <c r="AF25" s="44"/>
      <c r="AG25" s="44"/>
      <c r="AH25" s="44"/>
      <c r="AI25" s="44"/>
      <c r="AJ25" s="44"/>
      <c r="AK25" s="44"/>
      <c r="AL25" s="44"/>
      <c r="AM25" s="44"/>
      <c r="AN25" s="44"/>
      <c r="AO25" s="44"/>
      <c r="AP25" s="44"/>
      <c r="AQ25" s="8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5" t="s">
        <v>75</v>
      </c>
      <c r="C26" s="71"/>
      <c r="D26" s="22"/>
      <c r="E26" s="65">
        <v>43604</v>
      </c>
      <c r="F26" s="65">
        <f>E26</f>
        <v>43604</v>
      </c>
      <c r="G26" s="17"/>
      <c r="H26" s="17"/>
      <c r="I26" s="44"/>
      <c r="J26" s="44"/>
      <c r="K26" s="44"/>
      <c r="L26" s="44"/>
      <c r="M26" s="44"/>
      <c r="N26" s="44"/>
      <c r="O26" s="44"/>
      <c r="P26" s="44"/>
      <c r="Q26" s="44"/>
      <c r="R26" s="44"/>
      <c r="S26" s="44"/>
      <c r="T26" s="44"/>
      <c r="U26" s="44"/>
      <c r="V26" s="44"/>
      <c r="W26" s="44"/>
      <c r="X26" s="44"/>
      <c r="Y26" s="45"/>
      <c r="Z26" s="44"/>
      <c r="AA26" s="44"/>
      <c r="AB26" s="44"/>
      <c r="AC26" s="44"/>
      <c r="AD26" s="44"/>
      <c r="AE26" s="44"/>
      <c r="AF26" s="44"/>
      <c r="AG26" s="44"/>
      <c r="AH26" s="44"/>
      <c r="AI26" s="44"/>
      <c r="AJ26" s="44"/>
      <c r="AK26" s="44"/>
      <c r="AL26" s="44"/>
      <c r="AM26" s="44"/>
      <c r="AN26" s="44"/>
      <c r="AO26" s="44"/>
      <c r="AP26" s="44"/>
      <c r="AQ26" s="8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5" t="s">
        <v>58</v>
      </c>
      <c r="C27" s="71"/>
      <c r="D27" s="22"/>
      <c r="E27" s="65">
        <v>43604</v>
      </c>
      <c r="F27" s="65">
        <f>E27</f>
        <v>43604</v>
      </c>
      <c r="G27" s="17"/>
      <c r="H27" s="17">
        <f t="shared" si="6"/>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8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9" t="s">
        <v>44</v>
      </c>
      <c r="B28" s="23" t="s">
        <v>86</v>
      </c>
      <c r="C28" s="72"/>
      <c r="D28" s="24"/>
      <c r="E28" s="25"/>
      <c r="F28" s="26"/>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9"/>
      <c r="B29" s="86" t="s">
        <v>76</v>
      </c>
      <c r="C29" s="73"/>
      <c r="D29" s="27">
        <v>0</v>
      </c>
      <c r="E29" s="66">
        <f>E27+1</f>
        <v>43605</v>
      </c>
      <c r="F29" s="66">
        <f>E29+4</f>
        <v>43609</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88</v>
      </c>
      <c r="C30" s="73"/>
      <c r="D30" s="27">
        <v>0</v>
      </c>
      <c r="E30" s="66">
        <f>E29+2</f>
        <v>43607</v>
      </c>
      <c r="F30" s="66">
        <f>E30+5</f>
        <v>43612</v>
      </c>
      <c r="G30" s="17"/>
      <c r="H30" s="17">
        <f t="shared" si="6"/>
        <v>6</v>
      </c>
      <c r="I30" s="44"/>
      <c r="J30" s="44"/>
      <c r="K30" s="44"/>
      <c r="L30" s="44"/>
      <c r="M30" s="44"/>
      <c r="N30" s="44"/>
      <c r="O30" s="44"/>
      <c r="P30" s="44"/>
      <c r="Q30" s="44"/>
      <c r="R30" s="44"/>
      <c r="S30" s="44"/>
      <c r="T30" s="44"/>
      <c r="U30" s="45"/>
      <c r="V30" s="45"/>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78</v>
      </c>
      <c r="C31" s="73"/>
      <c r="D31" s="27"/>
      <c r="E31" s="66">
        <f>F30</f>
        <v>43612</v>
      </c>
      <c r="F31" s="66">
        <f>E31+3</f>
        <v>43615</v>
      </c>
      <c r="G31" s="17"/>
      <c r="H31" s="17">
        <f t="shared" si="6"/>
        <v>4</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77</v>
      </c>
      <c r="C32" s="73"/>
      <c r="D32" s="27"/>
      <c r="E32" s="66">
        <f>E31</f>
        <v>43612</v>
      </c>
      <c r="F32" s="66">
        <f>E32+2</f>
        <v>43614</v>
      </c>
      <c r="G32" s="17"/>
      <c r="H32" s="17">
        <f t="shared" si="6"/>
        <v>3</v>
      </c>
      <c r="I32" s="44"/>
      <c r="J32" s="44"/>
      <c r="K32" s="44"/>
      <c r="L32" s="44"/>
      <c r="M32" s="44"/>
      <c r="N32" s="44"/>
      <c r="O32" s="44"/>
      <c r="P32" s="44"/>
      <c r="Q32" s="44"/>
      <c r="R32" s="44"/>
      <c r="S32" s="44"/>
      <c r="T32" s="44"/>
      <c r="U32" s="44"/>
      <c r="V32" s="44"/>
      <c r="W32" s="44"/>
      <c r="X32" s="44"/>
      <c r="Y32" s="45"/>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79</v>
      </c>
      <c r="C33" s="73"/>
      <c r="D33" s="27"/>
      <c r="E33" s="66">
        <f>F32</f>
        <v>43614</v>
      </c>
      <c r="F33" s="66">
        <f>E33+4</f>
        <v>43618</v>
      </c>
      <c r="G33" s="17"/>
      <c r="H33" s="17"/>
      <c r="I33" s="44"/>
      <c r="J33" s="44"/>
      <c r="K33" s="44"/>
      <c r="L33" s="44"/>
      <c r="M33" s="44"/>
      <c r="N33" s="44"/>
      <c r="O33" s="44"/>
      <c r="P33" s="44"/>
      <c r="Q33" s="44"/>
      <c r="R33" s="44"/>
      <c r="S33" s="44"/>
      <c r="T33" s="44"/>
      <c r="U33" s="44"/>
      <c r="V33" s="44"/>
      <c r="W33" s="44"/>
      <c r="X33" s="44"/>
      <c r="Y33" s="45"/>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80</v>
      </c>
      <c r="C34" s="73"/>
      <c r="D34" s="27"/>
      <c r="E34" s="66">
        <f>E33</f>
        <v>43614</v>
      </c>
      <c r="F34" s="66">
        <f>F33</f>
        <v>43618</v>
      </c>
      <c r="G34" s="17"/>
      <c r="H34" s="17"/>
      <c r="I34" s="44"/>
      <c r="J34" s="44"/>
      <c r="K34" s="44"/>
      <c r="L34" s="44"/>
      <c r="M34" s="44"/>
      <c r="N34" s="44"/>
      <c r="O34" s="44"/>
      <c r="P34" s="44"/>
      <c r="Q34" s="44"/>
      <c r="R34" s="44"/>
      <c r="S34" s="44"/>
      <c r="T34" s="44"/>
      <c r="U34" s="44"/>
      <c r="V34" s="44"/>
      <c r="W34" s="44"/>
      <c r="X34" s="44"/>
      <c r="Y34" s="45"/>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81</v>
      </c>
      <c r="C35" s="73"/>
      <c r="D35" s="27"/>
      <c r="E35" s="66">
        <f>E32</f>
        <v>43612</v>
      </c>
      <c r="F35" s="66">
        <f>E35+3</f>
        <v>43615</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t="s">
        <v>32</v>
      </c>
      <c r="B36" s="28" t="s">
        <v>87</v>
      </c>
      <c r="C36" s="74"/>
      <c r="D36" s="29"/>
      <c r="E36" s="30"/>
      <c r="F36" s="31"/>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82</v>
      </c>
      <c r="C37" s="75"/>
      <c r="D37" s="32"/>
      <c r="E37" s="67">
        <f>F35</f>
        <v>43615</v>
      </c>
      <c r="F37" s="67">
        <f>E37+5</f>
        <v>43620</v>
      </c>
      <c r="G37" s="17"/>
      <c r="H37" s="17">
        <f t="shared" si="6"/>
        <v>6</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7" t="s">
        <v>83</v>
      </c>
      <c r="C38" s="75"/>
      <c r="D38" s="32"/>
      <c r="E38" s="67">
        <f>F37+1</f>
        <v>43621</v>
      </c>
      <c r="F38" s="67">
        <f>E38+4</f>
        <v>43625</v>
      </c>
      <c r="G38" s="17"/>
      <c r="H38" s="17">
        <f t="shared" si="6"/>
        <v>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7" t="s">
        <v>84</v>
      </c>
      <c r="C39" s="75"/>
      <c r="D39" s="32"/>
      <c r="E39" s="67">
        <f>E38+5</f>
        <v>43626</v>
      </c>
      <c r="F39" s="67">
        <f>E39+5</f>
        <v>43631</v>
      </c>
      <c r="G39" s="17"/>
      <c r="H39" s="17">
        <f t="shared" si="6"/>
        <v>6</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7" t="s">
        <v>85</v>
      </c>
      <c r="C40" s="75"/>
      <c r="D40" s="32"/>
      <c r="E40" s="67">
        <f>F39+1</f>
        <v>43632</v>
      </c>
      <c r="F40" s="67">
        <f>E40+4</f>
        <v>43636</v>
      </c>
      <c r="G40" s="17"/>
      <c r="H40" s="17">
        <f t="shared" si="6"/>
        <v>5</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7" t="s">
        <v>89</v>
      </c>
      <c r="C41" s="75"/>
      <c r="D41" s="32"/>
      <c r="E41" s="67">
        <f>E39</f>
        <v>43626</v>
      </c>
      <c r="F41" s="67">
        <f>E41+4</f>
        <v>43630</v>
      </c>
      <c r="G41" s="17"/>
      <c r="H41" s="17">
        <f t="shared" si="6"/>
        <v>5</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t="s">
        <v>32</v>
      </c>
      <c r="B42" s="33" t="s">
        <v>26</v>
      </c>
      <c r="C42" s="76"/>
      <c r="D42" s="34"/>
      <c r="E42" s="35"/>
      <c r="F42" s="36"/>
      <c r="G42" s="17"/>
      <c r="H42" s="17" t="str">
        <f t="shared"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c r="B43" s="79" t="s">
        <v>3</v>
      </c>
      <c r="C43" s="77"/>
      <c r="D43" s="37"/>
      <c r="E43" s="68" t="s">
        <v>31</v>
      </c>
      <c r="F43" s="68" t="s">
        <v>31</v>
      </c>
      <c r="G43" s="17"/>
      <c r="H43" s="17" t="e">
        <f t="shared" si="6"/>
        <v>#VALUE!</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79" t="s">
        <v>4</v>
      </c>
      <c r="C44" s="77"/>
      <c r="D44" s="37"/>
      <c r="E44" s="68" t="s">
        <v>31</v>
      </c>
      <c r="F44" s="68" t="s">
        <v>31</v>
      </c>
      <c r="G44" s="17"/>
      <c r="H44" s="17" t="e">
        <f t="shared" si="6"/>
        <v>#VALUE!</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c r="B45" s="79" t="s">
        <v>0</v>
      </c>
      <c r="C45" s="77"/>
      <c r="D45" s="37"/>
      <c r="E45" s="68" t="s">
        <v>31</v>
      </c>
      <c r="F45" s="68" t="s">
        <v>31</v>
      </c>
      <c r="G45" s="17"/>
      <c r="H45" s="17" t="e">
        <f t="shared" si="6"/>
        <v>#VALUE!</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8"/>
      <c r="B46" s="79" t="s">
        <v>1</v>
      </c>
      <c r="C46" s="77"/>
      <c r="D46" s="37"/>
      <c r="E46" s="68" t="s">
        <v>31</v>
      </c>
      <c r="F46" s="68" t="s">
        <v>31</v>
      </c>
      <c r="G46" s="17"/>
      <c r="H46" s="17" t="e">
        <f t="shared" si="6"/>
        <v>#VALUE!</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
      <c r="A47" s="58"/>
      <c r="B47" s="79" t="s">
        <v>2</v>
      </c>
      <c r="C47" s="77"/>
      <c r="D47" s="37"/>
      <c r="E47" s="68" t="s">
        <v>31</v>
      </c>
      <c r="F47" s="68" t="s">
        <v>31</v>
      </c>
      <c r="G47" s="17"/>
      <c r="H47" s="17" t="e">
        <f t="shared" si="6"/>
        <v>#VALUE!</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
      <c r="A48" s="58" t="s">
        <v>34</v>
      </c>
      <c r="B48" s="80"/>
      <c r="C48" s="78"/>
      <c r="D48" s="16"/>
      <c r="E48" s="69"/>
      <c r="F48" s="69"/>
      <c r="G48" s="17"/>
      <c r="H48" s="17" t="str">
        <f t="shared" si="6"/>
        <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
      <c r="A49" s="59" t="s">
        <v>33</v>
      </c>
      <c r="B49" s="38" t="s">
        <v>5</v>
      </c>
      <c r="C49" s="39"/>
      <c r="D49" s="40"/>
      <c r="E49" s="41"/>
      <c r="F49" s="42"/>
      <c r="G49" s="43"/>
      <c r="H49" s="43" t="str">
        <f t="shared" si="6"/>
        <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row>
    <row r="50" spans="1:64" ht="30" customHeight="1" x14ac:dyDescent="0.25">
      <c r="G50" s="6"/>
    </row>
    <row r="51" spans="1:64" ht="30" customHeight="1" x14ac:dyDescent="0.25">
      <c r="C51" s="14"/>
      <c r="F51" s="60"/>
    </row>
    <row r="52" spans="1:64" ht="30" customHeight="1" x14ac:dyDescent="0.25">
      <c r="C5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3">
      <formula>AND(TODAY()&gt;=I$5,TODAY()&lt;J$5)</formula>
    </cfRule>
  </conditionalFormatting>
  <conditionalFormatting sqref="I7:BL4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32 F38:F39 E3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29</v>
      </c>
    </row>
    <row r="7" spans="1:2" s="48" customFormat="1" ht="204.95" customHeight="1" x14ac:dyDescent="0.25">
      <c r="A7" s="57" t="s">
        <v>28</v>
      </c>
    </row>
    <row r="8" spans="1:2" s="51" customFormat="1" ht="26.25" x14ac:dyDescent="0.4">
      <c r="A8" s="52" t="s">
        <v>18</v>
      </c>
    </row>
    <row r="9" spans="1:2" ht="60" x14ac:dyDescent="0.2">
      <c r="A9" s="53" t="s">
        <v>27</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CF35-F31E-4918-8904-B18DF430CA8D}">
  <dimension ref="A1:T53"/>
  <sheetViews>
    <sheetView tabSelected="1" workbookViewId="0">
      <selection activeCell="B20" sqref="B20"/>
    </sheetView>
  </sheetViews>
  <sheetFormatPr defaultRowHeight="15" x14ac:dyDescent="0.25"/>
  <cols>
    <col min="1" max="1" width="54.7109375" customWidth="1"/>
    <col min="2" max="2" width="15.7109375" customWidth="1"/>
    <col min="4" max="5" width="0" hidden="1" customWidth="1"/>
    <col min="9" max="9" width="9" customWidth="1"/>
  </cols>
  <sheetData>
    <row r="1" spans="1:20" ht="26.25" x14ac:dyDescent="0.4">
      <c r="A1" s="101" t="s">
        <v>106</v>
      </c>
      <c r="B1" s="1"/>
      <c r="C1" s="2"/>
      <c r="D1" s="4"/>
      <c r="E1" s="47"/>
    </row>
    <row r="2" spans="1:20" ht="18.75" x14ac:dyDescent="0.3">
      <c r="A2" s="64" t="s">
        <v>45</v>
      </c>
      <c r="D2" s="5"/>
    </row>
    <row r="3" spans="1:20" x14ac:dyDescent="0.25">
      <c r="A3" s="83" t="s">
        <v>107</v>
      </c>
      <c r="B3" s="102"/>
      <c r="C3" s="102"/>
      <c r="D3" s="97">
        <v>43570</v>
      </c>
      <c r="E3" s="97"/>
      <c r="G3" s="98"/>
      <c r="H3" s="98"/>
      <c r="I3" s="103" t="s">
        <v>108</v>
      </c>
      <c r="J3" s="104" t="s">
        <v>109</v>
      </c>
      <c r="K3" s="98"/>
      <c r="L3" s="98"/>
      <c r="M3" s="98"/>
      <c r="N3" s="98"/>
      <c r="O3" s="98"/>
      <c r="P3" s="98"/>
      <c r="Q3" s="98"/>
      <c r="R3" s="98"/>
      <c r="S3" s="98"/>
      <c r="T3" s="98"/>
    </row>
    <row r="4" spans="1:20" x14ac:dyDescent="0.25">
      <c r="A4" s="83" t="s">
        <v>110</v>
      </c>
      <c r="B4" s="102"/>
      <c r="C4" s="102"/>
      <c r="D4" s="7">
        <v>1</v>
      </c>
      <c r="I4" s="103"/>
      <c r="J4" s="104"/>
    </row>
    <row r="5" spans="1:20" x14ac:dyDescent="0.25">
      <c r="A5" s="90"/>
      <c r="B5" s="90"/>
      <c r="C5" s="90"/>
      <c r="D5" s="90"/>
      <c r="E5" s="90"/>
      <c r="F5" s="99">
        <v>43570</v>
      </c>
      <c r="G5" s="99">
        <v>43577</v>
      </c>
      <c r="H5" s="99">
        <v>43584</v>
      </c>
      <c r="I5" s="99">
        <v>43591</v>
      </c>
      <c r="J5" s="99">
        <v>43598</v>
      </c>
      <c r="K5" s="99">
        <v>43605</v>
      </c>
      <c r="L5" s="99">
        <v>43612</v>
      </c>
      <c r="M5" s="99">
        <v>43619</v>
      </c>
      <c r="N5" s="99">
        <v>43626</v>
      </c>
      <c r="O5" s="99">
        <v>43633</v>
      </c>
      <c r="P5" s="99">
        <v>43640</v>
      </c>
      <c r="Q5" s="99">
        <v>43647</v>
      </c>
      <c r="R5" s="99">
        <v>43654</v>
      </c>
      <c r="S5" s="99">
        <v>43661</v>
      </c>
      <c r="T5" s="99">
        <v>43668</v>
      </c>
    </row>
    <row r="6" spans="1:20" x14ac:dyDescent="0.25">
      <c r="A6" s="8" t="s">
        <v>14</v>
      </c>
      <c r="B6" s="9" t="s">
        <v>111</v>
      </c>
      <c r="C6" s="9" t="s">
        <v>7</v>
      </c>
      <c r="D6" s="9" t="s">
        <v>10</v>
      </c>
      <c r="E6" s="9" t="s">
        <v>11</v>
      </c>
      <c r="F6" s="100" t="s">
        <v>91</v>
      </c>
      <c r="G6" s="100" t="s">
        <v>92</v>
      </c>
      <c r="H6" s="100" t="s">
        <v>93</v>
      </c>
      <c r="I6" s="100" t="s">
        <v>94</v>
      </c>
      <c r="J6" s="100" t="s">
        <v>95</v>
      </c>
      <c r="K6" s="100" t="s">
        <v>96</v>
      </c>
      <c r="L6" s="100" t="s">
        <v>97</v>
      </c>
      <c r="M6" s="100" t="s">
        <v>98</v>
      </c>
      <c r="N6" s="100" t="s">
        <v>99</v>
      </c>
      <c r="O6" s="100" t="s">
        <v>100</v>
      </c>
      <c r="P6" s="100" t="s">
        <v>101</v>
      </c>
      <c r="Q6" s="100" t="s">
        <v>102</v>
      </c>
      <c r="R6" s="100" t="s">
        <v>103</v>
      </c>
      <c r="S6" s="100" t="s">
        <v>104</v>
      </c>
      <c r="T6" s="100" t="s">
        <v>105</v>
      </c>
    </row>
    <row r="7" spans="1:20" ht="15.75" thickBot="1" x14ac:dyDescent="0.3">
      <c r="B7" s="105" t="s">
        <v>112</v>
      </c>
    </row>
    <row r="8" spans="1:20" ht="15.75" thickBot="1" x14ac:dyDescent="0.3">
      <c r="A8" s="106" t="s">
        <v>113</v>
      </c>
      <c r="B8" s="107"/>
      <c r="C8" s="108"/>
      <c r="D8" s="109"/>
      <c r="E8" s="110"/>
      <c r="F8" s="108"/>
      <c r="G8" s="108"/>
      <c r="H8" s="108"/>
      <c r="I8" s="108"/>
      <c r="J8" s="108"/>
      <c r="K8" s="19"/>
      <c r="L8" s="19"/>
      <c r="M8" s="19"/>
      <c r="N8" s="19"/>
      <c r="O8" s="19"/>
      <c r="P8" s="19"/>
      <c r="Q8" s="19"/>
      <c r="R8" s="19"/>
      <c r="S8" s="19"/>
      <c r="T8" s="19"/>
    </row>
    <row r="9" spans="1:20" x14ac:dyDescent="0.25">
      <c r="A9" s="111" t="s">
        <v>46</v>
      </c>
      <c r="B9" s="112" t="s">
        <v>55</v>
      </c>
      <c r="C9" s="113">
        <v>0.5</v>
      </c>
      <c r="D9" s="114">
        <f>Project_Start</f>
        <v>43570</v>
      </c>
      <c r="E9" s="114">
        <f>D9+12</f>
        <v>43582</v>
      </c>
      <c r="F9" s="115"/>
      <c r="G9" s="115"/>
      <c r="H9" s="115"/>
      <c r="I9" s="116"/>
      <c r="J9" s="117"/>
    </row>
    <row r="10" spans="1:20" x14ac:dyDescent="0.25">
      <c r="A10" s="111" t="s">
        <v>54</v>
      </c>
      <c r="B10" s="118" t="s">
        <v>52</v>
      </c>
      <c r="C10" s="113">
        <v>0.01</v>
      </c>
      <c r="D10" s="114">
        <v>43581</v>
      </c>
      <c r="E10" s="114">
        <f>D10+7</f>
        <v>43588</v>
      </c>
      <c r="F10" s="116"/>
      <c r="G10" s="119"/>
      <c r="H10" s="119"/>
      <c r="I10" s="116"/>
      <c r="J10" s="117"/>
    </row>
    <row r="11" spans="1:20" x14ac:dyDescent="0.25">
      <c r="A11" s="111" t="s">
        <v>49</v>
      </c>
      <c r="B11" s="118" t="s">
        <v>52</v>
      </c>
      <c r="C11" s="113">
        <v>0.5</v>
      </c>
      <c r="D11" s="114">
        <v>43581</v>
      </c>
      <c r="E11" s="114">
        <f>D11+7</f>
        <v>43588</v>
      </c>
      <c r="F11" s="119"/>
      <c r="G11" s="116"/>
      <c r="H11" s="116"/>
      <c r="I11" s="116"/>
      <c r="J11" s="117"/>
    </row>
    <row r="12" spans="1:20" x14ac:dyDescent="0.25">
      <c r="A12" s="111" t="s">
        <v>59</v>
      </c>
      <c r="B12" s="120" t="s">
        <v>117</v>
      </c>
      <c r="C12" s="113"/>
      <c r="D12" s="114">
        <v>43599</v>
      </c>
      <c r="E12" s="114">
        <f>D12+4</f>
        <v>43603</v>
      </c>
      <c r="F12" s="116"/>
      <c r="G12" s="116"/>
      <c r="H12" s="116"/>
      <c r="I12" s="116"/>
      <c r="J12" s="121" t="s">
        <v>114</v>
      </c>
    </row>
    <row r="13" spans="1:20" x14ac:dyDescent="0.25">
      <c r="A13" s="111" t="s">
        <v>62</v>
      </c>
      <c r="B13" s="122" t="s">
        <v>53</v>
      </c>
      <c r="C13" s="113">
        <v>1</v>
      </c>
      <c r="D13" s="114">
        <f>D9</f>
        <v>43570</v>
      </c>
      <c r="E13" s="114">
        <f>D13+12</f>
        <v>43582</v>
      </c>
      <c r="F13" s="123"/>
      <c r="G13" s="123"/>
      <c r="H13" s="123"/>
      <c r="I13" s="116"/>
      <c r="J13" s="117"/>
    </row>
    <row r="14" spans="1:20" x14ac:dyDescent="0.25">
      <c r="A14" s="111" t="s">
        <v>50</v>
      </c>
      <c r="B14" s="122" t="s">
        <v>53</v>
      </c>
      <c r="C14" s="113">
        <v>1</v>
      </c>
      <c r="D14" s="114">
        <v>43570</v>
      </c>
      <c r="E14" s="114">
        <f>D14+12</f>
        <v>43582</v>
      </c>
      <c r="F14" s="116"/>
      <c r="G14" s="123"/>
      <c r="H14" s="123"/>
      <c r="I14" s="123"/>
      <c r="J14" s="117"/>
    </row>
    <row r="15" spans="1:20" x14ac:dyDescent="0.25">
      <c r="A15" s="111" t="s">
        <v>51</v>
      </c>
      <c r="B15" s="118" t="s">
        <v>52</v>
      </c>
      <c r="C15" s="113">
        <v>1</v>
      </c>
      <c r="D15" s="114">
        <v>43570</v>
      </c>
      <c r="E15" s="114">
        <f>D15+12</f>
        <v>43582</v>
      </c>
      <c r="F15" s="119"/>
      <c r="G15" s="116"/>
      <c r="H15" s="116"/>
      <c r="I15" s="116"/>
      <c r="J15" s="117"/>
    </row>
    <row r="16" spans="1:20" x14ac:dyDescent="0.25">
      <c r="A16" s="111" t="s">
        <v>56</v>
      </c>
      <c r="B16" s="122" t="s">
        <v>115</v>
      </c>
      <c r="C16" s="113">
        <v>0.1</v>
      </c>
      <c r="D16" s="114">
        <f>D13</f>
        <v>43570</v>
      </c>
      <c r="E16" s="114">
        <f>D16+32</f>
        <v>43602</v>
      </c>
      <c r="F16" s="123"/>
      <c r="G16" s="123"/>
      <c r="H16" s="123"/>
      <c r="I16" s="123"/>
      <c r="J16" s="124" t="s">
        <v>114</v>
      </c>
    </row>
    <row r="17" spans="1:20" x14ac:dyDescent="0.25">
      <c r="A17" s="111" t="s">
        <v>63</v>
      </c>
      <c r="B17" s="125" t="s">
        <v>116</v>
      </c>
      <c r="C17" s="113">
        <v>0</v>
      </c>
      <c r="D17" s="114">
        <f>E15</f>
        <v>43582</v>
      </c>
      <c r="E17" s="114">
        <f>D17+12</f>
        <v>43594</v>
      </c>
      <c r="F17" s="116"/>
      <c r="G17" s="119"/>
      <c r="H17" s="119"/>
      <c r="I17" s="116"/>
      <c r="J17" s="117"/>
    </row>
    <row r="18" spans="1:20" x14ac:dyDescent="0.25">
      <c r="A18" s="111" t="s">
        <v>65</v>
      </c>
      <c r="B18" s="126" t="s">
        <v>64</v>
      </c>
      <c r="C18" s="113">
        <v>0.5</v>
      </c>
      <c r="D18" s="114"/>
      <c r="E18" s="114"/>
      <c r="F18" s="127"/>
      <c r="G18" s="127"/>
      <c r="H18" s="127"/>
      <c r="I18" s="116"/>
      <c r="J18" s="117"/>
    </row>
    <row r="19" spans="1:20" x14ac:dyDescent="0.25">
      <c r="A19" s="111" t="s">
        <v>66</v>
      </c>
      <c r="B19" s="126" t="s">
        <v>64</v>
      </c>
      <c r="C19" s="113"/>
      <c r="D19" s="114"/>
      <c r="E19" s="114"/>
      <c r="F19" s="116"/>
      <c r="G19" s="116"/>
      <c r="H19" s="127"/>
      <c r="I19" s="127"/>
      <c r="J19" s="117"/>
    </row>
    <row r="20" spans="1:20" x14ac:dyDescent="0.25">
      <c r="A20" s="111" t="s">
        <v>67</v>
      </c>
      <c r="B20" s="131" t="s">
        <v>117</v>
      </c>
      <c r="C20" s="113">
        <v>0.7</v>
      </c>
      <c r="D20" s="114">
        <f>D14</f>
        <v>43570</v>
      </c>
      <c r="E20" s="114">
        <f>D20+26</f>
        <v>43596</v>
      </c>
      <c r="F20" s="128"/>
      <c r="G20" s="128"/>
      <c r="H20" s="128"/>
      <c r="I20" s="128"/>
      <c r="J20" s="121" t="s">
        <v>114</v>
      </c>
    </row>
    <row r="21" spans="1:20" x14ac:dyDescent="0.25">
      <c r="A21" s="111" t="s">
        <v>69</v>
      </c>
      <c r="B21" s="129" t="s">
        <v>70</v>
      </c>
      <c r="C21" s="113">
        <v>1</v>
      </c>
      <c r="D21" s="114">
        <f>D20</f>
        <v>43570</v>
      </c>
      <c r="E21" s="114">
        <f>D21+12</f>
        <v>43582</v>
      </c>
      <c r="F21" s="130"/>
      <c r="G21" s="130"/>
      <c r="H21" s="116"/>
      <c r="I21" s="116"/>
      <c r="J21" s="117"/>
    </row>
    <row r="22" spans="1:20" x14ac:dyDescent="0.25">
      <c r="A22" s="111" t="s">
        <v>71</v>
      </c>
      <c r="B22" s="131" t="s">
        <v>117</v>
      </c>
      <c r="C22" s="113">
        <v>1</v>
      </c>
      <c r="D22" s="114"/>
      <c r="E22" s="114"/>
      <c r="F22" s="128"/>
      <c r="G22" s="116"/>
      <c r="H22" s="116"/>
      <c r="I22" s="116"/>
      <c r="J22" s="117"/>
    </row>
    <row r="23" spans="1:20" x14ac:dyDescent="0.25">
      <c r="A23" s="111" t="s">
        <v>72</v>
      </c>
      <c r="B23" s="140" t="s">
        <v>73</v>
      </c>
      <c r="C23" s="113">
        <v>0.5</v>
      </c>
      <c r="D23" s="114">
        <f>D21</f>
        <v>43570</v>
      </c>
      <c r="E23" s="114">
        <f>D23+12</f>
        <v>43582</v>
      </c>
      <c r="F23" s="140"/>
      <c r="G23" s="140"/>
      <c r="H23" s="140"/>
      <c r="I23" s="116"/>
      <c r="J23" s="117"/>
    </row>
    <row r="24" spans="1:20" x14ac:dyDescent="0.25">
      <c r="A24" s="111" t="s">
        <v>74</v>
      </c>
      <c r="B24" s="131" t="s">
        <v>117</v>
      </c>
      <c r="C24" s="113">
        <v>0</v>
      </c>
      <c r="D24" s="114">
        <v>43597</v>
      </c>
      <c r="E24" s="114">
        <f>D24+4</f>
        <v>43601</v>
      </c>
      <c r="F24" s="116"/>
      <c r="G24" s="116"/>
      <c r="H24" s="116"/>
      <c r="I24" s="128"/>
      <c r="J24" s="121" t="s">
        <v>114</v>
      </c>
    </row>
    <row r="25" spans="1:20" x14ac:dyDescent="0.25">
      <c r="A25" s="111" t="s">
        <v>118</v>
      </c>
      <c r="B25" s="129" t="s">
        <v>119</v>
      </c>
      <c r="C25" s="113">
        <v>1</v>
      </c>
      <c r="D25" s="114">
        <v>43590</v>
      </c>
      <c r="E25" s="114">
        <f>D25</f>
        <v>43590</v>
      </c>
      <c r="F25" s="129"/>
      <c r="G25" s="129"/>
      <c r="H25" s="132" t="s">
        <v>114</v>
      </c>
      <c r="I25" s="116"/>
      <c r="J25" s="117"/>
    </row>
    <row r="26" spans="1:20" x14ac:dyDescent="0.25">
      <c r="A26" s="133" t="s">
        <v>75</v>
      </c>
      <c r="B26" s="129" t="s">
        <v>119</v>
      </c>
      <c r="C26" s="113"/>
      <c r="D26" s="114">
        <v>43604</v>
      </c>
      <c r="E26" s="114">
        <f>D26</f>
        <v>43604</v>
      </c>
      <c r="F26" s="116"/>
      <c r="G26" s="116"/>
      <c r="H26" s="116"/>
      <c r="I26" s="129"/>
      <c r="J26" s="132" t="s">
        <v>114</v>
      </c>
    </row>
    <row r="27" spans="1:20" x14ac:dyDescent="0.25">
      <c r="A27" s="133" t="s">
        <v>58</v>
      </c>
      <c r="B27" s="131" t="s">
        <v>117</v>
      </c>
      <c r="C27" s="113"/>
      <c r="D27" s="114">
        <v>43604</v>
      </c>
      <c r="E27" s="114">
        <f>D27</f>
        <v>43604</v>
      </c>
      <c r="F27" s="116"/>
      <c r="G27" s="116"/>
      <c r="H27" s="116"/>
      <c r="I27" s="128"/>
      <c r="J27" s="121" t="s">
        <v>114</v>
      </c>
    </row>
    <row r="28" spans="1:20" ht="15.75" thickBot="1" x14ac:dyDescent="0.3">
      <c r="A28" s="134" t="s">
        <v>120</v>
      </c>
      <c r="B28" s="135"/>
      <c r="C28" s="136"/>
      <c r="D28" s="137"/>
      <c r="E28" s="138"/>
      <c r="F28" s="136"/>
      <c r="G28" s="136"/>
      <c r="H28" s="136"/>
      <c r="I28" s="136"/>
      <c r="J28" s="136"/>
      <c r="K28" s="136"/>
      <c r="L28" s="136"/>
      <c r="M28" s="136"/>
      <c r="N28" s="136"/>
      <c r="O28" s="136"/>
      <c r="P28" s="136"/>
      <c r="Q28" s="136"/>
      <c r="R28" s="136"/>
      <c r="S28" s="136"/>
      <c r="T28" s="136"/>
    </row>
    <row r="29" spans="1:20" ht="15.75" thickBot="1" x14ac:dyDescent="0.3">
      <c r="A29" s="86" t="s">
        <v>76</v>
      </c>
      <c r="B29" s="73" t="s">
        <v>53</v>
      </c>
      <c r="C29" s="27">
        <v>0</v>
      </c>
      <c r="D29" s="66">
        <f>D27+1</f>
        <v>43605</v>
      </c>
      <c r="E29" s="66">
        <f>D29+4</f>
        <v>43609</v>
      </c>
      <c r="F29" s="116"/>
      <c r="G29" s="116"/>
      <c r="H29" s="116"/>
      <c r="I29" s="116"/>
      <c r="J29" s="117"/>
      <c r="K29" s="116"/>
      <c r="L29" s="116"/>
      <c r="M29" s="116"/>
      <c r="N29" s="116"/>
      <c r="O29" s="116"/>
      <c r="P29" s="116"/>
      <c r="Q29" s="116"/>
      <c r="R29" s="116"/>
      <c r="S29" s="116"/>
      <c r="T29" s="116"/>
    </row>
    <row r="30" spans="1:20" ht="15.75" thickBot="1" x14ac:dyDescent="0.3">
      <c r="A30" s="86" t="s">
        <v>78</v>
      </c>
      <c r="B30" s="73" t="s">
        <v>53</v>
      </c>
      <c r="C30" s="27">
        <v>0</v>
      </c>
      <c r="D30" s="66">
        <f>D29+2</f>
        <v>43607</v>
      </c>
      <c r="E30" s="66">
        <f>D30+5</f>
        <v>43612</v>
      </c>
      <c r="F30" s="116"/>
      <c r="G30" s="116"/>
      <c r="H30" s="116"/>
      <c r="I30" s="116"/>
      <c r="J30" s="117"/>
      <c r="K30" s="116"/>
      <c r="L30" s="116"/>
      <c r="M30" s="116"/>
      <c r="N30" s="116"/>
      <c r="O30" s="116"/>
      <c r="P30" s="116"/>
      <c r="Q30" s="116"/>
      <c r="R30" s="116"/>
      <c r="S30" s="116"/>
      <c r="T30" s="116"/>
    </row>
    <row r="31" spans="1:20" ht="15.75" thickBot="1" x14ac:dyDescent="0.3">
      <c r="A31" s="86" t="s">
        <v>121</v>
      </c>
      <c r="B31" s="73" t="s">
        <v>53</v>
      </c>
      <c r="C31" s="27"/>
      <c r="D31" s="66">
        <f>E30</f>
        <v>43612</v>
      </c>
      <c r="E31" s="66">
        <f>D31+3</f>
        <v>43615</v>
      </c>
      <c r="F31" s="116"/>
      <c r="G31" s="116"/>
      <c r="H31" s="116"/>
      <c r="I31" s="116"/>
      <c r="J31" s="117"/>
      <c r="K31" s="116"/>
      <c r="L31" s="116"/>
      <c r="M31" s="116"/>
      <c r="N31" s="116"/>
      <c r="O31" s="116"/>
      <c r="P31" s="116"/>
      <c r="Q31" s="116"/>
      <c r="R31" s="116"/>
      <c r="S31" s="116"/>
      <c r="T31" s="116"/>
    </row>
    <row r="32" spans="1:20" ht="15.75" thickBot="1" x14ac:dyDescent="0.3">
      <c r="A32" s="86" t="s">
        <v>122</v>
      </c>
      <c r="B32" s="73" t="s">
        <v>57</v>
      </c>
      <c r="C32" s="27"/>
      <c r="D32" s="66"/>
      <c r="E32" s="66"/>
      <c r="F32" s="116"/>
      <c r="G32" s="116"/>
      <c r="H32" s="116"/>
      <c r="I32" s="116"/>
      <c r="J32" s="117"/>
      <c r="K32" s="116"/>
      <c r="L32" s="116"/>
      <c r="M32" s="116"/>
      <c r="N32" s="116"/>
      <c r="O32" s="116"/>
      <c r="P32" s="116"/>
      <c r="Q32" s="116"/>
      <c r="R32" s="116"/>
      <c r="S32" s="116"/>
      <c r="T32" s="116"/>
    </row>
    <row r="33" spans="1:20" ht="15.75" thickBot="1" x14ac:dyDescent="0.3">
      <c r="A33" s="86" t="s">
        <v>123</v>
      </c>
      <c r="B33" s="73" t="s">
        <v>53</v>
      </c>
      <c r="C33" s="27"/>
      <c r="D33" s="66">
        <f>D31</f>
        <v>43612</v>
      </c>
      <c r="E33" s="66">
        <f>D33+2</f>
        <v>43614</v>
      </c>
      <c r="F33" s="116"/>
      <c r="G33" s="116"/>
      <c r="H33" s="116"/>
      <c r="I33" s="116"/>
      <c r="J33" s="117"/>
      <c r="K33" s="116"/>
      <c r="L33" s="116"/>
      <c r="M33" s="116"/>
      <c r="N33" s="116"/>
      <c r="O33" s="116"/>
      <c r="P33" s="116"/>
      <c r="Q33" s="116"/>
      <c r="R33" s="116"/>
      <c r="S33" s="116"/>
      <c r="T33" s="116"/>
    </row>
    <row r="34" spans="1:20" ht="15.75" thickBot="1" x14ac:dyDescent="0.3">
      <c r="A34" s="86" t="s">
        <v>124</v>
      </c>
      <c r="B34" s="73" t="s">
        <v>57</v>
      </c>
      <c r="C34" s="27"/>
      <c r="D34" s="66">
        <f>E33</f>
        <v>43614</v>
      </c>
      <c r="E34" s="66">
        <f>D34+4</f>
        <v>43618</v>
      </c>
      <c r="F34" s="116"/>
      <c r="G34" s="116"/>
      <c r="H34" s="116"/>
      <c r="I34" s="116"/>
      <c r="J34" s="117"/>
      <c r="K34" s="116"/>
      <c r="L34" s="116"/>
      <c r="M34" s="116"/>
      <c r="N34" s="116"/>
      <c r="O34" s="116"/>
      <c r="P34" s="116"/>
      <c r="Q34" s="116"/>
      <c r="R34" s="116"/>
      <c r="S34" s="116"/>
      <c r="T34" s="116"/>
    </row>
    <row r="35" spans="1:20" ht="15.75" thickBot="1" x14ac:dyDescent="0.3">
      <c r="A35" s="86" t="s">
        <v>125</v>
      </c>
      <c r="B35" s="73" t="s">
        <v>73</v>
      </c>
      <c r="C35" s="27"/>
      <c r="D35" s="66"/>
      <c r="E35" s="66"/>
      <c r="F35" s="116"/>
      <c r="G35" s="116"/>
      <c r="H35" s="116"/>
      <c r="I35" s="116"/>
      <c r="J35" s="117"/>
      <c r="K35" s="116"/>
      <c r="L35" s="116"/>
      <c r="M35" s="116"/>
      <c r="N35" s="116"/>
      <c r="O35" s="116"/>
      <c r="P35" s="116"/>
      <c r="Q35" s="116"/>
      <c r="R35" s="116"/>
      <c r="S35" s="116"/>
      <c r="T35" s="116"/>
    </row>
    <row r="36" spans="1:20" ht="15.75" thickBot="1" x14ac:dyDescent="0.3">
      <c r="A36" s="86" t="s">
        <v>80</v>
      </c>
      <c r="B36" s="73" t="s">
        <v>64</v>
      </c>
      <c r="C36" s="27"/>
      <c r="D36" s="66">
        <f>D34</f>
        <v>43614</v>
      </c>
      <c r="E36" s="66">
        <f>E34</f>
        <v>43618</v>
      </c>
      <c r="F36" s="116"/>
      <c r="G36" s="116"/>
      <c r="H36" s="116"/>
      <c r="I36" s="116"/>
      <c r="J36" s="117"/>
      <c r="K36" s="116"/>
      <c r="L36" s="116"/>
      <c r="M36" s="116"/>
      <c r="N36" s="116"/>
      <c r="O36" s="116"/>
      <c r="P36" s="116"/>
      <c r="Q36" s="116"/>
      <c r="R36" s="116"/>
      <c r="S36" s="116"/>
      <c r="T36" s="116"/>
    </row>
    <row r="37" spans="1:20" ht="15.75" thickBot="1" x14ac:dyDescent="0.3">
      <c r="A37" s="86" t="s">
        <v>126</v>
      </c>
      <c r="B37" s="73" t="s">
        <v>52</v>
      </c>
      <c r="C37" s="27"/>
      <c r="D37" s="66"/>
      <c r="E37" s="66"/>
      <c r="F37" s="116"/>
      <c r="G37" s="116"/>
      <c r="H37" s="116"/>
      <c r="I37" s="116"/>
      <c r="J37" s="117"/>
      <c r="K37" s="116"/>
      <c r="L37" s="116"/>
      <c r="M37" s="116"/>
      <c r="N37" s="116"/>
      <c r="O37" s="116"/>
      <c r="P37" s="116"/>
      <c r="Q37" s="116"/>
      <c r="R37" s="116"/>
      <c r="S37" s="116"/>
      <c r="T37" s="116"/>
    </row>
    <row r="38" spans="1:20" ht="15.75" thickBot="1" x14ac:dyDescent="0.3">
      <c r="A38" s="86" t="s">
        <v>81</v>
      </c>
      <c r="B38" s="73" t="s">
        <v>73</v>
      </c>
      <c r="C38" s="27"/>
      <c r="D38" s="66">
        <f>D33</f>
        <v>43612</v>
      </c>
      <c r="E38" s="66">
        <f>D38+3</f>
        <v>43615</v>
      </c>
      <c r="F38" s="116"/>
      <c r="G38" s="116"/>
      <c r="H38" s="116"/>
      <c r="I38" s="116"/>
      <c r="J38" s="117"/>
      <c r="K38" s="116"/>
      <c r="L38" s="116"/>
      <c r="M38" s="116"/>
      <c r="N38" s="116"/>
      <c r="O38" s="116"/>
      <c r="P38" s="116"/>
      <c r="Q38" s="116"/>
      <c r="R38" s="116"/>
      <c r="S38" s="116"/>
      <c r="T38" s="116"/>
    </row>
    <row r="39" spans="1:20" ht="15.75" thickBot="1" x14ac:dyDescent="0.3">
      <c r="A39" s="28" t="s">
        <v>127</v>
      </c>
      <c r="B39" s="74"/>
      <c r="C39" s="29"/>
      <c r="D39" s="30"/>
      <c r="E39" s="31"/>
      <c r="F39" s="29"/>
      <c r="G39" s="29"/>
      <c r="H39" s="29"/>
      <c r="I39" s="29"/>
      <c r="J39" s="29"/>
      <c r="K39" s="29"/>
      <c r="L39" s="29"/>
      <c r="M39" s="29"/>
      <c r="N39" s="29"/>
      <c r="O39" s="29"/>
      <c r="P39" s="29"/>
      <c r="Q39" s="29"/>
      <c r="R39" s="29"/>
      <c r="S39" s="29"/>
      <c r="T39" s="29"/>
    </row>
    <row r="40" spans="1:20" ht="15.75" thickBot="1" x14ac:dyDescent="0.3">
      <c r="A40" s="87" t="s">
        <v>82</v>
      </c>
      <c r="B40" s="75" t="s">
        <v>128</v>
      </c>
      <c r="C40" s="32"/>
      <c r="D40" s="67">
        <f>E38</f>
        <v>43615</v>
      </c>
      <c r="E40" s="67">
        <f>D40+5</f>
        <v>43620</v>
      </c>
      <c r="F40" s="116"/>
      <c r="G40" s="116"/>
      <c r="H40" s="116"/>
      <c r="I40" s="116"/>
      <c r="J40" s="117"/>
      <c r="K40" s="116"/>
      <c r="L40" s="116"/>
      <c r="M40" s="116"/>
      <c r="N40" s="116"/>
      <c r="O40" s="116"/>
      <c r="P40" s="116"/>
      <c r="Q40" s="116"/>
      <c r="R40" s="116"/>
      <c r="S40" s="116"/>
      <c r="T40" s="116"/>
    </row>
    <row r="41" spans="1:20" ht="15.75" thickBot="1" x14ac:dyDescent="0.3">
      <c r="A41" s="87" t="s">
        <v>88</v>
      </c>
      <c r="B41" s="75" t="s">
        <v>128</v>
      </c>
      <c r="C41" s="32"/>
      <c r="D41" s="67"/>
      <c r="E41" s="67"/>
      <c r="F41" s="116"/>
      <c r="G41" s="116"/>
      <c r="H41" s="116"/>
      <c r="I41" s="116"/>
      <c r="J41" s="117"/>
      <c r="K41" s="116"/>
      <c r="L41" s="116"/>
      <c r="M41" s="116"/>
      <c r="N41" s="116"/>
      <c r="O41" s="116"/>
      <c r="P41" s="116"/>
      <c r="Q41" s="116"/>
      <c r="R41" s="116"/>
      <c r="S41" s="116"/>
      <c r="T41" s="116"/>
    </row>
    <row r="42" spans="1:20" ht="15.75" thickBot="1" x14ac:dyDescent="0.3">
      <c r="A42" s="87" t="s">
        <v>129</v>
      </c>
      <c r="B42" s="75" t="s">
        <v>130</v>
      </c>
      <c r="C42" s="32"/>
      <c r="D42" s="67">
        <f>E40+1</f>
        <v>43621</v>
      </c>
      <c r="E42" s="67">
        <f>D42+4</f>
        <v>43625</v>
      </c>
      <c r="F42" s="116"/>
      <c r="G42" s="116"/>
      <c r="H42" s="116"/>
      <c r="I42" s="116"/>
      <c r="J42" s="117"/>
      <c r="K42" s="116"/>
      <c r="L42" s="116"/>
      <c r="M42" s="116"/>
      <c r="N42" s="116"/>
      <c r="O42" s="116"/>
      <c r="P42" s="116"/>
      <c r="Q42" s="116"/>
      <c r="R42" s="116"/>
      <c r="S42" s="116"/>
      <c r="T42" s="116"/>
    </row>
    <row r="43" spans="1:20" ht="15.75" thickBot="1" x14ac:dyDescent="0.3">
      <c r="A43" s="87" t="s">
        <v>131</v>
      </c>
      <c r="B43" s="75" t="s">
        <v>130</v>
      </c>
      <c r="C43" s="32"/>
      <c r="D43" s="67"/>
      <c r="E43" s="67"/>
      <c r="F43" s="116"/>
      <c r="G43" s="116"/>
      <c r="H43" s="116"/>
      <c r="I43" s="116"/>
      <c r="J43" s="117"/>
      <c r="K43" s="116"/>
      <c r="L43" s="116"/>
      <c r="M43" s="116"/>
      <c r="N43" s="116"/>
      <c r="O43" s="116"/>
      <c r="P43" s="116"/>
      <c r="Q43" s="116"/>
      <c r="R43" s="116"/>
      <c r="S43" s="116"/>
      <c r="T43" s="116"/>
    </row>
    <row r="44" spans="1:20" ht="15.75" thickBot="1" x14ac:dyDescent="0.3">
      <c r="A44" s="87" t="s">
        <v>132</v>
      </c>
      <c r="B44" s="75" t="s">
        <v>133</v>
      </c>
      <c r="C44" s="32"/>
      <c r="D44" s="67"/>
      <c r="E44" s="67"/>
      <c r="F44" s="116"/>
      <c r="G44" s="116"/>
      <c r="H44" s="116"/>
      <c r="I44" s="116"/>
      <c r="J44" s="117"/>
      <c r="K44" s="116"/>
      <c r="L44" s="116"/>
      <c r="M44" s="116"/>
      <c r="N44" s="116"/>
      <c r="O44" s="116"/>
      <c r="P44" s="116"/>
      <c r="Q44" s="116"/>
      <c r="R44" s="116"/>
      <c r="S44" s="116"/>
      <c r="T44" s="116"/>
    </row>
    <row r="45" spans="1:20" ht="15.75" thickBot="1" x14ac:dyDescent="0.3">
      <c r="A45" s="87" t="s">
        <v>84</v>
      </c>
      <c r="B45" s="75" t="s">
        <v>133</v>
      </c>
      <c r="C45" s="32"/>
      <c r="D45" s="67">
        <f>D42+5</f>
        <v>43626</v>
      </c>
      <c r="E45" s="67">
        <f>D45+5</f>
        <v>43631</v>
      </c>
      <c r="F45" s="116"/>
      <c r="G45" s="116"/>
      <c r="H45" s="116"/>
      <c r="I45" s="116"/>
      <c r="J45" s="117"/>
      <c r="K45" s="116"/>
      <c r="L45" s="116"/>
      <c r="M45" s="116"/>
      <c r="N45" s="116"/>
      <c r="O45" s="116"/>
      <c r="P45" s="116"/>
      <c r="Q45" s="116"/>
      <c r="R45" s="116"/>
      <c r="S45" s="116"/>
      <c r="T45" s="116"/>
    </row>
    <row r="46" spans="1:20" ht="15.75" thickBot="1" x14ac:dyDescent="0.3">
      <c r="A46" s="87" t="s">
        <v>85</v>
      </c>
      <c r="B46" s="75" t="s">
        <v>133</v>
      </c>
      <c r="C46" s="32"/>
      <c r="D46" s="67">
        <f>E45+1</f>
        <v>43632</v>
      </c>
      <c r="E46" s="67">
        <f>D46+4</f>
        <v>43636</v>
      </c>
      <c r="F46" s="116"/>
      <c r="G46" s="116"/>
      <c r="H46" s="116"/>
      <c r="I46" s="116"/>
      <c r="J46" s="117"/>
      <c r="K46" s="116"/>
      <c r="L46" s="116"/>
      <c r="M46" s="116"/>
      <c r="N46" s="116"/>
      <c r="O46" s="116"/>
      <c r="P46" s="116"/>
      <c r="Q46" s="116"/>
      <c r="R46" s="116"/>
      <c r="S46" s="116"/>
      <c r="T46" s="116"/>
    </row>
    <row r="47" spans="1:20" ht="15.75" thickBot="1" x14ac:dyDescent="0.3">
      <c r="A47" s="87" t="s">
        <v>134</v>
      </c>
      <c r="B47" s="75"/>
      <c r="C47" s="32"/>
      <c r="D47" s="67">
        <f>D45</f>
        <v>43626</v>
      </c>
      <c r="E47" s="67">
        <f>D47+4</f>
        <v>43630</v>
      </c>
      <c r="F47" s="116"/>
      <c r="G47" s="116"/>
      <c r="H47" s="116"/>
      <c r="I47" s="116"/>
      <c r="J47" s="117"/>
      <c r="K47" s="116"/>
      <c r="L47" s="116"/>
      <c r="M47" s="116"/>
      <c r="N47" s="116"/>
      <c r="O47" s="116"/>
      <c r="P47" s="116"/>
      <c r="Q47" s="116"/>
      <c r="R47" s="116"/>
      <c r="S47" s="116"/>
      <c r="T47" s="116"/>
    </row>
    <row r="48" spans="1:20" ht="15.75" thickBot="1" x14ac:dyDescent="0.3">
      <c r="A48" s="33" t="s">
        <v>135</v>
      </c>
      <c r="B48" s="76"/>
      <c r="C48" s="34"/>
      <c r="D48" s="35"/>
      <c r="E48" s="36"/>
      <c r="F48" s="76"/>
      <c r="G48" s="76"/>
      <c r="H48" s="76"/>
      <c r="I48" s="76"/>
      <c r="J48" s="76"/>
      <c r="K48" s="76"/>
      <c r="L48" s="76"/>
      <c r="M48" s="76"/>
      <c r="N48" s="76"/>
      <c r="O48" s="76"/>
      <c r="P48" s="76"/>
      <c r="Q48" s="76"/>
      <c r="R48" s="76"/>
      <c r="S48" s="76"/>
      <c r="T48" s="76"/>
    </row>
    <row r="49" spans="1:20" ht="15.75" thickBot="1" x14ac:dyDescent="0.3">
      <c r="A49" s="79" t="s">
        <v>136</v>
      </c>
      <c r="B49" s="77" t="s">
        <v>137</v>
      </c>
      <c r="C49" s="37"/>
      <c r="D49" s="68" t="s">
        <v>31</v>
      </c>
      <c r="E49" s="68" t="s">
        <v>31</v>
      </c>
      <c r="F49" s="116"/>
      <c r="G49" s="116"/>
      <c r="H49" s="116"/>
      <c r="I49" s="116"/>
      <c r="J49" s="117"/>
      <c r="K49" s="116"/>
      <c r="L49" s="116"/>
      <c r="M49" s="116"/>
      <c r="N49" s="116"/>
      <c r="O49" s="116"/>
      <c r="P49" s="116"/>
      <c r="Q49" s="116"/>
      <c r="R49" s="116"/>
      <c r="S49" s="116"/>
      <c r="T49" s="116"/>
    </row>
    <row r="50" spans="1:20" ht="15.75" thickBot="1" x14ac:dyDescent="0.3">
      <c r="A50" s="79" t="s">
        <v>138</v>
      </c>
      <c r="B50" s="77" t="s">
        <v>137</v>
      </c>
      <c r="C50" s="37"/>
      <c r="D50" s="68" t="s">
        <v>31</v>
      </c>
      <c r="E50" s="68" t="s">
        <v>31</v>
      </c>
      <c r="F50" s="116"/>
      <c r="G50" s="116"/>
      <c r="H50" s="116"/>
      <c r="I50" s="116"/>
      <c r="J50" s="117"/>
      <c r="K50" s="116"/>
      <c r="L50" s="116"/>
      <c r="M50" s="116"/>
      <c r="N50" s="116"/>
      <c r="O50" s="116"/>
      <c r="P50" s="116"/>
      <c r="Q50" s="116"/>
      <c r="R50" s="116"/>
      <c r="S50" s="116"/>
      <c r="T50" s="116"/>
    </row>
    <row r="51" spans="1:20" ht="15.75" thickBot="1" x14ac:dyDescent="0.3">
      <c r="A51" s="79" t="s">
        <v>139</v>
      </c>
      <c r="B51" s="77" t="s">
        <v>140</v>
      </c>
      <c r="C51" s="37"/>
      <c r="D51" s="68" t="s">
        <v>31</v>
      </c>
      <c r="E51" s="68" t="s">
        <v>31</v>
      </c>
      <c r="F51" s="116"/>
      <c r="G51" s="116"/>
      <c r="H51" s="116"/>
      <c r="I51" s="116"/>
      <c r="J51" s="117"/>
      <c r="K51" s="116"/>
      <c r="L51" s="116"/>
      <c r="M51" s="116"/>
      <c r="N51" s="116"/>
      <c r="O51" s="116"/>
      <c r="P51" s="116"/>
      <c r="Q51" s="116"/>
      <c r="R51" s="116"/>
      <c r="S51" s="116"/>
      <c r="T51" s="116"/>
    </row>
    <row r="52" spans="1:20" ht="15.75" thickBot="1" x14ac:dyDescent="0.3">
      <c r="A52" s="139" t="s">
        <v>1</v>
      </c>
      <c r="B52" s="77"/>
      <c r="C52" s="37"/>
      <c r="D52" s="68" t="s">
        <v>31</v>
      </c>
      <c r="E52" s="68" t="s">
        <v>31</v>
      </c>
      <c r="F52" s="116"/>
      <c r="G52" s="116"/>
      <c r="H52" s="116"/>
      <c r="I52" s="116"/>
      <c r="J52" s="117"/>
      <c r="K52" s="116"/>
      <c r="L52" s="116"/>
      <c r="M52" s="116"/>
      <c r="N52" s="116"/>
      <c r="O52" s="116"/>
      <c r="P52" s="116"/>
      <c r="Q52" s="116"/>
      <c r="R52" s="116"/>
      <c r="S52" s="116"/>
      <c r="T52" s="116"/>
    </row>
    <row r="53" spans="1:20" ht="15.75" thickBot="1" x14ac:dyDescent="0.3">
      <c r="A53" s="139" t="s">
        <v>2</v>
      </c>
      <c r="B53" s="77"/>
      <c r="C53" s="37"/>
      <c r="D53" s="68" t="s">
        <v>31</v>
      </c>
      <c r="E53" s="68" t="s">
        <v>31</v>
      </c>
      <c r="F53" s="116"/>
      <c r="G53" s="116"/>
      <c r="H53" s="116"/>
      <c r="I53" s="116"/>
      <c r="J53" s="117"/>
      <c r="K53" s="116"/>
      <c r="L53" s="116"/>
      <c r="M53" s="116"/>
      <c r="N53" s="116"/>
      <c r="O53" s="116"/>
      <c r="P53" s="116"/>
      <c r="Q53" s="116"/>
      <c r="R53" s="116"/>
      <c r="S53" s="116"/>
      <c r="T53" s="116"/>
    </row>
  </sheetData>
  <mergeCells count="4">
    <mergeCell ref="D3:E3"/>
    <mergeCell ref="I3:I4"/>
    <mergeCell ref="J3:J4"/>
    <mergeCell ref="A5:E5"/>
  </mergeCells>
  <conditionalFormatting sqref="C7:C53">
    <cfRule type="dataBar" priority="4">
      <dataBar>
        <cfvo type="num" val="0"/>
        <cfvo type="num" val="1"/>
        <color theme="0" tint="-0.249977111117893"/>
      </dataBar>
      <extLst>
        <ext xmlns:x14="http://schemas.microsoft.com/office/spreadsheetml/2009/9/main" uri="{B025F937-C7B1-47D3-B67F-A62EFF666E3E}">
          <x14:id>{CB65ACDA-DEDB-4005-93BB-8F251551A8E0}</x14:id>
        </ext>
      </extLst>
    </cfRule>
  </conditionalFormatting>
  <conditionalFormatting sqref="F8:T8">
    <cfRule type="dataBar" priority="3">
      <dataBar>
        <cfvo type="num" val="0"/>
        <cfvo type="num" val="1"/>
        <color theme="0" tint="-0.249977111117893"/>
      </dataBar>
      <extLst>
        <ext xmlns:x14="http://schemas.microsoft.com/office/spreadsheetml/2009/9/main" uri="{B025F937-C7B1-47D3-B67F-A62EFF666E3E}">
          <x14:id>{92EF9621-5146-4436-BCF1-461ED7DC6BAF}</x14:id>
        </ext>
      </extLst>
    </cfRule>
  </conditionalFormatting>
  <conditionalFormatting sqref="F28:T28">
    <cfRule type="dataBar" priority="2">
      <dataBar>
        <cfvo type="num" val="0"/>
        <cfvo type="num" val="1"/>
        <color theme="0" tint="-0.249977111117893"/>
      </dataBar>
      <extLst>
        <ext xmlns:x14="http://schemas.microsoft.com/office/spreadsheetml/2009/9/main" uri="{B025F937-C7B1-47D3-B67F-A62EFF666E3E}">
          <x14:id>{AFDD33DB-9CC4-4288-AC6B-AD988108A30E}</x14:id>
        </ext>
      </extLst>
    </cfRule>
  </conditionalFormatting>
  <conditionalFormatting sqref="F39:T39">
    <cfRule type="dataBar" priority="1">
      <dataBar>
        <cfvo type="num" val="0"/>
        <cfvo type="num" val="1"/>
        <color theme="0" tint="-0.249977111117893"/>
      </dataBar>
      <extLst>
        <ext xmlns:x14="http://schemas.microsoft.com/office/spreadsheetml/2009/9/main" uri="{B025F937-C7B1-47D3-B67F-A62EFF666E3E}">
          <x14:id>{60D034B9-2641-44A8-A5DE-B373777B8A30}</x14:id>
        </ext>
      </extLst>
    </cfRule>
  </conditionalFormatting>
  <dataValidations count="1">
    <dataValidation type="whole" operator="greaterThanOrEqual" allowBlank="1" showInputMessage="1" promptTitle="Display Week" prompt="Changing this number will scroll the Gantt Chart view." sqref="D4" xr:uid="{3DD3FEA8-6A82-4281-9AA6-17B0161617BC}">
      <formula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B65ACDA-DEDB-4005-93BB-8F251551A8E0}">
            <x14:dataBar minLength="0" maxLength="100" gradient="0">
              <x14:cfvo type="num">
                <xm:f>0</xm:f>
              </x14:cfvo>
              <x14:cfvo type="num">
                <xm:f>1</xm:f>
              </x14:cfvo>
              <x14:negativeFillColor rgb="FFFF0000"/>
              <x14:axisColor rgb="FF000000"/>
            </x14:dataBar>
          </x14:cfRule>
          <xm:sqref>C7:C53</xm:sqref>
        </x14:conditionalFormatting>
        <x14:conditionalFormatting xmlns:xm="http://schemas.microsoft.com/office/excel/2006/main">
          <x14:cfRule type="dataBar" id="{92EF9621-5146-4436-BCF1-461ED7DC6BAF}">
            <x14:dataBar minLength="0" maxLength="100" gradient="0">
              <x14:cfvo type="num">
                <xm:f>0</xm:f>
              </x14:cfvo>
              <x14:cfvo type="num">
                <xm:f>1</xm:f>
              </x14:cfvo>
              <x14:negativeFillColor rgb="FFFF0000"/>
              <x14:axisColor rgb="FF000000"/>
            </x14:dataBar>
          </x14:cfRule>
          <xm:sqref>F8:T8</xm:sqref>
        </x14:conditionalFormatting>
        <x14:conditionalFormatting xmlns:xm="http://schemas.microsoft.com/office/excel/2006/main">
          <x14:cfRule type="dataBar" id="{AFDD33DB-9CC4-4288-AC6B-AD988108A30E}">
            <x14:dataBar minLength="0" maxLength="100" gradient="0">
              <x14:cfvo type="num">
                <xm:f>0</xm:f>
              </x14:cfvo>
              <x14:cfvo type="num">
                <xm:f>1</xm:f>
              </x14:cfvo>
              <x14:negativeFillColor rgb="FFFF0000"/>
              <x14:axisColor rgb="FF000000"/>
            </x14:dataBar>
          </x14:cfRule>
          <xm:sqref>F28:T28</xm:sqref>
        </x14:conditionalFormatting>
        <x14:conditionalFormatting xmlns:xm="http://schemas.microsoft.com/office/excel/2006/main">
          <x14:cfRule type="dataBar" id="{60D034B9-2641-44A8-A5DE-B373777B8A30}">
            <x14:dataBar minLength="0" maxLength="100" gradient="0">
              <x14:cfvo type="num">
                <xm:f>0</xm:f>
              </x14:cfvo>
              <x14:cfvo type="num">
                <xm:f>1</xm:f>
              </x14:cfvo>
              <x14:negativeFillColor rgb="FFFF0000"/>
              <x14:axisColor rgb="FF000000"/>
            </x14:dataBar>
          </x14:cfRule>
          <xm:sqref>F39:T39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About</vt:lpstr>
      <vt:lpstr>NEW</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2019-05-05T12:35:44Z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