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Rakib\Desktop\"/>
    </mc:Choice>
  </mc:AlternateContent>
  <xr:revisionPtr revIDLastSave="0" documentId="13_ncr:1_{1CDCA699-CBE3-4EF0-9DC4-A4A0FC4726C3}" xr6:coauthVersionLast="36" xr6:coauthVersionMax="47" xr10:uidLastSave="{00000000-0000-0000-0000-000000000000}"/>
  <bookViews>
    <workbookView xWindow="-105" yWindow="-105" windowWidth="23250" windowHeight="12450" activeTab="2" xr2:uid="{DFF4466A-F282-4A24-8AE3-6D1E8C02F9D9}"/>
  </bookViews>
  <sheets>
    <sheet name="Sheet2" sheetId="6" r:id="rId1"/>
    <sheet name="Sheet1" sheetId="1" r:id="rId2"/>
    <sheet name="Sheet4" sheetId="9" r:id="rId3"/>
    <sheet name="Sheet3" sheetId="7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9" l="1"/>
  <c r="E74" i="9"/>
  <c r="E72" i="9"/>
  <c r="E71" i="9"/>
  <c r="E70" i="9"/>
  <c r="E66" i="9"/>
  <c r="E47" i="9"/>
  <c r="E28" i="9"/>
  <c r="G28" i="9"/>
  <c r="G66" i="9"/>
  <c r="G47" i="9"/>
  <c r="G6" i="9" l="1"/>
  <c r="G7" i="9"/>
  <c r="G5" i="9"/>
  <c r="F6" i="9"/>
  <c r="F7" i="9"/>
  <c r="F5" i="9"/>
  <c r="F95" i="1"/>
  <c r="D94" i="1"/>
  <c r="E94" i="1" s="1"/>
  <c r="F94" i="1" s="1"/>
  <c r="D93" i="1"/>
  <c r="E93" i="1" s="1"/>
  <c r="F93" i="1" s="1"/>
  <c r="D92" i="1"/>
  <c r="E92" i="1" s="1"/>
  <c r="F92" i="1" s="1"/>
  <c r="D89" i="1"/>
  <c r="E89" i="1" s="1"/>
  <c r="F89" i="1" s="1"/>
  <c r="D91" i="1"/>
  <c r="E91" i="1" s="1"/>
  <c r="F91" i="1" s="1"/>
  <c r="D90" i="1"/>
  <c r="E90" i="1" s="1"/>
  <c r="F90" i="1" s="1"/>
  <c r="M86" i="1" l="1"/>
  <c r="K11" i="1"/>
  <c r="K10" i="1"/>
  <c r="K9" i="1"/>
  <c r="K8" i="1"/>
  <c r="K7" i="1"/>
  <c r="K6" i="1"/>
  <c r="G80" i="1"/>
</calcChain>
</file>

<file path=xl/sharedStrings.xml><?xml version="1.0" encoding="utf-8"?>
<sst xmlns="http://schemas.openxmlformats.org/spreadsheetml/2006/main" count="403" uniqueCount="75">
  <si>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</si>
  <si>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</si>
  <si>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</si>
  <si>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</si>
  <si>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</si>
  <si>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</si>
  <si>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</si>
  <si>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</si>
  <si>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</si>
  <si>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</si>
  <si>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</si>
  <si>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</si>
  <si>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</si>
  <si>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</si>
  <si>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</si>
  <si>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</si>
  <si>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</si>
  <si>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</si>
  <si>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</si>
  <si>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</si>
  <si>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</si>
  <si>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</si>
  <si>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</si>
  <si>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</si>
  <si>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</si>
  <si>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 xml:space="preserve">Khulna </t>
  </si>
  <si>
    <t>Row Labels</t>
  </si>
  <si>
    <t>Grand Total</t>
  </si>
  <si>
    <t>Sum of Total Sales (BDT)</t>
  </si>
  <si>
    <t>Smartphone sold by Arif hossain</t>
  </si>
  <si>
    <t>total</t>
  </si>
  <si>
    <t>Statistics of sales representative</t>
  </si>
  <si>
    <t>January</t>
  </si>
  <si>
    <t>Id</t>
  </si>
  <si>
    <t>Name</t>
  </si>
  <si>
    <t>Sallery</t>
  </si>
  <si>
    <t>sales</t>
  </si>
  <si>
    <t>Bonus</t>
  </si>
  <si>
    <t>Total</t>
  </si>
  <si>
    <t>Parves Hasan</t>
  </si>
  <si>
    <t>Total Salery Bar chart</t>
  </si>
  <si>
    <t>Average salery</t>
  </si>
  <si>
    <t xml:space="preserve">Month </t>
  </si>
  <si>
    <t>Expenses</t>
  </si>
  <si>
    <t>Sales</t>
  </si>
  <si>
    <t>Retail profit</t>
  </si>
  <si>
    <t>Profit/Loss</t>
  </si>
  <si>
    <t>February</t>
  </si>
  <si>
    <t>March</t>
  </si>
  <si>
    <r>
      <rPr>
        <b/>
        <sz val="11"/>
        <color theme="1"/>
        <rFont val="Gill Sans MT"/>
        <family val="2"/>
        <scheme val="minor"/>
      </rPr>
      <t>a)</t>
    </r>
    <r>
      <rPr>
        <b/>
        <sz val="11"/>
        <color theme="1" tint="4.9989318521683403E-2"/>
        <rFont val="Gill Sans MT"/>
        <family val="2"/>
        <scheme val="minor"/>
      </rPr>
      <t xml:space="preserve"> Calculate total expenses from every month and compare it with the total of sales from that
particular month and check if the company gained profit of los</t>
    </r>
    <r>
      <rPr>
        <b/>
        <sz val="11"/>
        <color theme="1"/>
        <rFont val="Gill Sans MT"/>
        <family val="2"/>
        <scheme val="minor"/>
      </rPr>
      <t>s</t>
    </r>
  </si>
  <si>
    <t>b) Count the total number of items under “product” category each month and check which
month has the lowest “product” quantity.</t>
  </si>
  <si>
    <t>Item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</si>
  <si>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</si>
  <si>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</si>
  <si>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</si>
  <si>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</si>
  <si>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</si>
  <si>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</si>
  <si>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</si>
  <si>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</si>
  <si>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</si>
  <si>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</si>
  <si>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</si>
  <si>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</si>
  <si>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</si>
  <si>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</si>
  <si>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Printing materials</t>
  </si>
  <si>
    <t>Additional cost</t>
  </si>
  <si>
    <t>February:</t>
  </si>
  <si>
    <t>March:</t>
  </si>
  <si>
    <t>Product Count</t>
  </si>
  <si>
    <t>Month Name</t>
  </si>
  <si>
    <t>Minimum</t>
  </si>
  <si>
    <t>Month</t>
  </si>
  <si>
    <r>
      <t xml:space="preserve">                                                                          </t>
    </r>
    <r>
      <rPr>
        <b/>
        <sz val="11"/>
        <color theme="1"/>
        <rFont val="Gill Sans MT"/>
        <family val="2"/>
        <scheme val="minor"/>
      </rPr>
      <t xml:space="preserve">   Month : January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</si>
</sst>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1"/>
      <color theme="1" tint="4.9989318521683403E-2"/>
      <name val="Gill Sans MT"/>
      <family val="2"/>
      <scheme val="minor"/>
    </font>
    <font>
      <b/>
      <sz val="13.5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5" borderId="1" xfId="0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Golam_Rabbani_Rasel(_Batch_20)(1).xlsx]Sheet2!PivotTable4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4-4C9C-8F31-FF369CA0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076975"/>
        <c:axId val="709077935"/>
      </c:barChart>
      <c:catAx>
        <c:axId val="70907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77935"/>
        <c:crosses val="autoZero"/>
        <c:auto val="1"/>
        <c:lblAlgn val="ctr"/>
        <c:lblOffset val="100"/>
        <c:noMultiLvlLbl val="0"/>
      </c:catAx>
      <c:valAx>
        <c:axId val="7090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7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Sheet1!$K$5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D-4C67-BB5D-668CFF7E46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32-48D9-B16D-1835ABEA87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32-48D9-B16D-1835ABEA87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32-48D9-B16D-1835ABEA87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32-48D9-B16D-1835ABEA87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32-48D9-B16D-1835ABEA87EB}"/>
              </c:ext>
            </c:extLst>
          </c:dPt>
          <c:cat>
            <c:strRef>
              <c:f>Sheet1!$J$6:$J$11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 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Sheet1!$K$6:$K$11</c:f>
              <c:numCache>
                <c:formatCode>General</c:formatCode>
                <c:ptCount val="6"/>
                <c:pt idx="0">
                  <c:v>4940000</c:v>
                </c:pt>
                <c:pt idx="1">
                  <c:v>4670000</c:v>
                </c:pt>
                <c:pt idx="2">
                  <c:v>4690000</c:v>
                </c:pt>
                <c:pt idx="3">
                  <c:v>4370000</c:v>
                </c:pt>
                <c:pt idx="4">
                  <c:v>5340000</c:v>
                </c:pt>
                <c:pt idx="5">
                  <c:v>4660000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D-4CE2-B7A7-97884D44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Sheet1!$C$88</c:f>
              <c:strCache>
                <c:ptCount val="1"/>
                <c:pt idx="0">
                  <c:v>Sallery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Sheet1!$B$89:$B$94</c:f>
              <c:strCache>
                <c:ptCount val="6"/>
                <c:pt idx="0">
                  <c:v>Parves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Sheet1!$C$89:$C$94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B-467C-A722-6FF0173E8BDD}"/>
            </c:ext>
          </c:extLst>
        </c:ser>
        <c:ser>
          <c:idx val="1"/>
          <c:order val="1"/>
          <c:tx>
            <c:strRef>
              <c:f>Sheet1!$D$88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Sheet1!$B$89:$B$94</c:f>
              <c:strCache>
                <c:ptCount val="6"/>
                <c:pt idx="0">
                  <c:v>Parves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Sheet1!$D$89:$D$94</c:f>
              <c:numCache>
                <c:formatCode>General</c:formatCode>
                <c:ptCount val="6"/>
                <c:pt idx="0">
                  <c:v>1150000</c:v>
                </c:pt>
                <c:pt idx="1">
                  <c:v>1760000</c:v>
                </c:pt>
                <c:pt idx="2">
                  <c:v>3340000</c:v>
                </c:pt>
                <c:pt idx="3">
                  <c:v>960000</c:v>
                </c:pt>
                <c:pt idx="4">
                  <c:v>840000</c:v>
                </c:pt>
                <c:pt idx="5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B-467C-A722-6FF0173E8BDD}"/>
            </c:ext>
          </c:extLst>
        </c:ser>
        <c:ser>
          <c:idx val="2"/>
          <c:order val="2"/>
          <c:tx>
            <c:strRef>
              <c:f>Sheet1!$E$88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Sheet1!$B$89:$B$94</c:f>
              <c:strCache>
                <c:ptCount val="6"/>
                <c:pt idx="0">
                  <c:v>Parves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Sheet1!$E$89:$E$94</c:f>
              <c:numCache>
                <c:formatCode>General</c:formatCode>
                <c:ptCount val="6"/>
                <c:pt idx="0">
                  <c:v>92000</c:v>
                </c:pt>
                <c:pt idx="1">
                  <c:v>140800</c:v>
                </c:pt>
                <c:pt idx="2">
                  <c:v>334000</c:v>
                </c:pt>
                <c:pt idx="3">
                  <c:v>57600</c:v>
                </c:pt>
                <c:pt idx="4">
                  <c:v>50400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B-467C-A722-6FF0173E8BDD}"/>
            </c:ext>
          </c:extLst>
        </c:ser>
        <c:ser>
          <c:idx val="3"/>
          <c:order val="3"/>
          <c:tx>
            <c:strRef>
              <c:f>Sheet1!$F$88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Sheet1!$B$89:$B$94</c:f>
              <c:strCache>
                <c:ptCount val="6"/>
                <c:pt idx="0">
                  <c:v>Parves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Sheet1!$F$89:$F$94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B-467C-A722-6FF0173E8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916095"/>
        <c:axId val="116915135"/>
      </c:barChart>
      <c:catAx>
        <c:axId val="1169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135"/>
        <c:crosses val="autoZero"/>
        <c:auto val="1"/>
        <c:lblAlgn val="ctr"/>
        <c:lblOffset val="100"/>
        <c:noMultiLvlLbl val="0"/>
      </c:catAx>
      <c:valAx>
        <c:axId val="1169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11430</xdr:rowOff>
    </xdr:from>
    <xdr:to>
      <xdr:col>11</xdr:col>
      <xdr:colOff>304800</xdr:colOff>
      <xdr:row>13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4BBEC-AE39-BAE4-6355-AF57CFFDC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78105</xdr:colOff>
      <xdr:row>3</xdr:row>
      <xdr:rowOff>9525</xdr:rowOff>
    </xdr:from>
    <xdr:to>
      <xdr:col>21</xdr:col>
      <xdr:colOff>9293</xdr:colOff>
      <xdr:row>16</xdr:row>
      <xdr:rowOff>27878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594D8-71E3-29C7-22EF-E8514AF4B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23231</xdr:colOff>
      <xdr:row>90</xdr:row>
      <xdr:rowOff>13010</xdr:rowOff>
    </xdr:from>
    <xdr:to>
      <xdr:col>18</xdr:col>
      <xdr:colOff>302012</xdr:colOff>
      <xdr:row>101</xdr:row>
      <xdr:rowOff>200722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61075-AA39-42B6-014E-A3AC706B4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63.722880555557" createdVersion="8" refreshedVersion="8" minRefreshableVersion="3" recordCount="77" xr:uid="{1F83DAC8-45AE-4464-92AC-CB897DE7ADAD}">
  <cacheSource type="worksheet">
    <worksheetSource name="Table1"/>
  </cacheSource>
  <cacheFields count="7">
    <cacheField name="Date" numFmtId="0">
      <sharedItems containsNonDate="0" containsDate="1" containsString="0" containsBlank="1" minDate="2024-01-05T00:00:00" maxDate="2024-03-31T00:00:00"/>
    </cacheField>
    <cacheField name="Region" numFmtId="0">
      <sharedItems containsBlank="1"/>
    </cacheField>
    <cacheField name="Sales Rep" numFmtId="0">
      <sharedItems containsBlank="1"/>
    </cacheField>
    <cacheField name="Product" numFmtId="0">
      <sharedItems containsBlank="1" count="5">
        <s v="Laptop"/>
        <s v="Tablet"/>
        <s v="Smartphone"/>
        <s v="Desktop"/>
        <m/>
      </sharedItems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String="0" containsBlank="1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286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d v="2024-01-05T00:00:00"/>
    <s v="Barishal"/>
    <s v="Arif Hossain"/>
    <x v="0"/>
    <n v="5"/>
    <n v="70000"/>
    <n v="350000"/>
  </r>
  <r>
    <d v="2024-01-13T00:00:00"/>
    <s v="Barishal"/>
    <s v="Arif Hossain"/>
    <x v="0"/>
    <n v="8"/>
    <n v="70000"/>
    <n v="560000"/>
  </r>
  <r>
    <d v="2024-01-21T00:00:00"/>
    <s v="Barishal"/>
    <s v="Nabila Sultana"/>
    <x v="0"/>
    <n v="9"/>
    <n v="70000"/>
    <n v="630000"/>
  </r>
  <r>
    <d v="2024-01-27T00:00:00"/>
    <s v="Barishal"/>
    <s v="Oishi Das"/>
    <x v="1"/>
    <n v="8"/>
    <n v="20000"/>
    <n v="160000"/>
  </r>
  <r>
    <d v="2024-02-05T00:00:00"/>
    <s v="Barishal"/>
    <s v="Eva Karim"/>
    <x v="0"/>
    <n v="4"/>
    <n v="70000"/>
    <n v="280000"/>
  </r>
  <r>
    <d v="2024-02-08T00:00:00"/>
    <s v="Barishal"/>
    <s v="Farhan Islam"/>
    <x v="2"/>
    <n v="15"/>
    <n v="30000"/>
    <n v="450000"/>
  </r>
  <r>
    <d v="2024-02-16T00:00:00"/>
    <s v="Barishal"/>
    <s v="Eva Karim"/>
    <x v="2"/>
    <n v="14"/>
    <n v="30000"/>
    <n v="420000"/>
  </r>
  <r>
    <d v="2024-02-24T00:00:00"/>
    <s v="Barishal"/>
    <s v="Arif Hossain"/>
    <x v="2"/>
    <n v="12"/>
    <n v="30000"/>
    <n v="360000"/>
  </r>
  <r>
    <d v="2024-03-06T00:00:00"/>
    <s v="Barishal"/>
    <s v="Farhan Islam"/>
    <x v="3"/>
    <n v="10"/>
    <n v="50000"/>
    <n v="500000"/>
  </r>
  <r>
    <d v="2024-03-08T00:00:00"/>
    <s v="Barishal"/>
    <s v="Nabila Sultana"/>
    <x v="2"/>
    <n v="13"/>
    <n v="30000"/>
    <n v="390000"/>
  </r>
  <r>
    <d v="2024-03-15T00:00:00"/>
    <s v="Barishal"/>
    <s v="Farhan Islam"/>
    <x v="1"/>
    <n v="8"/>
    <n v="20000"/>
    <n v="160000"/>
  </r>
  <r>
    <d v="2024-03-18T00:00:00"/>
    <s v="Barishal"/>
    <s v="Oishi Das"/>
    <x v="3"/>
    <n v="7"/>
    <n v="50000"/>
    <n v="350000"/>
  </r>
  <r>
    <d v="2024-03-22T00:00:00"/>
    <s v="Barishal"/>
    <s v="Farhan Islam"/>
    <x v="3"/>
    <n v="5"/>
    <n v="50000"/>
    <n v="250000"/>
  </r>
  <r>
    <d v="2024-03-30T00:00:00"/>
    <s v="Barishal"/>
    <s v="Nabila Sultana"/>
    <x v="2"/>
    <n v="5"/>
    <n v="30000"/>
    <n v="150000"/>
  </r>
  <r>
    <d v="2024-01-06T00:00:00"/>
    <s v="Chittagong"/>
    <s v="Oishi Das"/>
    <x v="3"/>
    <n v="10"/>
    <n v="50000"/>
    <n v="500000"/>
  </r>
  <r>
    <d v="2024-01-11T00:00:00"/>
    <s v="Chittagong"/>
    <s v="Parvez Hasan"/>
    <x v="1"/>
    <n v="4"/>
    <n v="20000"/>
    <n v="80000"/>
  </r>
  <r>
    <d v="2024-01-16T00:00:00"/>
    <s v="Chittagong"/>
    <s v="Parvez Hasan"/>
    <x v="2"/>
    <n v="5"/>
    <n v="30000"/>
    <n v="150000"/>
  </r>
  <r>
    <d v="2024-01-26T00:00:00"/>
    <s v="Chittagong"/>
    <s v="Arif Hossain"/>
    <x v="3"/>
    <n v="5"/>
    <n v="50000"/>
    <n v="250000"/>
  </r>
  <r>
    <d v="2024-02-02T00:00:00"/>
    <s v="Chittagong"/>
    <s v="Farhan Islam"/>
    <x v="3"/>
    <n v="6"/>
    <n v="50000"/>
    <n v="300000"/>
  </r>
  <r>
    <d v="2024-02-07T00:00:00"/>
    <s v="Chittagong"/>
    <s v="Eva Karim"/>
    <x v="1"/>
    <n v="5"/>
    <n v="20000"/>
    <n v="100000"/>
  </r>
  <r>
    <d v="2024-02-12T00:00:00"/>
    <s v="Chittagong"/>
    <s v="Arif Hossain"/>
    <x v="2"/>
    <n v="10"/>
    <n v="30000"/>
    <n v="300000"/>
  </r>
  <r>
    <d v="2024-02-17T00:00:00"/>
    <s v="Chittagong"/>
    <s v="Farhan Islam"/>
    <x v="0"/>
    <n v="10"/>
    <n v="70000"/>
    <n v="700000"/>
  </r>
  <r>
    <d v="2024-02-22T00:00:00"/>
    <s v="Chittagong"/>
    <s v="Parvez Hasan"/>
    <x v="3"/>
    <n v="7"/>
    <n v="50000"/>
    <n v="350000"/>
  </r>
  <r>
    <d v="2024-03-02T00:00:00"/>
    <s v="Chittagong"/>
    <s v="Arif Hossain"/>
    <x v="3"/>
    <n v="8"/>
    <n v="50000"/>
    <n v="400000"/>
  </r>
  <r>
    <d v="2024-03-07T00:00:00"/>
    <s v="Chittagong"/>
    <s v="Parvez Hasan"/>
    <x v="1"/>
    <n v="8"/>
    <n v="20000"/>
    <n v="160000"/>
  </r>
  <r>
    <d v="2024-03-12T00:00:00"/>
    <s v="Chittagong"/>
    <s v="Parvez Hasan"/>
    <x v="2"/>
    <n v="14"/>
    <n v="30000"/>
    <n v="420000"/>
  </r>
  <r>
    <d v="2024-03-17T00:00:00"/>
    <s v="Chittagong"/>
    <s v="Nabila Sultana"/>
    <x v="0"/>
    <n v="9"/>
    <n v="70000"/>
    <n v="630000"/>
  </r>
  <r>
    <d v="2024-01-10T00:00:00"/>
    <s v="Dhaka"/>
    <s v="Farhan Islam"/>
    <x v="3"/>
    <n v="6"/>
    <n v="50000"/>
    <n v="300000"/>
  </r>
  <r>
    <d v="2024-01-15T00:00:00"/>
    <s v="Dhaka"/>
    <s v="Oishi Das"/>
    <x v="1"/>
    <n v="9"/>
    <n v="20000"/>
    <n v="180000"/>
  </r>
  <r>
    <d v="2024-01-20T00:00:00"/>
    <s v="Dhaka"/>
    <s v="Parvez Hasan"/>
    <x v="2"/>
    <n v="13"/>
    <n v="30000"/>
    <n v="390000"/>
  </r>
  <r>
    <d v="2024-01-25T00:00:00"/>
    <s v="Dhaka"/>
    <s v="Nabila Sultana"/>
    <x v="0"/>
    <n v="10"/>
    <n v="70000"/>
    <n v="700000"/>
  </r>
  <r>
    <d v="2024-02-01T00:00:00"/>
    <s v="Dhaka"/>
    <s v="Eva Karim"/>
    <x v="0"/>
    <n v="8"/>
    <n v="70000"/>
    <n v="560000"/>
  </r>
  <r>
    <d v="2024-02-06T00:00:00"/>
    <s v="Dhaka"/>
    <s v="Farhan Islam"/>
    <x v="3"/>
    <n v="9"/>
    <n v="50000"/>
    <n v="450000"/>
  </r>
  <r>
    <d v="2024-02-11T00:00:00"/>
    <s v="Dhaka"/>
    <s v="Arif Hossain"/>
    <x v="1"/>
    <n v="12"/>
    <n v="20000"/>
    <n v="240000"/>
  </r>
  <r>
    <d v="2024-02-21T00:00:00"/>
    <s v="Dhaka"/>
    <s v="Farhan Islam"/>
    <x v="0"/>
    <n v="12"/>
    <n v="70000"/>
    <n v="840000"/>
  </r>
  <r>
    <d v="2024-03-01T00:00:00"/>
    <s v="Dhaka"/>
    <s v="Arif Hossain"/>
    <x v="0"/>
    <n v="12"/>
    <n v="70000"/>
    <n v="840000"/>
  </r>
  <r>
    <d v="2024-03-11T00:00:00"/>
    <s v="Dhaka"/>
    <s v="Oishi Das"/>
    <x v="1"/>
    <n v="11"/>
    <n v="20000"/>
    <n v="220000"/>
  </r>
  <r>
    <d v="2024-03-16T00:00:00"/>
    <s v="Dhaka"/>
    <s v="Parvez Hasan"/>
    <x v="2"/>
    <n v="12"/>
    <n v="30000"/>
    <n v="360000"/>
  </r>
  <r>
    <d v="2024-03-21T00:00:00"/>
    <s v="Dhaka"/>
    <s v="Eva Karim"/>
    <x v="0"/>
    <n v="11"/>
    <n v="70000"/>
    <n v="770000"/>
  </r>
  <r>
    <d v="2024-01-07T00:00:00"/>
    <s v="Khulna"/>
    <s v="Parvez Hasan"/>
    <x v="1"/>
    <n v="7"/>
    <n v="20000"/>
    <n v="140000"/>
  </r>
  <r>
    <d v="2024-01-12T00:00:00"/>
    <s v="Khulna"/>
    <s v="Nabila Sultana"/>
    <x v="2"/>
    <n v="10"/>
    <n v="30000"/>
    <n v="300000"/>
  </r>
  <r>
    <d v="2024-01-17T00:00:00"/>
    <s v="Khulna"/>
    <s v="Nabila Sultana"/>
    <x v="0"/>
    <n v="11"/>
    <n v="70000"/>
    <n v="770000"/>
  </r>
  <r>
    <d v="2024-01-22T00:00:00"/>
    <s v="Khulna"/>
    <s v="Eva Karim"/>
    <x v="3"/>
    <n v="8"/>
    <n v="50000"/>
    <n v="400000"/>
  </r>
  <r>
    <d v="2024-02-03T00:00:00"/>
    <s v="Khulna"/>
    <s v="Parvez Hasan"/>
    <x v="1"/>
    <n v="10"/>
    <n v="20000"/>
    <n v="200000"/>
  </r>
  <r>
    <d v="2024-02-13T00:00:00"/>
    <s v="Khulna"/>
    <s v="Oishi Das"/>
    <x v="0"/>
    <n v="9"/>
    <n v="70000"/>
    <n v="630000"/>
  </r>
  <r>
    <d v="2024-02-18T00:00:00"/>
    <s v="Khulna"/>
    <s v="Parvez Hasan"/>
    <x v="3"/>
    <n v="9"/>
    <n v="50000"/>
    <n v="450000"/>
  </r>
  <r>
    <d v="2024-02-23T00:00:00"/>
    <s v="Khulna"/>
    <s v="Nabila Sultana"/>
    <x v="1"/>
    <n v="9"/>
    <n v="20000"/>
    <n v="180000"/>
  </r>
  <r>
    <d v="2024-03-03T00:00:00"/>
    <s v="Khulna"/>
    <s v="Eva Karim"/>
    <x v="1"/>
    <n v="7"/>
    <n v="20000"/>
    <n v="140000"/>
  </r>
  <r>
    <d v="2024-03-13T00:00:00"/>
    <s v="Khulna"/>
    <s v="Nabila Sultana"/>
    <x v="0"/>
    <n v="10"/>
    <n v="70000"/>
    <n v="700000"/>
  </r>
  <r>
    <d v="2024-03-23T00:00:00"/>
    <s v="Khulna"/>
    <s v="Parvez Hasan"/>
    <x v="1"/>
    <n v="10"/>
    <n v="20000"/>
    <n v="200000"/>
  </r>
  <r>
    <d v="2024-01-08T00:00:00"/>
    <s v="Rajshahi"/>
    <s v="Nabila Sultana"/>
    <x v="2"/>
    <n v="15"/>
    <n v="30000"/>
    <n v="450000"/>
  </r>
  <r>
    <d v="2024-01-18T00:00:00"/>
    <s v="Rajshahi"/>
    <s v="Eva Karim"/>
    <x v="3"/>
    <n v="7"/>
    <n v="50000"/>
    <n v="350000"/>
  </r>
  <r>
    <d v="2024-01-23T00:00:00"/>
    <s v="Rajshahi"/>
    <s v="Farhan Islam"/>
    <x v="1"/>
    <n v="14"/>
    <n v="20000"/>
    <n v="280000"/>
  </r>
  <r>
    <d v="2024-01-28T00:00:00"/>
    <s v="Rajshahi"/>
    <s v="Parvez Hasan"/>
    <x v="2"/>
    <n v="6"/>
    <n v="30000"/>
    <n v="180000"/>
  </r>
  <r>
    <d v="2024-02-04T00:00:00"/>
    <s v="Rajshahi"/>
    <s v="Arif Hossain"/>
    <x v="2"/>
    <n v="20"/>
    <n v="30000"/>
    <n v="600000"/>
  </r>
  <r>
    <d v="2024-02-09T00:00:00"/>
    <s v="Rajshahi"/>
    <s v="Parvez Hasan"/>
    <x v="0"/>
    <n v="7"/>
    <n v="70000"/>
    <n v="490000"/>
  </r>
  <r>
    <d v="2024-02-14T00:00:00"/>
    <s v="Rajshahi"/>
    <s v="Parvez Hasan"/>
    <x v="3"/>
    <n v="8"/>
    <n v="50000"/>
    <n v="400000"/>
  </r>
  <r>
    <d v="2024-02-19T00:00:00"/>
    <s v="Rajshahi"/>
    <s v="Nabila Sultana"/>
    <x v="1"/>
    <n v="13"/>
    <n v="20000"/>
    <n v="260000"/>
  </r>
  <r>
    <d v="2024-03-04T00:00:00"/>
    <s v="Rajshahi"/>
    <s v="Farhan Islam"/>
    <x v="2"/>
    <n v="9"/>
    <n v="30000"/>
    <n v="270000"/>
  </r>
  <r>
    <d v="2024-03-09T00:00:00"/>
    <s v="Rajshahi"/>
    <s v="Arif Hossain"/>
    <x v="0"/>
    <n v="9"/>
    <n v="70000"/>
    <n v="630000"/>
  </r>
  <r>
    <d v="2024-03-14T00:00:00"/>
    <s v="Rajshahi"/>
    <s v="Eva Karim"/>
    <x v="3"/>
    <n v="6"/>
    <n v="50000"/>
    <n v="300000"/>
  </r>
  <r>
    <d v="2024-03-19T00:00:00"/>
    <s v="Rajshahi"/>
    <s v="Parvez Hasan"/>
    <x v="1"/>
    <n v="14"/>
    <n v="20000"/>
    <n v="280000"/>
  </r>
  <r>
    <d v="2024-03-24T00:00:00"/>
    <s v="Rajshahi"/>
    <s v="Nabila Sultana"/>
    <x v="2"/>
    <n v="9"/>
    <n v="30000"/>
    <n v="270000"/>
  </r>
  <r>
    <d v="2024-01-09T00:00:00"/>
    <s v="Sylhet"/>
    <s v="Eva Karim"/>
    <x v="0"/>
    <n v="3"/>
    <n v="70000"/>
    <n v="210000"/>
  </r>
  <r>
    <d v="2024-01-14T00:00:00"/>
    <s v="Sylhet"/>
    <s v="Arif Hossain"/>
    <x v="3"/>
    <n v="12"/>
    <n v="50000"/>
    <n v="600000"/>
  </r>
  <r>
    <d v="2024-01-19T00:00:00"/>
    <s v="Sylhet"/>
    <s v="Farhan Islam"/>
    <x v="1"/>
    <n v="6"/>
    <n v="20000"/>
    <n v="120000"/>
  </r>
  <r>
    <d v="2024-01-24T00:00:00"/>
    <s v="Sylhet"/>
    <s v="Parvez Hasan"/>
    <x v="2"/>
    <n v="7"/>
    <n v="30000"/>
    <n v="210000"/>
  </r>
  <r>
    <d v="2024-01-29T00:00:00"/>
    <s v="Sylhet"/>
    <s v="Nabila Sultana"/>
    <x v="0"/>
    <n v="7"/>
    <n v="70000"/>
    <n v="490000"/>
  </r>
  <r>
    <d v="2024-02-10T00:00:00"/>
    <s v="Sylhet"/>
    <s v="Nabila Sultana"/>
    <x v="3"/>
    <n v="11"/>
    <n v="50000"/>
    <n v="550000"/>
  </r>
  <r>
    <d v="2024-02-15T00:00:00"/>
    <s v="Sylhet"/>
    <s v="Nabila Sultana"/>
    <x v="1"/>
    <n v="11"/>
    <n v="20000"/>
    <n v="220000"/>
  </r>
  <r>
    <d v="2024-02-20T00:00:00"/>
    <s v="Sylhet"/>
    <s v="Eva Karim"/>
    <x v="2"/>
    <n v="8"/>
    <n v="30000"/>
    <n v="240000"/>
  </r>
  <r>
    <d v="2024-02-25T00:00:00"/>
    <s v="Sylhet"/>
    <s v="Oishi Das"/>
    <x v="0"/>
    <n v="5"/>
    <n v="70000"/>
    <n v="350000"/>
  </r>
  <r>
    <d v="2024-03-05T00:00:00"/>
    <s v="Sylhet"/>
    <s v="Eva Karim"/>
    <x v="0"/>
    <n v="6"/>
    <n v="70000"/>
    <n v="420000"/>
  </r>
  <r>
    <d v="2024-03-10T00:00:00"/>
    <s v="Sylhet"/>
    <s v="Parvez Hasan"/>
    <x v="3"/>
    <n v="5"/>
    <n v="50000"/>
    <n v="250000"/>
  </r>
  <r>
    <d v="2024-03-20T00:00:00"/>
    <s v="Sylhet"/>
    <s v="Nabila Sultana"/>
    <x v="2"/>
    <n v="8"/>
    <n v="30000"/>
    <n v="240000"/>
  </r>
  <r>
    <d v="2024-03-25T00:00:00"/>
    <s v="Sylhet"/>
    <s v="Farhan Islam"/>
    <x v="0"/>
    <n v="10"/>
    <n v="70000"/>
    <n v="700000"/>
  </r>
  <r>
    <m/>
    <m/>
    <m/>
    <x v="4"/>
    <m/>
    <m/>
    <n v="286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72069-17E2-439E-84E1-81A604B7A01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showAll="0"/>
    <pivotField showAll="0"/>
    <pivotField axis="axisRow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7BF13-8899-4FDD-B1EB-6A279F09E30E}" name="Table1" displayName="Table1" ref="A3:G80" totalsRowShown="0" headerRowDxfId="11" dataDxfId="10">
  <autoFilter ref="A3:G80" xr:uid="{84F7BF13-8899-4FDD-B1EB-6A279F09E30E}">
    <filterColumn colId="0">
      <filters>
        <dateGroupItem year="2024" month="1" dateTimeGrouping="month"/>
      </filters>
    </filterColumn>
    <filterColumn colId="2">
      <filters>
        <filter val="Farhan Islam"/>
      </filters>
    </filterColumn>
  </autoFilter>
  <sortState ref="A4:G78">
    <sortCondition ref="A3:A80"/>
  </sortState>
  <tableColumns count="7">
    <tableColumn id="1" xr3:uid="{4FDF8F8E-1919-4566-B3C4-ABEF7206CE15}" name="Date" dataDxfId="9"/>
    <tableColumn id="2" xr3:uid="{FDF37A50-8741-496C-9D36-5B31E1A8086A}" name="Region" dataDxfId="8"/>
    <tableColumn id="3" xr3:uid="{A551A4F5-FF91-45F9-9849-60D495530431}" name="Sales Rep" dataDxfId="7"/>
    <tableColumn id="4" xr3:uid="{9091F4CD-CC31-42EF-AE47-489130FB5DCF}" name="Product" dataDxfId="6"/>
    <tableColumn id="5" xr3:uid="{4403109F-3168-433A-AB2C-EF44E1479F24}" name="Quantity" dataDxfId="5"/>
    <tableColumn id="6" xr3:uid="{6616F284-6EC9-4B41-9924-7D111CB34F8E}" name="Unit Price (BDT)" dataDxfId="4"/>
    <tableColumn id="7" xr3:uid="{ACFBA321-1FAE-4F8E-9366-6FEC5839E701}" name="Total Sales (BDT)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F447-0D63-452C-B10B-F29C21FCC506}">
  <dimension ref="A3:B8"/>
  <sheetViews>
    <sheetView workbookViewId="0">
      <selection activeCell="B12" sqref="B12"/>
    </sheetView>
  </sheetViews>
  <sheetFormatPr defaultRowHeight="17.25" x14ac:dyDescent="0.35"/>
  <cols>
    <col min="1" max="1" width="12.75" bestFit="1" customWidth="1"/>
    <col min="2" max="2" width="23.75" bestFit="1" customWidth="1"/>
  </cols>
  <sheetData>
    <row r="3" spans="1:2" x14ac:dyDescent="0.35">
      <c r="A3" s="4" t="s">
        <v>26</v>
      </c>
      <c r="B3" t="s">
        <v>28</v>
      </c>
    </row>
    <row r="4" spans="1:2" x14ac:dyDescent="0.35">
      <c r="A4" s="5" t="s">
        <v>13</v>
      </c>
      <c r="B4">
        <v>6950000</v>
      </c>
    </row>
    <row r="5" spans="1:2" x14ac:dyDescent="0.35">
      <c r="A5" s="5" t="s">
        <v>10</v>
      </c>
      <c r="B5">
        <v>12250000</v>
      </c>
    </row>
    <row r="6" spans="1:2" x14ac:dyDescent="0.35">
      <c r="A6" s="5" t="s">
        <v>19</v>
      </c>
      <c r="B6">
        <v>6150000</v>
      </c>
    </row>
    <row r="7" spans="1:2" x14ac:dyDescent="0.35">
      <c r="A7" s="5" t="s">
        <v>16</v>
      </c>
      <c r="B7">
        <v>3320000</v>
      </c>
    </row>
    <row r="8" spans="1:2" x14ac:dyDescent="0.35">
      <c r="A8" s="5" t="s">
        <v>27</v>
      </c>
      <c r="B8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55AD-E9D2-4417-AF9F-6DE5AFB696A9}">
  <dimension ref="A1:M96"/>
  <sheetViews>
    <sheetView topLeftCell="A81" zoomScale="82" zoomScaleNormal="82" workbookViewId="0">
      <selection activeCell="E89" sqref="E89"/>
    </sheetView>
  </sheetViews>
  <sheetFormatPr defaultRowHeight="17.25" x14ac:dyDescent="0.35"/>
  <cols>
    <col min="1" max="1" width="9.375" customWidth="1"/>
    <col min="2" max="2" width="11" customWidth="1"/>
    <col min="3" max="3" width="13.5" customWidth="1"/>
    <col min="4" max="4" width="13.125" customWidth="1"/>
    <col min="5" max="5" width="12.5" customWidth="1"/>
    <col min="6" max="6" width="18.5" customWidth="1"/>
    <col min="7" max="7" width="19.5" customWidth="1"/>
    <col min="10" max="10" width="10" bestFit="1" customWidth="1"/>
    <col min="11" max="11" width="11" customWidth="1"/>
    <col min="13" max="13" width="9" style="3"/>
  </cols>
  <sheetData>
    <row r="1" spans="1:12" x14ac:dyDescent="0.35">
      <c r="A1" s="19" t="s">
        <v>0</v>
      </c>
      <c r="B1" s="19"/>
      <c r="C1" s="19"/>
      <c r="D1" s="19"/>
      <c r="E1" s="19"/>
      <c r="F1" s="19"/>
      <c r="G1" s="19"/>
    </row>
    <row r="2" spans="1:12" x14ac:dyDescent="0.35">
      <c r="A2" s="1"/>
      <c r="B2" s="1"/>
      <c r="C2" s="1"/>
      <c r="D2" s="1"/>
      <c r="E2" s="1"/>
      <c r="F2" s="1"/>
      <c r="G2" s="1"/>
    </row>
    <row r="3" spans="1:12" ht="19.149999999999999" customHeigh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2" x14ac:dyDescent="0.35">
      <c r="A4" s="2">
        <v>45296</v>
      </c>
      <c r="B4" s="1" t="s">
        <v>8</v>
      </c>
      <c r="C4" s="1" t="s">
        <v>9</v>
      </c>
      <c r="D4" s="1" t="s">
        <v>10</v>
      </c>
      <c r="E4" s="1">
        <v>5</v>
      </c>
      <c r="F4" s="1">
        <v>70000</v>
      </c>
      <c r="G4" s="1">
        <v>350000</v>
      </c>
    </row>
    <row r="5" spans="1:12" x14ac:dyDescent="0.35">
      <c r="A5" s="2">
        <v>45297</v>
      </c>
      <c r="B5" s="1" t="s">
        <v>11</v>
      </c>
      <c r="C5" s="1" t="s">
        <v>12</v>
      </c>
      <c r="D5" s="1" t="s">
        <v>13</v>
      </c>
      <c r="E5" s="1">
        <v>10</v>
      </c>
      <c r="F5" s="1">
        <v>50000</v>
      </c>
      <c r="G5" s="1">
        <v>500000</v>
      </c>
      <c r="J5" s="8" t="s">
        <v>2</v>
      </c>
      <c r="K5" s="9" t="s">
        <v>24</v>
      </c>
    </row>
    <row r="6" spans="1:12" x14ac:dyDescent="0.35">
      <c r="A6" s="2">
        <v>45298</v>
      </c>
      <c r="B6" s="1" t="s">
        <v>14</v>
      </c>
      <c r="C6" s="1" t="s">
        <v>15</v>
      </c>
      <c r="D6" s="1" t="s">
        <v>16</v>
      </c>
      <c r="E6" s="1">
        <v>7</v>
      </c>
      <c r="F6" s="1">
        <v>20000</v>
      </c>
      <c r="G6" s="1">
        <v>140000</v>
      </c>
      <c r="J6" s="1" t="s">
        <v>8</v>
      </c>
      <c r="K6" s="1">
        <f>SUM(G4:G17)</f>
        <v>4940000</v>
      </c>
    </row>
    <row r="7" spans="1:12" x14ac:dyDescent="0.35">
      <c r="A7" s="2">
        <v>45299</v>
      </c>
      <c r="B7" s="1" t="s">
        <v>17</v>
      </c>
      <c r="C7" s="1" t="s">
        <v>18</v>
      </c>
      <c r="D7" s="1" t="s">
        <v>19</v>
      </c>
      <c r="E7" s="1">
        <v>15</v>
      </c>
      <c r="F7" s="1">
        <v>30000</v>
      </c>
      <c r="G7" s="1">
        <v>450000</v>
      </c>
      <c r="J7" s="1" t="s">
        <v>11</v>
      </c>
      <c r="K7" s="1">
        <f>SUM(G18:G30)</f>
        <v>4670000</v>
      </c>
    </row>
    <row r="8" spans="1:12" x14ac:dyDescent="0.35">
      <c r="A8" s="2">
        <v>45300</v>
      </c>
      <c r="B8" s="1" t="s">
        <v>20</v>
      </c>
      <c r="C8" s="1" t="s">
        <v>21</v>
      </c>
      <c r="D8" s="1" t="s">
        <v>10</v>
      </c>
      <c r="E8" s="1">
        <v>3</v>
      </c>
      <c r="F8" s="1">
        <v>70000</v>
      </c>
      <c r="G8" s="1">
        <v>210000</v>
      </c>
      <c r="J8" s="1" t="s">
        <v>22</v>
      </c>
      <c r="K8" s="1">
        <f>SUM(G31:G42)</f>
        <v>4690000</v>
      </c>
    </row>
    <row r="9" spans="1:12" x14ac:dyDescent="0.35">
      <c r="A9" s="2">
        <v>45301</v>
      </c>
      <c r="B9" s="1" t="s">
        <v>22</v>
      </c>
      <c r="C9" s="1" t="s">
        <v>23</v>
      </c>
      <c r="D9" s="1" t="s">
        <v>13</v>
      </c>
      <c r="E9" s="1">
        <v>6</v>
      </c>
      <c r="F9" s="1">
        <v>50000</v>
      </c>
      <c r="G9" s="1">
        <v>300000</v>
      </c>
      <c r="J9" s="1" t="s">
        <v>25</v>
      </c>
      <c r="K9" s="1">
        <f>SUM(G43:G53)</f>
        <v>4370000</v>
      </c>
      <c r="L9" s="3"/>
    </row>
    <row r="10" spans="1:12" x14ac:dyDescent="0.35">
      <c r="A10" s="2">
        <v>45302</v>
      </c>
      <c r="B10" s="1" t="s">
        <v>11</v>
      </c>
      <c r="C10" s="1" t="s">
        <v>15</v>
      </c>
      <c r="D10" s="1" t="s">
        <v>16</v>
      </c>
      <c r="E10" s="1">
        <v>4</v>
      </c>
      <c r="F10" s="1">
        <v>20000</v>
      </c>
      <c r="G10" s="1">
        <v>80000</v>
      </c>
      <c r="J10" s="1" t="s">
        <v>17</v>
      </c>
      <c r="K10" s="1">
        <f>SUM(G54:G66)</f>
        <v>5340000</v>
      </c>
    </row>
    <row r="11" spans="1:12" x14ac:dyDescent="0.35">
      <c r="A11" s="2">
        <v>45303</v>
      </c>
      <c r="B11" s="1" t="s">
        <v>14</v>
      </c>
      <c r="C11" s="1" t="s">
        <v>18</v>
      </c>
      <c r="D11" s="1" t="s">
        <v>19</v>
      </c>
      <c r="E11" s="1">
        <v>10</v>
      </c>
      <c r="F11" s="1">
        <v>30000</v>
      </c>
      <c r="G11" s="1">
        <v>300000</v>
      </c>
      <c r="J11" s="1" t="s">
        <v>20</v>
      </c>
      <c r="K11" s="1">
        <f>SUM(G67:G79)</f>
        <v>4660000</v>
      </c>
    </row>
    <row r="12" spans="1:12" x14ac:dyDescent="0.35">
      <c r="A12" s="2">
        <v>45304</v>
      </c>
      <c r="B12" s="1" t="s">
        <v>8</v>
      </c>
      <c r="C12" s="1" t="s">
        <v>9</v>
      </c>
      <c r="D12" s="1" t="s">
        <v>10</v>
      </c>
      <c r="E12" s="1">
        <v>8</v>
      </c>
      <c r="F12" s="1">
        <v>70000</v>
      </c>
      <c r="G12" s="1">
        <v>560000</v>
      </c>
      <c r="J12" s="3"/>
      <c r="K12" s="3"/>
    </row>
    <row r="13" spans="1:12" x14ac:dyDescent="0.35">
      <c r="A13" s="2">
        <v>45305</v>
      </c>
      <c r="B13" s="1" t="s">
        <v>20</v>
      </c>
      <c r="C13" s="1" t="s">
        <v>9</v>
      </c>
      <c r="D13" s="1" t="s">
        <v>13</v>
      </c>
      <c r="E13" s="1">
        <v>12</v>
      </c>
      <c r="F13" s="1">
        <v>50000</v>
      </c>
      <c r="G13" s="1">
        <v>600000</v>
      </c>
      <c r="J13" s="3"/>
      <c r="K13" s="3"/>
    </row>
    <row r="14" spans="1:12" x14ac:dyDescent="0.35">
      <c r="A14" s="2">
        <v>45306</v>
      </c>
      <c r="B14" s="1" t="s">
        <v>22</v>
      </c>
      <c r="C14" s="1" t="s">
        <v>12</v>
      </c>
      <c r="D14" s="1" t="s">
        <v>16</v>
      </c>
      <c r="E14" s="1">
        <v>9</v>
      </c>
      <c r="F14" s="1">
        <v>20000</v>
      </c>
      <c r="G14" s="1">
        <v>180000</v>
      </c>
    </row>
    <row r="15" spans="1:12" x14ac:dyDescent="0.35">
      <c r="A15" s="2">
        <v>45307</v>
      </c>
      <c r="B15" s="1" t="s">
        <v>11</v>
      </c>
      <c r="C15" s="1" t="s">
        <v>15</v>
      </c>
      <c r="D15" s="1" t="s">
        <v>19</v>
      </c>
      <c r="E15" s="1">
        <v>5</v>
      </c>
      <c r="F15" s="1">
        <v>30000</v>
      </c>
      <c r="G15" s="1">
        <v>150000</v>
      </c>
    </row>
    <row r="16" spans="1:12" x14ac:dyDescent="0.35">
      <c r="A16" s="2">
        <v>45308</v>
      </c>
      <c r="B16" s="1" t="s">
        <v>14</v>
      </c>
      <c r="C16" s="1" t="s">
        <v>18</v>
      </c>
      <c r="D16" s="1" t="s">
        <v>10</v>
      </c>
      <c r="E16" s="1">
        <v>11</v>
      </c>
      <c r="F16" s="1">
        <v>70000</v>
      </c>
      <c r="G16" s="1">
        <v>770000</v>
      </c>
    </row>
    <row r="17" spans="1:7" x14ac:dyDescent="0.35">
      <c r="A17" s="2">
        <v>45309</v>
      </c>
      <c r="B17" s="1" t="s">
        <v>17</v>
      </c>
      <c r="C17" s="1" t="s">
        <v>21</v>
      </c>
      <c r="D17" s="1" t="s">
        <v>13</v>
      </c>
      <c r="E17" s="1">
        <v>7</v>
      </c>
      <c r="F17" s="1">
        <v>50000</v>
      </c>
      <c r="G17" s="1">
        <v>350000</v>
      </c>
    </row>
    <row r="18" spans="1:7" x14ac:dyDescent="0.35">
      <c r="A18" s="2">
        <v>45310</v>
      </c>
      <c r="B18" s="1" t="s">
        <v>20</v>
      </c>
      <c r="C18" s="1" t="s">
        <v>23</v>
      </c>
      <c r="D18" s="1" t="s">
        <v>16</v>
      </c>
      <c r="E18" s="1">
        <v>6</v>
      </c>
      <c r="F18" s="1">
        <v>20000</v>
      </c>
      <c r="G18" s="1">
        <v>120000</v>
      </c>
    </row>
    <row r="19" spans="1:7" x14ac:dyDescent="0.35">
      <c r="A19" s="2">
        <v>45311</v>
      </c>
      <c r="B19" s="1" t="s">
        <v>22</v>
      </c>
      <c r="C19" s="1" t="s">
        <v>15</v>
      </c>
      <c r="D19" s="1" t="s">
        <v>19</v>
      </c>
      <c r="E19" s="1">
        <v>13</v>
      </c>
      <c r="F19" s="1">
        <v>30000</v>
      </c>
      <c r="G19" s="1">
        <v>390000</v>
      </c>
    </row>
    <row r="20" spans="1:7" x14ac:dyDescent="0.35">
      <c r="A20" s="2">
        <v>45312</v>
      </c>
      <c r="B20" s="1" t="s">
        <v>8</v>
      </c>
      <c r="C20" s="1" t="s">
        <v>18</v>
      </c>
      <c r="D20" s="1" t="s">
        <v>10</v>
      </c>
      <c r="E20" s="1">
        <v>9</v>
      </c>
      <c r="F20" s="1">
        <v>70000</v>
      </c>
      <c r="G20" s="1">
        <v>630000</v>
      </c>
    </row>
    <row r="21" spans="1:7" x14ac:dyDescent="0.35">
      <c r="A21" s="2">
        <v>45313</v>
      </c>
      <c r="B21" s="1" t="s">
        <v>14</v>
      </c>
      <c r="C21" s="1" t="s">
        <v>21</v>
      </c>
      <c r="D21" s="1" t="s">
        <v>13</v>
      </c>
      <c r="E21" s="1">
        <v>8</v>
      </c>
      <c r="F21" s="1">
        <v>50000</v>
      </c>
      <c r="G21" s="1">
        <v>400000</v>
      </c>
    </row>
    <row r="22" spans="1:7" x14ac:dyDescent="0.35">
      <c r="A22" s="2">
        <v>45314</v>
      </c>
      <c r="B22" s="1" t="s">
        <v>17</v>
      </c>
      <c r="C22" s="1" t="s">
        <v>23</v>
      </c>
      <c r="D22" s="1" t="s">
        <v>16</v>
      </c>
      <c r="E22" s="1">
        <v>14</v>
      </c>
      <c r="F22" s="1">
        <v>20000</v>
      </c>
      <c r="G22" s="1">
        <v>280000</v>
      </c>
    </row>
    <row r="23" spans="1:7" x14ac:dyDescent="0.35">
      <c r="A23" s="2">
        <v>45315</v>
      </c>
      <c r="B23" s="1" t="s">
        <v>20</v>
      </c>
      <c r="C23" s="1" t="s">
        <v>15</v>
      </c>
      <c r="D23" s="1" t="s">
        <v>19</v>
      </c>
      <c r="E23" s="1">
        <v>7</v>
      </c>
      <c r="F23" s="1">
        <v>30000</v>
      </c>
      <c r="G23" s="1">
        <v>210000</v>
      </c>
    </row>
    <row r="24" spans="1:7" x14ac:dyDescent="0.35">
      <c r="A24" s="2">
        <v>45316</v>
      </c>
      <c r="B24" s="1" t="s">
        <v>22</v>
      </c>
      <c r="C24" s="1" t="s">
        <v>18</v>
      </c>
      <c r="D24" s="1" t="s">
        <v>10</v>
      </c>
      <c r="E24" s="1">
        <v>10</v>
      </c>
      <c r="F24" s="1">
        <v>70000</v>
      </c>
      <c r="G24" s="1">
        <v>700000</v>
      </c>
    </row>
    <row r="25" spans="1:7" x14ac:dyDescent="0.35">
      <c r="A25" s="2">
        <v>45317</v>
      </c>
      <c r="B25" s="1" t="s">
        <v>11</v>
      </c>
      <c r="C25" s="1" t="s">
        <v>9</v>
      </c>
      <c r="D25" s="1" t="s">
        <v>13</v>
      </c>
      <c r="E25" s="1">
        <v>5</v>
      </c>
      <c r="F25" s="1">
        <v>50000</v>
      </c>
      <c r="G25" s="1">
        <v>250000</v>
      </c>
    </row>
    <row r="26" spans="1:7" x14ac:dyDescent="0.35">
      <c r="A26" s="2">
        <v>45318</v>
      </c>
      <c r="B26" s="1" t="s">
        <v>8</v>
      </c>
      <c r="C26" s="1" t="s">
        <v>12</v>
      </c>
      <c r="D26" s="1" t="s">
        <v>16</v>
      </c>
      <c r="E26" s="1">
        <v>8</v>
      </c>
      <c r="F26" s="1">
        <v>20000</v>
      </c>
      <c r="G26" s="1">
        <v>160000</v>
      </c>
    </row>
    <row r="27" spans="1:7" x14ac:dyDescent="0.35">
      <c r="A27" s="2">
        <v>45319</v>
      </c>
      <c r="B27" s="1" t="s">
        <v>17</v>
      </c>
      <c r="C27" s="1" t="s">
        <v>15</v>
      </c>
      <c r="D27" s="1" t="s">
        <v>19</v>
      </c>
      <c r="E27" s="1">
        <v>6</v>
      </c>
      <c r="F27" s="1">
        <v>30000</v>
      </c>
      <c r="G27" s="1">
        <v>180000</v>
      </c>
    </row>
    <row r="28" spans="1:7" x14ac:dyDescent="0.35">
      <c r="A28" s="2">
        <v>45320</v>
      </c>
      <c r="B28" s="1" t="s">
        <v>20</v>
      </c>
      <c r="C28" s="1" t="s">
        <v>18</v>
      </c>
      <c r="D28" s="1" t="s">
        <v>10</v>
      </c>
      <c r="E28" s="1">
        <v>7</v>
      </c>
      <c r="F28" s="1">
        <v>70000</v>
      </c>
      <c r="G28" s="1">
        <v>490000</v>
      </c>
    </row>
    <row r="29" spans="1:7" x14ac:dyDescent="0.35">
      <c r="A29" s="2">
        <v>45323</v>
      </c>
      <c r="B29" s="1" t="s">
        <v>22</v>
      </c>
      <c r="C29" s="1" t="s">
        <v>21</v>
      </c>
      <c r="D29" s="1" t="s">
        <v>10</v>
      </c>
      <c r="E29" s="1">
        <v>8</v>
      </c>
      <c r="F29" s="1">
        <v>70000</v>
      </c>
      <c r="G29" s="1">
        <v>560000</v>
      </c>
    </row>
    <row r="30" spans="1:7" x14ac:dyDescent="0.35">
      <c r="A30" s="2">
        <v>45324</v>
      </c>
      <c r="B30" s="1" t="s">
        <v>11</v>
      </c>
      <c r="C30" s="1" t="s">
        <v>23</v>
      </c>
      <c r="D30" s="1" t="s">
        <v>13</v>
      </c>
      <c r="E30" s="1">
        <v>6</v>
      </c>
      <c r="F30" s="1">
        <v>50000</v>
      </c>
      <c r="G30" s="1">
        <v>300000</v>
      </c>
    </row>
    <row r="31" spans="1:7" x14ac:dyDescent="0.35">
      <c r="A31" s="2">
        <v>45325</v>
      </c>
      <c r="B31" s="1" t="s">
        <v>14</v>
      </c>
      <c r="C31" s="1" t="s">
        <v>15</v>
      </c>
      <c r="D31" s="1" t="s">
        <v>16</v>
      </c>
      <c r="E31" s="1">
        <v>10</v>
      </c>
      <c r="F31" s="1">
        <v>20000</v>
      </c>
      <c r="G31" s="1">
        <v>200000</v>
      </c>
    </row>
    <row r="32" spans="1:7" x14ac:dyDescent="0.35">
      <c r="A32" s="2">
        <v>45326</v>
      </c>
      <c r="B32" s="1" t="s">
        <v>17</v>
      </c>
      <c r="C32" s="1" t="s">
        <v>9</v>
      </c>
      <c r="D32" s="1" t="s">
        <v>19</v>
      </c>
      <c r="E32" s="1">
        <v>20</v>
      </c>
      <c r="F32" s="1">
        <v>30000</v>
      </c>
      <c r="G32" s="1">
        <v>600000</v>
      </c>
    </row>
    <row r="33" spans="1:7" x14ac:dyDescent="0.35">
      <c r="A33" s="2">
        <v>45327</v>
      </c>
      <c r="B33" s="1" t="s">
        <v>8</v>
      </c>
      <c r="C33" s="1" t="s">
        <v>21</v>
      </c>
      <c r="D33" s="1" t="s">
        <v>10</v>
      </c>
      <c r="E33" s="1">
        <v>4</v>
      </c>
      <c r="F33" s="1">
        <v>70000</v>
      </c>
      <c r="G33" s="1">
        <v>280000</v>
      </c>
    </row>
    <row r="34" spans="1:7" x14ac:dyDescent="0.35">
      <c r="A34" s="2">
        <v>45328</v>
      </c>
      <c r="B34" s="1" t="s">
        <v>22</v>
      </c>
      <c r="C34" s="1" t="s">
        <v>23</v>
      </c>
      <c r="D34" s="1" t="s">
        <v>13</v>
      </c>
      <c r="E34" s="1">
        <v>9</v>
      </c>
      <c r="F34" s="1">
        <v>50000</v>
      </c>
      <c r="G34" s="1">
        <v>450000</v>
      </c>
    </row>
    <row r="35" spans="1:7" x14ac:dyDescent="0.35">
      <c r="A35" s="2">
        <v>45329</v>
      </c>
      <c r="B35" s="1" t="s">
        <v>11</v>
      </c>
      <c r="C35" s="1" t="s">
        <v>21</v>
      </c>
      <c r="D35" s="1" t="s">
        <v>16</v>
      </c>
      <c r="E35" s="1">
        <v>5</v>
      </c>
      <c r="F35" s="1">
        <v>20000</v>
      </c>
      <c r="G35" s="1">
        <v>100000</v>
      </c>
    </row>
    <row r="36" spans="1:7" x14ac:dyDescent="0.35">
      <c r="A36" s="2">
        <v>45330</v>
      </c>
      <c r="B36" s="1" t="s">
        <v>8</v>
      </c>
      <c r="C36" s="1" t="s">
        <v>23</v>
      </c>
      <c r="D36" s="1" t="s">
        <v>19</v>
      </c>
      <c r="E36" s="1">
        <v>15</v>
      </c>
      <c r="F36" s="1">
        <v>30000</v>
      </c>
      <c r="G36" s="1">
        <v>450000</v>
      </c>
    </row>
    <row r="37" spans="1:7" x14ac:dyDescent="0.35">
      <c r="A37" s="2">
        <v>45331</v>
      </c>
      <c r="B37" s="1" t="s">
        <v>17</v>
      </c>
      <c r="C37" s="1" t="s">
        <v>15</v>
      </c>
      <c r="D37" s="1" t="s">
        <v>10</v>
      </c>
      <c r="E37" s="1">
        <v>7</v>
      </c>
      <c r="F37" s="1">
        <v>70000</v>
      </c>
      <c r="G37" s="1">
        <v>490000</v>
      </c>
    </row>
    <row r="38" spans="1:7" x14ac:dyDescent="0.35">
      <c r="A38" s="2">
        <v>45332</v>
      </c>
      <c r="B38" s="1" t="s">
        <v>20</v>
      </c>
      <c r="C38" s="1" t="s">
        <v>18</v>
      </c>
      <c r="D38" s="1" t="s">
        <v>13</v>
      </c>
      <c r="E38" s="1">
        <v>11</v>
      </c>
      <c r="F38" s="1">
        <v>50000</v>
      </c>
      <c r="G38" s="1">
        <v>550000</v>
      </c>
    </row>
    <row r="39" spans="1:7" x14ac:dyDescent="0.35">
      <c r="A39" s="2">
        <v>45333</v>
      </c>
      <c r="B39" s="1" t="s">
        <v>22</v>
      </c>
      <c r="C39" s="1" t="s">
        <v>9</v>
      </c>
      <c r="D39" s="1" t="s">
        <v>16</v>
      </c>
      <c r="E39" s="1">
        <v>12</v>
      </c>
      <c r="F39" s="1">
        <v>20000</v>
      </c>
      <c r="G39" s="1">
        <v>240000</v>
      </c>
    </row>
    <row r="40" spans="1:7" x14ac:dyDescent="0.35">
      <c r="A40" s="2">
        <v>45334</v>
      </c>
      <c r="B40" s="1" t="s">
        <v>11</v>
      </c>
      <c r="C40" s="1" t="s">
        <v>9</v>
      </c>
      <c r="D40" s="1" t="s">
        <v>19</v>
      </c>
      <c r="E40" s="1">
        <v>10</v>
      </c>
      <c r="F40" s="1">
        <v>30000</v>
      </c>
      <c r="G40" s="1">
        <v>300000</v>
      </c>
    </row>
    <row r="41" spans="1:7" x14ac:dyDescent="0.35">
      <c r="A41" s="2">
        <v>45335</v>
      </c>
      <c r="B41" s="1" t="s">
        <v>14</v>
      </c>
      <c r="C41" s="1" t="s">
        <v>12</v>
      </c>
      <c r="D41" s="1" t="s">
        <v>10</v>
      </c>
      <c r="E41" s="1">
        <v>9</v>
      </c>
      <c r="F41" s="1">
        <v>70000</v>
      </c>
      <c r="G41" s="1">
        <v>630000</v>
      </c>
    </row>
    <row r="42" spans="1:7" x14ac:dyDescent="0.35">
      <c r="A42" s="2">
        <v>45336</v>
      </c>
      <c r="B42" s="1" t="s">
        <v>17</v>
      </c>
      <c r="C42" s="1" t="s">
        <v>15</v>
      </c>
      <c r="D42" s="1" t="s">
        <v>13</v>
      </c>
      <c r="E42" s="1">
        <v>8</v>
      </c>
      <c r="F42" s="1">
        <v>50000</v>
      </c>
      <c r="G42" s="1">
        <v>400000</v>
      </c>
    </row>
    <row r="43" spans="1:7" x14ac:dyDescent="0.35">
      <c r="A43" s="2">
        <v>45337</v>
      </c>
      <c r="B43" s="1" t="s">
        <v>20</v>
      </c>
      <c r="C43" s="1" t="s">
        <v>18</v>
      </c>
      <c r="D43" s="1" t="s">
        <v>16</v>
      </c>
      <c r="E43" s="1">
        <v>11</v>
      </c>
      <c r="F43" s="1">
        <v>20000</v>
      </c>
      <c r="G43" s="1">
        <v>220000</v>
      </c>
    </row>
    <row r="44" spans="1:7" x14ac:dyDescent="0.35">
      <c r="A44" s="2">
        <v>45338</v>
      </c>
      <c r="B44" s="1" t="s">
        <v>8</v>
      </c>
      <c r="C44" s="1" t="s">
        <v>21</v>
      </c>
      <c r="D44" s="1" t="s">
        <v>19</v>
      </c>
      <c r="E44" s="1">
        <v>14</v>
      </c>
      <c r="F44" s="1">
        <v>30000</v>
      </c>
      <c r="G44" s="1">
        <v>420000</v>
      </c>
    </row>
    <row r="45" spans="1:7" x14ac:dyDescent="0.35">
      <c r="A45" s="2">
        <v>45339</v>
      </c>
      <c r="B45" s="1" t="s">
        <v>11</v>
      </c>
      <c r="C45" s="1" t="s">
        <v>23</v>
      </c>
      <c r="D45" s="1" t="s">
        <v>10</v>
      </c>
      <c r="E45" s="1">
        <v>10</v>
      </c>
      <c r="F45" s="1">
        <v>70000</v>
      </c>
      <c r="G45" s="1">
        <v>700000</v>
      </c>
    </row>
    <row r="46" spans="1:7" x14ac:dyDescent="0.35">
      <c r="A46" s="2">
        <v>45340</v>
      </c>
      <c r="B46" s="1" t="s">
        <v>14</v>
      </c>
      <c r="C46" s="1" t="s">
        <v>15</v>
      </c>
      <c r="D46" s="1" t="s">
        <v>13</v>
      </c>
      <c r="E46" s="1">
        <v>9</v>
      </c>
      <c r="F46" s="1">
        <v>50000</v>
      </c>
      <c r="G46" s="1">
        <v>450000</v>
      </c>
    </row>
    <row r="47" spans="1:7" x14ac:dyDescent="0.35">
      <c r="A47" s="2">
        <v>45341</v>
      </c>
      <c r="B47" s="1" t="s">
        <v>17</v>
      </c>
      <c r="C47" s="1" t="s">
        <v>18</v>
      </c>
      <c r="D47" s="1" t="s">
        <v>16</v>
      </c>
      <c r="E47" s="1">
        <v>13</v>
      </c>
      <c r="F47" s="1">
        <v>20000</v>
      </c>
      <c r="G47" s="1">
        <v>260000</v>
      </c>
    </row>
    <row r="48" spans="1:7" x14ac:dyDescent="0.35">
      <c r="A48" s="2">
        <v>45342</v>
      </c>
      <c r="B48" s="1" t="s">
        <v>20</v>
      </c>
      <c r="C48" s="1" t="s">
        <v>21</v>
      </c>
      <c r="D48" s="1" t="s">
        <v>19</v>
      </c>
      <c r="E48" s="1">
        <v>8</v>
      </c>
      <c r="F48" s="1">
        <v>30000</v>
      </c>
      <c r="G48" s="1">
        <v>240000</v>
      </c>
    </row>
    <row r="49" spans="1:7" x14ac:dyDescent="0.35">
      <c r="A49" s="2">
        <v>45343</v>
      </c>
      <c r="B49" s="1" t="s">
        <v>22</v>
      </c>
      <c r="C49" s="1" t="s">
        <v>23</v>
      </c>
      <c r="D49" s="1" t="s">
        <v>10</v>
      </c>
      <c r="E49" s="1">
        <v>12</v>
      </c>
      <c r="F49" s="1">
        <v>70000</v>
      </c>
      <c r="G49" s="1">
        <v>840000</v>
      </c>
    </row>
    <row r="50" spans="1:7" x14ac:dyDescent="0.35">
      <c r="A50" s="2">
        <v>45344</v>
      </c>
      <c r="B50" s="1" t="s">
        <v>11</v>
      </c>
      <c r="C50" s="1" t="s">
        <v>15</v>
      </c>
      <c r="D50" s="1" t="s">
        <v>13</v>
      </c>
      <c r="E50" s="1">
        <v>7</v>
      </c>
      <c r="F50" s="1">
        <v>50000</v>
      </c>
      <c r="G50" s="1">
        <v>350000</v>
      </c>
    </row>
    <row r="51" spans="1:7" x14ac:dyDescent="0.35">
      <c r="A51" s="2">
        <v>45345</v>
      </c>
      <c r="B51" s="1" t="s">
        <v>14</v>
      </c>
      <c r="C51" s="1" t="s">
        <v>18</v>
      </c>
      <c r="D51" s="1" t="s">
        <v>16</v>
      </c>
      <c r="E51" s="1">
        <v>9</v>
      </c>
      <c r="F51" s="1">
        <v>20000</v>
      </c>
      <c r="G51" s="1">
        <v>180000</v>
      </c>
    </row>
    <row r="52" spans="1:7" x14ac:dyDescent="0.35">
      <c r="A52" s="2">
        <v>45346</v>
      </c>
      <c r="B52" s="1" t="s">
        <v>8</v>
      </c>
      <c r="C52" s="1" t="s">
        <v>9</v>
      </c>
      <c r="D52" s="1" t="s">
        <v>19</v>
      </c>
      <c r="E52" s="1">
        <v>12</v>
      </c>
      <c r="F52" s="1">
        <v>30000</v>
      </c>
      <c r="G52" s="1">
        <v>360000</v>
      </c>
    </row>
    <row r="53" spans="1:7" x14ac:dyDescent="0.35">
      <c r="A53" s="2">
        <v>45347</v>
      </c>
      <c r="B53" s="1" t="s">
        <v>20</v>
      </c>
      <c r="C53" s="1" t="s">
        <v>12</v>
      </c>
      <c r="D53" s="1" t="s">
        <v>10</v>
      </c>
      <c r="E53" s="1">
        <v>5</v>
      </c>
      <c r="F53" s="1">
        <v>70000</v>
      </c>
      <c r="G53" s="1">
        <v>350000</v>
      </c>
    </row>
    <row r="54" spans="1:7" x14ac:dyDescent="0.35">
      <c r="A54" s="2">
        <v>45352</v>
      </c>
      <c r="B54" s="1" t="s">
        <v>22</v>
      </c>
      <c r="C54" s="1" t="s">
        <v>9</v>
      </c>
      <c r="D54" s="1" t="s">
        <v>10</v>
      </c>
      <c r="E54" s="1">
        <v>12</v>
      </c>
      <c r="F54" s="1">
        <v>70000</v>
      </c>
      <c r="G54" s="1">
        <v>840000</v>
      </c>
    </row>
    <row r="55" spans="1:7" x14ac:dyDescent="0.35">
      <c r="A55" s="2">
        <v>45353</v>
      </c>
      <c r="B55" s="1" t="s">
        <v>11</v>
      </c>
      <c r="C55" s="1" t="s">
        <v>9</v>
      </c>
      <c r="D55" s="1" t="s">
        <v>13</v>
      </c>
      <c r="E55" s="1">
        <v>8</v>
      </c>
      <c r="F55" s="1">
        <v>50000</v>
      </c>
      <c r="G55" s="1">
        <v>400000</v>
      </c>
    </row>
    <row r="56" spans="1:7" x14ac:dyDescent="0.35">
      <c r="A56" s="2">
        <v>45354</v>
      </c>
      <c r="B56" s="1" t="s">
        <v>14</v>
      </c>
      <c r="C56" s="1" t="s">
        <v>21</v>
      </c>
      <c r="D56" s="1" t="s">
        <v>16</v>
      </c>
      <c r="E56" s="1">
        <v>7</v>
      </c>
      <c r="F56" s="1">
        <v>20000</v>
      </c>
      <c r="G56" s="1">
        <v>140000</v>
      </c>
    </row>
    <row r="57" spans="1:7" x14ac:dyDescent="0.35">
      <c r="A57" s="2">
        <v>45355</v>
      </c>
      <c r="B57" s="1" t="s">
        <v>17</v>
      </c>
      <c r="C57" s="1" t="s">
        <v>23</v>
      </c>
      <c r="D57" s="1" t="s">
        <v>19</v>
      </c>
      <c r="E57" s="1">
        <v>9</v>
      </c>
      <c r="F57" s="1">
        <v>30000</v>
      </c>
      <c r="G57" s="1">
        <v>270000</v>
      </c>
    </row>
    <row r="58" spans="1:7" x14ac:dyDescent="0.35">
      <c r="A58" s="2">
        <v>45356</v>
      </c>
      <c r="B58" s="1" t="s">
        <v>20</v>
      </c>
      <c r="C58" s="1" t="s">
        <v>21</v>
      </c>
      <c r="D58" s="1" t="s">
        <v>10</v>
      </c>
      <c r="E58" s="1">
        <v>6</v>
      </c>
      <c r="F58" s="1">
        <v>70000</v>
      </c>
      <c r="G58" s="1">
        <v>420000</v>
      </c>
    </row>
    <row r="59" spans="1:7" x14ac:dyDescent="0.35">
      <c r="A59" s="2">
        <v>45357</v>
      </c>
      <c r="B59" s="1" t="s">
        <v>8</v>
      </c>
      <c r="C59" s="1" t="s">
        <v>23</v>
      </c>
      <c r="D59" s="1" t="s">
        <v>13</v>
      </c>
      <c r="E59" s="1">
        <v>10</v>
      </c>
      <c r="F59" s="1">
        <v>50000</v>
      </c>
      <c r="G59" s="1">
        <v>500000</v>
      </c>
    </row>
    <row r="60" spans="1:7" x14ac:dyDescent="0.35">
      <c r="A60" s="2">
        <v>45358</v>
      </c>
      <c r="B60" s="1" t="s">
        <v>11</v>
      </c>
      <c r="C60" s="1" t="s">
        <v>15</v>
      </c>
      <c r="D60" s="1" t="s">
        <v>16</v>
      </c>
      <c r="E60" s="1">
        <v>8</v>
      </c>
      <c r="F60" s="1">
        <v>20000</v>
      </c>
      <c r="G60" s="1">
        <v>160000</v>
      </c>
    </row>
    <row r="61" spans="1:7" x14ac:dyDescent="0.35">
      <c r="A61" s="2">
        <v>45359</v>
      </c>
      <c r="B61" s="1" t="s">
        <v>8</v>
      </c>
      <c r="C61" s="1" t="s">
        <v>18</v>
      </c>
      <c r="D61" s="1" t="s">
        <v>19</v>
      </c>
      <c r="E61" s="1">
        <v>13</v>
      </c>
      <c r="F61" s="1">
        <v>30000</v>
      </c>
      <c r="G61" s="1">
        <v>390000</v>
      </c>
    </row>
    <row r="62" spans="1:7" x14ac:dyDescent="0.35">
      <c r="A62" s="2">
        <v>45360</v>
      </c>
      <c r="B62" s="1" t="s">
        <v>17</v>
      </c>
      <c r="C62" s="1" t="s">
        <v>9</v>
      </c>
      <c r="D62" s="1" t="s">
        <v>10</v>
      </c>
      <c r="E62" s="1">
        <v>9</v>
      </c>
      <c r="F62" s="1">
        <v>70000</v>
      </c>
      <c r="G62" s="1">
        <v>630000</v>
      </c>
    </row>
    <row r="63" spans="1:7" x14ac:dyDescent="0.35">
      <c r="A63" s="2">
        <v>45361</v>
      </c>
      <c r="B63" s="1" t="s">
        <v>20</v>
      </c>
      <c r="C63" s="1" t="s">
        <v>15</v>
      </c>
      <c r="D63" s="1" t="s">
        <v>13</v>
      </c>
      <c r="E63" s="1">
        <v>5</v>
      </c>
      <c r="F63" s="1">
        <v>50000</v>
      </c>
      <c r="G63" s="1">
        <v>250000</v>
      </c>
    </row>
    <row r="64" spans="1:7" x14ac:dyDescent="0.35">
      <c r="A64" s="2">
        <v>45362</v>
      </c>
      <c r="B64" s="1" t="s">
        <v>22</v>
      </c>
      <c r="C64" s="1" t="s">
        <v>12</v>
      </c>
      <c r="D64" s="1" t="s">
        <v>16</v>
      </c>
      <c r="E64" s="1">
        <v>11</v>
      </c>
      <c r="F64" s="1">
        <v>20000</v>
      </c>
      <c r="G64" s="1">
        <v>220000</v>
      </c>
    </row>
    <row r="65" spans="1:7" x14ac:dyDescent="0.35">
      <c r="A65" s="2">
        <v>45363</v>
      </c>
      <c r="B65" s="1" t="s">
        <v>11</v>
      </c>
      <c r="C65" s="1" t="s">
        <v>15</v>
      </c>
      <c r="D65" s="1" t="s">
        <v>19</v>
      </c>
      <c r="E65" s="1">
        <v>14</v>
      </c>
      <c r="F65" s="1">
        <v>30000</v>
      </c>
      <c r="G65" s="1">
        <v>420000</v>
      </c>
    </row>
    <row r="66" spans="1:7" x14ac:dyDescent="0.35">
      <c r="A66" s="2">
        <v>45364</v>
      </c>
      <c r="B66" s="1" t="s">
        <v>14</v>
      </c>
      <c r="C66" s="1" t="s">
        <v>18</v>
      </c>
      <c r="D66" s="1" t="s">
        <v>10</v>
      </c>
      <c r="E66" s="1">
        <v>10</v>
      </c>
      <c r="F66" s="1">
        <v>70000</v>
      </c>
      <c r="G66" s="1">
        <v>700000</v>
      </c>
    </row>
    <row r="67" spans="1:7" x14ac:dyDescent="0.35">
      <c r="A67" s="2">
        <v>45365</v>
      </c>
      <c r="B67" s="1" t="s">
        <v>17</v>
      </c>
      <c r="C67" s="1" t="s">
        <v>21</v>
      </c>
      <c r="D67" s="1" t="s">
        <v>13</v>
      </c>
      <c r="E67" s="1">
        <v>6</v>
      </c>
      <c r="F67" s="1">
        <v>50000</v>
      </c>
      <c r="G67" s="1">
        <v>300000</v>
      </c>
    </row>
    <row r="68" spans="1:7" x14ac:dyDescent="0.35">
      <c r="A68" s="2">
        <v>45366</v>
      </c>
      <c r="B68" s="1" t="s">
        <v>8</v>
      </c>
      <c r="C68" s="1" t="s">
        <v>23</v>
      </c>
      <c r="D68" s="1" t="s">
        <v>16</v>
      </c>
      <c r="E68" s="1">
        <v>8</v>
      </c>
      <c r="F68" s="1">
        <v>20000</v>
      </c>
      <c r="G68" s="1">
        <v>160000</v>
      </c>
    </row>
    <row r="69" spans="1:7" x14ac:dyDescent="0.35">
      <c r="A69" s="2">
        <v>45367</v>
      </c>
      <c r="B69" s="1" t="s">
        <v>22</v>
      </c>
      <c r="C69" s="1" t="s">
        <v>15</v>
      </c>
      <c r="D69" s="1" t="s">
        <v>19</v>
      </c>
      <c r="E69" s="1">
        <v>12</v>
      </c>
      <c r="F69" s="1">
        <v>30000</v>
      </c>
      <c r="G69" s="1">
        <v>360000</v>
      </c>
    </row>
    <row r="70" spans="1:7" x14ac:dyDescent="0.35">
      <c r="A70" s="2">
        <v>45368</v>
      </c>
      <c r="B70" s="1" t="s">
        <v>11</v>
      </c>
      <c r="C70" s="1" t="s">
        <v>18</v>
      </c>
      <c r="D70" s="1" t="s">
        <v>10</v>
      </c>
      <c r="E70" s="1">
        <v>9</v>
      </c>
      <c r="F70" s="1">
        <v>70000</v>
      </c>
      <c r="G70" s="1">
        <v>630000</v>
      </c>
    </row>
    <row r="71" spans="1:7" x14ac:dyDescent="0.35">
      <c r="A71" s="2">
        <v>45369</v>
      </c>
      <c r="B71" s="1" t="s">
        <v>8</v>
      </c>
      <c r="C71" s="1" t="s">
        <v>12</v>
      </c>
      <c r="D71" s="1" t="s">
        <v>13</v>
      </c>
      <c r="E71" s="1">
        <v>7</v>
      </c>
      <c r="F71" s="1">
        <v>50000</v>
      </c>
      <c r="G71" s="1">
        <v>350000</v>
      </c>
    </row>
    <row r="72" spans="1:7" x14ac:dyDescent="0.35">
      <c r="A72" s="2">
        <v>45370</v>
      </c>
      <c r="B72" s="1" t="s">
        <v>17</v>
      </c>
      <c r="C72" s="1" t="s">
        <v>15</v>
      </c>
      <c r="D72" s="1" t="s">
        <v>16</v>
      </c>
      <c r="E72" s="1">
        <v>14</v>
      </c>
      <c r="F72" s="1">
        <v>20000</v>
      </c>
      <c r="G72" s="1">
        <v>280000</v>
      </c>
    </row>
    <row r="73" spans="1:7" x14ac:dyDescent="0.35">
      <c r="A73" s="2">
        <v>45371</v>
      </c>
      <c r="B73" s="1" t="s">
        <v>20</v>
      </c>
      <c r="C73" s="1" t="s">
        <v>18</v>
      </c>
      <c r="D73" s="1" t="s">
        <v>19</v>
      </c>
      <c r="E73" s="1">
        <v>8</v>
      </c>
      <c r="F73" s="1">
        <v>30000</v>
      </c>
      <c r="G73" s="1">
        <v>240000</v>
      </c>
    </row>
    <row r="74" spans="1:7" x14ac:dyDescent="0.35">
      <c r="A74" s="2">
        <v>45372</v>
      </c>
      <c r="B74" s="1" t="s">
        <v>22</v>
      </c>
      <c r="C74" s="1" t="s">
        <v>21</v>
      </c>
      <c r="D74" s="1" t="s">
        <v>10</v>
      </c>
      <c r="E74" s="1">
        <v>11</v>
      </c>
      <c r="F74" s="1">
        <v>70000</v>
      </c>
      <c r="G74" s="1">
        <v>770000</v>
      </c>
    </row>
    <row r="75" spans="1:7" x14ac:dyDescent="0.35">
      <c r="A75" s="2">
        <v>45373</v>
      </c>
      <c r="B75" s="1" t="s">
        <v>8</v>
      </c>
      <c r="C75" s="1" t="s">
        <v>23</v>
      </c>
      <c r="D75" s="1" t="s">
        <v>13</v>
      </c>
      <c r="E75" s="1">
        <v>5</v>
      </c>
      <c r="F75" s="1">
        <v>50000</v>
      </c>
      <c r="G75" s="1">
        <v>250000</v>
      </c>
    </row>
    <row r="76" spans="1:7" x14ac:dyDescent="0.35">
      <c r="A76" s="2">
        <v>45374</v>
      </c>
      <c r="B76" s="1" t="s">
        <v>14</v>
      </c>
      <c r="C76" s="1" t="s">
        <v>15</v>
      </c>
      <c r="D76" s="1" t="s">
        <v>16</v>
      </c>
      <c r="E76" s="1">
        <v>10</v>
      </c>
      <c r="F76" s="1">
        <v>20000</v>
      </c>
      <c r="G76" s="1">
        <v>200000</v>
      </c>
    </row>
    <row r="77" spans="1:7" x14ac:dyDescent="0.35">
      <c r="A77" s="2">
        <v>45375</v>
      </c>
      <c r="B77" s="1" t="s">
        <v>17</v>
      </c>
      <c r="C77" s="1" t="s">
        <v>18</v>
      </c>
      <c r="D77" s="1" t="s">
        <v>19</v>
      </c>
      <c r="E77" s="1">
        <v>9</v>
      </c>
      <c r="F77" s="1">
        <v>30000</v>
      </c>
      <c r="G77" s="1">
        <v>270000</v>
      </c>
    </row>
    <row r="78" spans="1:7" x14ac:dyDescent="0.35">
      <c r="A78" s="2">
        <v>45381</v>
      </c>
      <c r="B78" s="1" t="s">
        <v>8</v>
      </c>
      <c r="C78" s="1" t="s">
        <v>18</v>
      </c>
      <c r="D78" s="1" t="s">
        <v>19</v>
      </c>
      <c r="E78" s="1">
        <v>5</v>
      </c>
      <c r="F78" s="1">
        <v>30000</v>
      </c>
      <c r="G78" s="1">
        <v>150000</v>
      </c>
    </row>
    <row r="79" spans="1:7" x14ac:dyDescent="0.35">
      <c r="A79" s="2">
        <v>45376</v>
      </c>
      <c r="B79" s="1" t="s">
        <v>20</v>
      </c>
      <c r="C79" s="1" t="s">
        <v>23</v>
      </c>
      <c r="D79" s="1" t="s">
        <v>10</v>
      </c>
      <c r="E79" s="1">
        <v>10</v>
      </c>
      <c r="F79" s="1">
        <v>70000</v>
      </c>
      <c r="G79" s="1">
        <v>700000</v>
      </c>
    </row>
    <row r="80" spans="1:7" x14ac:dyDescent="0.35">
      <c r="A80" s="1"/>
      <c r="B80" s="1"/>
      <c r="C80" s="1"/>
      <c r="D80" s="1"/>
      <c r="E80" s="1"/>
      <c r="F80" s="1"/>
      <c r="G80" s="1">
        <f>SUM(G4:G79)</f>
        <v>28670000</v>
      </c>
    </row>
    <row r="85" spans="1:13" x14ac:dyDescent="0.35">
      <c r="J85" s="7" t="s">
        <v>29</v>
      </c>
      <c r="K85" s="7"/>
      <c r="L85" s="7"/>
      <c r="M85" s="10" t="s">
        <v>5</v>
      </c>
    </row>
    <row r="86" spans="1:13" x14ac:dyDescent="0.35">
      <c r="A86" s="21" t="s">
        <v>31</v>
      </c>
      <c r="B86" s="21"/>
      <c r="C86" s="21"/>
      <c r="D86" s="21"/>
      <c r="E86" s="21"/>
      <c r="F86" s="21"/>
      <c r="J86" s="20" t="s">
        <v>30</v>
      </c>
      <c r="K86" s="20"/>
      <c r="L86" s="20"/>
      <c r="M86" s="1">
        <f>SUM(E11,E24,E58)</f>
        <v>26</v>
      </c>
    </row>
    <row r="87" spans="1:13" x14ac:dyDescent="0.35">
      <c r="A87" s="22" t="s">
        <v>32</v>
      </c>
      <c r="B87" s="22"/>
      <c r="C87" s="22"/>
      <c r="D87" s="22"/>
      <c r="E87" s="22"/>
      <c r="F87" s="22"/>
    </row>
    <row r="88" spans="1:13" x14ac:dyDescent="0.35">
      <c r="A88" s="1" t="s">
        <v>33</v>
      </c>
      <c r="B88" s="1" t="s">
        <v>34</v>
      </c>
      <c r="C88" s="1" t="s">
        <v>35</v>
      </c>
      <c r="D88" s="1" t="s">
        <v>36</v>
      </c>
      <c r="E88" s="1" t="s">
        <v>37</v>
      </c>
      <c r="F88" s="1" t="s">
        <v>38</v>
      </c>
    </row>
    <row r="89" spans="1:13" x14ac:dyDescent="0.35">
      <c r="A89" s="1">
        <v>1</v>
      </c>
      <c r="B89" s="1" t="s">
        <v>39</v>
      </c>
      <c r="C89" s="1">
        <v>30000</v>
      </c>
      <c r="D89" s="1">
        <f>SUM(G6,G10,G15,G19,G23,G27)</f>
        <v>1150000</v>
      </c>
      <c r="E89" s="1">
        <f>IF(D89&gt;=2000000,D89/10,IF(AND(D89&gt;=1000000,D89,2000000),D89*8/100,IF(D89&lt;1000000,D89*6/100)))</f>
        <v>92000</v>
      </c>
      <c r="F89" s="1">
        <f>C89+E89</f>
        <v>122000</v>
      </c>
    </row>
    <row r="90" spans="1:13" x14ac:dyDescent="0.35">
      <c r="A90" s="1">
        <v>2</v>
      </c>
      <c r="B90" s="1" t="s">
        <v>9</v>
      </c>
      <c r="C90" s="1">
        <v>30000</v>
      </c>
      <c r="D90" s="1">
        <f>SUM(G4,G12,G13,G25)</f>
        <v>1760000</v>
      </c>
      <c r="E90" s="1">
        <f t="shared" ref="E90:E94" si="0">IF(D90&gt;=2000000,D90/10,IF(AND(D90&gt;=1000000,D90,2000000),D90*8/100,IF(D90&lt;1000000,D90*6/100)))</f>
        <v>140800</v>
      </c>
      <c r="F90" s="1">
        <f t="shared" ref="F90:F94" si="1">C90+E90</f>
        <v>170800</v>
      </c>
      <c r="M90" s="3" t="s">
        <v>40</v>
      </c>
    </row>
    <row r="91" spans="1:13" x14ac:dyDescent="0.35">
      <c r="A91" s="1">
        <v>3</v>
      </c>
      <c r="B91" s="1" t="s">
        <v>18</v>
      </c>
      <c r="C91" s="1">
        <v>30000</v>
      </c>
      <c r="D91" s="1">
        <f>SUM(G7,G11,G20,G16,G24,G28)</f>
        <v>3340000</v>
      </c>
      <c r="E91" s="1">
        <f t="shared" si="0"/>
        <v>334000</v>
      </c>
      <c r="F91" s="1">
        <f t="shared" si="1"/>
        <v>364000</v>
      </c>
    </row>
    <row r="92" spans="1:13" x14ac:dyDescent="0.35">
      <c r="A92" s="1">
        <v>4</v>
      </c>
      <c r="B92" s="1" t="s">
        <v>21</v>
      </c>
      <c r="C92" s="1">
        <v>30000</v>
      </c>
      <c r="D92" s="1">
        <f>SUM(G8,G17,G21)</f>
        <v>960000</v>
      </c>
      <c r="E92" s="1">
        <f t="shared" si="0"/>
        <v>57600</v>
      </c>
      <c r="F92" s="1">
        <f t="shared" si="1"/>
        <v>87600</v>
      </c>
    </row>
    <row r="93" spans="1:13" x14ac:dyDescent="0.35">
      <c r="A93" s="1">
        <v>5</v>
      </c>
      <c r="B93" s="1" t="s">
        <v>12</v>
      </c>
      <c r="C93" s="1">
        <v>30000</v>
      </c>
      <c r="D93" s="1">
        <f>SUM(G5,G14,G26)</f>
        <v>840000</v>
      </c>
      <c r="E93" s="1">
        <f t="shared" si="0"/>
        <v>50400</v>
      </c>
      <c r="F93" s="1">
        <f t="shared" si="1"/>
        <v>80400</v>
      </c>
    </row>
    <row r="94" spans="1:13" x14ac:dyDescent="0.35">
      <c r="A94" s="1">
        <v>6</v>
      </c>
      <c r="B94" s="1" t="s">
        <v>23</v>
      </c>
      <c r="C94" s="1">
        <v>30000</v>
      </c>
      <c r="D94" s="1">
        <f>SUM(G9,G18,G22)</f>
        <v>700000</v>
      </c>
      <c r="E94" s="1">
        <f t="shared" si="0"/>
        <v>42000</v>
      </c>
      <c r="F94" s="1">
        <f t="shared" si="1"/>
        <v>72000</v>
      </c>
    </row>
    <row r="95" spans="1:13" x14ac:dyDescent="0.35">
      <c r="E95" s="6" t="s">
        <v>41</v>
      </c>
      <c r="F95" s="12">
        <f>AVERAGE(F89:F94)</f>
        <v>149466.66666666666</v>
      </c>
    </row>
    <row r="96" spans="1:13" x14ac:dyDescent="0.35">
      <c r="E96" s="6"/>
      <c r="F96" s="11">
        <v>149467</v>
      </c>
    </row>
  </sheetData>
  <mergeCells count="4">
    <mergeCell ref="A1:G1"/>
    <mergeCell ref="J86:L86"/>
    <mergeCell ref="A86:F86"/>
    <mergeCell ref="A87:F87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2485-6AF9-4267-AA5A-F0F9D6761B83}">
  <dimension ref="C2:G75"/>
  <sheetViews>
    <sheetView tabSelected="1" topLeftCell="A57" workbookViewId="0">
      <selection activeCell="E75" sqref="E75"/>
    </sheetView>
  </sheetViews>
  <sheetFormatPr defaultRowHeight="17.25" x14ac:dyDescent="0.35"/>
  <cols>
    <col min="3" max="3" width="16" customWidth="1"/>
    <col min="4" max="4" width="18" customWidth="1"/>
    <col min="5" max="5" width="19.625" customWidth="1"/>
    <col min="6" max="6" width="19.5" customWidth="1"/>
    <col min="7" max="7" width="24.25" customWidth="1"/>
  </cols>
  <sheetData>
    <row r="2" spans="3:7" x14ac:dyDescent="0.35">
      <c r="C2" s="23" t="s">
        <v>49</v>
      </c>
      <c r="D2" s="24"/>
      <c r="E2" s="24"/>
      <c r="F2" s="24"/>
      <c r="G2" s="24"/>
    </row>
    <row r="3" spans="3:7" ht="17.25" customHeight="1" x14ac:dyDescent="0.35">
      <c r="C3" s="25"/>
      <c r="D3" s="25"/>
      <c r="E3" s="25"/>
      <c r="F3" s="25"/>
      <c r="G3" s="25"/>
    </row>
    <row r="4" spans="3:7" x14ac:dyDescent="0.35">
      <c r="C4" s="6" t="s">
        <v>42</v>
      </c>
      <c r="D4" s="6" t="s">
        <v>43</v>
      </c>
      <c r="E4" s="6" t="s">
        <v>44</v>
      </c>
      <c r="F4" s="6" t="s">
        <v>45</v>
      </c>
      <c r="G4" s="6" t="s">
        <v>46</v>
      </c>
    </row>
    <row r="5" spans="3:7" x14ac:dyDescent="0.35">
      <c r="C5" s="6" t="s">
        <v>32</v>
      </c>
      <c r="D5" s="6">
        <v>7854500</v>
      </c>
      <c r="E5" s="6">
        <v>8750000</v>
      </c>
      <c r="F5" s="6">
        <f>E5-D5</f>
        <v>895500</v>
      </c>
      <c r="G5" s="6" t="str">
        <f>IF(E5&gt;D5,"Profit","loss")</f>
        <v>Profit</v>
      </c>
    </row>
    <row r="6" spans="3:7" x14ac:dyDescent="0.35">
      <c r="C6" s="6" t="s">
        <v>47</v>
      </c>
      <c r="D6" s="6">
        <v>9998300</v>
      </c>
      <c r="E6" s="6">
        <v>9920000</v>
      </c>
      <c r="F6" s="6">
        <f t="shared" ref="F6:F7" si="0">E6-D6</f>
        <v>-78300</v>
      </c>
      <c r="G6" s="6" t="str">
        <f t="shared" ref="G6:G7" si="1">IF(E6&gt;D6,"Profit","loss")</f>
        <v>loss</v>
      </c>
    </row>
    <row r="7" spans="3:7" x14ac:dyDescent="0.35">
      <c r="C7" s="6" t="s">
        <v>48</v>
      </c>
      <c r="D7" s="6">
        <v>8985700</v>
      </c>
      <c r="E7" s="6">
        <v>10000000</v>
      </c>
      <c r="F7" s="6">
        <f t="shared" si="0"/>
        <v>1014300</v>
      </c>
      <c r="G7" s="6" t="str">
        <f t="shared" si="1"/>
        <v>Profit</v>
      </c>
    </row>
    <row r="8" spans="3:7" x14ac:dyDescent="0.35">
      <c r="C8" s="13"/>
      <c r="D8" s="14"/>
      <c r="E8" s="14"/>
      <c r="F8" s="14"/>
      <c r="G8" s="14"/>
    </row>
    <row r="10" spans="3:7" x14ac:dyDescent="0.35">
      <c r="C10" s="26" t="s">
        <v>50</v>
      </c>
      <c r="D10" s="27"/>
      <c r="E10" s="27"/>
      <c r="F10" s="27"/>
      <c r="G10" s="27"/>
    </row>
    <row r="11" spans="3:7" x14ac:dyDescent="0.35">
      <c r="C11" s="27"/>
      <c r="D11" s="27"/>
      <c r="E11" s="27"/>
      <c r="F11" s="27"/>
      <c r="G11" s="27"/>
    </row>
    <row r="12" spans="3:7" x14ac:dyDescent="0.35">
      <c r="C12" s="30" t="s">
        <v>74</v>
      </c>
      <c r="D12" s="30"/>
      <c r="E12" s="30"/>
      <c r="F12" s="30"/>
      <c r="G12" s="30"/>
    </row>
    <row r="13" spans="3:7" x14ac:dyDescent="0.35">
      <c r="C13" s="15" t="s">
        <v>51</v>
      </c>
      <c r="D13" s="15" t="s">
        <v>52</v>
      </c>
      <c r="E13" s="15" t="s">
        <v>5</v>
      </c>
      <c r="F13" s="15" t="s">
        <v>53</v>
      </c>
      <c r="G13" s="15" t="s">
        <v>38</v>
      </c>
    </row>
    <row r="14" spans="3:7" x14ac:dyDescent="0.35">
      <c r="C14" s="16" t="s">
        <v>10</v>
      </c>
      <c r="D14" s="16" t="s">
        <v>4</v>
      </c>
      <c r="E14" s="16">
        <v>53</v>
      </c>
      <c r="F14" s="16">
        <v>60000</v>
      </c>
      <c r="G14" s="16">
        <v>3180000</v>
      </c>
    </row>
    <row r="15" spans="3:7" x14ac:dyDescent="0.35">
      <c r="C15" s="16" t="s">
        <v>13</v>
      </c>
      <c r="D15" s="16" t="s">
        <v>4</v>
      </c>
      <c r="E15" s="16">
        <v>48</v>
      </c>
      <c r="F15" s="16">
        <v>45000</v>
      </c>
      <c r="G15" s="16">
        <v>2160000</v>
      </c>
    </row>
    <row r="16" spans="3:7" x14ac:dyDescent="0.35">
      <c r="C16" s="16" t="s">
        <v>19</v>
      </c>
      <c r="D16" s="16" t="s">
        <v>4</v>
      </c>
      <c r="E16" s="16">
        <v>56</v>
      </c>
      <c r="F16" s="16">
        <v>26000</v>
      </c>
      <c r="G16" s="16">
        <v>1456000</v>
      </c>
    </row>
    <row r="17" spans="3:7" x14ac:dyDescent="0.35">
      <c r="C17" s="16" t="s">
        <v>16</v>
      </c>
      <c r="D17" s="16" t="s">
        <v>4</v>
      </c>
      <c r="E17" s="16">
        <v>48</v>
      </c>
      <c r="F17" s="16">
        <v>17000</v>
      </c>
      <c r="G17" s="16">
        <v>816000</v>
      </c>
    </row>
    <row r="18" spans="3:7" x14ac:dyDescent="0.35">
      <c r="C18" s="16" t="s">
        <v>54</v>
      </c>
      <c r="D18" s="16" t="s">
        <v>55</v>
      </c>
      <c r="E18" s="16"/>
      <c r="F18" s="16"/>
      <c r="G18" s="16">
        <v>12000</v>
      </c>
    </row>
    <row r="19" spans="3:7" x14ac:dyDescent="0.35">
      <c r="C19" s="16" t="s">
        <v>56</v>
      </c>
      <c r="D19" s="16" t="s">
        <v>57</v>
      </c>
      <c r="E19" s="16"/>
      <c r="F19" s="16"/>
      <c r="G19" s="16">
        <v>8000</v>
      </c>
    </row>
    <row r="20" spans="3:7" x14ac:dyDescent="0.35">
      <c r="C20" s="16" t="s">
        <v>58</v>
      </c>
      <c r="D20" s="16" t="s">
        <v>55</v>
      </c>
      <c r="E20" s="16"/>
      <c r="F20" s="16"/>
      <c r="G20" s="16">
        <v>8000</v>
      </c>
    </row>
    <row r="21" spans="3:7" x14ac:dyDescent="0.35">
      <c r="C21" s="16" t="s">
        <v>59</v>
      </c>
      <c r="D21" s="16" t="s">
        <v>60</v>
      </c>
      <c r="E21" s="16"/>
      <c r="F21" s="16"/>
      <c r="G21" s="16">
        <v>1500</v>
      </c>
    </row>
    <row r="22" spans="3:7" x14ac:dyDescent="0.35">
      <c r="C22" s="16" t="s">
        <v>61</v>
      </c>
      <c r="D22" s="16" t="s">
        <v>62</v>
      </c>
      <c r="E22" s="16">
        <v>5</v>
      </c>
      <c r="F22" s="16">
        <v>30000</v>
      </c>
      <c r="G22" s="16">
        <v>150000</v>
      </c>
    </row>
    <row r="23" spans="3:7" x14ac:dyDescent="0.35">
      <c r="C23" s="16" t="s">
        <v>63</v>
      </c>
      <c r="D23" s="16" t="s">
        <v>62</v>
      </c>
      <c r="E23" s="16"/>
      <c r="F23" s="16"/>
      <c r="G23" s="16">
        <v>20000</v>
      </c>
    </row>
    <row r="24" spans="3:7" x14ac:dyDescent="0.35">
      <c r="C24" s="16" t="s">
        <v>64</v>
      </c>
      <c r="D24" s="16" t="s">
        <v>60</v>
      </c>
      <c r="E24" s="16"/>
      <c r="F24" s="16"/>
      <c r="G24" s="16">
        <v>2000</v>
      </c>
    </row>
    <row r="25" spans="3:7" x14ac:dyDescent="0.35">
      <c r="C25" s="16" t="s">
        <v>65</v>
      </c>
      <c r="D25" s="16" t="s">
        <v>57</v>
      </c>
      <c r="E25" s="16"/>
      <c r="F25" s="16"/>
      <c r="G25" s="16">
        <v>1000</v>
      </c>
    </row>
    <row r="26" spans="3:7" x14ac:dyDescent="0.35">
      <c r="C26" s="16" t="s">
        <v>66</v>
      </c>
      <c r="D26" s="16" t="s">
        <v>60</v>
      </c>
      <c r="E26" s="16"/>
      <c r="F26" s="16"/>
      <c r="G26" s="16">
        <v>1000</v>
      </c>
    </row>
    <row r="27" spans="3:7" x14ac:dyDescent="0.35">
      <c r="C27" s="16" t="s">
        <v>67</v>
      </c>
      <c r="D27" s="16"/>
      <c r="E27" s="16"/>
      <c r="F27" s="16"/>
      <c r="G27" s="16">
        <v>40000</v>
      </c>
    </row>
    <row r="28" spans="3:7" x14ac:dyDescent="0.35">
      <c r="C28" s="16"/>
      <c r="D28" s="16" t="s">
        <v>70</v>
      </c>
      <c r="E28" s="16">
        <f>SUMIF(D14:D26, "Product", E14:E26)</f>
        <v>205</v>
      </c>
      <c r="F28" s="16"/>
      <c r="G28">
        <f>SUM(G14:G27)</f>
        <v>7855500</v>
      </c>
    </row>
    <row r="30" spans="3:7" ht="22.5" x14ac:dyDescent="0.35">
      <c r="C30" s="17" t="s">
        <v>68</v>
      </c>
    </row>
    <row r="32" spans="3:7" x14ac:dyDescent="0.35">
      <c r="C32" s="15" t="s">
        <v>51</v>
      </c>
      <c r="D32" s="15" t="s">
        <v>52</v>
      </c>
      <c r="E32" s="15" t="s">
        <v>5</v>
      </c>
      <c r="F32" s="15" t="s">
        <v>53</v>
      </c>
      <c r="G32" s="15" t="s">
        <v>38</v>
      </c>
    </row>
    <row r="33" spans="3:7" x14ac:dyDescent="0.35">
      <c r="C33" s="16" t="s">
        <v>10</v>
      </c>
      <c r="D33" s="16" t="s">
        <v>4</v>
      </c>
      <c r="E33" s="16">
        <v>55</v>
      </c>
      <c r="F33" s="16">
        <v>60000</v>
      </c>
      <c r="G33" s="16">
        <v>3300000</v>
      </c>
    </row>
    <row r="34" spans="3:7" x14ac:dyDescent="0.35">
      <c r="C34" s="16" t="s">
        <v>13</v>
      </c>
      <c r="D34" s="16" t="s">
        <v>4</v>
      </c>
      <c r="E34" s="16">
        <v>50</v>
      </c>
      <c r="F34" s="16">
        <v>45000</v>
      </c>
      <c r="G34" s="16">
        <v>2250000</v>
      </c>
    </row>
    <row r="35" spans="3:7" x14ac:dyDescent="0.35">
      <c r="C35" s="16" t="s">
        <v>19</v>
      </c>
      <c r="D35" s="16" t="s">
        <v>4</v>
      </c>
      <c r="E35" s="16">
        <v>79</v>
      </c>
      <c r="F35" s="16">
        <v>26000</v>
      </c>
      <c r="G35" s="16">
        <v>2054000</v>
      </c>
    </row>
    <row r="36" spans="3:7" x14ac:dyDescent="0.35">
      <c r="C36" s="16" t="s">
        <v>16</v>
      </c>
      <c r="D36" s="16" t="s">
        <v>4</v>
      </c>
      <c r="E36" s="16">
        <v>60</v>
      </c>
      <c r="F36" s="16">
        <v>17000</v>
      </c>
      <c r="G36" s="16">
        <v>1020000</v>
      </c>
    </row>
    <row r="37" spans="3:7" x14ac:dyDescent="0.35">
      <c r="C37" s="16" t="s">
        <v>54</v>
      </c>
      <c r="D37" s="16" t="s">
        <v>55</v>
      </c>
      <c r="E37" s="16"/>
      <c r="F37" s="16"/>
      <c r="G37" s="16">
        <v>12000</v>
      </c>
    </row>
    <row r="38" spans="3:7" x14ac:dyDescent="0.35">
      <c r="C38" s="16" t="s">
        <v>56</v>
      </c>
      <c r="D38" s="16" t="s">
        <v>57</v>
      </c>
      <c r="E38" s="16"/>
      <c r="F38" s="16"/>
      <c r="G38" s="16">
        <v>8000</v>
      </c>
    </row>
    <row r="39" spans="3:7" x14ac:dyDescent="0.35">
      <c r="C39" s="16" t="s">
        <v>58</v>
      </c>
      <c r="D39" s="16" t="s">
        <v>55</v>
      </c>
      <c r="E39" s="16"/>
      <c r="F39" s="16"/>
      <c r="G39" s="16">
        <v>8000</v>
      </c>
    </row>
    <row r="40" spans="3:7" x14ac:dyDescent="0.35">
      <c r="C40" s="16" t="s">
        <v>59</v>
      </c>
      <c r="D40" s="16" t="s">
        <v>60</v>
      </c>
      <c r="E40" s="16"/>
      <c r="F40" s="16"/>
      <c r="G40" s="16">
        <v>1500</v>
      </c>
    </row>
    <row r="41" spans="3:7" x14ac:dyDescent="0.35">
      <c r="C41" s="16" t="s">
        <v>61</v>
      </c>
      <c r="D41" s="16" t="s">
        <v>62</v>
      </c>
      <c r="E41" s="16">
        <v>5</v>
      </c>
      <c r="F41" s="16">
        <v>30000</v>
      </c>
      <c r="G41" s="16">
        <v>150000</v>
      </c>
    </row>
    <row r="42" spans="3:7" x14ac:dyDescent="0.35">
      <c r="C42" s="16" t="s">
        <v>63</v>
      </c>
      <c r="D42" s="16" t="s">
        <v>62</v>
      </c>
      <c r="E42" s="16"/>
      <c r="F42" s="16"/>
      <c r="G42" s="16">
        <v>20000</v>
      </c>
    </row>
    <row r="43" spans="3:7" x14ac:dyDescent="0.35">
      <c r="C43" s="16" t="s">
        <v>64</v>
      </c>
      <c r="D43" s="16" t="s">
        <v>60</v>
      </c>
      <c r="E43" s="16"/>
      <c r="F43" s="16"/>
      <c r="G43" s="16">
        <v>3000</v>
      </c>
    </row>
    <row r="44" spans="3:7" x14ac:dyDescent="0.35">
      <c r="C44" s="16" t="s">
        <v>65</v>
      </c>
      <c r="D44" s="16" t="s">
        <v>57</v>
      </c>
      <c r="E44" s="16"/>
      <c r="F44" s="16"/>
      <c r="G44" s="16">
        <v>2000</v>
      </c>
    </row>
    <row r="45" spans="3:7" x14ac:dyDescent="0.35">
      <c r="C45" s="16" t="s">
        <v>66</v>
      </c>
      <c r="D45" s="16" t="s">
        <v>60</v>
      </c>
      <c r="E45" s="16"/>
      <c r="F45" s="16"/>
      <c r="G45" s="16">
        <v>800</v>
      </c>
    </row>
    <row r="46" spans="3:7" x14ac:dyDescent="0.35">
      <c r="C46" s="16" t="s">
        <v>67</v>
      </c>
      <c r="D46" s="16"/>
      <c r="E46" s="16"/>
      <c r="F46" s="16"/>
      <c r="G46" s="16">
        <v>117000</v>
      </c>
    </row>
    <row r="47" spans="3:7" x14ac:dyDescent="0.35">
      <c r="D47" s="16" t="s">
        <v>70</v>
      </c>
      <c r="E47">
        <f>SUMIF(D33:D45, "Product", E33:E45)</f>
        <v>244</v>
      </c>
      <c r="G47">
        <f>SUM(G33:G46)</f>
        <v>8946300</v>
      </c>
    </row>
    <row r="48" spans="3:7" x14ac:dyDescent="0.35">
      <c r="D48" s="16"/>
    </row>
    <row r="49" spans="3:7" ht="22.5" x14ac:dyDescent="0.35">
      <c r="C49" s="17" t="s">
        <v>69</v>
      </c>
    </row>
    <row r="51" spans="3:7" x14ac:dyDescent="0.35">
      <c r="C51" s="15" t="s">
        <v>51</v>
      </c>
      <c r="D51" s="15" t="s">
        <v>52</v>
      </c>
      <c r="E51" s="15" t="s">
        <v>5</v>
      </c>
      <c r="F51" s="15" t="s">
        <v>53</v>
      </c>
      <c r="G51" s="15" t="s">
        <v>38</v>
      </c>
    </row>
    <row r="52" spans="3:7" x14ac:dyDescent="0.35">
      <c r="C52" s="16" t="s">
        <v>10</v>
      </c>
      <c r="D52" s="16" t="s">
        <v>4</v>
      </c>
      <c r="E52" s="16">
        <v>67</v>
      </c>
      <c r="F52" s="16">
        <v>60000</v>
      </c>
      <c r="G52" s="16">
        <v>4020000</v>
      </c>
    </row>
    <row r="53" spans="3:7" x14ac:dyDescent="0.35">
      <c r="C53" s="16" t="s">
        <v>13</v>
      </c>
      <c r="D53" s="16" t="s">
        <v>4</v>
      </c>
      <c r="E53" s="16">
        <v>41</v>
      </c>
      <c r="F53" s="16">
        <v>45000</v>
      </c>
      <c r="G53" s="16">
        <v>1845000</v>
      </c>
    </row>
    <row r="54" spans="3:7" x14ac:dyDescent="0.35">
      <c r="C54" s="16" t="s">
        <v>19</v>
      </c>
      <c r="D54" s="16" t="s">
        <v>4</v>
      </c>
      <c r="E54" s="16">
        <v>70</v>
      </c>
      <c r="F54" s="16">
        <v>26000</v>
      </c>
      <c r="G54" s="16">
        <v>1820000</v>
      </c>
    </row>
    <row r="55" spans="3:7" x14ac:dyDescent="0.35">
      <c r="C55" s="16" t="s">
        <v>16</v>
      </c>
      <c r="D55" s="16" t="s">
        <v>4</v>
      </c>
      <c r="E55" s="16">
        <v>58</v>
      </c>
      <c r="F55" s="16">
        <v>17000</v>
      </c>
      <c r="G55" s="16">
        <v>986000</v>
      </c>
    </row>
    <row r="56" spans="3:7" x14ac:dyDescent="0.35">
      <c r="C56" s="16" t="s">
        <v>54</v>
      </c>
      <c r="D56" s="16" t="s">
        <v>55</v>
      </c>
      <c r="E56" s="16"/>
      <c r="F56" s="16"/>
      <c r="G56" s="16">
        <v>13000</v>
      </c>
    </row>
    <row r="57" spans="3:7" x14ac:dyDescent="0.35">
      <c r="C57" s="16" t="s">
        <v>56</v>
      </c>
      <c r="D57" s="16" t="s">
        <v>57</v>
      </c>
      <c r="E57" s="16"/>
      <c r="F57" s="16"/>
      <c r="G57" s="16">
        <v>8000</v>
      </c>
    </row>
    <row r="58" spans="3:7" x14ac:dyDescent="0.35">
      <c r="C58" s="16" t="s">
        <v>58</v>
      </c>
      <c r="D58" s="16" t="s">
        <v>55</v>
      </c>
      <c r="E58" s="16"/>
      <c r="F58" s="16"/>
      <c r="G58" s="16">
        <v>8000</v>
      </c>
    </row>
    <row r="59" spans="3:7" x14ac:dyDescent="0.35">
      <c r="C59" s="16" t="s">
        <v>59</v>
      </c>
      <c r="D59" s="16" t="s">
        <v>60</v>
      </c>
      <c r="E59" s="16"/>
      <c r="F59" s="16"/>
      <c r="G59" s="16">
        <v>1500</v>
      </c>
    </row>
    <row r="60" spans="3:7" x14ac:dyDescent="0.35">
      <c r="C60" s="16" t="s">
        <v>61</v>
      </c>
      <c r="D60" s="16" t="s">
        <v>62</v>
      </c>
      <c r="E60" s="16">
        <v>5</v>
      </c>
      <c r="F60" s="16">
        <v>30000</v>
      </c>
      <c r="G60" s="16">
        <v>150000</v>
      </c>
    </row>
    <row r="61" spans="3:7" x14ac:dyDescent="0.35">
      <c r="C61" s="16" t="s">
        <v>63</v>
      </c>
      <c r="D61" s="16" t="s">
        <v>62</v>
      </c>
      <c r="E61" s="16"/>
      <c r="F61" s="16"/>
      <c r="G61" s="16">
        <v>20000</v>
      </c>
    </row>
    <row r="62" spans="3:7" x14ac:dyDescent="0.35">
      <c r="C62" s="16" t="s">
        <v>64</v>
      </c>
      <c r="D62" s="16" t="s">
        <v>60</v>
      </c>
      <c r="E62" s="16"/>
      <c r="F62" s="16"/>
      <c r="G62" s="16">
        <v>2000</v>
      </c>
    </row>
    <row r="63" spans="3:7" x14ac:dyDescent="0.35">
      <c r="C63" s="16" t="s">
        <v>65</v>
      </c>
      <c r="D63" s="16" t="s">
        <v>57</v>
      </c>
      <c r="E63" s="16"/>
      <c r="F63" s="16"/>
      <c r="G63" s="16">
        <v>1200</v>
      </c>
    </row>
    <row r="64" spans="3:7" x14ac:dyDescent="0.35">
      <c r="C64" s="16" t="s">
        <v>66</v>
      </c>
      <c r="D64" s="16" t="s">
        <v>60</v>
      </c>
      <c r="E64" s="16"/>
      <c r="F64" s="16"/>
      <c r="G64" s="16">
        <v>1200</v>
      </c>
    </row>
    <row r="65" spans="3:7" x14ac:dyDescent="0.35">
      <c r="C65" s="16" t="s">
        <v>67</v>
      </c>
      <c r="D65" s="16"/>
      <c r="E65" s="16"/>
      <c r="F65" s="16"/>
      <c r="G65" s="16">
        <v>110000</v>
      </c>
    </row>
    <row r="66" spans="3:7" x14ac:dyDescent="0.35">
      <c r="D66" s="16" t="s">
        <v>70</v>
      </c>
      <c r="E66">
        <f>SUMIF(D52:D64,"Product",E52:E64)</f>
        <v>236</v>
      </c>
      <c r="G66">
        <f>SUM(G52:G65)</f>
        <v>8985900</v>
      </c>
    </row>
    <row r="69" spans="3:7" ht="19.5" x14ac:dyDescent="0.35">
      <c r="D69" s="18" t="s">
        <v>71</v>
      </c>
      <c r="E69" s="18" t="s">
        <v>70</v>
      </c>
    </row>
    <row r="70" spans="3:7" x14ac:dyDescent="0.35">
      <c r="D70" s="3" t="s">
        <v>32</v>
      </c>
      <c r="E70" s="3">
        <f>E28</f>
        <v>205</v>
      </c>
    </row>
    <row r="71" spans="3:7" x14ac:dyDescent="0.35">
      <c r="D71" s="3" t="s">
        <v>47</v>
      </c>
      <c r="E71" s="3">
        <f>E47</f>
        <v>244</v>
      </c>
    </row>
    <row r="72" spans="3:7" x14ac:dyDescent="0.35">
      <c r="D72" s="3" t="s">
        <v>48</v>
      </c>
      <c r="E72" s="3">
        <f>E66</f>
        <v>236</v>
      </c>
    </row>
    <row r="73" spans="3:7" x14ac:dyDescent="0.35">
      <c r="D73" s="3"/>
      <c r="E73" s="3"/>
    </row>
    <row r="74" spans="3:7" x14ac:dyDescent="0.35">
      <c r="D74" s="3" t="s">
        <v>72</v>
      </c>
      <c r="E74" s="3">
        <f>MIN(E70:E72)</f>
        <v>205</v>
      </c>
    </row>
    <row r="75" spans="3:7" x14ac:dyDescent="0.35">
      <c r="D75" s="3" t="s">
        <v>73</v>
      </c>
      <c r="E75" s="3" t="str">
        <f>INDEX(D70:D72, MATCH(MIN(E70:E72),E70:E72, 0))</f>
        <v>January</v>
      </c>
    </row>
  </sheetData>
  <mergeCells count="3">
    <mergeCell ref="C2:G3"/>
    <mergeCell ref="C10:G11"/>
    <mergeCell ref="C12:G12"/>
  </mergeCells>
  <conditionalFormatting sqref="G5:G7">
    <cfRule type="containsText" dxfId="2" priority="3" operator="containsText" text="Profit">
      <formula>NOT(ISERROR(SEARCH("Profit",G5)))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ntainsText" dxfId="1" priority="1" operator="containsText" text="loss">
      <formula>NOT(ISERROR(SEARCH("loss",G6)))</formula>
    </cfRule>
    <cfRule type="containsText" dxfId="0" priority="2" operator="containsText" text="loss">
      <formula>NOT(ISERROR(SEARCH("loss",G6)))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8B09-A2A3-4515-967C-8847B8685E3C}">
  <dimension ref="A1:F9"/>
  <sheetViews>
    <sheetView topLeftCell="A4" workbookViewId="0">
      <selection activeCell="D4" sqref="D4"/>
    </sheetView>
  </sheetViews>
  <sheetFormatPr defaultRowHeight="17.25" x14ac:dyDescent="0.35"/>
  <cols>
    <col min="2" max="2" width="12.5" bestFit="1" customWidth="1"/>
  </cols>
  <sheetData>
    <row r="1" spans="1:6" x14ac:dyDescent="0.35">
      <c r="A1" s="28" t="s">
        <v>31</v>
      </c>
      <c r="B1" s="28"/>
      <c r="C1" s="28"/>
      <c r="D1" s="28"/>
      <c r="E1" s="28"/>
      <c r="F1" s="28"/>
    </row>
    <row r="2" spans="1:6" x14ac:dyDescent="0.35">
      <c r="A2" s="29" t="s">
        <v>32</v>
      </c>
      <c r="B2" s="29"/>
      <c r="C2" s="29"/>
      <c r="D2" s="29"/>
      <c r="E2" s="29"/>
      <c r="F2" s="29"/>
    </row>
    <row r="3" spans="1:6" x14ac:dyDescent="0.35">
      <c r="A3" s="6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</row>
    <row r="4" spans="1:6" x14ac:dyDescent="0.35">
      <c r="A4" s="6">
        <v>1</v>
      </c>
      <c r="B4" s="6" t="s">
        <v>39</v>
      </c>
      <c r="C4" s="6">
        <v>30000</v>
      </c>
      <c r="D4" s="6"/>
      <c r="E4" s="6"/>
      <c r="F4" s="6"/>
    </row>
    <row r="5" spans="1:6" x14ac:dyDescent="0.35">
      <c r="A5" s="6">
        <v>2</v>
      </c>
      <c r="B5" s="6" t="s">
        <v>9</v>
      </c>
      <c r="C5" s="6">
        <v>30000</v>
      </c>
      <c r="D5" s="6"/>
      <c r="E5" s="6"/>
      <c r="F5" s="6"/>
    </row>
    <row r="6" spans="1:6" x14ac:dyDescent="0.35">
      <c r="A6" s="6">
        <v>3</v>
      </c>
      <c r="B6" s="6" t="s">
        <v>18</v>
      </c>
      <c r="C6" s="6">
        <v>30000</v>
      </c>
      <c r="D6" s="6"/>
      <c r="E6" s="6"/>
      <c r="F6" s="6"/>
    </row>
    <row r="7" spans="1:6" x14ac:dyDescent="0.35">
      <c r="A7" s="6">
        <v>4</v>
      </c>
      <c r="B7" s="6" t="s">
        <v>21</v>
      </c>
      <c r="C7" s="6">
        <v>30000</v>
      </c>
      <c r="D7" s="6"/>
      <c r="E7" s="6"/>
      <c r="F7" s="6"/>
    </row>
    <row r="8" spans="1:6" x14ac:dyDescent="0.35">
      <c r="A8" s="6">
        <v>5</v>
      </c>
      <c r="B8" s="6" t="s">
        <v>12</v>
      </c>
      <c r="C8" s="6">
        <v>30000</v>
      </c>
      <c r="D8" s="6"/>
      <c r="E8" s="6"/>
      <c r="F8" s="6"/>
    </row>
    <row r="9" spans="1:6" x14ac:dyDescent="0.35">
      <c r="A9" s="6">
        <v>6</v>
      </c>
      <c r="B9" s="6" t="s">
        <v>23</v>
      </c>
      <c r="C9" s="6">
        <v>30000</v>
      </c>
      <c r="D9" s="6"/>
      <c r="E9" s="6"/>
      <c r="F9" s="6"/>
    </row>
  </sheetData>
  <sortState ref="A4:F9">
    <sortCondition ref="A3:A9"/>
  </sortState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Mobin</dc:creator>
  <cp:lastModifiedBy>Rakib</cp:lastModifiedBy>
  <dcterms:created xsi:type="dcterms:W3CDTF">2024-09-28T10:52:21Z</dcterms:created>
  <dcterms:modified xsi:type="dcterms:W3CDTF">2024-10-06T11:33:05Z</dcterms:modified>
</cp:coreProperties>
</file>