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1834A0A3-D9EC-4A5D-BFD8-27521D917A31}" xr6:coauthVersionLast="45" xr6:coauthVersionMax="45" xr10:uidLastSave="{00000000-0000-0000-0000-000000000000}"/>
  <bookViews>
    <workbookView xWindow="31545" yWindow="1380" windowWidth="19365" windowHeight="12870" xr2:uid="{00000000-000D-0000-FFFF-FFFF00000000}"/>
  </bookViews>
  <sheets>
    <sheet name="Occupancy" sheetId="1" r:id="rId1"/>
    <sheet name="Statistics" sheetId="2" r:id="rId2"/>
    <sheet name="Lease or Bu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B8" i="4"/>
  <c r="C3" i="2" l="1"/>
  <c r="C4" i="2"/>
  <c r="C5" i="2"/>
  <c r="B5" i="2"/>
  <c r="B4" i="2"/>
  <c r="B3" i="2"/>
  <c r="E17" i="1"/>
  <c r="D17" i="1"/>
  <c r="C17" i="1"/>
  <c r="E16" i="1"/>
  <c r="E15" i="1"/>
  <c r="E14" i="1"/>
  <c r="E13" i="1"/>
  <c r="E12" i="1"/>
  <c r="E11" i="1"/>
  <c r="E10" i="1"/>
  <c r="E9" i="1"/>
  <c r="E8" i="1"/>
  <c r="E7" i="1"/>
  <c r="E6" i="1"/>
  <c r="E5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<sst xmlns="http://schemas.openxmlformats.org/spreadsheetml/2006/main" count="35" uniqueCount="33">
  <si>
    <t>Month</t>
  </si>
  <si>
    <t>Days in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</si>
  <si>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</si>
  <si>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</si>
  <si>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</si>
  <si>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</si>
  <si>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</si>
  <si>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</si>
  <si>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</si>
  <si>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</si>
  <si>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</si>
  <si>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</si>
  <si>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</si>
  <si>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</si>
  <si>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Rooms</t>
  </si>
  <si>
    <t>Hotel Capacity</t>
  </si>
  <si>
    <t>Actual Occupancy</t>
  </si>
  <si>
    <t>Total</t>
  </si>
  <si>
    <t>Occupants per Room</t>
  </si>
  <si>
    <t>Hotel Occupancy for Last Year</t>
  </si>
  <si>
    <t>Average</t>
  </si>
  <si>
    <t>Car Purchase vs. Car Lease</t>
  </si>
  <si>
    <t>Monthly Payment</t>
  </si>
  <si>
    <t>Price of Car</t>
  </si>
  <si>
    <t>Residual Value</t>
  </si>
  <si>
    <t>Purchase</t>
  </si>
  <si>
    <t>Lease</t>
  </si>
  <si>
    <t>Interest Rate (per year)</t>
  </si>
  <si>
    <t>Terms of Loan (years)</t>
  </si>
  <si>
    <t>Hotel Statistics for Last Year</t>
  </si>
  <si>
    <t>High (Max)</t>
  </si>
  <si>
    <t>Low (Min)</t>
  </si>
  <si>
    <t>Percent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</si>
</sst>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0" fontId="2" fillId="0" borderId="0" xfId="2" applyNumberFormat="1" applyFont="1"/>
    <xf numFmtId="0" fontId="2" fillId="0" borderId="0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2" xfId="0" applyFont="1" applyBorder="1"/>
    <xf numFmtId="164" fontId="2" fillId="0" borderId="5" xfId="1" applyNumberFormat="1" applyFont="1" applyBorder="1"/>
    <xf numFmtId="0" fontId="4" fillId="0" borderId="2" xfId="0" applyFont="1" applyBorder="1" applyAlignment="1">
      <alignment wrapText="1"/>
    </xf>
    <xf numFmtId="164" fontId="2" fillId="0" borderId="4" xfId="1" applyNumberFormat="1" applyFont="1" applyBorder="1"/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wrapText="1"/>
    </xf>
    <xf numFmtId="0" fontId="4" fillId="0" borderId="2" xfId="0" applyFont="1" applyFill="1" applyBorder="1"/>
    <xf numFmtId="0" fontId="3" fillId="0" borderId="7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NumberFormat="1" applyFont="1" applyBorder="1"/>
    <xf numFmtId="0" fontId="3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5" xfId="3" applyNumberFormat="1" applyFont="1" applyBorder="1"/>
    <xf numFmtId="0" fontId="2" fillId="0" borderId="5" xfId="0" applyNumberFormat="1" applyFont="1" applyBorder="1"/>
    <xf numFmtId="0" fontId="4" fillId="0" borderId="4" xfId="0" applyFont="1" applyBorder="1"/>
    <xf numFmtId="164" fontId="4" fillId="0" borderId="4" xfId="1" applyNumberFormat="1" applyFont="1" applyBorder="1"/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2" fillId="0" borderId="5" xfId="2" applyNumberFormat="1" applyFont="1" applyBorder="1"/>
    <xf numFmtId="10" fontId="2" fillId="0" borderId="5" xfId="2" applyNumberFormat="1" applyFont="1" applyBorder="1"/>
    <xf numFmtId="10" fontId="2" fillId="0" borderId="4" xfId="2" applyNumberFormat="1" applyFont="1" applyBorder="1"/>
    <xf numFmtId="10" fontId="4" fillId="0" borderId="4" xfId="2" applyNumberFormat="1" applyFont="1" applyBorder="1"/>
    <xf numFmtId="44" fontId="2" fillId="0" borderId="5" xfId="3" applyFont="1" applyBorder="1"/>
    <xf numFmtId="44" fontId="2" fillId="0" borderId="8" xfId="3" applyFont="1" applyBorder="1"/>
    <xf numFmtId="165" fontId="2" fillId="0" borderId="8" xfId="2" applyNumberFormat="1" applyFont="1" applyBorder="1"/>
    <xf numFmtId="44" fontId="2" fillId="0" borderId="4" xfId="3" applyFont="1" applyBorder="1"/>
    <xf numFmtId="44" fontId="2" fillId="0" borderId="11" xfId="3" applyFont="1" applyBorder="1"/>
    <xf numFmtId="0" fontId="2" fillId="0" borderId="7" xfId="0" applyFont="1" applyBorder="1" applyAlignment="1">
      <alignment horizontal="left" indent="1"/>
    </xf>
    <xf numFmtId="0" fontId="2" fillId="0" borderId="9" xfId="0" applyFont="1" applyBorder="1" applyAlignment="1">
      <alignment horizontal="left" indent="1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sqref="A1:E1"/>
    </sheetView>
  </sheetViews>
  <sheetFormatPr defaultRowHeight="15" x14ac:dyDescent="0.2"/>
  <cols>
    <col min="1" max="1" width="13.28515625" style="1" customWidth="1"/>
    <col min="2" max="2" width="10.42578125" style="1" customWidth="1"/>
    <col min="3" max="3" width="13.42578125" style="1" customWidth="1"/>
    <col min="4" max="4" width="13.85546875" style="1" customWidth="1"/>
    <col min="5" max="5" width="14.28515625" style="1" customWidth="1"/>
    <col min="6" max="6" width="13.5703125" style="1" customWidth="1"/>
    <col min="7" max="16384" width="9.140625" style="1"/>
  </cols>
  <sheetData>
    <row r="1" spans="1:5" ht="24.95" customHeight="1" x14ac:dyDescent="0.2">
      <c r="A1" s="25" t="s">
        <v>19</v>
      </c>
      <c r="B1" s="26"/>
      <c r="C1" s="26"/>
      <c r="D1" s="26"/>
      <c r="E1" s="27"/>
    </row>
    <row r="2" spans="1:5" ht="25.5" customHeight="1" x14ac:dyDescent="0.2">
      <c r="A2" s="15" t="s">
        <v>14</v>
      </c>
      <c r="B2" s="3"/>
      <c r="C2" s="3">
        <v>45</v>
      </c>
      <c r="D2" s="3"/>
      <c r="E2" s="16"/>
    </row>
    <row r="3" spans="1:5" ht="20.25" customHeight="1" x14ac:dyDescent="0.2">
      <c r="A3" s="15" t="s">
        <v>18</v>
      </c>
      <c r="B3" s="3"/>
      <c r="C3" s="3">
        <v>4</v>
      </c>
      <c r="D3" s="3"/>
      <c r="E3" s="16"/>
    </row>
    <row r="4" spans="1:5" ht="35.25" customHeight="1" x14ac:dyDescent="0.25">
      <c r="A4" s="12" t="s">
        <v>0</v>
      </c>
      <c r="B4" s="11" t="s">
        <v>1</v>
      </c>
      <c r="C4" s="11" t="s">
        <v>15</v>
      </c>
      <c r="D4" s="11" t="s">
        <v>16</v>
      </c>
      <c r="E4" s="11" t="s">
        <v>32</v>
      </c>
    </row>
    <row r="5" spans="1:5" x14ac:dyDescent="0.2">
      <c r="A5" s="4" t="s">
        <v>2</v>
      </c>
      <c r="B5" s="4">
        <v>31</v>
      </c>
      <c r="C5" s="7">
        <f>$C$2*$C$3*B5</f>
        <v>5580</v>
      </c>
      <c r="D5" s="7">
        <v>4370.8</v>
      </c>
      <c r="E5" s="29">
        <f>D5/C5</f>
        <v>0.78329749103942659</v>
      </c>
    </row>
    <row r="6" spans="1:5" x14ac:dyDescent="0.2">
      <c r="A6" s="4" t="s">
        <v>3</v>
      </c>
      <c r="B6" s="4">
        <v>28</v>
      </c>
      <c r="C6" s="7">
        <f t="shared" ref="C6:C16" si="0">$C$2*$C$3*B6</f>
        <v>5040</v>
      </c>
      <c r="D6" s="7">
        <v>3715.18</v>
      </c>
      <c r="E6" s="29">
        <f t="shared" ref="E6:E17" si="1">D6/C6</f>
        <v>0.7371388888888889</v>
      </c>
    </row>
    <row r="7" spans="1:5" x14ac:dyDescent="0.2">
      <c r="A7" s="4" t="s">
        <v>4</v>
      </c>
      <c r="B7" s="4">
        <v>31</v>
      </c>
      <c r="C7" s="7">
        <f t="shared" si="0"/>
        <v>5580</v>
      </c>
      <c r="D7" s="7">
        <v>2062</v>
      </c>
      <c r="E7" s="29">
        <f t="shared" si="1"/>
        <v>0.36953405017921148</v>
      </c>
    </row>
    <row r="8" spans="1:5" x14ac:dyDescent="0.2">
      <c r="A8" s="4" t="s">
        <v>5</v>
      </c>
      <c r="B8" s="4">
        <v>30</v>
      </c>
      <c r="C8" s="7">
        <f t="shared" si="0"/>
        <v>5400</v>
      </c>
      <c r="D8" s="7">
        <v>3350.75</v>
      </c>
      <c r="E8" s="29">
        <f t="shared" si="1"/>
        <v>0.62050925925925926</v>
      </c>
    </row>
    <row r="9" spans="1:5" x14ac:dyDescent="0.2">
      <c r="A9" s="4" t="s">
        <v>6</v>
      </c>
      <c r="B9" s="4">
        <v>31</v>
      </c>
      <c r="C9" s="7">
        <f t="shared" si="0"/>
        <v>5580</v>
      </c>
      <c r="D9" s="7">
        <v>4124</v>
      </c>
      <c r="E9" s="29">
        <f t="shared" si="1"/>
        <v>0.73906810035842296</v>
      </c>
    </row>
    <row r="10" spans="1:5" x14ac:dyDescent="0.2">
      <c r="A10" s="4" t="s">
        <v>7</v>
      </c>
      <c r="B10" s="4">
        <v>30</v>
      </c>
      <c r="C10" s="7">
        <f t="shared" si="0"/>
        <v>5400</v>
      </c>
      <c r="D10" s="7">
        <v>5412.75</v>
      </c>
      <c r="E10" s="29">
        <f t="shared" si="1"/>
        <v>1.002361111111111</v>
      </c>
    </row>
    <row r="11" spans="1:5" x14ac:dyDescent="0.2">
      <c r="A11" s="4" t="s">
        <v>8</v>
      </c>
      <c r="B11" s="4">
        <v>31</v>
      </c>
      <c r="C11" s="7">
        <f t="shared" si="0"/>
        <v>5580</v>
      </c>
      <c r="D11" s="7">
        <v>4218.6000000000004</v>
      </c>
      <c r="E11" s="29">
        <f t="shared" si="1"/>
        <v>0.75602150537634416</v>
      </c>
    </row>
    <row r="12" spans="1:5" x14ac:dyDescent="0.2">
      <c r="A12" s="4" t="s">
        <v>9</v>
      </c>
      <c r="B12" s="4">
        <v>31</v>
      </c>
      <c r="C12" s="7">
        <f t="shared" si="0"/>
        <v>5580</v>
      </c>
      <c r="D12" s="7">
        <v>4639.5</v>
      </c>
      <c r="E12" s="29">
        <f t="shared" si="1"/>
        <v>0.83145161290322578</v>
      </c>
    </row>
    <row r="13" spans="1:5" x14ac:dyDescent="0.2">
      <c r="A13" s="4" t="s">
        <v>10</v>
      </c>
      <c r="B13" s="4">
        <v>30</v>
      </c>
      <c r="C13" s="7">
        <f t="shared" si="0"/>
        <v>5400</v>
      </c>
      <c r="D13" s="7">
        <v>3866.25</v>
      </c>
      <c r="E13" s="29">
        <f t="shared" si="1"/>
        <v>0.71597222222222223</v>
      </c>
    </row>
    <row r="14" spans="1:5" x14ac:dyDescent="0.2">
      <c r="A14" s="4" t="s">
        <v>11</v>
      </c>
      <c r="B14" s="4">
        <v>31</v>
      </c>
      <c r="C14" s="7">
        <f t="shared" si="0"/>
        <v>5580</v>
      </c>
      <c r="D14" s="7">
        <v>2513.06</v>
      </c>
      <c r="E14" s="29">
        <f t="shared" si="1"/>
        <v>0.45036917562724016</v>
      </c>
    </row>
    <row r="15" spans="1:5" x14ac:dyDescent="0.2">
      <c r="A15" s="4" t="s">
        <v>12</v>
      </c>
      <c r="B15" s="4">
        <v>30</v>
      </c>
      <c r="C15" s="7">
        <f t="shared" si="0"/>
        <v>5400</v>
      </c>
      <c r="D15" s="7">
        <v>2513</v>
      </c>
      <c r="E15" s="29">
        <f t="shared" si="1"/>
        <v>0.46537037037037038</v>
      </c>
    </row>
    <row r="16" spans="1:5" x14ac:dyDescent="0.2">
      <c r="A16" s="5" t="s">
        <v>13</v>
      </c>
      <c r="B16" s="5">
        <v>31</v>
      </c>
      <c r="C16" s="9">
        <f t="shared" si="0"/>
        <v>5580</v>
      </c>
      <c r="D16" s="9">
        <v>5142.1099999999997</v>
      </c>
      <c r="E16" s="30">
        <f t="shared" si="1"/>
        <v>0.92152508960573476</v>
      </c>
    </row>
    <row r="17" spans="1:5" ht="25.5" customHeight="1" x14ac:dyDescent="0.25">
      <c r="A17" s="23" t="s">
        <v>17</v>
      </c>
      <c r="B17" s="23"/>
      <c r="C17" s="24">
        <f>SUM(C5:C16)</f>
        <v>65700</v>
      </c>
      <c r="D17" s="24">
        <f>SUM(D5:D16)</f>
        <v>45928</v>
      </c>
      <c r="E17" s="31">
        <f t="shared" si="1"/>
        <v>0.69905631659056322</v>
      </c>
    </row>
    <row r="19" spans="1:5" x14ac:dyDescent="0.2">
      <c r="D19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sqref="A1:C1"/>
    </sheetView>
  </sheetViews>
  <sheetFormatPr defaultRowHeight="15" x14ac:dyDescent="0.2"/>
  <cols>
    <col min="1" max="1" width="15" style="1" customWidth="1"/>
    <col min="2" max="2" width="16.28515625" style="1" customWidth="1"/>
    <col min="3" max="3" width="14.5703125" style="1" customWidth="1"/>
    <col min="4" max="4" width="13.42578125" style="1" customWidth="1"/>
    <col min="5" max="16384" width="9.140625" style="1"/>
  </cols>
  <sheetData>
    <row r="1" spans="1:3" ht="24.95" customHeight="1" x14ac:dyDescent="0.2">
      <c r="A1" s="25" t="s">
        <v>29</v>
      </c>
      <c r="B1" s="26"/>
      <c r="C1" s="27"/>
    </row>
    <row r="2" spans="1:3" ht="33.75" customHeight="1" x14ac:dyDescent="0.25">
      <c r="A2" s="6"/>
      <c r="B2" s="8" t="s">
        <v>16</v>
      </c>
      <c r="C2" s="8" t="s">
        <v>32</v>
      </c>
    </row>
    <row r="3" spans="1:3" ht="20.100000000000001" customHeight="1" x14ac:dyDescent="0.2">
      <c r="A3" s="4" t="s">
        <v>30</v>
      </c>
      <c r="B3" s="7">
        <f>MAX(Occupancy!D5:D16)</f>
        <v>5412.75</v>
      </c>
      <c r="C3" s="29">
        <f>MAX(Occupancy!E5:E16)</f>
        <v>1.002361111111111</v>
      </c>
    </row>
    <row r="4" spans="1:3" ht="20.100000000000001" customHeight="1" x14ac:dyDescent="0.2">
      <c r="A4" s="4" t="s">
        <v>31</v>
      </c>
      <c r="B4" s="7">
        <f>MIN(Occupancy!D5:D16)</f>
        <v>2062</v>
      </c>
      <c r="C4" s="29">
        <f>MIN(Occupancy!E5:E16)</f>
        <v>0.36953405017921148</v>
      </c>
    </row>
    <row r="5" spans="1:3" ht="20.100000000000001" customHeight="1" x14ac:dyDescent="0.2">
      <c r="A5" s="5" t="s">
        <v>20</v>
      </c>
      <c r="B5" s="9">
        <f>AVERAGE(Occupancy!D5:D16)</f>
        <v>3827.3333333333335</v>
      </c>
      <c r="C5" s="30">
        <f>AVERAGE(Occupancy!E5:E16)</f>
        <v>0.69938490641178808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sqref="A1:C1"/>
    </sheetView>
  </sheetViews>
  <sheetFormatPr defaultRowHeight="15" x14ac:dyDescent="0.2"/>
  <cols>
    <col min="1" max="1" width="24.28515625" style="1" bestFit="1" customWidth="1"/>
    <col min="2" max="3" width="14.28515625" style="1" bestFit="1" customWidth="1"/>
    <col min="4" max="16384" width="9.140625" style="1"/>
  </cols>
  <sheetData>
    <row r="1" spans="1:3" ht="24.95" customHeight="1" x14ac:dyDescent="0.2">
      <c r="A1" s="25" t="s">
        <v>21</v>
      </c>
      <c r="B1" s="26"/>
      <c r="C1" s="27"/>
    </row>
    <row r="2" spans="1:3" ht="18" x14ac:dyDescent="0.2">
      <c r="A2" s="13"/>
      <c r="B2" s="10"/>
      <c r="C2" s="14"/>
    </row>
    <row r="3" spans="1:3" ht="18" x14ac:dyDescent="0.2">
      <c r="A3" s="18"/>
      <c r="B3" s="19" t="s">
        <v>25</v>
      </c>
      <c r="C3" s="20" t="s">
        <v>26</v>
      </c>
    </row>
    <row r="4" spans="1:3" x14ac:dyDescent="0.2">
      <c r="A4" s="37" t="s">
        <v>23</v>
      </c>
      <c r="B4" s="32">
        <v>25000</v>
      </c>
      <c r="C4" s="33">
        <v>25000</v>
      </c>
    </row>
    <row r="5" spans="1:3" x14ac:dyDescent="0.2">
      <c r="A5" s="37" t="s">
        <v>24</v>
      </c>
      <c r="B5" s="21"/>
      <c r="C5" s="33">
        <v>15000</v>
      </c>
    </row>
    <row r="6" spans="1:3" x14ac:dyDescent="0.2">
      <c r="A6" s="37" t="s">
        <v>27</v>
      </c>
      <c r="B6" s="28">
        <v>0.06</v>
      </c>
      <c r="C6" s="34">
        <v>7.0000000000000007E-2</v>
      </c>
    </row>
    <row r="7" spans="1:3" x14ac:dyDescent="0.2">
      <c r="A7" s="37" t="s">
        <v>28</v>
      </c>
      <c r="B7" s="22">
        <v>6</v>
      </c>
      <c r="C7" s="17">
        <v>3</v>
      </c>
    </row>
    <row r="8" spans="1:3" x14ac:dyDescent="0.2">
      <c r="A8" s="38" t="s">
        <v>22</v>
      </c>
      <c r="B8" s="35">
        <f>PMT(B6/12,B7*12,-B4)</f>
        <v>414.32219733680506</v>
      </c>
      <c r="C8" s="36">
        <f>PMT(C6/12,C7*12,-C4,C5)</f>
        <v>396.27096865371936</v>
      </c>
    </row>
  </sheetData>
  <mergeCells count="1">
    <mergeCell ref="A1:C1"/>
  </mergeCells>
  <printOptions horizontalCentered="1" verticalCentered="1"/>
  <pageMargins left="0.7" right="0.7" top="0.75" bottom="0.75" header="0.3" footer="0.3"/>
  <pageSetup orientation="portrait" r:id="rId1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Occupancy</vt:lpstr>
      <vt:lpstr>Statistics</vt:lpstr>
      <vt:lpstr>Lease or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cp:lastPrinted>2016-08-02T23:07:30Z</cp:lastPrinted>
  <dcterms:created xsi:type="dcterms:W3CDTF">2011-03-27T17:32:28Z</dcterms:created>
  <dcterms:modified xsi:type="dcterms:W3CDTF">2020-07-06T14:16:51Z</dcterms:modified>
</cp:coreProperties>
</file>