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EF2143C2-639D-488F-B6DF-C21D6CB11F0C}" xr6:coauthVersionLast="45" xr6:coauthVersionMax="45" xr10:uidLastSave="{00000000-0000-0000-0000-000000000000}"/>
  <bookViews>
    <workbookView xWindow="31080" yWindow="855" windowWidth="19365" windowHeight="14205" xr2:uid="{00000000-000D-0000-FFFF-FFFF00000000}"/>
  </bookViews>
  <sheets>
    <sheet name="Invoice" sheetId="1" r:id="rId1"/>
  </sheets>
  <definedNames>
    <definedName name="CompanyName">Invoice!$B$1</definedName>
    <definedName name="CustomerLookup">#REF!</definedName>
    <definedName name="Invoice_No">#REF!</definedName>
    <definedName name="InvoiceNoDetails">"InvoiceDetails[Invoice No]"</definedName>
    <definedName name="rngInvoice">Invoice!#REF!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F29" i="1"/>
  <c r="F28" i="1"/>
  <c r="F27" i="1"/>
  <c r="F26" i="1"/>
  <c r="F20" i="1"/>
  <c r="F21" i="1"/>
  <c r="F22" i="1"/>
  <c r="F23" i="1"/>
  <c r="F24" i="1"/>
  <c r="F25" i="1"/>
  <c r="F19" i="1"/>
  <c r="F14" i="1"/>
  <c r="F13" i="1"/>
  <c r="F12" i="1"/>
  <c r="F11" i="1"/>
  <c r="F8" i="1"/>
</calcChain>
</file>

<file path=xl/sharedStrings.xml><?xml version="1.0" encoding="utf-8"?>
<sst xmlns="http://schemas.openxmlformats.org/spreadsheetml/2006/main" count="43" uniqueCount="41">
  <si>
    <t>Description</t>
  </si>
  <si>
    <t>Address:</t>
  </si>
  <si>
    <t>Phone:</t>
  </si>
  <si>
    <t>Qty</t>
  </si>
  <si>
    <t>Discount</t>
  </si>
  <si>
    <t>Unit Price</t>
  </si>
  <si>
    <t>Item #</t>
  </si>
  <si>
    <t>Email:</t>
  </si>
  <si>
    <t>Order Date:</t>
  </si>
  <si>
    <t>Order #:</t>
  </si>
  <si>
    <t>Customer:</t>
  </si>
  <si>
    <t>Item Total</t>
  </si>
  <si>
    <t>AstroCoffee Company</t>
  </si>
  <si>
    <t>Order Subtotal</t>
  </si>
  <si>
    <t>Discounted Total</t>
  </si>
  <si>
    <t>Shipping Charge</t>
  </si>
  <si>
    <t>Invoice Total</t>
  </si>
  <si>
    <t>Billing Information</t>
  </si>
  <si>
    <t>Shipping Information</t>
  </si>
  <si>
    <t>Free Shipping Minimum</t>
  </si>
  <si>
    <t>Special Offers</t>
  </si>
  <si>
    <t>Preferred Customer Discount</t>
  </si>
  <si>
    <t>Preferred</t>
  </si>
  <si>
    <t>Status:</t>
  </si>
  <si>
    <t>2058 Hope Street, Suite 570</t>
  </si>
  <si>
    <t>Portland, OR 97209</t>
  </si>
  <si>
    <t>support@astrocoffee.com</t>
  </si>
  <si>
    <t>www.astrocoffee.com</t>
  </si>
  <si>
    <t>Edwina Copeland</t>
  </si>
  <si>
    <t>4270 Heron Way</t>
  </si>
  <si>
    <t>Portland, OR 97225</t>
  </si>
  <si>
    <t>503-779-1873</t>
  </si>
  <si>
    <t>edwina.copeland@hmail.com</t>
  </si>
  <si>
    <t>K56</t>
  </si>
  <si>
    <t>Dark Mocha K-Cups (12 pack)</t>
  </si>
  <si>
    <t>G03</t>
  </si>
  <si>
    <t>Decaf Dark Roast - Ground (1 lb.)</t>
  </si>
  <si>
    <t>B07</t>
  </si>
  <si>
    <t>Dark Roast - Whole Bean (1 lb.)</t>
  </si>
  <si>
    <t>K52</t>
  </si>
  <si>
    <t>Chai Latte K-Cups (12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</si>
</sst>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)@\ \ "/>
    <numFmt numFmtId="165" formatCode="_)#;_)#;_)#;_)@"/>
    <numFmt numFmtId="166" formatCode="_(&quot;$&quot;* #,##0.000_);_(&quot;$&quot;* \(#,##0.000\);_(&quot;$&quot;* &quot;-&quot;???_);_(@_)"/>
    <numFmt numFmtId="167" formatCode="#_)"/>
    <numFmt numFmtId="168" formatCode="&quot;$&quot;#,##0"/>
  </numFmts>
  <fonts count="18" x14ac:knownFonts="1">
    <font>
      <sz val="10"/>
      <color theme="4" tint="-0.24994659260841701"/>
      <name val="Trebuchet MS"/>
      <family val="2"/>
      <scheme val="minor"/>
    </font>
    <font>
      <b/>
      <sz val="10"/>
      <name val="Arial"/>
      <family val="2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sz val="8"/>
      <name val="Trebuchet MS"/>
      <family val="2"/>
      <scheme val="minor"/>
    </font>
    <font>
      <sz val="9"/>
      <color theme="4" tint="-0.499984740745262"/>
      <name val="Trebuchet MS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b/>
      <sz val="25"/>
      <color theme="0"/>
      <name val="Trebuchet MS"/>
      <family val="2"/>
      <scheme val="minor"/>
    </font>
    <font>
      <sz val="10"/>
      <color theme="3"/>
      <name val="Trebuchet MS"/>
      <family val="2"/>
      <scheme val="minor"/>
    </font>
    <font>
      <sz val="10"/>
      <color theme="4" tint="-0.24994659260841701"/>
      <name val="Trebuchet MS"/>
      <family val="2"/>
      <scheme val="minor"/>
    </font>
    <font>
      <sz val="10"/>
      <color theme="2" tint="-0.749992370372631"/>
      <name val="Trebuchet MS"/>
      <family val="2"/>
      <scheme val="minor"/>
    </font>
    <font>
      <sz val="10"/>
      <color theme="4" tint="-0.499984740745262"/>
      <name val="Trebuchet MS"/>
      <family val="2"/>
      <scheme val="major"/>
    </font>
    <font>
      <sz val="10"/>
      <color theme="3" tint="-0.249977111117893"/>
      <name val="Trebuchet MS"/>
      <family val="2"/>
      <scheme val="minor"/>
    </font>
    <font>
      <i/>
      <sz val="10"/>
      <color theme="3" tint="-0.249977111117893"/>
      <name val="Trebuchet MS"/>
      <family val="2"/>
      <scheme val="minor"/>
    </font>
    <font>
      <sz val="16"/>
      <color theme="3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0"/>
      <color theme="4" tint="-0.249977111117893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top" wrapText="1"/>
    </xf>
    <xf numFmtId="0" fontId="10" fillId="0" borderId="0" applyNumberFormat="0" applyFill="0" applyBorder="0" applyAlignment="0" applyProtection="0"/>
    <xf numFmtId="0" fontId="7" fillId="0" borderId="0" applyNumberFormat="0" applyFill="0" applyBorder="0" applyProtection="0">
      <alignment vertical="center"/>
    </xf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 wrapText="1"/>
    </xf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60">
    <xf numFmtId="0" fontId="0" fillId="0" borderId="0" xfId="0">
      <alignment vertical="top" wrapText="1"/>
    </xf>
    <xf numFmtId="0" fontId="0" fillId="0" borderId="0" xfId="0" applyProtection="1">
      <alignment vertical="top" wrapText="1"/>
    </xf>
    <xf numFmtId="0" fontId="2" fillId="0" borderId="0" xfId="0" applyFont="1" applyProtection="1">
      <alignment vertical="top" wrapText="1"/>
    </xf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/>
    <xf numFmtId="0" fontId="2" fillId="0" borderId="0" xfId="0" applyFont="1" applyAlignment="1" applyProtection="1"/>
    <xf numFmtId="166" fontId="2" fillId="0" borderId="0" xfId="0" applyNumberFormat="1" applyFont="1" applyAlignment="1" applyProtection="1">
      <alignment vertical="center"/>
    </xf>
    <xf numFmtId="0" fontId="0" fillId="3" borderId="0" xfId="0" applyFill="1" applyProtection="1">
      <alignment vertical="top" wrapText="1"/>
    </xf>
    <xf numFmtId="0" fontId="2" fillId="3" borderId="0" xfId="0" applyFont="1" applyFill="1" applyProtection="1">
      <alignment vertical="top" wrapText="1"/>
    </xf>
    <xf numFmtId="0" fontId="4" fillId="3" borderId="0" xfId="0" applyFont="1" applyFill="1" applyAlignment="1" applyProtection="1">
      <alignment horizontal="left" indent="3"/>
    </xf>
    <xf numFmtId="0" fontId="4" fillId="3" borderId="0" xfId="0" applyFont="1" applyFill="1" applyAlignment="1" applyProtection="1">
      <alignment horizontal="left" indent="2"/>
    </xf>
    <xf numFmtId="0" fontId="0" fillId="3" borderId="0" xfId="0" applyFill="1" applyAlignment="1" applyProtection="1">
      <alignment horizontal="left" vertical="top" wrapText="1" indent="1"/>
    </xf>
    <xf numFmtId="0" fontId="0" fillId="5" borderId="0" xfId="0" applyFill="1" applyAlignment="1" applyProtection="1">
      <alignment horizontal="left" vertical="top" wrapText="1" indent="1"/>
    </xf>
    <xf numFmtId="165" fontId="9" fillId="0" borderId="1" xfId="0" applyNumberFormat="1" applyFont="1" applyBorder="1" applyAlignment="1" applyProtection="1">
      <alignment horizontal="left" vertical="center"/>
    </xf>
    <xf numFmtId="167" fontId="9" fillId="0" borderId="1" xfId="0" applyNumberFormat="1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wrapText="1"/>
    </xf>
    <xf numFmtId="43" fontId="9" fillId="0" borderId="1" xfId="0" applyNumberFormat="1" applyFont="1" applyBorder="1" applyAlignment="1" applyProtection="1">
      <alignment horizontal="center" vertical="center"/>
    </xf>
    <xf numFmtId="164" fontId="9" fillId="0" borderId="1" xfId="0" applyNumberFormat="1" applyFont="1" applyBorder="1" applyAlignment="1" applyProtection="1">
      <alignment horizontal="left" vertical="center"/>
    </xf>
    <xf numFmtId="44" fontId="2" fillId="3" borderId="3" xfId="0" applyNumberFormat="1" applyFont="1" applyFill="1" applyBorder="1" applyAlignment="1" applyProtection="1">
      <alignment horizontal="right" vertical="center"/>
    </xf>
    <xf numFmtId="43" fontId="9" fillId="0" borderId="5" xfId="0" applyNumberFormat="1" applyFont="1" applyBorder="1" applyAlignment="1" applyProtection="1">
      <alignment horizontal="center" vertical="center"/>
    </xf>
    <xf numFmtId="167" fontId="9" fillId="0" borderId="5" xfId="0" applyNumberFormat="1" applyFont="1" applyBorder="1" applyAlignment="1" applyProtection="1">
      <alignment horizontal="right" vertical="center"/>
    </xf>
    <xf numFmtId="0" fontId="2" fillId="0" borderId="6" xfId="0" applyFont="1" applyBorder="1" applyAlignment="1" applyProtection="1">
      <alignment horizontal="left" vertical="center"/>
    </xf>
    <xf numFmtId="165" fontId="9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vertical="center"/>
    </xf>
    <xf numFmtId="164" fontId="9" fillId="0" borderId="5" xfId="0" applyNumberFormat="1" applyFont="1" applyBorder="1" applyAlignment="1" applyProtection="1">
      <alignment horizontal="left" vertical="center"/>
    </xf>
    <xf numFmtId="8" fontId="14" fillId="0" borderId="1" xfId="0" applyNumberFormat="1" applyFont="1" applyBorder="1" applyAlignment="1">
      <alignment horizontal="left" vertical="center" wrapText="1"/>
    </xf>
    <xf numFmtId="9" fontId="13" fillId="2" borderId="2" xfId="5" applyFont="1" applyFill="1" applyBorder="1" applyAlignment="1" applyProtection="1">
      <alignment horizontal="right" vertical="center"/>
    </xf>
    <xf numFmtId="44" fontId="9" fillId="0" borderId="7" xfId="0" applyNumberFormat="1" applyFont="1" applyBorder="1" applyAlignment="1" applyProtection="1">
      <alignment horizontal="center" vertical="center"/>
    </xf>
    <xf numFmtId="0" fontId="0" fillId="4" borderId="0" xfId="0" applyFill="1">
      <alignment vertical="top" wrapText="1"/>
    </xf>
    <xf numFmtId="0" fontId="0" fillId="5" borderId="0" xfId="0" applyFill="1">
      <alignment vertical="top" wrapText="1"/>
    </xf>
    <xf numFmtId="0" fontId="9" fillId="3" borderId="0" xfId="0" applyFont="1" applyFill="1" applyAlignment="1" applyProtection="1">
      <alignment horizontal="right" vertical="top" wrapText="1" indent="1"/>
    </xf>
    <xf numFmtId="0" fontId="11" fillId="5" borderId="9" xfId="0" applyFont="1" applyFill="1" applyBorder="1" applyAlignment="1">
      <alignment wrapText="1"/>
    </xf>
    <xf numFmtId="0" fontId="11" fillId="5" borderId="11" xfId="0" applyFont="1" applyFill="1" applyBorder="1" applyAlignment="1">
      <alignment wrapText="1"/>
    </xf>
    <xf numFmtId="0" fontId="10" fillId="5" borderId="14" xfId="1" applyFill="1" applyBorder="1" applyAlignment="1">
      <alignment wrapText="1"/>
    </xf>
    <xf numFmtId="0" fontId="12" fillId="0" borderId="8" xfId="0" applyFont="1" applyBorder="1" applyAlignment="1" applyProtection="1">
      <alignment horizontal="right"/>
    </xf>
    <xf numFmtId="0" fontId="12" fillId="0" borderId="10" xfId="0" applyFont="1" applyBorder="1" applyAlignment="1" applyProtection="1">
      <alignment horizontal="right"/>
    </xf>
    <xf numFmtId="0" fontId="5" fillId="0" borderId="10" xfId="0" applyFont="1" applyBorder="1" applyAlignment="1" applyProtection="1">
      <alignment wrapText="1"/>
    </xf>
    <xf numFmtId="0" fontId="12" fillId="0" borderId="12" xfId="0" applyFont="1" applyBorder="1" applyAlignment="1" applyProtection="1">
      <alignment horizontal="right"/>
    </xf>
    <xf numFmtId="0" fontId="11" fillId="5" borderId="14" xfId="0" applyFont="1" applyFill="1" applyBorder="1" applyAlignment="1">
      <alignment wrapText="1"/>
    </xf>
    <xf numFmtId="0" fontId="2" fillId="0" borderId="0" xfId="0" applyFont="1" applyAlignment="1" applyProtection="1">
      <alignment horizontal="right" vertical="top" wrapText="1"/>
    </xf>
    <xf numFmtId="0" fontId="2" fillId="5" borderId="0" xfId="0" applyFont="1" applyFill="1" applyProtection="1">
      <alignment vertical="top" wrapText="1"/>
    </xf>
    <xf numFmtId="165" fontId="9" fillId="0" borderId="15" xfId="0" applyNumberFormat="1" applyFont="1" applyBorder="1" applyAlignment="1" applyProtection="1">
      <alignment horizontal="left" vertical="center"/>
    </xf>
    <xf numFmtId="164" fontId="9" fillId="0" borderId="15" xfId="0" applyNumberFormat="1" applyFont="1" applyBorder="1" applyAlignment="1" applyProtection="1">
      <alignment horizontal="left" vertical="center"/>
    </xf>
    <xf numFmtId="167" fontId="9" fillId="0" borderId="15" xfId="0" applyNumberFormat="1" applyFont="1" applyBorder="1" applyAlignment="1" applyProtection="1">
      <alignment horizontal="right" vertical="center"/>
    </xf>
    <xf numFmtId="44" fontId="9" fillId="0" borderId="15" xfId="0" applyNumberFormat="1" applyFont="1" applyBorder="1" applyAlignment="1" applyProtection="1">
      <alignment horizontal="center" vertical="center"/>
    </xf>
    <xf numFmtId="164" fontId="16" fillId="4" borderId="16" xfId="0" applyNumberFormat="1" applyFont="1" applyFill="1" applyBorder="1" applyAlignment="1" applyProtection="1">
      <alignment vertical="center"/>
    </xf>
    <xf numFmtId="0" fontId="16" fillId="4" borderId="16" xfId="0" applyNumberFormat="1" applyFont="1" applyFill="1" applyBorder="1" applyAlignment="1" applyProtection="1">
      <alignment vertical="center"/>
    </xf>
    <xf numFmtId="168" fontId="13" fillId="2" borderId="2" xfId="6" applyNumberFormat="1" applyFont="1" applyFill="1" applyBorder="1" applyAlignment="1" applyProtection="1">
      <alignment horizontal="right" vertical="center"/>
    </xf>
    <xf numFmtId="0" fontId="12" fillId="0" borderId="17" xfId="0" applyFont="1" applyBorder="1" applyAlignment="1" applyProtection="1">
      <alignment horizontal="right"/>
    </xf>
    <xf numFmtId="0" fontId="11" fillId="5" borderId="18" xfId="0" applyFont="1" applyFill="1" applyBorder="1" applyAlignment="1">
      <alignment horizontal="left" wrapText="1"/>
    </xf>
    <xf numFmtId="164" fontId="17" fillId="0" borderId="6" xfId="0" applyNumberFormat="1" applyFont="1" applyBorder="1" applyAlignment="1" applyProtection="1">
      <alignment horizontal="right" vertical="center"/>
    </xf>
    <xf numFmtId="164" fontId="17" fillId="0" borderId="0" xfId="0" applyNumberFormat="1" applyFont="1" applyBorder="1" applyAlignment="1" applyProtection="1">
      <alignment horizontal="right" vertical="center"/>
    </xf>
    <xf numFmtId="0" fontId="12" fillId="0" borderId="0" xfId="0" applyFont="1" applyBorder="1" applyAlignment="1" applyProtection="1">
      <alignment horizontal="right"/>
    </xf>
    <xf numFmtId="14" fontId="2" fillId="5" borderId="0" xfId="0" applyNumberFormat="1" applyFont="1" applyFill="1" applyProtection="1">
      <alignment vertical="top" wrapText="1"/>
    </xf>
    <xf numFmtId="0" fontId="15" fillId="0" borderId="13" xfId="0" applyFont="1" applyBorder="1" applyAlignment="1" applyProtection="1">
      <alignment horizontal="left" vertical="top" wrapText="1"/>
    </xf>
    <xf numFmtId="164" fontId="13" fillId="5" borderId="4" xfId="0" applyNumberFormat="1" applyFont="1" applyFill="1" applyBorder="1" applyAlignment="1" applyProtection="1">
      <alignment horizontal="left" vertical="center"/>
    </xf>
    <xf numFmtId="0" fontId="8" fillId="4" borderId="0" xfId="0" applyFont="1" applyFill="1" applyAlignment="1" applyProtection="1">
      <alignment horizontal="left" vertical="center" indent="2"/>
    </xf>
    <xf numFmtId="0" fontId="4" fillId="3" borderId="0" xfId="0" applyFont="1" applyFill="1" applyAlignment="1" applyProtection="1">
      <alignment horizontal="left" vertical="center" indent="2"/>
    </xf>
    <xf numFmtId="0" fontId="4" fillId="3" borderId="0" xfId="0" applyFont="1" applyFill="1" applyAlignment="1" applyProtection="1">
      <alignment horizontal="left" vertical="center"/>
    </xf>
  </cellXfs>
  <cellStyles count="7">
    <cellStyle name="Currency" xfId="6" builtinId="4"/>
    <cellStyle name="Followed Hyperlink" xfId="4" builtinId="9" customBuiltin="1"/>
    <cellStyle name="Heading 1" xfId="2" builtinId="16" customBuiltin="1"/>
    <cellStyle name="Heading 2" xfId="3" builtinId="17" customBuiltin="1"/>
    <cellStyle name="Hyperlink" xfId="1" builtinId="8" customBuiltin="1"/>
    <cellStyle name="Normal" xfId="0" builtinId="0" customBuiltin="1"/>
    <cellStyle name="Percent" xfId="5" builtinId="5"/>
  </cellStyles>
  <dxfs count="1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color theme="2" tint="-0.749961851863155"/>
      </font>
      <border>
        <left/>
        <right/>
        <vertical/>
        <horizontal/>
      </border>
    </dxf>
    <dxf>
      <font>
        <color theme="4" tint="-0.249977111117893"/>
      </font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1" defaultTableStyle="Sales Invoice Table" defaultPivotStyle="PivotStyleLight16">
    <tableStyle name="Sales Invoice Table" pivot="0" count="7" xr9:uid="{00000000-0011-0000-FFFF-FFFF00000000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92871</xdr:colOff>
      <xdr:row>0</xdr:row>
      <xdr:rowOff>234171</xdr:rowOff>
    </xdr:from>
    <xdr:to>
      <xdr:col>5</xdr:col>
      <xdr:colOff>1076324</xdr:colOff>
      <xdr:row>4</xdr:row>
      <xdr:rowOff>126207</xdr:rowOff>
    </xdr:to>
    <xdr:pic>
      <xdr:nvPicPr>
        <xdr:cNvPr id="2" name="Picture 1" descr="Coffee &amp; Tea Clip Art Free Stock Photo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rgbClr val="D9C3A5">
              <a:tint val="50000"/>
              <a:satMod val="18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r="9756"/>
        <a:stretch/>
      </xdr:blipFill>
      <xdr:spPr>
        <a:xfrm>
          <a:off x="4360071" y="234171"/>
          <a:ext cx="983453" cy="1025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wina.copeland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249977111117893"/>
    <pageSetUpPr autoPageBreaks="0" fitToPage="1"/>
  </sheetPr>
  <dimension ref="A1:H38"/>
  <sheetViews>
    <sheetView showGridLines="0" tabSelected="1" topLeftCell="A16" zoomScaleNormal="100" workbookViewId="0">
      <selection activeCell="F32" sqref="F32"/>
    </sheetView>
  </sheetViews>
  <sheetFormatPr defaultColWidth="9.140625" defaultRowHeight="15" x14ac:dyDescent="0.3"/>
  <cols>
    <col min="1" max="1" width="3.140625" style="2" customWidth="1"/>
    <col min="2" max="2" width="10.28515625" style="2" customWidth="1"/>
    <col min="3" max="3" width="33.42578125" style="2" customWidth="1"/>
    <col min="4" max="4" width="7" style="2" customWidth="1"/>
    <col min="5" max="5" width="13.5703125" style="2" customWidth="1"/>
    <col min="6" max="6" width="22" style="2" customWidth="1"/>
    <col min="7" max="7" width="9.140625" style="2"/>
    <col min="8" max="8" width="11.28515625" style="2" customWidth="1"/>
    <col min="9" max="16384" width="9.140625" style="2"/>
  </cols>
  <sheetData>
    <row r="1" spans="1:7" ht="58.5" customHeight="1" x14ac:dyDescent="0.3">
      <c r="A1" s="1"/>
      <c r="B1" s="57" t="s">
        <v>12</v>
      </c>
      <c r="C1" s="57"/>
      <c r="D1" s="57"/>
      <c r="E1" s="57"/>
      <c r="F1" s="29"/>
      <c r="G1"/>
    </row>
    <row r="2" spans="1:7" s="1" customFormat="1" ht="7.15" customHeight="1" x14ac:dyDescent="0.3">
      <c r="B2" s="12"/>
      <c r="C2" s="12"/>
      <c r="D2" s="12"/>
      <c r="E2" s="12"/>
      <c r="F2" s="30"/>
      <c r="G2"/>
    </row>
    <row r="3" spans="1:7" s="1" customFormat="1" ht="12" customHeight="1" x14ac:dyDescent="0.3">
      <c r="B3" s="11"/>
      <c r="C3" s="11"/>
      <c r="D3" s="11"/>
      <c r="E3" s="31"/>
      <c r="F3" s="7"/>
    </row>
    <row r="4" spans="1:7" ht="12" customHeight="1" x14ac:dyDescent="0.3">
      <c r="B4" s="58" t="s">
        <v>24</v>
      </c>
      <c r="C4" s="58"/>
      <c r="D4" s="59" t="s">
        <v>26</v>
      </c>
      <c r="E4" s="59"/>
      <c r="F4" s="8"/>
    </row>
    <row r="5" spans="1:7" ht="12" customHeight="1" x14ac:dyDescent="0.3">
      <c r="B5" s="58" t="s">
        <v>25</v>
      </c>
      <c r="C5" s="58"/>
      <c r="D5" s="59" t="s">
        <v>27</v>
      </c>
      <c r="E5" s="59"/>
      <c r="F5" s="8"/>
    </row>
    <row r="6" spans="1:7" ht="12" customHeight="1" x14ac:dyDescent="0.3">
      <c r="B6" s="9"/>
      <c r="C6" s="9"/>
      <c r="D6" s="10"/>
      <c r="E6" s="10"/>
      <c r="F6" s="8"/>
    </row>
    <row r="8" spans="1:7" x14ac:dyDescent="0.3">
      <c r="B8" s="40" t="s">
        <v>9</v>
      </c>
      <c r="C8" s="41">
        <v>45676</v>
      </c>
      <c r="E8" s="40" t="s">
        <v>8</v>
      </c>
      <c r="F8" s="54">
        <f ca="1">NOW()</f>
        <v>44020.690581249997</v>
      </c>
    </row>
    <row r="9" spans="1:7" s="16" customFormat="1" ht="18" customHeight="1" x14ac:dyDescent="0.3">
      <c r="A9"/>
      <c r="D9"/>
    </row>
    <row r="10" spans="1:7" s="16" customFormat="1" ht="18" customHeight="1" x14ac:dyDescent="0.3">
      <c r="A10"/>
      <c r="B10" s="55" t="s">
        <v>17</v>
      </c>
      <c r="C10" s="55"/>
      <c r="D10"/>
      <c r="E10" s="55" t="s">
        <v>18</v>
      </c>
      <c r="F10" s="55"/>
    </row>
    <row r="11" spans="1:7" s="16" customFormat="1" ht="18" customHeight="1" x14ac:dyDescent="0.3">
      <c r="A11"/>
      <c r="B11" s="35" t="s">
        <v>10</v>
      </c>
      <c r="C11" s="32" t="s">
        <v>28</v>
      </c>
      <c r="D11"/>
      <c r="E11" s="35" t="s">
        <v>10</v>
      </c>
      <c r="F11" s="32" t="str">
        <f>C11</f>
        <v>Edwina Copeland</v>
      </c>
    </row>
    <row r="12" spans="1:7" s="16" customFormat="1" ht="18" customHeight="1" x14ac:dyDescent="0.3">
      <c r="A12"/>
      <c r="B12" s="36" t="s">
        <v>1</v>
      </c>
      <c r="C12" s="33" t="s">
        <v>29</v>
      </c>
      <c r="D12"/>
      <c r="E12" s="36" t="s">
        <v>1</v>
      </c>
      <c r="F12" s="33" t="str">
        <f>C12</f>
        <v>4270 Heron Way</v>
      </c>
    </row>
    <row r="13" spans="1:7" s="16" customFormat="1" ht="18" customHeight="1" x14ac:dyDescent="0.35">
      <c r="A13"/>
      <c r="B13" s="37"/>
      <c r="C13" s="33" t="s">
        <v>30</v>
      </c>
      <c r="D13"/>
      <c r="E13" s="37"/>
      <c r="F13" s="33" t="str">
        <f>C13</f>
        <v>Portland, OR 97225</v>
      </c>
    </row>
    <row r="14" spans="1:7" ht="18" customHeight="1" x14ac:dyDescent="0.3">
      <c r="A14"/>
      <c r="B14" s="36" t="s">
        <v>2</v>
      </c>
      <c r="C14" s="33" t="s">
        <v>31</v>
      </c>
      <c r="D14"/>
      <c r="E14" s="38"/>
      <c r="F14" s="39" t="str">
        <f>C14</f>
        <v>503-779-1873</v>
      </c>
    </row>
    <row r="15" spans="1:7" ht="21" customHeight="1" x14ac:dyDescent="0.3">
      <c r="B15" s="38" t="s">
        <v>7</v>
      </c>
      <c r="C15" s="34" t="s">
        <v>32</v>
      </c>
      <c r="D15"/>
      <c r="E15"/>
      <c r="F15"/>
    </row>
    <row r="16" spans="1:7" ht="21" customHeight="1" x14ac:dyDescent="0.3">
      <c r="B16" s="53"/>
      <c r="C16"/>
      <c r="D16"/>
      <c r="E16" s="49" t="s">
        <v>23</v>
      </c>
      <c r="F16" s="50" t="s">
        <v>22</v>
      </c>
    </row>
    <row r="17" spans="2:8" ht="21" customHeight="1" x14ac:dyDescent="0.3">
      <c r="B17"/>
      <c r="C17"/>
      <c r="D17"/>
      <c r="E17"/>
      <c r="F17"/>
    </row>
    <row r="18" spans="2:8" s="3" customFormat="1" ht="23.25" customHeight="1" x14ac:dyDescent="0.3">
      <c r="B18" s="46" t="s">
        <v>6</v>
      </c>
      <c r="C18" s="47" t="s">
        <v>0</v>
      </c>
      <c r="D18" s="46" t="s">
        <v>3</v>
      </c>
      <c r="E18" s="46" t="s">
        <v>5</v>
      </c>
      <c r="F18" s="46" t="s">
        <v>11</v>
      </c>
    </row>
    <row r="19" spans="2:8" s="3" customFormat="1" ht="20.100000000000001" customHeight="1" x14ac:dyDescent="0.3">
      <c r="B19" s="42" t="s">
        <v>33</v>
      </c>
      <c r="C19" s="43" t="s">
        <v>34</v>
      </c>
      <c r="D19" s="44">
        <v>1</v>
      </c>
      <c r="E19" s="45">
        <v>10.99</v>
      </c>
      <c r="F19" s="45">
        <f>IF(D19&gt;0,D19*E19,"")</f>
        <v>10.99</v>
      </c>
    </row>
    <row r="20" spans="2:8" s="3" customFormat="1" ht="20.100000000000001" customHeight="1" x14ac:dyDescent="0.3">
      <c r="B20" s="13" t="s">
        <v>35</v>
      </c>
      <c r="C20" s="18" t="s">
        <v>36</v>
      </c>
      <c r="D20" s="14">
        <v>3</v>
      </c>
      <c r="E20" s="17">
        <v>12.99</v>
      </c>
      <c r="F20" s="45">
        <f t="shared" ref="F20:F25" si="0">IF(D20&gt;0,D20*E20,"")</f>
        <v>38.97</v>
      </c>
    </row>
    <row r="21" spans="2:8" s="3" customFormat="1" ht="20.100000000000001" customHeight="1" x14ac:dyDescent="0.3">
      <c r="B21" s="13" t="s">
        <v>37</v>
      </c>
      <c r="C21" s="18" t="s">
        <v>38</v>
      </c>
      <c r="D21" s="14">
        <v>2</v>
      </c>
      <c r="E21" s="17">
        <v>13.99</v>
      </c>
      <c r="F21" s="45">
        <f t="shared" si="0"/>
        <v>27.98</v>
      </c>
    </row>
    <row r="22" spans="2:8" s="3" customFormat="1" ht="20.100000000000001" customHeight="1" x14ac:dyDescent="0.3">
      <c r="B22" s="13" t="s">
        <v>39</v>
      </c>
      <c r="C22" s="18" t="s">
        <v>40</v>
      </c>
      <c r="D22" s="14">
        <v>3</v>
      </c>
      <c r="E22" s="17">
        <v>12.99</v>
      </c>
      <c r="F22" s="45">
        <f t="shared" si="0"/>
        <v>38.97</v>
      </c>
    </row>
    <row r="23" spans="2:8" s="3" customFormat="1" ht="20.100000000000001" customHeight="1" x14ac:dyDescent="0.3">
      <c r="B23" s="13"/>
      <c r="C23" s="18"/>
      <c r="D23" s="14"/>
      <c r="E23" s="17"/>
      <c r="F23" s="45" t="str">
        <f t="shared" si="0"/>
        <v/>
      </c>
    </row>
    <row r="24" spans="2:8" s="3" customFormat="1" ht="20.100000000000001" customHeight="1" x14ac:dyDescent="0.3">
      <c r="B24" s="13"/>
      <c r="C24" s="18"/>
      <c r="D24" s="14"/>
      <c r="E24" s="17"/>
      <c r="F24" s="45" t="str">
        <f t="shared" si="0"/>
        <v/>
      </c>
    </row>
    <row r="25" spans="2:8" s="3" customFormat="1" ht="20.100000000000001" customHeight="1" thickBot="1" x14ac:dyDescent="0.35">
      <c r="B25" s="23"/>
      <c r="C25" s="25"/>
      <c r="D25" s="21"/>
      <c r="E25" s="20"/>
      <c r="F25" s="45" t="str">
        <f t="shared" si="0"/>
        <v/>
      </c>
    </row>
    <row r="26" spans="2:8" s="3" customFormat="1" ht="18" customHeight="1" thickTop="1" x14ac:dyDescent="0.3">
      <c r="B26" s="24"/>
      <c r="C26" s="24"/>
      <c r="D26" s="22"/>
      <c r="E26" s="51" t="s">
        <v>13</v>
      </c>
      <c r="F26" s="28">
        <f>SUM(F19:F25)</f>
        <v>116.91</v>
      </c>
    </row>
    <row r="27" spans="2:8" s="3" customFormat="1" ht="18" customHeight="1" x14ac:dyDescent="0.3">
      <c r="B27" s="56" t="s">
        <v>20</v>
      </c>
      <c r="C27" s="56"/>
      <c r="D27" s="15"/>
      <c r="E27" s="52" t="s">
        <v>4</v>
      </c>
      <c r="F27" s="17">
        <f>IF(F16="Preferred",B29*F26,0)</f>
        <v>11.691000000000001</v>
      </c>
    </row>
    <row r="28" spans="2:8" s="3" customFormat="1" ht="18" customHeight="1" x14ac:dyDescent="0.3">
      <c r="B28" s="48">
        <v>200</v>
      </c>
      <c r="C28" s="26" t="s">
        <v>19</v>
      </c>
      <c r="D28" s="15"/>
      <c r="E28" s="52" t="s">
        <v>14</v>
      </c>
      <c r="F28" s="17">
        <f>F26-F27</f>
        <v>105.21899999999999</v>
      </c>
      <c r="H28" s="6"/>
    </row>
    <row r="29" spans="2:8" s="3" customFormat="1" ht="18" customHeight="1" x14ac:dyDescent="0.3">
      <c r="B29" s="27">
        <v>0.1</v>
      </c>
      <c r="C29" s="26" t="s">
        <v>21</v>
      </c>
      <c r="E29" s="52" t="s">
        <v>15</v>
      </c>
      <c r="F29" s="17">
        <f>IF(F28&gt;=B28,0,F28*0.05)</f>
        <v>5.2609500000000002</v>
      </c>
    </row>
    <row r="30" spans="2:8" s="3" customFormat="1" ht="18" customHeight="1" x14ac:dyDescent="0.3">
      <c r="B30"/>
      <c r="C30"/>
      <c r="D30"/>
      <c r="F30"/>
    </row>
    <row r="31" spans="2:8" ht="18" customHeight="1" x14ac:dyDescent="0.3">
      <c r="B31"/>
      <c r="C31"/>
      <c r="D31"/>
      <c r="E31" s="52" t="s">
        <v>16</v>
      </c>
      <c r="F31" s="19">
        <f>F28+F29</f>
        <v>110.47994999999999</v>
      </c>
    </row>
    <row r="35" spans="2:6" x14ac:dyDescent="0.3">
      <c r="B35" s="4"/>
      <c r="C35" s="4"/>
      <c r="D35" s="4"/>
      <c r="E35" s="4"/>
      <c r="F35" s="4"/>
    </row>
    <row r="38" spans="2:6" s="5" customFormat="1" x14ac:dyDescent="0.3">
      <c r="D38" s="2"/>
      <c r="E38" s="2"/>
      <c r="F38" s="2"/>
    </row>
  </sheetData>
  <sheetProtection formatCells="0" formatColumns="0" formatRows="0" selectLockedCells="1" sort="0"/>
  <mergeCells count="8">
    <mergeCell ref="B10:C10"/>
    <mergeCell ref="E10:F10"/>
    <mergeCell ref="B27:C27"/>
    <mergeCell ref="B1:E1"/>
    <mergeCell ref="B4:C4"/>
    <mergeCell ref="B5:C5"/>
    <mergeCell ref="D5:E5"/>
    <mergeCell ref="D4:E4"/>
  </mergeCells>
  <phoneticPr fontId="1" type="noConversion"/>
  <conditionalFormatting sqref="B19:E25">
    <cfRule type="expression" dxfId="2" priority="12">
      <formula>MOD(ROW(),2)=0</formula>
    </cfRule>
  </conditionalFormatting>
  <conditionalFormatting sqref="F19:F25">
    <cfRule type="expression" dxfId="1" priority="2">
      <formula>MOD(ROW(),2)=0</formula>
    </cfRule>
  </conditionalFormatting>
  <conditionalFormatting sqref="F26:F29">
    <cfRule type="expression" dxfId="0" priority="1">
      <formula>MOD(ROW(),2)=0</formula>
    </cfRule>
  </conditionalFormatting>
  <hyperlinks>
    <hyperlink ref="C15" r:id="rId1" xr:uid="{7585AE57-6B9F-4838-912E-0150BB87888C}"/>
  </hyperlinks>
  <pageMargins left="1" right="1" top="1" bottom="1" header="0.3" footer="0.3"/>
  <pageSetup scale="98" orientation="portrait" horizontalDpi="300" verticalDpi="300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E6E3580-69CB-4CBD-8EA4-04DD7973D4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CompanyName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George Self</cp:lastModifiedBy>
  <cp:lastPrinted>2020-07-08T23:34:26Z</cp:lastPrinted>
  <dcterms:created xsi:type="dcterms:W3CDTF">2016-08-24T19:37:30Z</dcterms:created>
  <dcterms:modified xsi:type="dcterms:W3CDTF">2020-07-08T23:34:55Z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TC039871619991</vt:lpwstr>
  </property>
</Properties>
</file>