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gself\Desktop\Excel 365 Exercises\"/>
    </mc:Choice>
  </mc:AlternateContent>
  <xr:revisionPtr revIDLastSave="0" documentId="13_ncr:1_{26B5A6FA-C2EB-49F9-B41D-F52C4A813C61}" xr6:coauthVersionLast="45" xr6:coauthVersionMax="45" xr10:uidLastSave="{00000000-0000-0000-0000-000000000000}"/>
  <bookViews>
    <workbookView xWindow="31710" yWindow="480" windowWidth="19395" windowHeight="14460" firstSheet="3" xr2:uid="{00000000-000D-0000-FFFF-FFFF00000000}"/>
  </bookViews>
  <sheets>
    <sheet name="Sales" sheetId="1" r:id="rId1"/>
    <sheet name="Online Sales by Date" sheetId="3" r:id="rId2"/>
    <sheet name="June Sales by Country" sheetId="4" r:id="rId3"/>
    <sheet name="Sales by Product" sheetId="5" r:id="rId4"/>
    <sheet name="Subtotals by Date" sheetId="6" r:id="rId5"/>
    <sheet name="Subtotals by Type" sheetId="7" r:id="rId6"/>
    <sheet name="Product Table" sheetId="2" r:id="rId7"/>
  </sheets>
  <definedNames>
    <definedName name="Slicer_Product_Sold">#N/A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4" i="7" l="1"/>
  <c r="I54" i="7"/>
  <c r="J53" i="7"/>
  <c r="I53" i="7"/>
  <c r="K53" i="7" s="1"/>
  <c r="J52" i="7"/>
  <c r="I52" i="7"/>
  <c r="J51" i="7"/>
  <c r="I51" i="7"/>
  <c r="J50" i="7"/>
  <c r="I50" i="7"/>
  <c r="J47" i="7"/>
  <c r="I47" i="7"/>
  <c r="J46" i="7"/>
  <c r="I46" i="7"/>
  <c r="J45" i="7"/>
  <c r="I45" i="7"/>
  <c r="J44" i="7"/>
  <c r="I44" i="7"/>
  <c r="J43" i="7"/>
  <c r="I43" i="7"/>
  <c r="J42" i="7"/>
  <c r="I42" i="7"/>
  <c r="J41" i="7"/>
  <c r="I41" i="7"/>
  <c r="J40" i="7"/>
  <c r="I40" i="7"/>
  <c r="J39" i="7"/>
  <c r="I39" i="7"/>
  <c r="J38" i="7"/>
  <c r="I38" i="7"/>
  <c r="J37" i="7"/>
  <c r="I37" i="7"/>
  <c r="J36" i="7"/>
  <c r="I36" i="7"/>
  <c r="J35" i="7"/>
  <c r="I35" i="7"/>
  <c r="J34" i="7"/>
  <c r="I34" i="7"/>
  <c r="J33" i="7"/>
  <c r="I33" i="7"/>
  <c r="J32" i="7"/>
  <c r="I32" i="7"/>
  <c r="J31" i="7"/>
  <c r="I31" i="7"/>
  <c r="K31" i="7" s="1"/>
  <c r="J30" i="7"/>
  <c r="I30" i="7"/>
  <c r="J29" i="7"/>
  <c r="I29" i="7"/>
  <c r="K29" i="7" s="1"/>
  <c r="J28" i="7"/>
  <c r="I28" i="7"/>
  <c r="J27" i="7"/>
  <c r="I27" i="7"/>
  <c r="J26" i="7"/>
  <c r="I26" i="7"/>
  <c r="J25" i="7"/>
  <c r="I25" i="7"/>
  <c r="J24" i="7"/>
  <c r="I24" i="7"/>
  <c r="J23" i="7"/>
  <c r="I23" i="7"/>
  <c r="K23" i="7" s="1"/>
  <c r="J22" i="7"/>
  <c r="I22" i="7"/>
  <c r="J21" i="7"/>
  <c r="I21" i="7"/>
  <c r="K21" i="7" s="1"/>
  <c r="J20" i="7"/>
  <c r="I20" i="7"/>
  <c r="J19" i="7"/>
  <c r="I19" i="7"/>
  <c r="K19" i="7" s="1"/>
  <c r="J18" i="7"/>
  <c r="I18" i="7"/>
  <c r="J17" i="7"/>
  <c r="I17" i="7"/>
  <c r="J16" i="7"/>
  <c r="I16" i="7"/>
  <c r="J15" i="7"/>
  <c r="I15" i="7"/>
  <c r="K15" i="7" s="1"/>
  <c r="J14" i="7"/>
  <c r="I14" i="7"/>
  <c r="J13" i="7"/>
  <c r="I13" i="7"/>
  <c r="J12" i="7"/>
  <c r="I12" i="7"/>
  <c r="J11" i="7"/>
  <c r="I11" i="7"/>
  <c r="J10" i="7"/>
  <c r="I10" i="7"/>
  <c r="J9" i="7"/>
  <c r="I9" i="7"/>
  <c r="J8" i="7"/>
  <c r="I8" i="7"/>
  <c r="J7" i="7"/>
  <c r="I7" i="7"/>
  <c r="K7" i="7" s="1"/>
  <c r="J6" i="7"/>
  <c r="I6" i="7"/>
  <c r="J5" i="7"/>
  <c r="I5" i="7"/>
  <c r="K5" i="7" s="1"/>
  <c r="J4" i="7"/>
  <c r="I4" i="7"/>
  <c r="J20" i="6"/>
  <c r="I20" i="6"/>
  <c r="K20" i="6" s="1"/>
  <c r="J12" i="6"/>
  <c r="I12" i="6"/>
  <c r="J11" i="6"/>
  <c r="I11" i="6"/>
  <c r="J19" i="6"/>
  <c r="I19" i="6"/>
  <c r="J7" i="6"/>
  <c r="I7" i="6"/>
  <c r="J26" i="6"/>
  <c r="K26" i="6" s="1"/>
  <c r="K27" i="6" s="1"/>
  <c r="I26" i="6"/>
  <c r="J43" i="6"/>
  <c r="I43" i="6"/>
  <c r="K43" i="6" s="1"/>
  <c r="K44" i="6" s="1"/>
  <c r="J37" i="6"/>
  <c r="I37" i="6"/>
  <c r="J91" i="6"/>
  <c r="I91" i="6"/>
  <c r="K91" i="6" s="1"/>
  <c r="K92" i="6" s="1"/>
  <c r="J4" i="6"/>
  <c r="K4" i="6" s="1"/>
  <c r="I4" i="6"/>
  <c r="J80" i="6"/>
  <c r="I80" i="6"/>
  <c r="J57" i="6"/>
  <c r="I57" i="6"/>
  <c r="J52" i="6"/>
  <c r="I52" i="6"/>
  <c r="J41" i="6"/>
  <c r="I41" i="6"/>
  <c r="J30" i="6"/>
  <c r="I30" i="6"/>
  <c r="J59" i="6"/>
  <c r="I59" i="6"/>
  <c r="J76" i="6"/>
  <c r="I76" i="6"/>
  <c r="K76" i="6" s="1"/>
  <c r="K77" i="6" s="1"/>
  <c r="J14" i="6"/>
  <c r="I14" i="6"/>
  <c r="J24" i="6"/>
  <c r="I24" i="6"/>
  <c r="J32" i="6"/>
  <c r="I32" i="6"/>
  <c r="J34" i="6"/>
  <c r="I34" i="6"/>
  <c r="K83" i="6"/>
  <c r="J83" i="6"/>
  <c r="I83" i="6"/>
  <c r="J74" i="6"/>
  <c r="I74" i="6"/>
  <c r="J65" i="6"/>
  <c r="I65" i="6"/>
  <c r="K65" i="6" s="1"/>
  <c r="K66" i="6" s="1"/>
  <c r="J16" i="6"/>
  <c r="I16" i="6"/>
  <c r="J70" i="6"/>
  <c r="I70" i="6"/>
  <c r="J54" i="6"/>
  <c r="I54" i="6"/>
  <c r="J18" i="6"/>
  <c r="I18" i="6"/>
  <c r="J28" i="6"/>
  <c r="I28" i="6"/>
  <c r="J85" i="6"/>
  <c r="I85" i="6"/>
  <c r="K85" i="6" s="1"/>
  <c r="K86" i="6" s="1"/>
  <c r="J50" i="6"/>
  <c r="I50" i="6"/>
  <c r="J6" i="6"/>
  <c r="I6" i="6"/>
  <c r="K6" i="6" s="1"/>
  <c r="J22" i="6"/>
  <c r="I22" i="6"/>
  <c r="J89" i="6"/>
  <c r="I89" i="6"/>
  <c r="K89" i="6" s="1"/>
  <c r="K90" i="6" s="1"/>
  <c r="J48" i="6"/>
  <c r="I48" i="6"/>
  <c r="J63" i="6"/>
  <c r="I63" i="6"/>
  <c r="J36" i="6"/>
  <c r="I36" i="6"/>
  <c r="J87" i="6"/>
  <c r="I87" i="6"/>
  <c r="K87" i="6" s="1"/>
  <c r="K88" i="6" s="1"/>
  <c r="J78" i="6"/>
  <c r="I78" i="6"/>
  <c r="J61" i="6"/>
  <c r="I61" i="6"/>
  <c r="J56" i="6"/>
  <c r="I56" i="6"/>
  <c r="J9" i="6"/>
  <c r="I9" i="6"/>
  <c r="J47" i="6"/>
  <c r="I47" i="6"/>
  <c r="J45" i="6"/>
  <c r="I45" i="6"/>
  <c r="J68" i="6"/>
  <c r="I68" i="6"/>
  <c r="J67" i="6"/>
  <c r="I67" i="6"/>
  <c r="K67" i="6" s="1"/>
  <c r="J82" i="6"/>
  <c r="I82" i="6"/>
  <c r="J39" i="6"/>
  <c r="I39" i="6"/>
  <c r="K39" i="6" s="1"/>
  <c r="K40" i="6" s="1"/>
  <c r="J72" i="6"/>
  <c r="I72" i="6"/>
  <c r="I53" i="5"/>
  <c r="J53" i="5"/>
  <c r="K53" i="5"/>
  <c r="J52" i="5"/>
  <c r="I52" i="5"/>
  <c r="K52" i="5" s="1"/>
  <c r="J51" i="5"/>
  <c r="I51" i="5"/>
  <c r="J50" i="5"/>
  <c r="I50" i="5"/>
  <c r="J49" i="5"/>
  <c r="I49" i="5"/>
  <c r="J48" i="5"/>
  <c r="I48" i="5"/>
  <c r="K48" i="5" s="1"/>
  <c r="J47" i="5"/>
  <c r="I47" i="5"/>
  <c r="K47" i="5" s="1"/>
  <c r="J46" i="5"/>
  <c r="I46" i="5"/>
  <c r="J13" i="5"/>
  <c r="I13"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K31" i="5" s="1"/>
  <c r="J30" i="5"/>
  <c r="I30" i="5"/>
  <c r="J29" i="5"/>
  <c r="I29" i="5"/>
  <c r="J28" i="5"/>
  <c r="I28" i="5"/>
  <c r="J27" i="5"/>
  <c r="I27" i="5"/>
  <c r="J26" i="5"/>
  <c r="I26" i="5"/>
  <c r="J25" i="5"/>
  <c r="I25" i="5"/>
  <c r="J24" i="5"/>
  <c r="I24" i="5"/>
  <c r="J10" i="5"/>
  <c r="I10" i="5"/>
  <c r="J22" i="5"/>
  <c r="I22" i="5"/>
  <c r="J21" i="5"/>
  <c r="I21" i="5"/>
  <c r="J20" i="5"/>
  <c r="I20" i="5"/>
  <c r="J19" i="5"/>
  <c r="I19" i="5"/>
  <c r="J18" i="5"/>
  <c r="I18" i="5"/>
  <c r="J17" i="5"/>
  <c r="I17" i="5"/>
  <c r="J16" i="5"/>
  <c r="I16" i="5"/>
  <c r="J15" i="5"/>
  <c r="I15" i="5"/>
  <c r="J14" i="5"/>
  <c r="I14" i="5"/>
  <c r="J45" i="5"/>
  <c r="I45" i="5"/>
  <c r="J12" i="5"/>
  <c r="I12" i="5"/>
  <c r="J11" i="5"/>
  <c r="I11" i="5"/>
  <c r="J5" i="5"/>
  <c r="I5" i="5"/>
  <c r="J9" i="5"/>
  <c r="I9" i="5"/>
  <c r="J8" i="5"/>
  <c r="I8" i="5"/>
  <c r="J7" i="5"/>
  <c r="I7" i="5"/>
  <c r="J6" i="5"/>
  <c r="I6" i="5"/>
  <c r="J23" i="5"/>
  <c r="I23" i="5"/>
  <c r="J4" i="5"/>
  <c r="I4" i="5"/>
  <c r="J24" i="4"/>
  <c r="I24" i="4"/>
  <c r="K24" i="4" s="1"/>
  <c r="J48" i="4"/>
  <c r="I48" i="4"/>
  <c r="K48" i="4" s="1"/>
  <c r="J25" i="4"/>
  <c r="I25" i="4"/>
  <c r="J28" i="4"/>
  <c r="I28" i="4"/>
  <c r="J34" i="4"/>
  <c r="I34" i="4"/>
  <c r="J49" i="4"/>
  <c r="K49" i="4" s="1"/>
  <c r="I49" i="4"/>
  <c r="J46" i="4"/>
  <c r="I46" i="4"/>
  <c r="J45" i="4"/>
  <c r="I45" i="4"/>
  <c r="J44" i="4"/>
  <c r="I44" i="4"/>
  <c r="J50" i="4"/>
  <c r="K50" i="4" s="1"/>
  <c r="I50" i="4"/>
  <c r="J42" i="4"/>
  <c r="K42" i="4" s="1"/>
  <c r="I42" i="4"/>
  <c r="J41" i="4"/>
  <c r="I41" i="4"/>
  <c r="J40" i="4"/>
  <c r="I40" i="4"/>
  <c r="J39" i="4"/>
  <c r="I39" i="4"/>
  <c r="J43" i="4"/>
  <c r="K43" i="4" s="1"/>
  <c r="I43" i="4"/>
  <c r="J37" i="4"/>
  <c r="I37" i="4"/>
  <c r="J36" i="4"/>
  <c r="I36" i="4"/>
  <c r="J51" i="4"/>
  <c r="I51" i="4"/>
  <c r="J20" i="4"/>
  <c r="K20" i="4" s="1"/>
  <c r="I20" i="4"/>
  <c r="J11" i="4"/>
  <c r="I11" i="4"/>
  <c r="J32" i="4"/>
  <c r="I32" i="4"/>
  <c r="K31" i="4"/>
  <c r="J31" i="4"/>
  <c r="I31" i="4"/>
  <c r="J30" i="4"/>
  <c r="I30" i="4"/>
  <c r="J29" i="4"/>
  <c r="I29" i="4"/>
  <c r="K29" i="4" s="1"/>
  <c r="J38" i="4"/>
  <c r="I38" i="4"/>
  <c r="K38" i="4" s="1"/>
  <c r="J27" i="4"/>
  <c r="I27" i="4"/>
  <c r="K27" i="4" s="1"/>
  <c r="J26" i="4"/>
  <c r="I26" i="4"/>
  <c r="J47" i="4"/>
  <c r="I47" i="4"/>
  <c r="J52" i="4"/>
  <c r="I52" i="4"/>
  <c r="J23" i="4"/>
  <c r="I23" i="4"/>
  <c r="K23" i="4" s="1"/>
  <c r="J22" i="4"/>
  <c r="I22" i="4"/>
  <c r="J21" i="4"/>
  <c r="I21" i="4"/>
  <c r="K21" i="4" s="1"/>
  <c r="J35" i="4"/>
  <c r="I35" i="4"/>
  <c r="J19" i="4"/>
  <c r="I19" i="4"/>
  <c r="K19" i="4" s="1"/>
  <c r="J18" i="4"/>
  <c r="I18" i="4"/>
  <c r="J17" i="4"/>
  <c r="I17" i="4"/>
  <c r="J16" i="4"/>
  <c r="I16" i="4"/>
  <c r="J15" i="4"/>
  <c r="I15" i="4"/>
  <c r="K15" i="4" s="1"/>
  <c r="J14" i="4"/>
  <c r="I14" i="4"/>
  <c r="J13" i="4"/>
  <c r="I13" i="4"/>
  <c r="J12" i="4"/>
  <c r="I12" i="4"/>
  <c r="J33" i="4"/>
  <c r="I33" i="4"/>
  <c r="J10" i="4"/>
  <c r="K10" i="4" s="1"/>
  <c r="I10" i="4"/>
  <c r="J9" i="4"/>
  <c r="I9" i="4"/>
  <c r="K9" i="4" s="1"/>
  <c r="J8" i="4"/>
  <c r="I8" i="4"/>
  <c r="J7" i="4"/>
  <c r="I7" i="4"/>
  <c r="K7" i="4" s="1"/>
  <c r="J6" i="4"/>
  <c r="K6" i="4" s="1"/>
  <c r="I6" i="4"/>
  <c r="J5" i="4"/>
  <c r="I5" i="4"/>
  <c r="K5" i="4" s="1"/>
  <c r="J4" i="4"/>
  <c r="I4" i="4"/>
  <c r="J52" i="3"/>
  <c r="I52" i="3"/>
  <c r="K52" i="3" s="1"/>
  <c r="J51" i="3"/>
  <c r="I51" i="3"/>
  <c r="K51" i="3" s="1"/>
  <c r="J50" i="3"/>
  <c r="K50" i="3" s="1"/>
  <c r="I50" i="3"/>
  <c r="J49" i="3"/>
  <c r="I49" i="3"/>
  <c r="J48" i="3"/>
  <c r="I48" i="3"/>
  <c r="J12" i="3"/>
  <c r="I12" i="3"/>
  <c r="K12" i="3" s="1"/>
  <c r="J21" i="3"/>
  <c r="I21" i="3"/>
  <c r="J18" i="3"/>
  <c r="I18" i="3"/>
  <c r="J47" i="3"/>
  <c r="I47" i="3"/>
  <c r="J4" i="3"/>
  <c r="K4" i="3" s="1"/>
  <c r="I4" i="3"/>
  <c r="J41" i="3"/>
  <c r="K41" i="3" s="1"/>
  <c r="I41" i="3"/>
  <c r="J29" i="3"/>
  <c r="I29" i="3"/>
  <c r="J26" i="3"/>
  <c r="I26" i="3"/>
  <c r="J20" i="3"/>
  <c r="I20" i="3"/>
  <c r="J14" i="3"/>
  <c r="K14" i="3" s="1"/>
  <c r="I14" i="3"/>
  <c r="J30" i="3"/>
  <c r="I30" i="3"/>
  <c r="J39" i="3"/>
  <c r="I39" i="3"/>
  <c r="J7" i="3"/>
  <c r="I7" i="3"/>
  <c r="J11" i="3"/>
  <c r="K11" i="3" s="1"/>
  <c r="I11" i="3"/>
  <c r="J15" i="3"/>
  <c r="I15" i="3"/>
  <c r="J16" i="3"/>
  <c r="I16" i="3"/>
  <c r="K43" i="3"/>
  <c r="J43" i="3"/>
  <c r="I43" i="3"/>
  <c r="J38" i="3"/>
  <c r="I38" i="3"/>
  <c r="J33" i="3"/>
  <c r="I33" i="3"/>
  <c r="K33" i="3" s="1"/>
  <c r="J8" i="3"/>
  <c r="I8" i="3"/>
  <c r="K8" i="3" s="1"/>
  <c r="J36" i="3"/>
  <c r="I36" i="3"/>
  <c r="J27" i="3"/>
  <c r="I27" i="3"/>
  <c r="J9" i="3"/>
  <c r="I9" i="3"/>
  <c r="J13" i="3"/>
  <c r="I13" i="3"/>
  <c r="J44" i="3"/>
  <c r="I44" i="3"/>
  <c r="K44" i="3" s="1"/>
  <c r="J25" i="3"/>
  <c r="I25" i="3"/>
  <c r="J5" i="3"/>
  <c r="I5" i="3"/>
  <c r="K5" i="3" s="1"/>
  <c r="J10" i="3"/>
  <c r="I10" i="3"/>
  <c r="J46" i="3"/>
  <c r="I46" i="3"/>
  <c r="K46" i="3" s="1"/>
  <c r="J24" i="3"/>
  <c r="I24" i="3"/>
  <c r="J32" i="3"/>
  <c r="I32" i="3"/>
  <c r="J17" i="3"/>
  <c r="I17" i="3"/>
  <c r="J45" i="3"/>
  <c r="I45" i="3"/>
  <c r="K45" i="3" s="1"/>
  <c r="J40" i="3"/>
  <c r="I40" i="3"/>
  <c r="J31" i="3"/>
  <c r="I31" i="3"/>
  <c r="J28" i="3"/>
  <c r="I28" i="3"/>
  <c r="J6" i="3"/>
  <c r="I6" i="3"/>
  <c r="K6" i="3" s="1"/>
  <c r="J23" i="3"/>
  <c r="K23" i="3" s="1"/>
  <c r="I23" i="3"/>
  <c r="J22" i="3"/>
  <c r="I22" i="3"/>
  <c r="J35" i="3"/>
  <c r="I35" i="3"/>
  <c r="J34" i="3"/>
  <c r="I34" i="3"/>
  <c r="K34" i="3" s="1"/>
  <c r="J42" i="3"/>
  <c r="K42" i="3" s="1"/>
  <c r="I42" i="3"/>
  <c r="J19" i="3"/>
  <c r="I19" i="3"/>
  <c r="K19" i="3" s="1"/>
  <c r="J37" i="3"/>
  <c r="I37" i="3"/>
  <c r="K6" i="7" l="1"/>
  <c r="K10" i="7"/>
  <c r="K22" i="7"/>
  <c r="K43" i="7"/>
  <c r="K28" i="7"/>
  <c r="K47" i="7"/>
  <c r="K44" i="7"/>
  <c r="K54" i="7"/>
  <c r="K26" i="7"/>
  <c r="K11" i="7"/>
  <c r="K34" i="7"/>
  <c r="K38" i="7"/>
  <c r="K42" i="7"/>
  <c r="K18" i="7"/>
  <c r="K12" i="7"/>
  <c r="K27" i="7"/>
  <c r="K35" i="7"/>
  <c r="K37" i="7"/>
  <c r="K39" i="7"/>
  <c r="K45" i="7"/>
  <c r="K52" i="7"/>
  <c r="K9" i="7"/>
  <c r="K14" i="7"/>
  <c r="K16" i="7"/>
  <c r="K25" i="7"/>
  <c r="K30" i="7"/>
  <c r="K32" i="7"/>
  <c r="K41" i="7"/>
  <c r="K46" i="7"/>
  <c r="K50" i="7"/>
  <c r="K55" i="7" s="1"/>
  <c r="K4" i="7"/>
  <c r="K13" i="7"/>
  <c r="K20" i="7"/>
  <c r="K36" i="7"/>
  <c r="K8" i="7"/>
  <c r="K17" i="7"/>
  <c r="K24" i="7"/>
  <c r="K33" i="7"/>
  <c r="K40" i="7"/>
  <c r="K51" i="7"/>
  <c r="K16" i="6"/>
  <c r="K17" i="6" s="1"/>
  <c r="K74" i="6"/>
  <c r="K75" i="6" s="1"/>
  <c r="K12" i="6"/>
  <c r="K5" i="6"/>
  <c r="K9" i="6"/>
  <c r="K10" i="6" s="1"/>
  <c r="K72" i="6"/>
  <c r="K73" i="6" s="1"/>
  <c r="K56" i="6"/>
  <c r="K78" i="6"/>
  <c r="K79" i="6" s="1"/>
  <c r="K70" i="6"/>
  <c r="K71" i="6" s="1"/>
  <c r="K14" i="6"/>
  <c r="K15" i="6" s="1"/>
  <c r="K59" i="6"/>
  <c r="K60" i="6" s="1"/>
  <c r="K41" i="6"/>
  <c r="K42" i="6" s="1"/>
  <c r="K37" i="6"/>
  <c r="K45" i="6"/>
  <c r="K46" i="6" s="1"/>
  <c r="K36" i="6"/>
  <c r="K48" i="6"/>
  <c r="K18" i="6"/>
  <c r="K34" i="6"/>
  <c r="K35" i="6" s="1"/>
  <c r="K24" i="6"/>
  <c r="K25" i="6" s="1"/>
  <c r="K57" i="6"/>
  <c r="K7" i="6"/>
  <c r="K8" i="6" s="1"/>
  <c r="K11" i="6"/>
  <c r="K13" i="6" s="1"/>
  <c r="K82" i="6"/>
  <c r="K84" i="6" s="1"/>
  <c r="K61" i="6"/>
  <c r="K62" i="6" s="1"/>
  <c r="K22" i="6"/>
  <c r="K23" i="6" s="1"/>
  <c r="K50" i="6"/>
  <c r="K51" i="6" s="1"/>
  <c r="K30" i="6"/>
  <c r="K31" i="6" s="1"/>
  <c r="K68" i="6"/>
  <c r="K69" i="6" s="1"/>
  <c r="K47" i="6"/>
  <c r="K63" i="6"/>
  <c r="K64" i="6" s="1"/>
  <c r="K28" i="6"/>
  <c r="K29" i="6" s="1"/>
  <c r="K54" i="6"/>
  <c r="K55" i="6" s="1"/>
  <c r="K32" i="6"/>
  <c r="K33" i="6" s="1"/>
  <c r="K52" i="6"/>
  <c r="K53" i="6" s="1"/>
  <c r="K80" i="6"/>
  <c r="K81" i="6" s="1"/>
  <c r="K19" i="6"/>
  <c r="K50" i="5"/>
  <c r="K16" i="5"/>
  <c r="K18" i="5"/>
  <c r="K28" i="5"/>
  <c r="K30" i="5"/>
  <c r="K35" i="5"/>
  <c r="K15" i="5"/>
  <c r="K21" i="5"/>
  <c r="K10" i="5"/>
  <c r="K25" i="5"/>
  <c r="K27" i="5"/>
  <c r="K29" i="5"/>
  <c r="K23" i="5"/>
  <c r="K7" i="5"/>
  <c r="K9" i="5"/>
  <c r="K11" i="5"/>
  <c r="K45" i="5"/>
  <c r="K32" i="5"/>
  <c r="K34" i="5"/>
  <c r="K36" i="5"/>
  <c r="K44" i="5"/>
  <c r="K46" i="5"/>
  <c r="K51" i="5"/>
  <c r="K4" i="5"/>
  <c r="K6" i="5"/>
  <c r="K12" i="5"/>
  <c r="K14" i="5"/>
  <c r="K19" i="5"/>
  <c r="K37" i="5"/>
  <c r="K39" i="5"/>
  <c r="K41" i="5"/>
  <c r="K43" i="5"/>
  <c r="K13" i="5"/>
  <c r="K20" i="5"/>
  <c r="K22" i="5"/>
  <c r="K38" i="5"/>
  <c r="K8" i="5"/>
  <c r="K5" i="5"/>
  <c r="K17" i="5"/>
  <c r="K24" i="5"/>
  <c r="K26" i="5"/>
  <c r="K33" i="5"/>
  <c r="K40" i="5"/>
  <c r="K42" i="5"/>
  <c r="K49" i="5"/>
  <c r="K33" i="4"/>
  <c r="K18" i="4"/>
  <c r="K22" i="4"/>
  <c r="K26" i="4"/>
  <c r="K36" i="4"/>
  <c r="K44" i="4"/>
  <c r="K12" i="4"/>
  <c r="K51" i="4"/>
  <c r="K37" i="4"/>
  <c r="K39" i="4"/>
  <c r="K45" i="4"/>
  <c r="K25" i="4"/>
  <c r="K14" i="4"/>
  <c r="K16" i="4"/>
  <c r="K47" i="4"/>
  <c r="K30" i="4"/>
  <c r="K32" i="4"/>
  <c r="K41" i="4"/>
  <c r="K46" i="4"/>
  <c r="K34" i="4"/>
  <c r="K4" i="4"/>
  <c r="K13" i="4"/>
  <c r="K35" i="4"/>
  <c r="K8" i="4"/>
  <c r="K17" i="4"/>
  <c r="K52" i="4"/>
  <c r="K11" i="4"/>
  <c r="K40" i="4"/>
  <c r="K28" i="4"/>
  <c r="K31" i="3"/>
  <c r="K24" i="3"/>
  <c r="K25" i="3"/>
  <c r="K27" i="3"/>
  <c r="K47" i="3"/>
  <c r="K28" i="3"/>
  <c r="K36" i="3"/>
  <c r="K7" i="3"/>
  <c r="K30" i="3"/>
  <c r="K20" i="3"/>
  <c r="K18" i="3"/>
  <c r="K22" i="3"/>
  <c r="K40" i="3"/>
  <c r="K17" i="3"/>
  <c r="K9" i="3"/>
  <c r="K38" i="3"/>
  <c r="K16" i="3"/>
  <c r="K29" i="3"/>
  <c r="K21" i="3"/>
  <c r="K48" i="3"/>
  <c r="K37" i="3"/>
  <c r="K10" i="3"/>
  <c r="K39" i="3"/>
  <c r="K35" i="3"/>
  <c r="K32" i="3"/>
  <c r="K13" i="3"/>
  <c r="K15" i="3"/>
  <c r="K26" i="3"/>
  <c r="K49" i="3"/>
  <c r="K5" i="1"/>
  <c r="K9" i="1"/>
  <c r="K12" i="1"/>
  <c r="K16" i="1"/>
  <c r="K20" i="1"/>
  <c r="K24" i="1"/>
  <c r="K49" i="1"/>
  <c r="K31" i="1"/>
  <c r="K35" i="1"/>
  <c r="K38" i="1"/>
  <c r="K42" i="1"/>
  <c r="K45" i="1"/>
  <c r="K4" i="1"/>
  <c r="J5" i="1"/>
  <c r="J6" i="1"/>
  <c r="J7" i="1"/>
  <c r="J8" i="1"/>
  <c r="J9" i="1"/>
  <c r="J10" i="1"/>
  <c r="J48" i="1"/>
  <c r="J11" i="1"/>
  <c r="J12" i="1"/>
  <c r="J13" i="1"/>
  <c r="J14" i="1"/>
  <c r="J15" i="1"/>
  <c r="J16" i="1"/>
  <c r="J17" i="1"/>
  <c r="J18" i="1"/>
  <c r="J19" i="1"/>
  <c r="J20" i="1"/>
  <c r="J21" i="1"/>
  <c r="J22" i="1"/>
  <c r="J23" i="1"/>
  <c r="J24" i="1"/>
  <c r="J25" i="1"/>
  <c r="J26" i="1"/>
  <c r="J27" i="1"/>
  <c r="J49" i="1"/>
  <c r="J28" i="1"/>
  <c r="J29" i="1"/>
  <c r="J30" i="1"/>
  <c r="J31" i="1"/>
  <c r="J32" i="1"/>
  <c r="J33" i="1"/>
  <c r="J34" i="1"/>
  <c r="J35" i="1"/>
  <c r="J50" i="1"/>
  <c r="J36" i="1"/>
  <c r="J37" i="1"/>
  <c r="J38" i="1"/>
  <c r="J39" i="1"/>
  <c r="J40" i="1"/>
  <c r="J41" i="1"/>
  <c r="J42" i="1"/>
  <c r="J43" i="1"/>
  <c r="J44" i="1"/>
  <c r="J51" i="1"/>
  <c r="J45" i="1"/>
  <c r="J46" i="1"/>
  <c r="J47" i="1"/>
  <c r="J52" i="1"/>
  <c r="J4" i="1"/>
  <c r="I5" i="1"/>
  <c r="I6" i="1"/>
  <c r="K6" i="1" s="1"/>
  <c r="I7" i="1"/>
  <c r="K7" i="1" s="1"/>
  <c r="I8" i="1"/>
  <c r="K8" i="1" s="1"/>
  <c r="I9" i="1"/>
  <c r="I10" i="1"/>
  <c r="K10" i="1" s="1"/>
  <c r="I48" i="1"/>
  <c r="K48" i="1" s="1"/>
  <c r="I11" i="1"/>
  <c r="K11" i="1" s="1"/>
  <c r="I12" i="1"/>
  <c r="I13" i="1"/>
  <c r="K13" i="1" s="1"/>
  <c r="I14" i="1"/>
  <c r="K14" i="1" s="1"/>
  <c r="I15" i="1"/>
  <c r="K15" i="1" s="1"/>
  <c r="I16" i="1"/>
  <c r="I17" i="1"/>
  <c r="K17" i="1" s="1"/>
  <c r="I18" i="1"/>
  <c r="K18" i="1" s="1"/>
  <c r="I19" i="1"/>
  <c r="K19" i="1" s="1"/>
  <c r="I20" i="1"/>
  <c r="I21" i="1"/>
  <c r="K21" i="1" s="1"/>
  <c r="I22" i="1"/>
  <c r="K22" i="1" s="1"/>
  <c r="I23" i="1"/>
  <c r="K23" i="1" s="1"/>
  <c r="I24" i="1"/>
  <c r="I25" i="1"/>
  <c r="K25" i="1" s="1"/>
  <c r="I26" i="1"/>
  <c r="K26" i="1" s="1"/>
  <c r="I27" i="1"/>
  <c r="K27" i="1" s="1"/>
  <c r="I49" i="1"/>
  <c r="I28" i="1"/>
  <c r="K28" i="1" s="1"/>
  <c r="I29" i="1"/>
  <c r="K29" i="1" s="1"/>
  <c r="I30" i="1"/>
  <c r="K30" i="1" s="1"/>
  <c r="I31" i="1"/>
  <c r="I32" i="1"/>
  <c r="K32" i="1" s="1"/>
  <c r="I33" i="1"/>
  <c r="K33" i="1" s="1"/>
  <c r="I34" i="1"/>
  <c r="K34" i="1" s="1"/>
  <c r="I35" i="1"/>
  <c r="I50" i="1"/>
  <c r="K50" i="1" s="1"/>
  <c r="I36" i="1"/>
  <c r="K36" i="1" s="1"/>
  <c r="I37" i="1"/>
  <c r="K37" i="1" s="1"/>
  <c r="I38" i="1"/>
  <c r="I39" i="1"/>
  <c r="K39" i="1" s="1"/>
  <c r="I40" i="1"/>
  <c r="K40" i="1" s="1"/>
  <c r="I41" i="1"/>
  <c r="K41" i="1" s="1"/>
  <c r="I42" i="1"/>
  <c r="I43" i="1"/>
  <c r="K43" i="1" s="1"/>
  <c r="I44" i="1"/>
  <c r="K44" i="1" s="1"/>
  <c r="I51" i="1"/>
  <c r="K51" i="1" s="1"/>
  <c r="I45" i="1"/>
  <c r="I46" i="1"/>
  <c r="K46" i="1" s="1"/>
  <c r="I47" i="1"/>
  <c r="K47" i="1" s="1"/>
  <c r="I52" i="1"/>
  <c r="K52" i="1" s="1"/>
  <c r="I4" i="1"/>
  <c r="K48" i="7" l="1"/>
  <c r="K49" i="7"/>
  <c r="K58" i="7" s="1"/>
  <c r="K56" i="7"/>
  <c r="K49" i="6"/>
  <c r="K38" i="6"/>
  <c r="K58" i="6"/>
  <c r="K21" i="6"/>
  <c r="K93" i="6" s="1"/>
  <c r="K57" i="7" l="1"/>
</calcChain>
</file>

<file path=xl/sharedStrings.xml><?xml version="1.0" encoding="utf-8"?>
<sst xmlns="http://schemas.openxmlformats.org/spreadsheetml/2006/main" count="1618" uniqueCount="191">
  <si>
    <t>Region</t>
  </si>
  <si>
    <t>Product Price</t>
  </si>
  <si>
    <t>Product Cost</t>
  </si>
  <si>
    <t>Candice Levy</t>
  </si>
  <si>
    <t>Sub-Saharan Africa</t>
  </si>
  <si>
    <t>Congo</t>
  </si>
  <si>
    <t>SUPA101</t>
  </si>
  <si>
    <t>Online</t>
  </si>
  <si>
    <t>Xerxes Smith</t>
  </si>
  <si>
    <t>Central America and the Caribbean</t>
  </si>
  <si>
    <t>Panama</t>
  </si>
  <si>
    <t>DETA200</t>
  </si>
  <si>
    <t>Levi Douglas</t>
  </si>
  <si>
    <t>DETA800</t>
  </si>
  <si>
    <t>Uriel Benton</t>
  </si>
  <si>
    <t>South Africa</t>
  </si>
  <si>
    <t>SUPA104</t>
  </si>
  <si>
    <t>Celeste Pugh</t>
  </si>
  <si>
    <t>Gabon</t>
  </si>
  <si>
    <t>PURA200</t>
  </si>
  <si>
    <t>Vance Campos</t>
  </si>
  <si>
    <t>Middle East and North Africa</t>
  </si>
  <si>
    <t>Syrian Arab Republic</t>
  </si>
  <si>
    <t>PURA100</t>
  </si>
  <si>
    <t>Latifah Wall</t>
  </si>
  <si>
    <t>Guadeloupe</t>
  </si>
  <si>
    <t>DETA100</t>
  </si>
  <si>
    <t>Jane Hernandez</t>
  </si>
  <si>
    <t>Europe</t>
  </si>
  <si>
    <t>Macedonia</t>
  </si>
  <si>
    <t>Retail</t>
  </si>
  <si>
    <t>Wanda Garza</t>
  </si>
  <si>
    <t>Asia</t>
  </si>
  <si>
    <t>Kyrgyzstan</t>
  </si>
  <si>
    <t>SUPA103</t>
  </si>
  <si>
    <t>Athena Fitzpatrick</t>
  </si>
  <si>
    <t>Reunion</t>
  </si>
  <si>
    <t>Anjolie Hicks</t>
  </si>
  <si>
    <t>Turks and Caicos Islands</t>
  </si>
  <si>
    <t>Isaac Cooper</t>
  </si>
  <si>
    <t>Netherlands Antilles</t>
  </si>
  <si>
    <t>Asher Weber</t>
  </si>
  <si>
    <t>Ethan Gregory</t>
  </si>
  <si>
    <t>Australia and Oceania</t>
  </si>
  <si>
    <t>Tuvalu</t>
  </si>
  <si>
    <t>Hayes Rollins</t>
  </si>
  <si>
    <t>Nepal</t>
  </si>
  <si>
    <t>PURA500</t>
  </si>
  <si>
    <t>MacKenzie Moss</t>
  </si>
  <si>
    <t>Oman</t>
  </si>
  <si>
    <t>Aphrodite Brennan</t>
  </si>
  <si>
    <t>Malawi</t>
  </si>
  <si>
    <t>SUPA105</t>
  </si>
  <si>
    <t>Angela Wise</t>
  </si>
  <si>
    <t>Moldova</t>
  </si>
  <si>
    <t>James Spencer</t>
  </si>
  <si>
    <t>Burkina Faso</t>
  </si>
  <si>
    <t>Adria Kaufman</t>
  </si>
  <si>
    <t>Bouvet Island</t>
  </si>
  <si>
    <t>SUPA102</t>
  </si>
  <si>
    <t>Amir Alexander</t>
  </si>
  <si>
    <t>Liberia</t>
  </si>
  <si>
    <t>Lani Sweet</t>
  </si>
  <si>
    <t>Vanuatu</t>
  </si>
  <si>
    <t>Clark Weaver</t>
  </si>
  <si>
    <t>Palau</t>
  </si>
  <si>
    <t>PURA250</t>
  </si>
  <si>
    <t>Leonard Cardenas</t>
  </si>
  <si>
    <t>Madagascar</t>
  </si>
  <si>
    <t>Renee Padilla</t>
  </si>
  <si>
    <t>Yemen</t>
  </si>
  <si>
    <t>Joy Vazquez</t>
  </si>
  <si>
    <t>Korea</t>
  </si>
  <si>
    <t>Ingrid Bush</t>
  </si>
  <si>
    <t>Montserrat</t>
  </si>
  <si>
    <t>Deacon Craig</t>
  </si>
  <si>
    <t>Mongolia</t>
  </si>
  <si>
    <t>Rama Goodwin</t>
  </si>
  <si>
    <t>Tunisia</t>
  </si>
  <si>
    <t>Jelani Odonnell</t>
  </si>
  <si>
    <t>Albania</t>
  </si>
  <si>
    <t>Liberty Mcbride</t>
  </si>
  <si>
    <t>Fiji</t>
  </si>
  <si>
    <t>Britanni Bender</t>
  </si>
  <si>
    <t>Angola</t>
  </si>
  <si>
    <t>Samuel Ayala</t>
  </si>
  <si>
    <t>Brazil</t>
  </si>
  <si>
    <t>Shad Delacruz</t>
  </si>
  <si>
    <t>Solomon Islands</t>
  </si>
  <si>
    <t>India Gilbert</t>
  </si>
  <si>
    <t>Denmark</t>
  </si>
  <si>
    <t>Ursula Mcconnell</t>
  </si>
  <si>
    <t>Hungary</t>
  </si>
  <si>
    <t>Ryder Conner</t>
  </si>
  <si>
    <t>Virgin Islands, British</t>
  </si>
  <si>
    <t>Germaine Kidd</t>
  </si>
  <si>
    <t>Niger</t>
  </si>
  <si>
    <t>Rhona Clarke</t>
  </si>
  <si>
    <t>Maxwell Parker</t>
  </si>
  <si>
    <t>Isaac Wolf</t>
  </si>
  <si>
    <t>Guinevere Key</t>
  </si>
  <si>
    <t>Colombia</t>
  </si>
  <si>
    <t>Deanna Santana</t>
  </si>
  <si>
    <t>Jared Sandoval</t>
  </si>
  <si>
    <t>Botswana</t>
  </si>
  <si>
    <t>Ima Cummings</t>
  </si>
  <si>
    <t>Philippines</t>
  </si>
  <si>
    <t>Oprah Ellis</t>
  </si>
  <si>
    <t>Dominican Republic</t>
  </si>
  <si>
    <t>Dara Cunningham</t>
  </si>
  <si>
    <t>Saint Helena</t>
  </si>
  <si>
    <t>Buckminster Hopkins</t>
  </si>
  <si>
    <t>Sierra Leone</t>
  </si>
  <si>
    <t>Kenyon Joyce</t>
  </si>
  <si>
    <t>North America</t>
  </si>
  <si>
    <t>Canada</t>
  </si>
  <si>
    <t>Pure Soft Detergent - 100ml</t>
  </si>
  <si>
    <t>Pure Soft Detergent - 200ml</t>
  </si>
  <si>
    <t>Pure Soft Detergent - 250ml</t>
  </si>
  <si>
    <t>Pure Soft Detergent - 500ml</t>
  </si>
  <si>
    <t>Detafast Stain Remover - 100ml</t>
  </si>
  <si>
    <t>Detafast Stain Remover - 200ml</t>
  </si>
  <si>
    <t>Detafast Stain Remover - 800ml</t>
  </si>
  <si>
    <t>Super Soft - Product Sample</t>
  </si>
  <si>
    <t>Super Soft - 250ml</t>
  </si>
  <si>
    <t>Super Soft - 500ml</t>
  </si>
  <si>
    <t>Super Soft - 1 Litre</t>
  </si>
  <si>
    <t>Super Soft Bulk - 2 Litres</t>
  </si>
  <si>
    <t>Sales Type</t>
  </si>
  <si>
    <t>Units Sold</t>
  </si>
  <si>
    <t>Date Sold</t>
  </si>
  <si>
    <t>Country</t>
  </si>
  <si>
    <t>Name</t>
  </si>
  <si>
    <t>ID</t>
  </si>
  <si>
    <t>Product Sold</t>
  </si>
  <si>
    <t>Tanzania</t>
  </si>
  <si>
    <t>Palestinian Territory</t>
  </si>
  <si>
    <t>Falkland Islands</t>
  </si>
  <si>
    <t>Product ID</t>
  </si>
  <si>
    <t>Product Name</t>
  </si>
  <si>
    <t>Cost</t>
  </si>
  <si>
    <t>Price</t>
  </si>
  <si>
    <t>Dynamite Detergent Customer Sales</t>
  </si>
  <si>
    <t>Profit</t>
  </si>
  <si>
    <t>Average</t>
  </si>
  <si>
    <t>6/1/2016 Total</t>
  </si>
  <si>
    <t>6/3/2016 Total</t>
  </si>
  <si>
    <t>6/7/2016 Total</t>
  </si>
  <si>
    <t>6/8/2016 Total</t>
  </si>
  <si>
    <t>6/9/2016 Total</t>
  </si>
  <si>
    <t>6/15/2016 Total</t>
  </si>
  <si>
    <t>6/17/2016 Total</t>
  </si>
  <si>
    <t>6/21/2016 Total</t>
  </si>
  <si>
    <t>6/22/2016 Total</t>
  </si>
  <si>
    <t>6/23/2016 Total</t>
  </si>
  <si>
    <t>6/24/2016 Total</t>
  </si>
  <si>
    <t>6/27/2016 Total</t>
  </si>
  <si>
    <t>6/30/2016 Total</t>
  </si>
  <si>
    <t>7/3/2016 Total</t>
  </si>
  <si>
    <t>7/4/2016 Total</t>
  </si>
  <si>
    <t>7/6/2016 Total</t>
  </si>
  <si>
    <t>7/7/2016 Total</t>
  </si>
  <si>
    <t>7/9/2016 Total</t>
  </si>
  <si>
    <t>7/11/2016 Total</t>
  </si>
  <si>
    <t>7/12/2016 Total</t>
  </si>
  <si>
    <t>7/13/2016 Total</t>
  </si>
  <si>
    <t>7/19/2016 Total</t>
  </si>
  <si>
    <t>7/24/2016 Total</t>
  </si>
  <si>
    <t>7/27/2016 Total</t>
  </si>
  <si>
    <t>7/28/2016 Total</t>
  </si>
  <si>
    <t>7/31/2016 Total</t>
  </si>
  <si>
    <t>8/1/2016 Total</t>
  </si>
  <si>
    <t>8/2/2016 Total</t>
  </si>
  <si>
    <t>8/5/2016 Total</t>
  </si>
  <si>
    <t>8/8/2016 Total</t>
  </si>
  <si>
    <t>8/9/2016 Total</t>
  </si>
  <si>
    <t>8/11/2016 Total</t>
  </si>
  <si>
    <t>8/12/2016 Total</t>
  </si>
  <si>
    <t>8/13/2016 Total</t>
  </si>
  <si>
    <t>8/17/2016 Total</t>
  </si>
  <si>
    <t>8/18/2016 Total</t>
  </si>
  <si>
    <t>8/21/2016 Total</t>
  </si>
  <si>
    <t>8/22/2016 Total</t>
  </si>
  <si>
    <t>8/24/2016 Total</t>
  </si>
  <si>
    <t>8/26/2016 Total</t>
  </si>
  <si>
    <t>Grand Total</t>
  </si>
  <si>
    <t>Online Total</t>
  </si>
  <si>
    <t>Retail Total</t>
  </si>
  <si>
    <t>Online Average</t>
  </si>
  <si>
    <t>Retail Average</t>
  </si>
  <si>
    <t>Grand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</si>
</sst>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0"/>
      <name val="Arial"/>
      <family val="2"/>
    </font>
    <font>
      <sz val="10"/>
      <name val="Arial"/>
      <family val="2"/>
    </font>
    <font>
      <b/>
      <sz val="28"/>
      <color theme="4" tint="0.59999389629810485"/>
      <name val="Bauhaus 93"/>
      <family val="5"/>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44" fontId="1" fillId="0" borderId="0" applyFont="0" applyFill="0" applyBorder="0" applyAlignment="0" applyProtection="0"/>
    <xf numFmtId="0" fontId="3" fillId="0" borderId="0"/>
  </cellStyleXfs>
  <cellXfs count="67">
    <xf numFmtId="0" fontId="0" fillId="0" borderId="0" xfId="0"/>
    <xf numFmtId="0" fontId="2" fillId="0" borderId="0" xfId="0" applyFont="1"/>
    <xf numFmtId="49" fontId="2" fillId="0" borderId="0" xfId="0" applyNumberFormat="1" applyFont="1"/>
    <xf numFmtId="3" fontId="3" fillId="0" borderId="0" xfId="2" applyNumberFormat="1" applyFill="1"/>
    <xf numFmtId="44" fontId="0" fillId="0" borderId="0" xfId="0" applyNumberFormat="1"/>
    <xf numFmtId="3" fontId="3" fillId="0" borderId="0" xfId="2" applyNumberFormat="1" applyFont="1" applyFill="1"/>
    <xf numFmtId="0" fontId="3" fillId="0" borderId="0" xfId="2"/>
    <xf numFmtId="44" fontId="0" fillId="0" borderId="0" xfId="1" applyFont="1"/>
    <xf numFmtId="3" fontId="3" fillId="0" borderId="0" xfId="2" applyNumberFormat="1"/>
    <xf numFmtId="0" fontId="3" fillId="0" borderId="0" xfId="0" applyFont="1"/>
    <xf numFmtId="0" fontId="3" fillId="0" borderId="0" xfId="2" applyFill="1"/>
    <xf numFmtId="14" fontId="0" fillId="0" borderId="1" xfId="0" quotePrefix="1" applyNumberFormat="1" applyFont="1" applyFill="1" applyBorder="1"/>
    <xf numFmtId="44" fontId="2" fillId="0" borderId="0" xfId="1" applyFont="1"/>
    <xf numFmtId="0" fontId="4" fillId="0" borderId="0" xfId="0" applyFont="1" applyAlignment="1">
      <alignment horizontal="center" vertical="center"/>
    </xf>
    <xf numFmtId="0" fontId="0" fillId="3" borderId="2" xfId="0" applyFont="1" applyFill="1" applyBorder="1"/>
    <xf numFmtId="0" fontId="0" fillId="3" borderId="1" xfId="0" applyFont="1" applyFill="1" applyBorder="1"/>
    <xf numFmtId="0" fontId="0" fillId="0" borderId="0" xfId="0" applyNumberFormat="1"/>
    <xf numFmtId="0" fontId="3" fillId="0" borderId="0" xfId="0" applyNumberFormat="1" applyFont="1"/>
    <xf numFmtId="0" fontId="0" fillId="0" borderId="0" xfId="1" applyNumberFormat="1" applyFont="1"/>
    <xf numFmtId="0" fontId="3" fillId="0" borderId="0" xfId="0" applyNumberFormat="1" applyFont="1" applyFill="1" applyBorder="1" applyAlignment="1" applyProtection="1"/>
    <xf numFmtId="0" fontId="0" fillId="0" borderId="0" xfId="0" applyFont="1" applyFill="1" applyBorder="1"/>
    <xf numFmtId="44" fontId="0" fillId="0" borderId="0" xfId="0" applyNumberFormat="1" applyFont="1"/>
    <xf numFmtId="0" fontId="2" fillId="2" borderId="4" xfId="0" applyFont="1" applyFill="1" applyBorder="1"/>
    <xf numFmtId="0" fontId="2" fillId="2" borderId="5" xfId="0" applyFont="1" applyFill="1" applyBorder="1"/>
    <xf numFmtId="49" fontId="2" fillId="2" borderId="5" xfId="0" applyNumberFormat="1" applyFont="1" applyFill="1" applyBorder="1"/>
    <xf numFmtId="44" fontId="2" fillId="2" borderId="5" xfId="1" applyNumberFormat="1" applyFont="1" applyFill="1" applyBorder="1"/>
    <xf numFmtId="44" fontId="2" fillId="2" borderId="6" xfId="1" applyNumberFormat="1" applyFont="1" applyFill="1" applyBorder="1"/>
    <xf numFmtId="0" fontId="0" fillId="3" borderId="4" xfId="0" applyFont="1" applyFill="1" applyBorder="1"/>
    <xf numFmtId="0" fontId="0" fillId="3" borderId="5" xfId="0" applyFont="1" applyFill="1" applyBorder="1"/>
    <xf numFmtId="3" fontId="3" fillId="3" borderId="5" xfId="2" applyNumberFormat="1" applyFont="1" applyFill="1" applyBorder="1" applyAlignment="1"/>
    <xf numFmtId="0" fontId="0" fillId="3" borderId="5" xfId="0" applyNumberFormat="1" applyFont="1" applyFill="1" applyBorder="1"/>
    <xf numFmtId="14" fontId="0" fillId="3" borderId="5" xfId="0" applyNumberFormat="1" applyFont="1" applyFill="1" applyBorder="1"/>
    <xf numFmtId="44" fontId="0" fillId="3" borderId="5" xfId="1" applyNumberFormat="1" applyFont="1" applyFill="1" applyBorder="1"/>
    <xf numFmtId="44" fontId="0" fillId="3" borderId="6" xfId="1" applyNumberFormat="1" applyFont="1" applyFill="1" applyBorder="1"/>
    <xf numFmtId="0" fontId="0" fillId="0" borderId="4" xfId="0" applyFont="1" applyBorder="1"/>
    <xf numFmtId="0" fontId="0" fillId="0" borderId="5" xfId="0" applyFont="1" applyBorder="1"/>
    <xf numFmtId="3" fontId="3" fillId="0" borderId="5" xfId="2" applyNumberFormat="1" applyFont="1" applyBorder="1" applyAlignment="1"/>
    <xf numFmtId="0" fontId="0" fillId="0" borderId="5" xfId="0" applyNumberFormat="1" applyFont="1" applyBorder="1"/>
    <xf numFmtId="14" fontId="0" fillId="0" borderId="5" xfId="0" applyNumberFormat="1" applyFont="1" applyBorder="1"/>
    <xf numFmtId="44" fontId="0" fillId="0" borderId="5" xfId="1" applyNumberFormat="1" applyFont="1" applyBorder="1"/>
    <xf numFmtId="44" fontId="0" fillId="0" borderId="6" xfId="1" applyNumberFormat="1" applyFont="1" applyBorder="1"/>
    <xf numFmtId="0" fontId="3" fillId="3" borderId="5" xfId="0" applyFont="1" applyFill="1" applyBorder="1"/>
    <xf numFmtId="0" fontId="3" fillId="0" borderId="5" xfId="0" applyFont="1" applyBorder="1"/>
    <xf numFmtId="0" fontId="3" fillId="3" borderId="5" xfId="2" applyNumberFormat="1" applyFont="1" applyFill="1" applyBorder="1" applyAlignment="1"/>
    <xf numFmtId="0" fontId="0" fillId="0" borderId="5" xfId="1" applyNumberFormat="1" applyFont="1" applyBorder="1"/>
    <xf numFmtId="0" fontId="0" fillId="3" borderId="5" xfId="1" applyNumberFormat="1" applyFont="1" applyFill="1" applyBorder="1"/>
    <xf numFmtId="0" fontId="3" fillId="3" borderId="5" xfId="0" applyNumberFormat="1" applyFont="1" applyFill="1" applyBorder="1"/>
    <xf numFmtId="0" fontId="3" fillId="3" borderId="1" xfId="2" applyNumberFormat="1" applyFont="1" applyFill="1" applyBorder="1" applyAlignment="1"/>
    <xf numFmtId="0" fontId="0" fillId="3" borderId="1" xfId="0" applyNumberFormat="1" applyFont="1" applyFill="1" applyBorder="1"/>
    <xf numFmtId="14" fontId="0" fillId="3" borderId="1" xfId="0" applyNumberFormat="1" applyFont="1" applyFill="1" applyBorder="1"/>
    <xf numFmtId="44" fontId="0" fillId="3" borderId="1" xfId="1" applyNumberFormat="1" applyFont="1" applyFill="1" applyBorder="1"/>
    <xf numFmtId="44" fontId="0" fillId="3" borderId="3" xfId="1" applyNumberFormat="1" applyFont="1" applyFill="1" applyBorder="1"/>
    <xf numFmtId="0" fontId="5" fillId="3" borderId="5" xfId="0" applyNumberFormat="1" applyFont="1" applyFill="1" applyBorder="1"/>
    <xf numFmtId="14" fontId="5" fillId="3" borderId="5" xfId="0" applyNumberFormat="1" applyFont="1" applyFill="1" applyBorder="1"/>
    <xf numFmtId="14" fontId="5" fillId="0" borderId="5" xfId="0" applyNumberFormat="1" applyFont="1" applyBorder="1"/>
    <xf numFmtId="0" fontId="0" fillId="3" borderId="0" xfId="0" applyFont="1" applyFill="1" applyBorder="1"/>
    <xf numFmtId="0" fontId="3" fillId="3" borderId="0" xfId="2" applyNumberFormat="1" applyFont="1" applyFill="1" applyBorder="1" applyAlignment="1"/>
    <xf numFmtId="0" fontId="0" fillId="3" borderId="0" xfId="0" applyNumberFormat="1" applyFont="1" applyFill="1" applyBorder="1"/>
    <xf numFmtId="14" fontId="0" fillId="3" borderId="0" xfId="0" applyNumberFormat="1" applyFont="1" applyFill="1" applyBorder="1"/>
    <xf numFmtId="44" fontId="0" fillId="3" borderId="0" xfId="1" applyNumberFormat="1" applyFont="1" applyFill="1" applyBorder="1"/>
    <xf numFmtId="14" fontId="5" fillId="3" borderId="0" xfId="0" applyNumberFormat="1" applyFont="1" applyFill="1" applyBorder="1"/>
    <xf numFmtId="0" fontId="3" fillId="0" borderId="5" xfId="0" applyNumberFormat="1" applyFont="1" applyBorder="1"/>
    <xf numFmtId="0" fontId="3" fillId="0" borderId="5" xfId="2" applyNumberFormat="1" applyFont="1" applyBorder="1" applyAlignment="1"/>
    <xf numFmtId="3" fontId="3" fillId="3" borderId="1" xfId="2" applyNumberFormat="1" applyFont="1" applyFill="1" applyBorder="1" applyAlignment="1"/>
    <xf numFmtId="0" fontId="5" fillId="0" borderId="5" xfId="0" applyNumberFormat="1" applyFont="1" applyBorder="1"/>
    <xf numFmtId="3" fontId="3" fillId="3" borderId="0" xfId="2" applyNumberFormat="1" applyFont="1" applyFill="1" applyBorder="1" applyAlignment="1"/>
    <xf numFmtId="0" fontId="5" fillId="3" borderId="0" xfId="0" applyNumberFormat="1" applyFont="1" applyFill="1" applyBorder="1"/>
  </cellXfs>
  <cellStyles count="3">
    <cellStyle name="Currency" xfId="1" builtinId="4"/>
    <cellStyle name="Normal" xfId="0" builtinId="0"/>
    <cellStyle name="Normal 2" xfId="2" xr:uid="{00000000-0005-0000-0000-000002000000}"/>
  </cellStyles>
  <dxfs count="37">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0" formatCode="General"/>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0" formatCode="General"/>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0" formatCode="General"/>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0"/>
        <color auto="1"/>
        <name val="Arial"/>
        <family val="2"/>
        <scheme val="none"/>
      </font>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0"/>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6</xdr:col>
      <xdr:colOff>771525</xdr:colOff>
      <xdr:row>2</xdr:row>
      <xdr:rowOff>8375</xdr:rowOff>
    </xdr:to>
    <xdr:pic>
      <xdr:nvPicPr>
        <xdr:cNvPr id="3" name="Picture 2" descr="Image result for detergent free clipar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6</xdr:col>
      <xdr:colOff>771525</xdr:colOff>
      <xdr:row>2</xdr:row>
      <xdr:rowOff>8375</xdr:rowOff>
    </xdr:to>
    <xdr:pic>
      <xdr:nvPicPr>
        <xdr:cNvPr id="2" name="Picture 1" descr="Image result for detergent free clipart">
          <a:extLst>
            <a:ext uri="{FF2B5EF4-FFF2-40B4-BE49-F238E27FC236}">
              <a16:creationId xmlns:a16="http://schemas.microsoft.com/office/drawing/2014/main" id="{B4478665-988D-4222-B58F-9AE93E0AD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6</xdr:col>
      <xdr:colOff>771525</xdr:colOff>
      <xdr:row>2</xdr:row>
      <xdr:rowOff>8375</xdr:rowOff>
    </xdr:to>
    <xdr:pic>
      <xdr:nvPicPr>
        <xdr:cNvPr id="2" name="Picture 1" descr="Image result for detergent free clipart">
          <a:extLst>
            <a:ext uri="{FF2B5EF4-FFF2-40B4-BE49-F238E27FC236}">
              <a16:creationId xmlns:a16="http://schemas.microsoft.com/office/drawing/2014/main" id="{CAAB5F7B-2ED4-40E7-8105-C7A4CC2DA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152400</xdr:colOff>
      <xdr:row>0</xdr:row>
      <xdr:rowOff>9525</xdr:rowOff>
    </xdr:from>
    <xdr:to>
      <xdr:col>8</xdr:col>
      <xdr:colOff>990600</xdr:colOff>
      <xdr:row>2</xdr:row>
      <xdr:rowOff>8375</xdr:rowOff>
    </xdr:to>
    <xdr:pic>
      <xdr:nvPicPr>
        <xdr:cNvPr id="2" name="Picture 1" descr="Image result for detergent free clipart">
          <a:extLst>
            <a:ext uri="{FF2B5EF4-FFF2-40B4-BE49-F238E27FC236}">
              <a16:creationId xmlns:a16="http://schemas.microsoft.com/office/drawing/2014/main" id="{471926CF-5144-4782-AAC2-9D487C068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11</xdr:col>
      <xdr:colOff>123825</xdr:colOff>
      <xdr:row>2</xdr:row>
      <xdr:rowOff>85725</xdr:rowOff>
    </xdr:from>
    <xdr:to>
      <xdr:col>14</xdr:col>
      <xdr:colOff>123825</xdr:colOff>
      <xdr:row>58</xdr:row>
      <xdr:rowOff>133350</xdr:rowOff>
    </xdr:to>
    <mc:AlternateContent xmlns:mc="http://schemas.openxmlformats.org/markup-compatibility/2006">
      <mc:Choice xmlns:sle15="http://schemas.microsoft.com/office/drawing/2012/slicer" Requires="sle15">
        <xdr:graphicFrame macro="">
          <xdr:nvGraphicFramePr>
            <xdr:cNvPr id="3" name="Product Sold">
              <a:extLst>
                <a:ext uri="{FF2B5EF4-FFF2-40B4-BE49-F238E27FC236}">
                  <a16:creationId xmlns:a16="http://schemas.microsoft.com/office/drawing/2014/main" id="{779D0005-E40C-44C7-B486-479FFAEB7E25}"/>
                </a:ext>
              </a:extLst>
            </xdr:cNvPr>
            <xdr:cNvGraphicFramePr/>
          </xdr:nvGraphicFramePr>
          <xdr:xfrm>
            <a:off x="0" y="0"/>
            <a:ext cx="0" cy="0"/>
          </xdr:xfrm>
          <a:graphic>
            <a:graphicData uri="http://schemas.microsoft.com/office/drawing/2010/slicer">
              <sle:slicer xmlns:sle="http://schemas.microsoft.com/office/drawing/2010/slicer" name="Product Sold"/>
            </a:graphicData>
          </a:graphic>
        </xdr:graphicFrame>
      </mc:Choice>
      <mc:Fallback>
        <xdr:sp macro="" textlink="">
          <xdr:nvSpPr>
            <xdr:cNvPr id="0" name=""/>
            <xdr:cNvSpPr>
              <a:spLocks noTextEdit="1"/>
            </xdr:cNvSpPr>
          </xdr:nvSpPr>
          <xdr:spPr>
            <a:xfrm>
              <a:off x="10248900" y="1619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6</xdr:col>
      <xdr:colOff>771525</xdr:colOff>
      <xdr:row>2</xdr:row>
      <xdr:rowOff>8375</xdr:rowOff>
    </xdr:to>
    <xdr:pic>
      <xdr:nvPicPr>
        <xdr:cNvPr id="2" name="Picture 1" descr="Image result for detergent free clipart">
          <a:extLst>
            <a:ext uri="{FF2B5EF4-FFF2-40B4-BE49-F238E27FC236}">
              <a16:creationId xmlns:a16="http://schemas.microsoft.com/office/drawing/2014/main" id="{BB51FE51-08B5-4677-9555-FFE2AC51C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6</xdr:col>
      <xdr:colOff>771525</xdr:colOff>
      <xdr:row>2</xdr:row>
      <xdr:rowOff>8375</xdr:rowOff>
    </xdr:to>
    <xdr:pic>
      <xdr:nvPicPr>
        <xdr:cNvPr id="2" name="Picture 1" descr="Image result for detergent free clipart">
          <a:extLst>
            <a:ext uri="{FF2B5EF4-FFF2-40B4-BE49-F238E27FC236}">
              <a16:creationId xmlns:a16="http://schemas.microsoft.com/office/drawing/2014/main" id="{94D4E3F5-431E-44D4-95DA-0A97FFCB2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9525"/>
          <a:ext cx="1638300" cy="153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old" xr10:uid="{2D2CAB8C-AB95-4573-9DA9-6FF9C1C08D1E}" sourceName="Product Sold">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old" xr10:uid="{B8501F56-E726-4A27-8058-6F1D02C63A90}" cache="Slicer_Product_Sold" caption="Product Sol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45B244-6470-421C-BD82-936D732EB8E4}" name="Table1" displayName="Table1" ref="A3:K52" totalsRowShown="0" headerRowDxfId="36" dataDxfId="35" headerRowCellStyle="Currency" dataCellStyle="Currency">
  <autoFilter ref="A3:K52" xr:uid="{928A7C6F-1B23-4695-AD02-71A5C916A099}"/>
  <sortState xmlns:xlrd2="http://schemas.microsoft.com/office/spreadsheetml/2017/richdata2" ref="A4:K52">
    <sortCondition ref="F3:F52"/>
  </sortState>
  <tableColumns count="11">
    <tableColumn id="1" xr3:uid="{B5CD7A3E-54F3-41D1-9375-615547B552F4}" name="ID"/>
    <tableColumn id="2" xr3:uid="{25084FE2-B7A4-4975-84B3-08D7F4CFAD28}" name="Name"/>
    <tableColumn id="3" xr3:uid="{2E31C326-D422-488E-BA56-331D35EDBDB7}" name="Region" dataDxfId="34" dataCellStyle="Normal 2"/>
    <tableColumn id="4" xr3:uid="{2CD9A5B4-A873-4375-B0A0-30111679DEBF}" name="Country"/>
    <tableColumn id="5" xr3:uid="{526A4982-D37B-4371-A300-372AC5B2D8D2}" name="Product Sold"/>
    <tableColumn id="6" xr3:uid="{0A6997D2-19A1-41CD-ABC0-BC3F755131E7}" name="Sales Type" dataDxfId="29"/>
    <tableColumn id="7" xr3:uid="{90578646-7D4D-4C36-B0F4-FE3E4D5B4F62}" name="Units Sold"/>
    <tableColumn id="8" xr3:uid="{128610DF-DA62-4B91-A467-2BC22F6B705C}" name="Date Sold" dataDxfId="33"/>
    <tableColumn id="9" xr3:uid="{FE5CA96F-74C3-4407-861E-601D21F9E8C5}" name="Product Price" dataDxfId="32" dataCellStyle="Currency">
      <calculatedColumnFormula>VLOOKUP(E4,'Product Table'!$A$1:$D$13,4,FALSE)</calculatedColumnFormula>
    </tableColumn>
    <tableColumn id="10" xr3:uid="{A674EDE9-8C5B-4859-908F-E5656F05BE86}" name="Product Cost" dataDxfId="31" dataCellStyle="Currency">
      <calculatedColumnFormula>VLOOKUP(E4,'Product Table'!$A$1:$D$13,3,FALSE)</calculatedColumnFormula>
    </tableColumn>
    <tableColumn id="11" xr3:uid="{832A63CB-FE30-4030-8A4A-428910AEFB83}" name="Profit" dataDxfId="30" dataCellStyle="Currency">
      <calculatedColumnFormula>I4-J4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262699-121F-4E5C-A9F7-0CCF4F931E94}" name="Table13" displayName="Table13" ref="A3:K52" totalsRowShown="0" headerRowDxfId="28" dataDxfId="27" headerRowCellStyle="Currency" dataCellStyle="Currency">
  <autoFilter ref="A3:K52" xr:uid="{928A7C6F-1B23-4695-AD02-71A5C916A099}">
    <filterColumn colId="5">
      <filters>
        <filter val="Online"/>
      </filters>
    </filterColumn>
  </autoFilter>
  <sortState xmlns:xlrd2="http://schemas.microsoft.com/office/spreadsheetml/2017/richdata2" ref="A4:K47">
    <sortCondition ref="H3:H52"/>
  </sortState>
  <tableColumns count="11">
    <tableColumn id="1" xr3:uid="{57C690C9-90F1-4936-98D5-C1797E126AD0}" name="ID"/>
    <tableColumn id="2" xr3:uid="{DEDDECED-CC0B-41AA-ACAF-1BFD073159D9}" name="Name"/>
    <tableColumn id="3" xr3:uid="{646733A2-76B4-411E-8932-F9F0AF76684A}" name="Region" dataDxfId="26" dataCellStyle="Normal 2"/>
    <tableColumn id="4" xr3:uid="{5A8577E9-209E-418E-932A-3104A004F8F2}" name="Country"/>
    <tableColumn id="5" xr3:uid="{D79FC165-F50A-47E4-A485-324A1EC0C0C4}" name="Product Sold"/>
    <tableColumn id="6" xr3:uid="{BA6852A7-8D7C-4F1D-ADCD-3A4AB265E02A}" name="Sales Type" dataDxfId="25"/>
    <tableColumn id="7" xr3:uid="{C42D95B5-2503-4CC9-9E6D-E2CBA2F0977A}" name="Units Sold"/>
    <tableColumn id="8" xr3:uid="{87755968-B333-4A64-BF35-903CB6650AF0}" name="Date Sold" dataDxfId="24"/>
    <tableColumn id="9" xr3:uid="{740734A3-6330-4BBA-B132-DE607BAB78D7}" name="Product Price" dataDxfId="23" dataCellStyle="Currency">
      <calculatedColumnFormula>VLOOKUP(E4,'Product Table'!$A$1:$D$13,4,FALSE)</calculatedColumnFormula>
    </tableColumn>
    <tableColumn id="10" xr3:uid="{41C7F2CF-024E-4E45-9E2D-4BA7D8E1C42A}" name="Product Cost" dataDxfId="22" dataCellStyle="Currency">
      <calculatedColumnFormula>VLOOKUP(E4,'Product Table'!$A$1:$D$13,3,FALSE)</calculatedColumnFormula>
    </tableColumn>
    <tableColumn id="11" xr3:uid="{49BC194B-55C0-485E-90DA-8CE5F532025F}" name="Profit" dataDxfId="21" dataCellStyle="Currency">
      <calculatedColumnFormula>I4-J4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7A7939-A14B-404B-8451-3949BBB39E26}" name="Table14" displayName="Table14" ref="A3:K52" totalsRowShown="0" headerRowDxfId="20" dataDxfId="19" headerRowCellStyle="Currency" dataCellStyle="Currency">
  <autoFilter ref="A3:K52" xr:uid="{928A7C6F-1B23-4695-AD02-71A5C916A099}">
    <filterColumn colId="7">
      <customFilters and="1">
        <customFilter operator="greaterThanOrEqual" val="42522"/>
        <customFilter operator="lessThanOrEqual" val="42551"/>
      </customFilters>
    </filterColumn>
  </autoFilter>
  <sortState xmlns:xlrd2="http://schemas.microsoft.com/office/spreadsheetml/2017/richdata2" ref="A11:K52">
    <sortCondition ref="D4:D52"/>
    <sortCondition ref="B4:B52"/>
  </sortState>
  <tableColumns count="11">
    <tableColumn id="1" xr3:uid="{3AB9C13C-1B3D-48A6-A792-BB069A762210}" name="ID"/>
    <tableColumn id="2" xr3:uid="{5BF51A8F-19F1-46F5-8910-903ABBDBBDCE}" name="Name"/>
    <tableColumn id="3" xr3:uid="{5EDFFFB8-0177-4681-A6C8-3137BB5342E9}" name="Region" dataDxfId="18" dataCellStyle="Normal 2"/>
    <tableColumn id="4" xr3:uid="{C6C0FB23-9C15-497E-9C5F-090C1444A733}" name="Country"/>
    <tableColumn id="5" xr3:uid="{6E42F0BB-B5D4-4842-9F35-C20EA7CF4303}" name="Product Sold"/>
    <tableColumn id="6" xr3:uid="{79C8B28C-832D-4588-A562-9CF4B41F0C8A}" name="Sales Type" dataDxfId="17"/>
    <tableColumn id="7" xr3:uid="{0820CBFA-00D6-4F09-BD4A-73BFD3322005}" name="Units Sold"/>
    <tableColumn id="8" xr3:uid="{DB7F91C1-6F55-4574-B510-CC4BD3C48793}" name="Date Sold" dataDxfId="16"/>
    <tableColumn id="9" xr3:uid="{325E3503-E6E4-4A41-8559-875ECC4B604E}" name="Product Price" dataDxfId="15" dataCellStyle="Currency">
      <calculatedColumnFormula>VLOOKUP(E4,'Product Table'!$A$1:$D$13,4,FALSE)</calculatedColumnFormula>
    </tableColumn>
    <tableColumn id="10" xr3:uid="{3FB1821B-F12F-4DA4-9C75-7AA068766993}" name="Product Cost" dataDxfId="14" dataCellStyle="Currency">
      <calculatedColumnFormula>VLOOKUP(E4,'Product Table'!$A$1:$D$13,3,FALSE)</calculatedColumnFormula>
    </tableColumn>
    <tableColumn id="11" xr3:uid="{2C5E6698-13AF-4C1D-8044-C3ABB6BE199E}" name="Profit" dataDxfId="13" dataCellStyle="Currency">
      <calculatedColumnFormula>I4-J4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237C38-5E15-49EB-9EDC-DA3A4FB32589}" name="Table15" displayName="Table15" ref="A3:K53" totalsRowCount="1" headerRowDxfId="12" dataDxfId="11" headerRowCellStyle="Currency" dataCellStyle="Currency">
  <autoFilter ref="A3:K52" xr:uid="{928A7C6F-1B23-4695-AD02-71A5C916A099}">
    <filterColumn colId="4">
      <filters>
        <filter val="DETA100"/>
        <filter val="DETA200"/>
      </filters>
    </filterColumn>
  </autoFilter>
  <sortState xmlns:xlrd2="http://schemas.microsoft.com/office/spreadsheetml/2017/richdata2" ref="A5:K51">
    <sortCondition ref="E3:E52"/>
  </sortState>
  <tableColumns count="11">
    <tableColumn id="1" xr3:uid="{A2C0409A-4C1D-4903-9D06-BF131BBB6CC6}" name="ID" totalsRowLabel="Average"/>
    <tableColumn id="2" xr3:uid="{1E59AB9C-D33D-44B7-BD62-CF897FBAB647}" name="Name"/>
    <tableColumn id="3" xr3:uid="{7B21B47C-DAAF-4071-8FC9-C131F2BA37D4}" name="Region" dataDxfId="10" totalsRowDxfId="4" dataCellStyle="Normal 2"/>
    <tableColumn id="4" xr3:uid="{6177174A-EE52-43BF-82D9-A28123998C98}" name="Country"/>
    <tableColumn id="5" xr3:uid="{B7279E37-47A9-41AE-8DB9-81A4037A884A}" name="Product Sold"/>
    <tableColumn id="6" xr3:uid="{345FBFEF-7F07-4B53-BDE7-1430D21F756B}" name="Sales Type" dataDxfId="9"/>
    <tableColumn id="7" xr3:uid="{57D441FB-19B5-412D-9B50-AB7BB64A48A1}" name="Units Sold"/>
    <tableColumn id="8" xr3:uid="{DB8B617A-4F5F-4024-A158-4EB8C368CA22}" name="Date Sold" dataDxfId="8" totalsRowDxfId="3"/>
    <tableColumn id="9" xr3:uid="{D14EDA6A-174C-454A-994E-5D244FD29045}" name="Product Price" totalsRowFunction="average" dataDxfId="7" totalsRowDxfId="2" dataCellStyle="Currency">
      <calculatedColumnFormula>VLOOKUP(E4,'Product Table'!$A$1:$D$13,4,FALSE)</calculatedColumnFormula>
    </tableColumn>
    <tableColumn id="10" xr3:uid="{3C31D1D6-C524-4F6C-BC6C-156AE4031C0C}" name="Product Cost" totalsRowFunction="average" dataDxfId="6" totalsRowDxfId="1" dataCellStyle="Currency">
      <calculatedColumnFormula>VLOOKUP(E4,'Product Table'!$A$1:$D$13,3,FALSE)</calculatedColumnFormula>
    </tableColumn>
    <tableColumn id="11" xr3:uid="{9F934D0F-240A-4C3A-A3A6-B9AB45E99350}" name="Profit" totalsRowFunction="average" dataDxfId="5" totalsRowDxfId="0" dataCellStyle="Currency">
      <calculatedColumnFormula>I4-J4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52"/>
  <sheetViews>
    <sheetView tabSelected="1" zoomScaleNormal="100" workbookViewId="0"/>
  </sheetViews>
  <sheetFormatPr defaultRowHeight="15" x14ac:dyDescent="0.25"/>
  <cols>
    <col min="2" max="2" width="19.85546875" bestFit="1" customWidth="1"/>
    <col min="3" max="3" width="30.5703125" bestFit="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row>
    <row r="3" spans="1:12" x14ac:dyDescent="0.25">
      <c r="A3" s="1" t="s">
        <v>133</v>
      </c>
      <c r="B3" s="1" t="s">
        <v>132</v>
      </c>
      <c r="C3" s="1" t="s">
        <v>0</v>
      </c>
      <c r="D3" s="1" t="s">
        <v>131</v>
      </c>
      <c r="E3" s="1" t="s">
        <v>134</v>
      </c>
      <c r="F3" s="1" t="s">
        <v>128</v>
      </c>
      <c r="G3" s="1" t="s">
        <v>129</v>
      </c>
      <c r="H3" s="2" t="s">
        <v>130</v>
      </c>
      <c r="I3" s="12" t="s">
        <v>1</v>
      </c>
      <c r="J3" s="12" t="s">
        <v>2</v>
      </c>
      <c r="K3" s="12" t="s">
        <v>143</v>
      </c>
      <c r="L3" s="1"/>
    </row>
    <row r="4" spans="1:12" x14ac:dyDescent="0.25">
      <c r="A4">
        <v>23262</v>
      </c>
      <c r="B4" t="s">
        <v>3</v>
      </c>
      <c r="C4" s="3" t="s">
        <v>4</v>
      </c>
      <c r="D4" t="s">
        <v>5</v>
      </c>
      <c r="E4" t="s">
        <v>6</v>
      </c>
      <c r="F4" s="16" t="s">
        <v>7</v>
      </c>
      <c r="G4">
        <v>117</v>
      </c>
      <c r="H4" s="11">
        <v>42591</v>
      </c>
      <c r="I4" s="7">
        <f>VLOOKUP(E4,'Product Table'!$A$1:$D$13,4,FALSE)</f>
        <v>0.5</v>
      </c>
      <c r="J4" s="7">
        <f>VLOOKUP(E4,'Product Table'!$A$1:$D$13,3,FALSE)</f>
        <v>0.3</v>
      </c>
      <c r="K4" s="7">
        <f>I4-J4</f>
        <v>0.2</v>
      </c>
      <c r="L4" s="4"/>
    </row>
    <row r="5" spans="1:12" x14ac:dyDescent="0.25">
      <c r="A5">
        <v>23263</v>
      </c>
      <c r="B5" t="s">
        <v>8</v>
      </c>
      <c r="C5" s="3" t="s">
        <v>9</v>
      </c>
      <c r="D5" t="s">
        <v>10</v>
      </c>
      <c r="E5" t="s">
        <v>11</v>
      </c>
      <c r="F5" s="16" t="s">
        <v>7</v>
      </c>
      <c r="G5">
        <v>73</v>
      </c>
      <c r="H5" s="11">
        <v>42557</v>
      </c>
      <c r="I5" s="7">
        <f>VLOOKUP(E5,'Product Table'!$A$1:$D$13,4,FALSE)</f>
        <v>6.5</v>
      </c>
      <c r="J5" s="7">
        <f>VLOOKUP(E5,'Product Table'!$A$1:$D$13,3,FALSE)</f>
        <v>3.5</v>
      </c>
      <c r="K5" s="7">
        <f>I5-J5</f>
        <v>3</v>
      </c>
      <c r="L5" s="4"/>
    </row>
    <row r="6" spans="1:12" x14ac:dyDescent="0.25">
      <c r="A6">
        <v>23264</v>
      </c>
      <c r="B6" t="s">
        <v>12</v>
      </c>
      <c r="C6" s="5" t="s">
        <v>4</v>
      </c>
      <c r="D6" t="s">
        <v>135</v>
      </c>
      <c r="E6" t="s">
        <v>13</v>
      </c>
      <c r="F6" s="16" t="s">
        <v>7</v>
      </c>
      <c r="G6">
        <v>205</v>
      </c>
      <c r="H6" s="11">
        <v>42600</v>
      </c>
      <c r="I6" s="7">
        <f>VLOOKUP(E6,'Product Table'!$A$1:$D$13,4,FALSE)</f>
        <v>9</v>
      </c>
      <c r="J6" s="7">
        <f>VLOOKUP(E6,'Product Table'!$A$1:$D$13,3,FALSE)</f>
        <v>6</v>
      </c>
      <c r="K6" s="7">
        <f>I6-J6</f>
        <v>3</v>
      </c>
      <c r="L6" s="4"/>
    </row>
    <row r="7" spans="1:12" x14ac:dyDescent="0.25">
      <c r="A7">
        <v>23265</v>
      </c>
      <c r="B7" t="s">
        <v>14</v>
      </c>
      <c r="C7" s="5" t="s">
        <v>4</v>
      </c>
      <c r="D7" t="s">
        <v>15</v>
      </c>
      <c r="E7" t="s">
        <v>16</v>
      </c>
      <c r="F7" s="16" t="s">
        <v>7</v>
      </c>
      <c r="G7">
        <v>14</v>
      </c>
      <c r="H7" s="11">
        <v>42587</v>
      </c>
      <c r="I7" s="7">
        <f>VLOOKUP(E7,'Product Table'!$A$1:$D$13,4,FALSE)</f>
        <v>9.99</v>
      </c>
      <c r="J7" s="7">
        <f>VLOOKUP(E7,'Product Table'!$A$1:$D$13,3,FALSE)</f>
        <v>5</v>
      </c>
      <c r="K7" s="7">
        <f>I7-J7</f>
        <v>4.99</v>
      </c>
      <c r="L7" s="4"/>
    </row>
    <row r="8" spans="1:12" x14ac:dyDescent="0.25">
      <c r="A8">
        <v>23266</v>
      </c>
      <c r="B8" t="s">
        <v>17</v>
      </c>
      <c r="C8" s="6" t="s">
        <v>4</v>
      </c>
      <c r="D8" t="s">
        <v>18</v>
      </c>
      <c r="E8" t="s">
        <v>19</v>
      </c>
      <c r="F8" s="16" t="s">
        <v>7</v>
      </c>
      <c r="G8">
        <v>170</v>
      </c>
      <c r="H8" s="11">
        <v>42587</v>
      </c>
      <c r="I8" s="7">
        <f>VLOOKUP(E8,'Product Table'!$A$1:$D$13,4,FALSE)</f>
        <v>3.99</v>
      </c>
      <c r="J8" s="7">
        <f>VLOOKUP(E8,'Product Table'!$A$1:$D$13,3,FALSE)</f>
        <v>2</v>
      </c>
      <c r="K8" s="7">
        <f>I8-J8</f>
        <v>1.9900000000000002</v>
      </c>
      <c r="L8" s="4"/>
    </row>
    <row r="9" spans="1:12" x14ac:dyDescent="0.25">
      <c r="A9">
        <v>23267</v>
      </c>
      <c r="B9" t="s">
        <v>20</v>
      </c>
      <c r="C9" s="5" t="s">
        <v>21</v>
      </c>
      <c r="D9" t="s">
        <v>22</v>
      </c>
      <c r="E9" t="s">
        <v>23</v>
      </c>
      <c r="F9" s="16" t="s">
        <v>7</v>
      </c>
      <c r="G9">
        <v>129</v>
      </c>
      <c r="H9" s="11">
        <v>42562</v>
      </c>
      <c r="I9" s="7">
        <f>VLOOKUP(E9,'Product Table'!$A$1:$D$13,4,FALSE)</f>
        <v>3</v>
      </c>
      <c r="J9" s="7">
        <f>VLOOKUP(E9,'Product Table'!$A$1:$D$13,3,FALSE)</f>
        <v>1.5</v>
      </c>
      <c r="K9" s="7">
        <f>I9-J9</f>
        <v>1.5</v>
      </c>
    </row>
    <row r="10" spans="1:12" x14ac:dyDescent="0.25">
      <c r="A10">
        <v>23268</v>
      </c>
      <c r="B10" t="s">
        <v>24</v>
      </c>
      <c r="C10" s="8" t="s">
        <v>9</v>
      </c>
      <c r="D10" t="s">
        <v>25</v>
      </c>
      <c r="E10" t="s">
        <v>26</v>
      </c>
      <c r="F10" s="16" t="s">
        <v>7</v>
      </c>
      <c r="G10">
        <v>82</v>
      </c>
      <c r="H10" s="11">
        <v>42563</v>
      </c>
      <c r="I10" s="7">
        <f>VLOOKUP(E10,'Product Table'!$A$1:$D$13,4,FALSE)</f>
        <v>6</v>
      </c>
      <c r="J10" s="7">
        <f>VLOOKUP(E10,'Product Table'!$A$1:$D$13,3,FALSE)</f>
        <v>3</v>
      </c>
      <c r="K10" s="7">
        <f>I10-J10</f>
        <v>3</v>
      </c>
    </row>
    <row r="11" spans="1:12" x14ac:dyDescent="0.25">
      <c r="A11">
        <v>23270</v>
      </c>
      <c r="B11" t="s">
        <v>31</v>
      </c>
      <c r="C11" s="3" t="s">
        <v>32</v>
      </c>
      <c r="D11" s="9" t="s">
        <v>33</v>
      </c>
      <c r="E11" t="s">
        <v>34</v>
      </c>
      <c r="F11" s="16" t="s">
        <v>7</v>
      </c>
      <c r="G11">
        <v>67</v>
      </c>
      <c r="H11" s="11">
        <v>42528</v>
      </c>
      <c r="I11" s="7">
        <f>VLOOKUP(E11,'Product Table'!$A$1:$D$13,4,FALSE)</f>
        <v>6.99</v>
      </c>
      <c r="J11" s="7">
        <f>VLOOKUP(E11,'Product Table'!$A$1:$D$13,3,FALSE)</f>
        <v>3.5</v>
      </c>
      <c r="K11" s="7">
        <f>I11-J11</f>
        <v>3.49</v>
      </c>
    </row>
    <row r="12" spans="1:12" x14ac:dyDescent="0.25">
      <c r="A12">
        <v>23271</v>
      </c>
      <c r="B12" t="s">
        <v>35</v>
      </c>
      <c r="C12" s="5" t="s">
        <v>4</v>
      </c>
      <c r="D12" t="s">
        <v>36</v>
      </c>
      <c r="E12" t="s">
        <v>34</v>
      </c>
      <c r="F12" s="16" t="s">
        <v>7</v>
      </c>
      <c r="G12">
        <v>125</v>
      </c>
      <c r="H12" s="11">
        <v>42578</v>
      </c>
      <c r="I12" s="7">
        <f>VLOOKUP(E12,'Product Table'!$A$1:$D$13,4,FALSE)</f>
        <v>6.99</v>
      </c>
      <c r="J12" s="7">
        <f>VLOOKUP(E12,'Product Table'!$A$1:$D$13,3,FALSE)</f>
        <v>3.5</v>
      </c>
      <c r="K12" s="7">
        <f>I12-J12</f>
        <v>3.49</v>
      </c>
    </row>
    <row r="13" spans="1:12" x14ac:dyDescent="0.25">
      <c r="A13">
        <v>23272</v>
      </c>
      <c r="B13" t="s">
        <v>37</v>
      </c>
      <c r="C13" s="5" t="s">
        <v>9</v>
      </c>
      <c r="D13" t="s">
        <v>38</v>
      </c>
      <c r="E13" t="s">
        <v>11</v>
      </c>
      <c r="F13" s="16" t="s">
        <v>7</v>
      </c>
      <c r="G13">
        <v>71</v>
      </c>
      <c r="H13" s="11">
        <v>42582</v>
      </c>
      <c r="I13" s="7">
        <f>VLOOKUP(E13,'Product Table'!$A$1:$D$13,4,FALSE)</f>
        <v>6.5</v>
      </c>
      <c r="J13" s="7">
        <f>VLOOKUP(E13,'Product Table'!$A$1:$D$13,3,FALSE)</f>
        <v>3.5</v>
      </c>
      <c r="K13" s="7">
        <f>I13-J13</f>
        <v>3</v>
      </c>
    </row>
    <row r="14" spans="1:12" x14ac:dyDescent="0.25">
      <c r="A14">
        <v>23273</v>
      </c>
      <c r="B14" t="s">
        <v>39</v>
      </c>
      <c r="C14" s="3" t="s">
        <v>9</v>
      </c>
      <c r="D14" t="s">
        <v>40</v>
      </c>
      <c r="E14" t="s">
        <v>16</v>
      </c>
      <c r="F14" s="16" t="s">
        <v>7</v>
      </c>
      <c r="G14">
        <v>22</v>
      </c>
      <c r="H14" s="11">
        <v>42595</v>
      </c>
      <c r="I14" s="7">
        <f>VLOOKUP(E14,'Product Table'!$A$1:$D$13,4,FALSE)</f>
        <v>9.99</v>
      </c>
      <c r="J14" s="7">
        <f>VLOOKUP(E14,'Product Table'!$A$1:$D$13,3,FALSE)</f>
        <v>5</v>
      </c>
      <c r="K14" s="7">
        <f>I14-J14</f>
        <v>4.99</v>
      </c>
    </row>
    <row r="15" spans="1:12" x14ac:dyDescent="0.25">
      <c r="A15">
        <v>23274</v>
      </c>
      <c r="B15" t="s">
        <v>41</v>
      </c>
      <c r="C15" s="9" t="s">
        <v>28</v>
      </c>
      <c r="D15" t="s">
        <v>29</v>
      </c>
      <c r="E15" t="s">
        <v>23</v>
      </c>
      <c r="F15" s="17" t="s">
        <v>7</v>
      </c>
      <c r="G15">
        <v>153</v>
      </c>
      <c r="H15" s="11">
        <v>42604</v>
      </c>
      <c r="I15" s="7">
        <f>VLOOKUP(E15,'Product Table'!$A$1:$D$13,4,FALSE)</f>
        <v>3</v>
      </c>
      <c r="J15" s="7">
        <f>VLOOKUP(E15,'Product Table'!$A$1:$D$13,3,FALSE)</f>
        <v>1.5</v>
      </c>
      <c r="K15" s="7">
        <f>I15-J15</f>
        <v>1.5</v>
      </c>
    </row>
    <row r="16" spans="1:12" x14ac:dyDescent="0.25">
      <c r="A16">
        <v>23275</v>
      </c>
      <c r="B16" t="s">
        <v>42</v>
      </c>
      <c r="C16" s="5" t="s">
        <v>43</v>
      </c>
      <c r="D16" t="s">
        <v>44</v>
      </c>
      <c r="E16" t="s">
        <v>13</v>
      </c>
      <c r="F16" s="16" t="s">
        <v>7</v>
      </c>
      <c r="G16">
        <v>141</v>
      </c>
      <c r="H16" s="11">
        <v>42555</v>
      </c>
      <c r="I16" s="7">
        <f>VLOOKUP(E16,'Product Table'!$A$1:$D$13,4,FALSE)</f>
        <v>9</v>
      </c>
      <c r="J16" s="7">
        <f>VLOOKUP(E16,'Product Table'!$A$1:$D$13,3,FALSE)</f>
        <v>6</v>
      </c>
      <c r="K16" s="7">
        <f>I16-J16</f>
        <v>3</v>
      </c>
    </row>
    <row r="17" spans="1:11" x14ac:dyDescent="0.25">
      <c r="A17">
        <v>23276</v>
      </c>
      <c r="B17" t="s">
        <v>45</v>
      </c>
      <c r="C17" s="3" t="s">
        <v>32</v>
      </c>
      <c r="D17" t="s">
        <v>46</v>
      </c>
      <c r="E17" t="s">
        <v>47</v>
      </c>
      <c r="F17" s="16" t="s">
        <v>7</v>
      </c>
      <c r="G17">
        <v>65</v>
      </c>
      <c r="H17" s="11">
        <v>42583</v>
      </c>
      <c r="I17" s="7">
        <f>VLOOKUP(E17,'Product Table'!$A$1:$D$13,4,FALSE)</f>
        <v>6.5</v>
      </c>
      <c r="J17" s="7">
        <f>VLOOKUP(E17,'Product Table'!$A$1:$D$13,3,FALSE)</f>
        <v>3.5</v>
      </c>
      <c r="K17" s="7">
        <f>I17-J17</f>
        <v>3</v>
      </c>
    </row>
    <row r="18" spans="1:11" x14ac:dyDescent="0.25">
      <c r="A18">
        <v>23277</v>
      </c>
      <c r="B18" t="s">
        <v>48</v>
      </c>
      <c r="C18" s="3" t="s">
        <v>21</v>
      </c>
      <c r="D18" t="s">
        <v>49</v>
      </c>
      <c r="E18" t="s">
        <v>6</v>
      </c>
      <c r="F18" s="16" t="s">
        <v>7</v>
      </c>
      <c r="G18">
        <v>157</v>
      </c>
      <c r="H18" s="11">
        <v>42563</v>
      </c>
      <c r="I18" s="7">
        <f>VLOOKUP(E18,'Product Table'!$A$1:$D$13,4,FALSE)</f>
        <v>0.5</v>
      </c>
      <c r="J18" s="7">
        <f>VLOOKUP(E18,'Product Table'!$A$1:$D$13,3,FALSE)</f>
        <v>0.3</v>
      </c>
      <c r="K18" s="7">
        <f>I18-J18</f>
        <v>0.2</v>
      </c>
    </row>
    <row r="19" spans="1:11" x14ac:dyDescent="0.25">
      <c r="A19">
        <v>23278</v>
      </c>
      <c r="B19" t="s">
        <v>50</v>
      </c>
      <c r="C19" s="9" t="s">
        <v>4</v>
      </c>
      <c r="D19" t="s">
        <v>51</v>
      </c>
      <c r="E19" t="s">
        <v>52</v>
      </c>
      <c r="F19" s="16" t="s">
        <v>7</v>
      </c>
      <c r="G19">
        <v>197</v>
      </c>
      <c r="H19" s="11">
        <v>42606</v>
      </c>
      <c r="I19" s="7">
        <f>VLOOKUP(E19,'Product Table'!$A$1:$D$13,4,FALSE)</f>
        <v>14.5</v>
      </c>
      <c r="J19" s="7">
        <f>VLOOKUP(E19,'Product Table'!$A$1:$D$13,3,FALSE)</f>
        <v>8</v>
      </c>
      <c r="K19" s="7">
        <f>I19-J19</f>
        <v>6.5</v>
      </c>
    </row>
    <row r="20" spans="1:11" x14ac:dyDescent="0.25">
      <c r="A20">
        <v>23279</v>
      </c>
      <c r="B20" t="s">
        <v>53</v>
      </c>
      <c r="C20" s="3" t="s">
        <v>28</v>
      </c>
      <c r="D20" t="s">
        <v>54</v>
      </c>
      <c r="E20" t="s">
        <v>23</v>
      </c>
      <c r="F20" s="16" t="s">
        <v>7</v>
      </c>
      <c r="G20">
        <v>10</v>
      </c>
      <c r="H20" s="11">
        <v>42542</v>
      </c>
      <c r="I20" s="7">
        <f>VLOOKUP(E20,'Product Table'!$A$1:$D$13,4,FALSE)</f>
        <v>3</v>
      </c>
      <c r="J20" s="7">
        <f>VLOOKUP(E20,'Product Table'!$A$1:$D$13,3,FALSE)</f>
        <v>1.5</v>
      </c>
      <c r="K20" s="7">
        <f>I20-J20</f>
        <v>1.5</v>
      </c>
    </row>
    <row r="21" spans="1:11" x14ac:dyDescent="0.25">
      <c r="A21">
        <v>23280</v>
      </c>
      <c r="B21" t="s">
        <v>55</v>
      </c>
      <c r="C21" s="3" t="s">
        <v>4</v>
      </c>
      <c r="D21" t="s">
        <v>56</v>
      </c>
      <c r="E21" t="s">
        <v>34</v>
      </c>
      <c r="F21" s="16" t="s">
        <v>7</v>
      </c>
      <c r="G21">
        <v>30</v>
      </c>
      <c r="H21" s="11">
        <v>42524</v>
      </c>
      <c r="I21" s="7">
        <f>VLOOKUP(E21,'Product Table'!$A$1:$D$13,4,FALSE)</f>
        <v>6.99</v>
      </c>
      <c r="J21" s="7">
        <f>VLOOKUP(E21,'Product Table'!$A$1:$D$13,3,FALSE)</f>
        <v>3.5</v>
      </c>
      <c r="K21" s="7">
        <f>I21-J21</f>
        <v>3.49</v>
      </c>
    </row>
    <row r="22" spans="1:11" x14ac:dyDescent="0.25">
      <c r="A22">
        <v>23281</v>
      </c>
      <c r="B22" t="s">
        <v>57</v>
      </c>
      <c r="C22" s="3" t="s">
        <v>43</v>
      </c>
      <c r="D22" t="s">
        <v>58</v>
      </c>
      <c r="E22" t="s">
        <v>59</v>
      </c>
      <c r="F22" s="16" t="s">
        <v>7</v>
      </c>
      <c r="G22">
        <v>134</v>
      </c>
      <c r="H22" s="11">
        <v>42564</v>
      </c>
      <c r="I22" s="7">
        <f>VLOOKUP(E22,'Product Table'!$A$1:$D$13,4,FALSE)</f>
        <v>4.5</v>
      </c>
      <c r="J22" s="7">
        <f>VLOOKUP(E22,'Product Table'!$A$1:$D$13,3,FALSE)</f>
        <v>2.5</v>
      </c>
      <c r="K22" s="7">
        <f>I22-J22</f>
        <v>2</v>
      </c>
    </row>
    <row r="23" spans="1:11" x14ac:dyDescent="0.25">
      <c r="A23">
        <v>23282</v>
      </c>
      <c r="B23" t="s">
        <v>60</v>
      </c>
      <c r="C23" s="3" t="s">
        <v>4</v>
      </c>
      <c r="D23" t="s">
        <v>61</v>
      </c>
      <c r="E23" t="s">
        <v>26</v>
      </c>
      <c r="F23" s="16" t="s">
        <v>7</v>
      </c>
      <c r="G23">
        <v>100</v>
      </c>
      <c r="H23" s="11">
        <v>42603</v>
      </c>
      <c r="I23" s="7">
        <f>VLOOKUP(E23,'Product Table'!$A$1:$D$13,4,FALSE)</f>
        <v>6</v>
      </c>
      <c r="J23" s="7">
        <f>VLOOKUP(E23,'Product Table'!$A$1:$D$13,3,FALSE)</f>
        <v>3</v>
      </c>
      <c r="K23" s="7">
        <f>I23-J23</f>
        <v>3</v>
      </c>
    </row>
    <row r="24" spans="1:11" x14ac:dyDescent="0.25">
      <c r="A24">
        <v>23283</v>
      </c>
      <c r="B24" t="s">
        <v>62</v>
      </c>
      <c r="C24" s="5" t="s">
        <v>43</v>
      </c>
      <c r="D24" t="s">
        <v>63</v>
      </c>
      <c r="E24" t="s">
        <v>52</v>
      </c>
      <c r="F24" s="16" t="s">
        <v>7</v>
      </c>
      <c r="G24">
        <v>142</v>
      </c>
      <c r="H24" s="11">
        <v>42545</v>
      </c>
      <c r="I24" s="7">
        <f>VLOOKUP(E24,'Product Table'!$A$1:$D$13,4,FALSE)</f>
        <v>14.5</v>
      </c>
      <c r="J24" s="7">
        <f>VLOOKUP(E24,'Product Table'!$A$1:$D$13,3,FALSE)</f>
        <v>8</v>
      </c>
      <c r="K24" s="7">
        <f>I24-J24</f>
        <v>6.5</v>
      </c>
    </row>
    <row r="25" spans="1:11" x14ac:dyDescent="0.25">
      <c r="A25">
        <v>23284</v>
      </c>
      <c r="B25" t="s">
        <v>64</v>
      </c>
      <c r="C25" s="5" t="s">
        <v>43</v>
      </c>
      <c r="D25" t="s">
        <v>65</v>
      </c>
      <c r="E25" t="s">
        <v>66</v>
      </c>
      <c r="F25" s="16" t="s">
        <v>7</v>
      </c>
      <c r="G25">
        <v>135</v>
      </c>
      <c r="H25" s="11">
        <v>42538</v>
      </c>
      <c r="I25" s="7">
        <f>VLOOKUP(E25,'Product Table'!$A$1:$D$13,4,FALSE)</f>
        <v>4.5</v>
      </c>
      <c r="J25" s="7">
        <f>VLOOKUP(E25,'Product Table'!$A$1:$D$13,3,FALSE)</f>
        <v>2.2999999999999998</v>
      </c>
      <c r="K25" s="7">
        <f>I25-J25</f>
        <v>2.2000000000000002</v>
      </c>
    </row>
    <row r="26" spans="1:11" x14ac:dyDescent="0.25">
      <c r="A26">
        <v>23285</v>
      </c>
      <c r="B26" t="s">
        <v>67</v>
      </c>
      <c r="C26" s="9" t="s">
        <v>4</v>
      </c>
      <c r="D26" t="s">
        <v>68</v>
      </c>
      <c r="E26" t="s">
        <v>59</v>
      </c>
      <c r="F26" s="16" t="s">
        <v>7</v>
      </c>
      <c r="G26">
        <v>9</v>
      </c>
      <c r="H26" s="11">
        <v>42575</v>
      </c>
      <c r="I26" s="7">
        <f>VLOOKUP(E26,'Product Table'!$A$1:$D$13,4,FALSE)</f>
        <v>4.5</v>
      </c>
      <c r="J26" s="7">
        <f>VLOOKUP(E26,'Product Table'!$A$1:$D$13,3,FALSE)</f>
        <v>2.5</v>
      </c>
      <c r="K26" s="7">
        <f>I26-J26</f>
        <v>2</v>
      </c>
    </row>
    <row r="27" spans="1:11" x14ac:dyDescent="0.25">
      <c r="A27">
        <v>23286</v>
      </c>
      <c r="B27" t="s">
        <v>69</v>
      </c>
      <c r="C27" s="9" t="s">
        <v>21</v>
      </c>
      <c r="D27" t="s">
        <v>70</v>
      </c>
      <c r="E27" t="s">
        <v>13</v>
      </c>
      <c r="F27" s="18" t="s">
        <v>7</v>
      </c>
      <c r="G27">
        <v>69</v>
      </c>
      <c r="H27" s="11">
        <v>42590</v>
      </c>
      <c r="I27" s="7">
        <f>VLOOKUP(E27,'Product Table'!$A$1:$D$13,4,FALSE)</f>
        <v>9</v>
      </c>
      <c r="J27" s="7">
        <f>VLOOKUP(E27,'Product Table'!$A$1:$D$13,3,FALSE)</f>
        <v>6</v>
      </c>
      <c r="K27" s="7">
        <f>I27-J27</f>
        <v>3</v>
      </c>
    </row>
    <row r="28" spans="1:11" x14ac:dyDescent="0.25">
      <c r="A28">
        <v>23288</v>
      </c>
      <c r="B28" t="s">
        <v>73</v>
      </c>
      <c r="C28" s="3" t="s">
        <v>9</v>
      </c>
      <c r="D28" t="s">
        <v>74</v>
      </c>
      <c r="E28" t="s">
        <v>16</v>
      </c>
      <c r="F28" s="16" t="s">
        <v>7</v>
      </c>
      <c r="G28">
        <v>141</v>
      </c>
      <c r="H28" s="11">
        <v>42536</v>
      </c>
      <c r="I28" s="7">
        <f>VLOOKUP(E28,'Product Table'!$A$1:$D$13,4,FALSE)</f>
        <v>9.99</v>
      </c>
      <c r="J28" s="7">
        <f>VLOOKUP(E28,'Product Table'!$A$1:$D$13,3,FALSE)</f>
        <v>5</v>
      </c>
      <c r="K28" s="7">
        <f>I28-J28</f>
        <v>4.99</v>
      </c>
    </row>
    <row r="29" spans="1:11" x14ac:dyDescent="0.25">
      <c r="A29">
        <v>23289</v>
      </c>
      <c r="B29" t="s">
        <v>75</v>
      </c>
      <c r="C29" s="3" t="s">
        <v>32</v>
      </c>
      <c r="D29" s="9" t="s">
        <v>76</v>
      </c>
      <c r="E29" t="s">
        <v>52</v>
      </c>
      <c r="F29" s="16" t="s">
        <v>7</v>
      </c>
      <c r="G29">
        <v>166</v>
      </c>
      <c r="H29" s="11">
        <v>42584</v>
      </c>
      <c r="I29" s="7">
        <f>VLOOKUP(E29,'Product Table'!$A$1:$D$13,4,FALSE)</f>
        <v>14.5</v>
      </c>
      <c r="J29" s="7">
        <f>VLOOKUP(E29,'Product Table'!$A$1:$D$13,3,FALSE)</f>
        <v>8</v>
      </c>
      <c r="K29" s="7">
        <f>I29-J29</f>
        <v>6.5</v>
      </c>
    </row>
    <row r="30" spans="1:11" x14ac:dyDescent="0.25">
      <c r="A30">
        <v>23290</v>
      </c>
      <c r="B30" t="s">
        <v>77</v>
      </c>
      <c r="C30" s="5" t="s">
        <v>21</v>
      </c>
      <c r="D30" t="s">
        <v>78</v>
      </c>
      <c r="E30" t="s">
        <v>13</v>
      </c>
      <c r="F30" s="18" t="s">
        <v>7</v>
      </c>
      <c r="G30">
        <v>170</v>
      </c>
      <c r="H30" s="11">
        <v>42593</v>
      </c>
      <c r="I30" s="7">
        <f>VLOOKUP(E30,'Product Table'!$A$1:$D$13,4,FALSE)</f>
        <v>9</v>
      </c>
      <c r="J30" s="7">
        <f>VLOOKUP(E30,'Product Table'!$A$1:$D$13,3,FALSE)</f>
        <v>6</v>
      </c>
      <c r="K30" s="7">
        <f>I30-J30</f>
        <v>3</v>
      </c>
    </row>
    <row r="31" spans="1:11" x14ac:dyDescent="0.25">
      <c r="A31">
        <v>23291</v>
      </c>
      <c r="B31" t="s">
        <v>79</v>
      </c>
      <c r="C31" s="3" t="s">
        <v>28</v>
      </c>
      <c r="D31" s="9" t="s">
        <v>80</v>
      </c>
      <c r="E31" t="s">
        <v>13</v>
      </c>
      <c r="F31" s="18" t="s">
        <v>7</v>
      </c>
      <c r="G31">
        <v>199</v>
      </c>
      <c r="H31" s="11">
        <v>42600</v>
      </c>
      <c r="I31" s="7">
        <f>VLOOKUP(E31,'Product Table'!$A$1:$D$13,4,FALSE)</f>
        <v>9</v>
      </c>
      <c r="J31" s="7">
        <f>VLOOKUP(E31,'Product Table'!$A$1:$D$13,3,FALSE)</f>
        <v>6</v>
      </c>
      <c r="K31" s="7">
        <f>I31-J31</f>
        <v>3</v>
      </c>
    </row>
    <row r="32" spans="1:11" x14ac:dyDescent="0.25">
      <c r="A32">
        <v>23292</v>
      </c>
      <c r="B32" t="s">
        <v>81</v>
      </c>
      <c r="C32" s="3" t="s">
        <v>43</v>
      </c>
      <c r="D32" t="s">
        <v>82</v>
      </c>
      <c r="E32" t="s">
        <v>52</v>
      </c>
      <c r="F32" s="16" t="s">
        <v>7</v>
      </c>
      <c r="G32">
        <v>73</v>
      </c>
      <c r="H32" s="11">
        <v>42554</v>
      </c>
      <c r="I32" s="7">
        <f>VLOOKUP(E32,'Product Table'!$A$1:$D$13,4,FALSE)</f>
        <v>14.5</v>
      </c>
      <c r="J32" s="7">
        <f>VLOOKUP(E32,'Product Table'!$A$1:$D$13,3,FALSE)</f>
        <v>8</v>
      </c>
      <c r="K32" s="7">
        <f>I32-J32</f>
        <v>6.5</v>
      </c>
    </row>
    <row r="33" spans="1:11" x14ac:dyDescent="0.25">
      <c r="A33">
        <v>23293</v>
      </c>
      <c r="B33" t="s">
        <v>83</v>
      </c>
      <c r="C33" s="6" t="s">
        <v>4</v>
      </c>
      <c r="D33" t="s">
        <v>84</v>
      </c>
      <c r="E33" t="s">
        <v>6</v>
      </c>
      <c r="F33" s="16" t="s">
        <v>7</v>
      </c>
      <c r="G33">
        <v>117</v>
      </c>
      <c r="H33" s="11">
        <v>42551</v>
      </c>
      <c r="I33" s="7">
        <f>VLOOKUP(E33,'Product Table'!$A$1:$D$13,4,FALSE)</f>
        <v>0.5</v>
      </c>
      <c r="J33" s="7">
        <f>VLOOKUP(E33,'Product Table'!$A$1:$D$13,3,FALSE)</f>
        <v>0.3</v>
      </c>
      <c r="K33" s="7">
        <f>I33-J33</f>
        <v>0.2</v>
      </c>
    </row>
    <row r="34" spans="1:11" x14ac:dyDescent="0.25">
      <c r="A34">
        <v>23294</v>
      </c>
      <c r="B34" t="s">
        <v>85</v>
      </c>
      <c r="C34" s="3" t="s">
        <v>4</v>
      </c>
      <c r="D34" t="s">
        <v>86</v>
      </c>
      <c r="E34" t="s">
        <v>13</v>
      </c>
      <c r="F34" s="16" t="s">
        <v>7</v>
      </c>
      <c r="G34">
        <v>160</v>
      </c>
      <c r="H34" s="11">
        <v>42543</v>
      </c>
      <c r="I34" s="7">
        <f>VLOOKUP(E34,'Product Table'!$A$1:$D$13,4,FALSE)</f>
        <v>9</v>
      </c>
      <c r="J34" s="7">
        <f>VLOOKUP(E34,'Product Table'!$A$1:$D$13,3,FALSE)</f>
        <v>6</v>
      </c>
      <c r="K34" s="7">
        <f>I34-J34</f>
        <v>3</v>
      </c>
    </row>
    <row r="35" spans="1:11" x14ac:dyDescent="0.25">
      <c r="A35">
        <v>23295</v>
      </c>
      <c r="B35" t="s">
        <v>87</v>
      </c>
      <c r="C35" s="5" t="s">
        <v>43</v>
      </c>
      <c r="D35" t="s">
        <v>88</v>
      </c>
      <c r="E35" t="s">
        <v>6</v>
      </c>
      <c r="F35" s="16" t="s">
        <v>7</v>
      </c>
      <c r="G35">
        <v>45</v>
      </c>
      <c r="H35" s="11">
        <v>42530</v>
      </c>
      <c r="I35" s="7">
        <f>VLOOKUP(E35,'Product Table'!$A$1:$D$13,4,FALSE)</f>
        <v>0.5</v>
      </c>
      <c r="J35" s="7">
        <f>VLOOKUP(E35,'Product Table'!$A$1:$D$13,3,FALSE)</f>
        <v>0.3</v>
      </c>
      <c r="K35" s="7">
        <f>I35-J35</f>
        <v>0.2</v>
      </c>
    </row>
    <row r="36" spans="1:11" x14ac:dyDescent="0.25">
      <c r="A36">
        <v>23297</v>
      </c>
      <c r="B36" t="s">
        <v>91</v>
      </c>
      <c r="C36" s="10" t="s">
        <v>28</v>
      </c>
      <c r="D36" t="s">
        <v>92</v>
      </c>
      <c r="E36" t="s">
        <v>13</v>
      </c>
      <c r="F36" s="16" t="s">
        <v>7</v>
      </c>
      <c r="G36">
        <v>135</v>
      </c>
      <c r="H36" s="11">
        <v>42594</v>
      </c>
      <c r="I36" s="7">
        <f>VLOOKUP(E36,'Product Table'!$A$1:$D$13,4,FALSE)</f>
        <v>9</v>
      </c>
      <c r="J36" s="7">
        <f>VLOOKUP(E36,'Product Table'!$A$1:$D$13,3,FALSE)</f>
        <v>6</v>
      </c>
      <c r="K36" s="7">
        <f>I36-J36</f>
        <v>3</v>
      </c>
    </row>
    <row r="37" spans="1:11" x14ac:dyDescent="0.25">
      <c r="A37">
        <v>23298</v>
      </c>
      <c r="B37" t="s">
        <v>93</v>
      </c>
      <c r="C37" s="5" t="s">
        <v>9</v>
      </c>
      <c r="D37" t="s">
        <v>94</v>
      </c>
      <c r="E37" t="s">
        <v>66</v>
      </c>
      <c r="F37" s="16" t="s">
        <v>7</v>
      </c>
      <c r="G37">
        <v>12</v>
      </c>
      <c r="H37" s="11">
        <v>42579</v>
      </c>
      <c r="I37" s="7">
        <f>VLOOKUP(E37,'Product Table'!$A$1:$D$13,4,FALSE)</f>
        <v>4.5</v>
      </c>
      <c r="J37" s="7">
        <f>VLOOKUP(E37,'Product Table'!$A$1:$D$13,3,FALSE)</f>
        <v>2.2999999999999998</v>
      </c>
      <c r="K37" s="7">
        <f>I37-J37</f>
        <v>2.2000000000000002</v>
      </c>
    </row>
    <row r="38" spans="1:11" x14ac:dyDescent="0.25">
      <c r="A38">
        <v>23299</v>
      </c>
      <c r="B38" t="s">
        <v>95</v>
      </c>
      <c r="C38" s="3" t="s">
        <v>4</v>
      </c>
      <c r="D38" t="s">
        <v>96</v>
      </c>
      <c r="E38" t="s">
        <v>19</v>
      </c>
      <c r="F38" s="16" t="s">
        <v>7</v>
      </c>
      <c r="G38">
        <v>104</v>
      </c>
      <c r="H38" s="11">
        <v>42548</v>
      </c>
      <c r="I38" s="7">
        <f>VLOOKUP(E38,'Product Table'!$A$1:$D$13,4,FALSE)</f>
        <v>3.99</v>
      </c>
      <c r="J38" s="7">
        <f>VLOOKUP(E38,'Product Table'!$A$1:$D$13,3,FALSE)</f>
        <v>2</v>
      </c>
      <c r="K38" s="7">
        <f>I38-J38</f>
        <v>1.9900000000000002</v>
      </c>
    </row>
    <row r="39" spans="1:11" x14ac:dyDescent="0.25">
      <c r="A39">
        <v>23300</v>
      </c>
      <c r="B39" t="s">
        <v>97</v>
      </c>
      <c r="C39" s="3" t="s">
        <v>21</v>
      </c>
      <c r="D39" t="s">
        <v>136</v>
      </c>
      <c r="E39" t="s">
        <v>16</v>
      </c>
      <c r="F39" s="18" t="s">
        <v>7</v>
      </c>
      <c r="G39">
        <v>167</v>
      </c>
      <c r="H39" s="11">
        <v>42558</v>
      </c>
      <c r="I39" s="7">
        <f>VLOOKUP(E39,'Product Table'!$A$1:$D$13,4,FALSE)</f>
        <v>9.99</v>
      </c>
      <c r="J39" s="7">
        <f>VLOOKUP(E39,'Product Table'!$A$1:$D$13,3,FALSE)</f>
        <v>5</v>
      </c>
      <c r="K39" s="7">
        <f>I39-J39</f>
        <v>4.99</v>
      </c>
    </row>
    <row r="40" spans="1:11" x14ac:dyDescent="0.25">
      <c r="A40">
        <v>23301</v>
      </c>
      <c r="B40" t="s">
        <v>98</v>
      </c>
      <c r="C40" s="3" t="s">
        <v>4</v>
      </c>
      <c r="D40" t="s">
        <v>137</v>
      </c>
      <c r="E40" t="s">
        <v>34</v>
      </c>
      <c r="F40" s="16" t="s">
        <v>7</v>
      </c>
      <c r="G40">
        <v>108</v>
      </c>
      <c r="H40" s="11">
        <v>42570</v>
      </c>
      <c r="I40" s="7">
        <f>VLOOKUP(E40,'Product Table'!$A$1:$D$13,4,FALSE)</f>
        <v>6.99</v>
      </c>
      <c r="J40" s="7">
        <f>VLOOKUP(E40,'Product Table'!$A$1:$D$13,3,FALSE)</f>
        <v>3.5</v>
      </c>
      <c r="K40" s="7">
        <f>I40-J40</f>
        <v>3.49</v>
      </c>
    </row>
    <row r="41" spans="1:11" x14ac:dyDescent="0.25">
      <c r="A41">
        <v>23302</v>
      </c>
      <c r="B41" t="s">
        <v>99</v>
      </c>
      <c r="C41" s="3" t="s">
        <v>9</v>
      </c>
      <c r="D41" t="s">
        <v>10</v>
      </c>
      <c r="E41" t="s">
        <v>47</v>
      </c>
      <c r="F41" s="16" t="s">
        <v>7</v>
      </c>
      <c r="G41">
        <v>105</v>
      </c>
      <c r="H41" s="11">
        <v>42578</v>
      </c>
      <c r="I41" s="7">
        <f>VLOOKUP(E41,'Product Table'!$A$1:$D$13,4,FALSE)</f>
        <v>6.5</v>
      </c>
      <c r="J41" s="7">
        <f>VLOOKUP(E41,'Product Table'!$A$1:$D$13,3,FALSE)</f>
        <v>3.5</v>
      </c>
      <c r="K41" s="7">
        <f>I41-J41</f>
        <v>3</v>
      </c>
    </row>
    <row r="42" spans="1:11" x14ac:dyDescent="0.25">
      <c r="A42">
        <v>23303</v>
      </c>
      <c r="B42" t="s">
        <v>100</v>
      </c>
      <c r="C42" s="3" t="s">
        <v>9</v>
      </c>
      <c r="D42" t="s">
        <v>101</v>
      </c>
      <c r="E42" t="s">
        <v>52</v>
      </c>
      <c r="F42" s="16" t="s">
        <v>7</v>
      </c>
      <c r="G42">
        <v>176</v>
      </c>
      <c r="H42" s="11">
        <v>42599</v>
      </c>
      <c r="I42" s="7">
        <f>VLOOKUP(E42,'Product Table'!$A$1:$D$13,4,FALSE)</f>
        <v>14.5</v>
      </c>
      <c r="J42" s="7">
        <f>VLOOKUP(E42,'Product Table'!$A$1:$D$13,3,FALSE)</f>
        <v>8</v>
      </c>
      <c r="K42" s="7">
        <f>I42-J42</f>
        <v>6.5</v>
      </c>
    </row>
    <row r="43" spans="1:11" x14ac:dyDescent="0.25">
      <c r="A43">
        <v>23304</v>
      </c>
      <c r="B43" t="s">
        <v>102</v>
      </c>
      <c r="C43" s="5" t="s">
        <v>43</v>
      </c>
      <c r="D43" t="s">
        <v>88</v>
      </c>
      <c r="E43" t="s">
        <v>19</v>
      </c>
      <c r="F43" s="16" t="s">
        <v>7</v>
      </c>
      <c r="G43">
        <v>131</v>
      </c>
      <c r="H43" s="11">
        <v>42522</v>
      </c>
      <c r="I43" s="7">
        <f>VLOOKUP(E43,'Product Table'!$A$1:$D$13,4,FALSE)</f>
        <v>3.99</v>
      </c>
      <c r="J43" s="7">
        <f>VLOOKUP(E43,'Product Table'!$A$1:$D$13,3,FALSE)</f>
        <v>2</v>
      </c>
      <c r="K43" s="7">
        <f>I43-J43</f>
        <v>1.9900000000000002</v>
      </c>
    </row>
    <row r="44" spans="1:11" x14ac:dyDescent="0.25">
      <c r="A44">
        <v>23305</v>
      </c>
      <c r="B44" t="s">
        <v>103</v>
      </c>
      <c r="C44" s="10" t="s">
        <v>4</v>
      </c>
      <c r="D44" t="s">
        <v>104</v>
      </c>
      <c r="E44" t="s">
        <v>13</v>
      </c>
      <c r="F44" s="16" t="s">
        <v>7</v>
      </c>
      <c r="G44">
        <v>188</v>
      </c>
      <c r="H44" s="11">
        <v>42608</v>
      </c>
      <c r="I44" s="7">
        <f>VLOOKUP(E44,'Product Table'!$A$1:$D$13,4,FALSE)</f>
        <v>9</v>
      </c>
      <c r="J44" s="7">
        <f>VLOOKUP(E44,'Product Table'!$A$1:$D$13,3,FALSE)</f>
        <v>6</v>
      </c>
      <c r="K44" s="7">
        <f>I44-J44</f>
        <v>3</v>
      </c>
    </row>
    <row r="45" spans="1:11" x14ac:dyDescent="0.25">
      <c r="A45">
        <v>23307</v>
      </c>
      <c r="B45" t="s">
        <v>107</v>
      </c>
      <c r="C45" s="3" t="s">
        <v>9</v>
      </c>
      <c r="D45" t="s">
        <v>108</v>
      </c>
      <c r="E45" t="s">
        <v>26</v>
      </c>
      <c r="F45" s="16" t="s">
        <v>7</v>
      </c>
      <c r="G45">
        <v>113</v>
      </c>
      <c r="H45" s="11">
        <v>42555</v>
      </c>
      <c r="I45" s="7">
        <f>VLOOKUP(E45,'Product Table'!$A$1:$D$13,4,FALSE)</f>
        <v>6</v>
      </c>
      <c r="J45" s="7">
        <f>VLOOKUP(E45,'Product Table'!$A$1:$D$13,3,FALSE)</f>
        <v>3</v>
      </c>
      <c r="K45" s="7">
        <f>I45-J45</f>
        <v>3</v>
      </c>
    </row>
    <row r="46" spans="1:11" x14ac:dyDescent="0.25">
      <c r="A46">
        <v>23308</v>
      </c>
      <c r="B46" t="s">
        <v>109</v>
      </c>
      <c r="C46" s="5" t="s">
        <v>43</v>
      </c>
      <c r="D46" t="s">
        <v>110</v>
      </c>
      <c r="E46" t="s">
        <v>23</v>
      </c>
      <c r="F46" s="16" t="s">
        <v>7</v>
      </c>
      <c r="G46">
        <v>112</v>
      </c>
      <c r="H46" s="11">
        <v>42560</v>
      </c>
      <c r="I46" s="7">
        <f>VLOOKUP(E46,'Product Table'!$A$1:$D$13,4,FALSE)</f>
        <v>3</v>
      </c>
      <c r="J46" s="7">
        <f>VLOOKUP(E46,'Product Table'!$A$1:$D$13,3,FALSE)</f>
        <v>1.5</v>
      </c>
      <c r="K46" s="7">
        <f>I46-J46</f>
        <v>1.5</v>
      </c>
    </row>
    <row r="47" spans="1:11" x14ac:dyDescent="0.25">
      <c r="A47">
        <v>23309</v>
      </c>
      <c r="B47" t="s">
        <v>111</v>
      </c>
      <c r="C47" s="5" t="s">
        <v>4</v>
      </c>
      <c r="D47" t="s">
        <v>112</v>
      </c>
      <c r="E47" t="s">
        <v>19</v>
      </c>
      <c r="F47" s="16" t="s">
        <v>7</v>
      </c>
      <c r="G47">
        <v>201</v>
      </c>
      <c r="H47" s="11">
        <v>42544</v>
      </c>
      <c r="I47" s="7">
        <f>VLOOKUP(E47,'Product Table'!$A$1:$D$13,4,FALSE)</f>
        <v>3.99</v>
      </c>
      <c r="J47" s="7">
        <f>VLOOKUP(E47,'Product Table'!$A$1:$D$13,3,FALSE)</f>
        <v>2</v>
      </c>
      <c r="K47" s="7">
        <f>I47-J47</f>
        <v>1.9900000000000002</v>
      </c>
    </row>
    <row r="48" spans="1:11" x14ac:dyDescent="0.25">
      <c r="A48">
        <v>23269</v>
      </c>
      <c r="B48" t="s">
        <v>27</v>
      </c>
      <c r="C48" s="9" t="s">
        <v>28</v>
      </c>
      <c r="D48" t="s">
        <v>29</v>
      </c>
      <c r="E48" t="s">
        <v>23</v>
      </c>
      <c r="F48" s="16" t="s">
        <v>30</v>
      </c>
      <c r="G48">
        <v>116</v>
      </c>
      <c r="H48" s="11">
        <v>42524</v>
      </c>
      <c r="I48" s="7">
        <f>VLOOKUP(E48,'Product Table'!$A$1:$D$13,4,FALSE)</f>
        <v>3</v>
      </c>
      <c r="J48" s="7">
        <f>VLOOKUP(E48,'Product Table'!$A$1:$D$13,3,FALSE)</f>
        <v>1.5</v>
      </c>
      <c r="K48" s="7">
        <f>I48-J48</f>
        <v>1.5</v>
      </c>
    </row>
    <row r="49" spans="1:11" x14ac:dyDescent="0.25">
      <c r="A49">
        <v>23287</v>
      </c>
      <c r="B49" t="s">
        <v>71</v>
      </c>
      <c r="C49" s="3" t="s">
        <v>32</v>
      </c>
      <c r="D49" t="s">
        <v>72</v>
      </c>
      <c r="E49" t="s">
        <v>66</v>
      </c>
      <c r="F49" s="16" t="s">
        <v>30</v>
      </c>
      <c r="G49">
        <v>189</v>
      </c>
      <c r="H49" s="11">
        <v>42538</v>
      </c>
      <c r="I49" s="7">
        <f>VLOOKUP(E49,'Product Table'!$A$1:$D$13,4,FALSE)</f>
        <v>4.5</v>
      </c>
      <c r="J49" s="7">
        <f>VLOOKUP(E49,'Product Table'!$A$1:$D$13,3,FALSE)</f>
        <v>2.2999999999999998</v>
      </c>
      <c r="K49" s="7">
        <f>I49-J49</f>
        <v>2.2000000000000002</v>
      </c>
    </row>
    <row r="50" spans="1:11" x14ac:dyDescent="0.25">
      <c r="A50">
        <v>23296</v>
      </c>
      <c r="B50" t="s">
        <v>89</v>
      </c>
      <c r="C50" s="3" t="s">
        <v>28</v>
      </c>
      <c r="D50" t="s">
        <v>90</v>
      </c>
      <c r="E50" t="s">
        <v>52</v>
      </c>
      <c r="F50" s="16" t="s">
        <v>30</v>
      </c>
      <c r="G50">
        <v>37</v>
      </c>
      <c r="H50" s="11">
        <v>42529</v>
      </c>
      <c r="I50" s="7">
        <f>VLOOKUP(E50,'Product Table'!$A$1:$D$13,4,FALSE)</f>
        <v>14.5</v>
      </c>
      <c r="J50" s="7">
        <f>VLOOKUP(E50,'Product Table'!$A$1:$D$13,3,FALSE)</f>
        <v>8</v>
      </c>
      <c r="K50" s="7">
        <f>I50-J50</f>
        <v>6.5</v>
      </c>
    </row>
    <row r="51" spans="1:11" x14ac:dyDescent="0.25">
      <c r="A51">
        <v>23306</v>
      </c>
      <c r="B51" t="s">
        <v>105</v>
      </c>
      <c r="C51" s="5" t="s">
        <v>32</v>
      </c>
      <c r="D51" t="s">
        <v>106</v>
      </c>
      <c r="E51" t="s">
        <v>11</v>
      </c>
      <c r="F51" s="16" t="s">
        <v>30</v>
      </c>
      <c r="G51">
        <v>93</v>
      </c>
      <c r="H51" s="11">
        <v>42529</v>
      </c>
      <c r="I51" s="7">
        <f>VLOOKUP(E51,'Product Table'!$A$1:$D$13,4,FALSE)</f>
        <v>6.5</v>
      </c>
      <c r="J51" s="7">
        <f>VLOOKUP(E51,'Product Table'!$A$1:$D$13,3,FALSE)</f>
        <v>3.5</v>
      </c>
      <c r="K51" s="7">
        <f>I51-J51</f>
        <v>3</v>
      </c>
    </row>
    <row r="52" spans="1:11" x14ac:dyDescent="0.25">
      <c r="A52">
        <v>23310</v>
      </c>
      <c r="B52" t="s">
        <v>113</v>
      </c>
      <c r="C52" s="3" t="s">
        <v>114</v>
      </c>
      <c r="D52" t="s">
        <v>115</v>
      </c>
      <c r="E52" t="s">
        <v>16</v>
      </c>
      <c r="F52" s="16" t="s">
        <v>30</v>
      </c>
      <c r="G52">
        <v>41</v>
      </c>
      <c r="H52" s="11">
        <v>42538</v>
      </c>
      <c r="I52" s="7">
        <f>VLOOKUP(E52,'Product Table'!$A$1:$D$13,4,FALSE)</f>
        <v>9.99</v>
      </c>
      <c r="J52" s="7">
        <f>VLOOKUP(E52,'Product Table'!$A$1:$D$13,3,FALSE)</f>
        <v>5</v>
      </c>
      <c r="K52" s="7">
        <f>I52-J52</f>
        <v>4.99</v>
      </c>
    </row>
  </sheetData>
  <mergeCells count="1">
    <mergeCell ref="A2:E2"/>
  </mergeCells>
  <pageMargins left="0.7" right="0.7" top="0.75" bottom="0.75" header="0.3" footer="0.3"/>
  <pageSetup scale="67" fitToHeight="0" orientation="landscape" r:id="rId1"/>
  <headerFooter>
    <oddFooter>&amp;C&amp;A</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2155-8287-4138-9E34-C3E99F65BEED}">
  <sheetPr>
    <pageSetUpPr fitToPage="1"/>
  </sheetPr>
  <dimension ref="A2:L52"/>
  <sheetViews>
    <sheetView zoomScaleNormal="100" workbookViewId="0"/>
  </sheetViews>
  <sheetFormatPr defaultRowHeight="15" x14ac:dyDescent="0.25"/>
  <cols>
    <col min="2" max="2" width="19.85546875" bestFit="1" customWidth="1"/>
    <col min="3" max="3" width="30.5703125" bestFit="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row>
    <row r="3" spans="1:12" x14ac:dyDescent="0.25">
      <c r="A3" s="1" t="s">
        <v>133</v>
      </c>
      <c r="B3" s="1" t="s">
        <v>132</v>
      </c>
      <c r="C3" s="1" t="s">
        <v>0</v>
      </c>
      <c r="D3" s="1" t="s">
        <v>131</v>
      </c>
      <c r="E3" s="1" t="s">
        <v>134</v>
      </c>
      <c r="F3" s="1" t="s">
        <v>128</v>
      </c>
      <c r="G3" s="1" t="s">
        <v>129</v>
      </c>
      <c r="H3" s="2" t="s">
        <v>130</v>
      </c>
      <c r="I3" s="12" t="s">
        <v>1</v>
      </c>
      <c r="J3" s="12" t="s">
        <v>2</v>
      </c>
      <c r="K3" s="12" t="s">
        <v>143</v>
      </c>
      <c r="L3" s="1"/>
    </row>
    <row r="4" spans="1:12" x14ac:dyDescent="0.25">
      <c r="A4">
        <v>23304</v>
      </c>
      <c r="B4" t="s">
        <v>102</v>
      </c>
      <c r="C4" s="5" t="s">
        <v>43</v>
      </c>
      <c r="D4" t="s">
        <v>88</v>
      </c>
      <c r="E4" t="s">
        <v>19</v>
      </c>
      <c r="F4" s="16" t="s">
        <v>7</v>
      </c>
      <c r="G4">
        <v>131</v>
      </c>
      <c r="H4" s="11">
        <v>42522</v>
      </c>
      <c r="I4" s="7">
        <f>VLOOKUP(E4,'Product Table'!$A$1:$D$13,4,FALSE)</f>
        <v>3.99</v>
      </c>
      <c r="J4" s="7">
        <f>VLOOKUP(E4,'Product Table'!$A$1:$D$13,3,FALSE)</f>
        <v>2</v>
      </c>
      <c r="K4" s="7">
        <f>I4-J4</f>
        <v>1.9900000000000002</v>
      </c>
      <c r="L4" s="4"/>
    </row>
    <row r="5" spans="1:12" x14ac:dyDescent="0.25">
      <c r="A5">
        <v>23280</v>
      </c>
      <c r="B5" t="s">
        <v>55</v>
      </c>
      <c r="C5" s="3" t="s">
        <v>4</v>
      </c>
      <c r="D5" t="s">
        <v>56</v>
      </c>
      <c r="E5" t="s">
        <v>34</v>
      </c>
      <c r="F5" s="16" t="s">
        <v>7</v>
      </c>
      <c r="G5">
        <v>30</v>
      </c>
      <c r="H5" s="11">
        <v>42524</v>
      </c>
      <c r="I5" s="7">
        <f>VLOOKUP(E5,'Product Table'!$A$1:$D$13,4,FALSE)</f>
        <v>6.99</v>
      </c>
      <c r="J5" s="7">
        <f>VLOOKUP(E5,'Product Table'!$A$1:$D$13,3,FALSE)</f>
        <v>3.5</v>
      </c>
      <c r="K5" s="7">
        <f>I5-J5</f>
        <v>3.49</v>
      </c>
      <c r="L5" s="4"/>
    </row>
    <row r="6" spans="1:12" x14ac:dyDescent="0.25">
      <c r="A6">
        <v>23270</v>
      </c>
      <c r="B6" t="s">
        <v>31</v>
      </c>
      <c r="C6" s="3" t="s">
        <v>32</v>
      </c>
      <c r="D6" s="9" t="s">
        <v>33</v>
      </c>
      <c r="E6" t="s">
        <v>34</v>
      </c>
      <c r="F6" s="16" t="s">
        <v>7</v>
      </c>
      <c r="G6">
        <v>67</v>
      </c>
      <c r="H6" s="11">
        <v>42528</v>
      </c>
      <c r="I6" s="7">
        <f>VLOOKUP(E6,'Product Table'!$A$1:$D$13,4,FALSE)</f>
        <v>6.99</v>
      </c>
      <c r="J6" s="7">
        <f>VLOOKUP(E6,'Product Table'!$A$1:$D$13,3,FALSE)</f>
        <v>3.5</v>
      </c>
      <c r="K6" s="7">
        <f>I6-J6</f>
        <v>3.49</v>
      </c>
      <c r="L6" s="4"/>
    </row>
    <row r="7" spans="1:12" x14ac:dyDescent="0.25">
      <c r="A7">
        <v>23295</v>
      </c>
      <c r="B7" t="s">
        <v>87</v>
      </c>
      <c r="C7" s="5" t="s">
        <v>43</v>
      </c>
      <c r="D7" t="s">
        <v>88</v>
      </c>
      <c r="E7" t="s">
        <v>6</v>
      </c>
      <c r="F7" s="16" t="s">
        <v>7</v>
      </c>
      <c r="G7">
        <v>45</v>
      </c>
      <c r="H7" s="11">
        <v>42530</v>
      </c>
      <c r="I7" s="7">
        <f>VLOOKUP(E7,'Product Table'!$A$1:$D$13,4,FALSE)</f>
        <v>0.5</v>
      </c>
      <c r="J7" s="7">
        <f>VLOOKUP(E7,'Product Table'!$A$1:$D$13,3,FALSE)</f>
        <v>0.3</v>
      </c>
      <c r="K7" s="7">
        <f>I7-J7</f>
        <v>0.2</v>
      </c>
      <c r="L7" s="4"/>
    </row>
    <row r="8" spans="1:12" x14ac:dyDescent="0.25">
      <c r="A8">
        <v>23288</v>
      </c>
      <c r="B8" t="s">
        <v>73</v>
      </c>
      <c r="C8" s="3" t="s">
        <v>9</v>
      </c>
      <c r="D8" t="s">
        <v>74</v>
      </c>
      <c r="E8" t="s">
        <v>16</v>
      </c>
      <c r="F8" s="16" t="s">
        <v>7</v>
      </c>
      <c r="G8">
        <v>141</v>
      </c>
      <c r="H8" s="11">
        <v>42536</v>
      </c>
      <c r="I8" s="7">
        <f>VLOOKUP(E8,'Product Table'!$A$1:$D$13,4,FALSE)</f>
        <v>9.99</v>
      </c>
      <c r="J8" s="7">
        <f>VLOOKUP(E8,'Product Table'!$A$1:$D$13,3,FALSE)</f>
        <v>5</v>
      </c>
      <c r="K8" s="7">
        <f>I8-J8</f>
        <v>4.99</v>
      </c>
      <c r="L8" s="4"/>
    </row>
    <row r="9" spans="1:12" x14ac:dyDescent="0.25">
      <c r="A9">
        <v>23284</v>
      </c>
      <c r="B9" t="s">
        <v>64</v>
      </c>
      <c r="C9" s="5" t="s">
        <v>43</v>
      </c>
      <c r="D9" t="s">
        <v>65</v>
      </c>
      <c r="E9" t="s">
        <v>66</v>
      </c>
      <c r="F9" s="16" t="s">
        <v>7</v>
      </c>
      <c r="G9">
        <v>135</v>
      </c>
      <c r="H9" s="11">
        <v>42538</v>
      </c>
      <c r="I9" s="7">
        <f>VLOOKUP(E9,'Product Table'!$A$1:$D$13,4,FALSE)</f>
        <v>4.5</v>
      </c>
      <c r="J9" s="7">
        <f>VLOOKUP(E9,'Product Table'!$A$1:$D$13,3,FALSE)</f>
        <v>2.2999999999999998</v>
      </c>
      <c r="K9" s="7">
        <f>I9-J9</f>
        <v>2.2000000000000002</v>
      </c>
    </row>
    <row r="10" spans="1:12" x14ac:dyDescent="0.25">
      <c r="A10">
        <v>23279</v>
      </c>
      <c r="B10" t="s">
        <v>53</v>
      </c>
      <c r="C10" s="3" t="s">
        <v>28</v>
      </c>
      <c r="D10" t="s">
        <v>54</v>
      </c>
      <c r="E10" t="s">
        <v>23</v>
      </c>
      <c r="F10" s="16" t="s">
        <v>7</v>
      </c>
      <c r="G10">
        <v>10</v>
      </c>
      <c r="H10" s="11">
        <v>42542</v>
      </c>
      <c r="I10" s="7">
        <f>VLOOKUP(E10,'Product Table'!$A$1:$D$13,4,FALSE)</f>
        <v>3</v>
      </c>
      <c r="J10" s="7">
        <f>VLOOKUP(E10,'Product Table'!$A$1:$D$13,3,FALSE)</f>
        <v>1.5</v>
      </c>
      <c r="K10" s="7">
        <f>I10-J10</f>
        <v>1.5</v>
      </c>
    </row>
    <row r="11" spans="1:12" x14ac:dyDescent="0.25">
      <c r="A11">
        <v>23294</v>
      </c>
      <c r="B11" t="s">
        <v>85</v>
      </c>
      <c r="C11" s="3" t="s">
        <v>4</v>
      </c>
      <c r="D11" t="s">
        <v>86</v>
      </c>
      <c r="E11" t="s">
        <v>13</v>
      </c>
      <c r="F11" s="16" t="s">
        <v>7</v>
      </c>
      <c r="G11">
        <v>160</v>
      </c>
      <c r="H11" s="11">
        <v>42543</v>
      </c>
      <c r="I11" s="7">
        <f>VLOOKUP(E11,'Product Table'!$A$1:$D$13,4,FALSE)</f>
        <v>9</v>
      </c>
      <c r="J11" s="7">
        <f>VLOOKUP(E11,'Product Table'!$A$1:$D$13,3,FALSE)</f>
        <v>6</v>
      </c>
      <c r="K11" s="7">
        <f>I11-J11</f>
        <v>3</v>
      </c>
    </row>
    <row r="12" spans="1:12" x14ac:dyDescent="0.25">
      <c r="A12">
        <v>23309</v>
      </c>
      <c r="B12" t="s">
        <v>111</v>
      </c>
      <c r="C12" s="5" t="s">
        <v>4</v>
      </c>
      <c r="D12" t="s">
        <v>112</v>
      </c>
      <c r="E12" t="s">
        <v>19</v>
      </c>
      <c r="F12" s="16" t="s">
        <v>7</v>
      </c>
      <c r="G12">
        <v>201</v>
      </c>
      <c r="H12" s="11">
        <v>42544</v>
      </c>
      <c r="I12" s="7">
        <f>VLOOKUP(E12,'Product Table'!$A$1:$D$13,4,FALSE)</f>
        <v>3.99</v>
      </c>
      <c r="J12" s="7">
        <f>VLOOKUP(E12,'Product Table'!$A$1:$D$13,3,FALSE)</f>
        <v>2</v>
      </c>
      <c r="K12" s="7">
        <f>I12-J12</f>
        <v>1.9900000000000002</v>
      </c>
    </row>
    <row r="13" spans="1:12" x14ac:dyDescent="0.25">
      <c r="A13">
        <v>23283</v>
      </c>
      <c r="B13" t="s">
        <v>62</v>
      </c>
      <c r="C13" s="5" t="s">
        <v>43</v>
      </c>
      <c r="D13" t="s">
        <v>63</v>
      </c>
      <c r="E13" t="s">
        <v>52</v>
      </c>
      <c r="F13" s="16" t="s">
        <v>7</v>
      </c>
      <c r="G13">
        <v>142</v>
      </c>
      <c r="H13" s="11">
        <v>42545</v>
      </c>
      <c r="I13" s="7">
        <f>VLOOKUP(E13,'Product Table'!$A$1:$D$13,4,FALSE)</f>
        <v>14.5</v>
      </c>
      <c r="J13" s="7">
        <f>VLOOKUP(E13,'Product Table'!$A$1:$D$13,3,FALSE)</f>
        <v>8</v>
      </c>
      <c r="K13" s="7">
        <f>I13-J13</f>
        <v>6.5</v>
      </c>
    </row>
    <row r="14" spans="1:12" x14ac:dyDescent="0.25">
      <c r="A14">
        <v>23299</v>
      </c>
      <c r="B14" t="s">
        <v>95</v>
      </c>
      <c r="C14" s="3" t="s">
        <v>4</v>
      </c>
      <c r="D14" t="s">
        <v>96</v>
      </c>
      <c r="E14" t="s">
        <v>19</v>
      </c>
      <c r="F14" s="16" t="s">
        <v>7</v>
      </c>
      <c r="G14">
        <v>104</v>
      </c>
      <c r="H14" s="11">
        <v>42548</v>
      </c>
      <c r="I14" s="7">
        <f>VLOOKUP(E14,'Product Table'!$A$1:$D$13,4,FALSE)</f>
        <v>3.99</v>
      </c>
      <c r="J14" s="7">
        <f>VLOOKUP(E14,'Product Table'!$A$1:$D$13,3,FALSE)</f>
        <v>2</v>
      </c>
      <c r="K14" s="7">
        <f>I14-J14</f>
        <v>1.9900000000000002</v>
      </c>
    </row>
    <row r="15" spans="1:12" x14ac:dyDescent="0.25">
      <c r="A15">
        <v>23293</v>
      </c>
      <c r="B15" t="s">
        <v>83</v>
      </c>
      <c r="C15" s="6" t="s">
        <v>4</v>
      </c>
      <c r="D15" t="s">
        <v>84</v>
      </c>
      <c r="E15" t="s">
        <v>6</v>
      </c>
      <c r="F15" s="16" t="s">
        <v>7</v>
      </c>
      <c r="G15">
        <v>117</v>
      </c>
      <c r="H15" s="11">
        <v>42551</v>
      </c>
      <c r="I15" s="7">
        <f>VLOOKUP(E15,'Product Table'!$A$1:$D$13,4,FALSE)</f>
        <v>0.5</v>
      </c>
      <c r="J15" s="7">
        <f>VLOOKUP(E15,'Product Table'!$A$1:$D$13,3,FALSE)</f>
        <v>0.3</v>
      </c>
      <c r="K15" s="7">
        <f>I15-J15</f>
        <v>0.2</v>
      </c>
    </row>
    <row r="16" spans="1:12" x14ac:dyDescent="0.25">
      <c r="A16">
        <v>23292</v>
      </c>
      <c r="B16" t="s">
        <v>81</v>
      </c>
      <c r="C16" s="3" t="s">
        <v>43</v>
      </c>
      <c r="D16" t="s">
        <v>82</v>
      </c>
      <c r="E16" t="s">
        <v>52</v>
      </c>
      <c r="F16" s="16" t="s">
        <v>7</v>
      </c>
      <c r="G16">
        <v>73</v>
      </c>
      <c r="H16" s="11">
        <v>42554</v>
      </c>
      <c r="I16" s="7">
        <f>VLOOKUP(E16,'Product Table'!$A$1:$D$13,4,FALSE)</f>
        <v>14.5</v>
      </c>
      <c r="J16" s="7">
        <f>VLOOKUP(E16,'Product Table'!$A$1:$D$13,3,FALSE)</f>
        <v>8</v>
      </c>
      <c r="K16" s="7">
        <f>I16-J16</f>
        <v>6.5</v>
      </c>
    </row>
    <row r="17" spans="1:11" x14ac:dyDescent="0.25">
      <c r="A17">
        <v>23275</v>
      </c>
      <c r="B17" t="s">
        <v>42</v>
      </c>
      <c r="C17" s="5" t="s">
        <v>43</v>
      </c>
      <c r="D17" t="s">
        <v>44</v>
      </c>
      <c r="E17" t="s">
        <v>13</v>
      </c>
      <c r="F17" s="16" t="s">
        <v>7</v>
      </c>
      <c r="G17">
        <v>141</v>
      </c>
      <c r="H17" s="11">
        <v>42555</v>
      </c>
      <c r="I17" s="7">
        <f>VLOOKUP(E17,'Product Table'!$A$1:$D$13,4,FALSE)</f>
        <v>9</v>
      </c>
      <c r="J17" s="7">
        <f>VLOOKUP(E17,'Product Table'!$A$1:$D$13,3,FALSE)</f>
        <v>6</v>
      </c>
      <c r="K17" s="7">
        <f>I17-J17</f>
        <v>3</v>
      </c>
    </row>
    <row r="18" spans="1:11" x14ac:dyDescent="0.25">
      <c r="A18">
        <v>23307</v>
      </c>
      <c r="B18" t="s">
        <v>107</v>
      </c>
      <c r="C18" s="3" t="s">
        <v>9</v>
      </c>
      <c r="D18" t="s">
        <v>108</v>
      </c>
      <c r="E18" t="s">
        <v>26</v>
      </c>
      <c r="F18" s="16" t="s">
        <v>7</v>
      </c>
      <c r="G18">
        <v>113</v>
      </c>
      <c r="H18" s="11">
        <v>42555</v>
      </c>
      <c r="I18" s="7">
        <f>VLOOKUP(E18,'Product Table'!$A$1:$D$13,4,FALSE)</f>
        <v>6</v>
      </c>
      <c r="J18" s="7">
        <f>VLOOKUP(E18,'Product Table'!$A$1:$D$13,3,FALSE)</f>
        <v>3</v>
      </c>
      <c r="K18" s="7">
        <f>I18-J18</f>
        <v>3</v>
      </c>
    </row>
    <row r="19" spans="1:11" x14ac:dyDescent="0.25">
      <c r="A19">
        <v>23263</v>
      </c>
      <c r="B19" t="s">
        <v>8</v>
      </c>
      <c r="C19" s="3" t="s">
        <v>9</v>
      </c>
      <c r="D19" t="s">
        <v>10</v>
      </c>
      <c r="E19" t="s">
        <v>11</v>
      </c>
      <c r="F19" s="16" t="s">
        <v>7</v>
      </c>
      <c r="G19">
        <v>73</v>
      </c>
      <c r="H19" s="11">
        <v>42557</v>
      </c>
      <c r="I19" s="7">
        <f>VLOOKUP(E19,'Product Table'!$A$1:$D$13,4,FALSE)</f>
        <v>6.5</v>
      </c>
      <c r="J19" s="7">
        <f>VLOOKUP(E19,'Product Table'!$A$1:$D$13,3,FALSE)</f>
        <v>3.5</v>
      </c>
      <c r="K19" s="7">
        <f>I19-J19</f>
        <v>3</v>
      </c>
    </row>
    <row r="20" spans="1:11" x14ac:dyDescent="0.25">
      <c r="A20">
        <v>23300</v>
      </c>
      <c r="B20" t="s">
        <v>97</v>
      </c>
      <c r="C20" s="3" t="s">
        <v>21</v>
      </c>
      <c r="D20" t="s">
        <v>136</v>
      </c>
      <c r="E20" t="s">
        <v>16</v>
      </c>
      <c r="F20" s="18" t="s">
        <v>7</v>
      </c>
      <c r="G20">
        <v>167</v>
      </c>
      <c r="H20" s="11">
        <v>42558</v>
      </c>
      <c r="I20" s="7">
        <f>VLOOKUP(E20,'Product Table'!$A$1:$D$13,4,FALSE)</f>
        <v>9.99</v>
      </c>
      <c r="J20" s="7">
        <f>VLOOKUP(E20,'Product Table'!$A$1:$D$13,3,FALSE)</f>
        <v>5</v>
      </c>
      <c r="K20" s="7">
        <f>I20-J20</f>
        <v>4.99</v>
      </c>
    </row>
    <row r="21" spans="1:11" x14ac:dyDescent="0.25">
      <c r="A21">
        <v>23308</v>
      </c>
      <c r="B21" t="s">
        <v>109</v>
      </c>
      <c r="C21" s="5" t="s">
        <v>43</v>
      </c>
      <c r="D21" t="s">
        <v>110</v>
      </c>
      <c r="E21" t="s">
        <v>23</v>
      </c>
      <c r="F21" s="16" t="s">
        <v>7</v>
      </c>
      <c r="G21">
        <v>112</v>
      </c>
      <c r="H21" s="11">
        <v>42560</v>
      </c>
      <c r="I21" s="7">
        <f>VLOOKUP(E21,'Product Table'!$A$1:$D$13,4,FALSE)</f>
        <v>3</v>
      </c>
      <c r="J21" s="7">
        <f>VLOOKUP(E21,'Product Table'!$A$1:$D$13,3,FALSE)</f>
        <v>1.5</v>
      </c>
      <c r="K21" s="7">
        <f>I21-J21</f>
        <v>1.5</v>
      </c>
    </row>
    <row r="22" spans="1:11" x14ac:dyDescent="0.25">
      <c r="A22">
        <v>23267</v>
      </c>
      <c r="B22" t="s">
        <v>20</v>
      </c>
      <c r="C22" s="5" t="s">
        <v>21</v>
      </c>
      <c r="D22" t="s">
        <v>22</v>
      </c>
      <c r="E22" t="s">
        <v>23</v>
      </c>
      <c r="F22" s="16" t="s">
        <v>7</v>
      </c>
      <c r="G22">
        <v>129</v>
      </c>
      <c r="H22" s="11">
        <v>42562</v>
      </c>
      <c r="I22" s="7">
        <f>VLOOKUP(E22,'Product Table'!$A$1:$D$13,4,FALSE)</f>
        <v>3</v>
      </c>
      <c r="J22" s="7">
        <f>VLOOKUP(E22,'Product Table'!$A$1:$D$13,3,FALSE)</f>
        <v>1.5</v>
      </c>
      <c r="K22" s="7">
        <f>I22-J22</f>
        <v>1.5</v>
      </c>
    </row>
    <row r="23" spans="1:11" x14ac:dyDescent="0.25">
      <c r="A23">
        <v>23268</v>
      </c>
      <c r="B23" t="s">
        <v>24</v>
      </c>
      <c r="C23" s="8" t="s">
        <v>9</v>
      </c>
      <c r="D23" t="s">
        <v>25</v>
      </c>
      <c r="E23" t="s">
        <v>26</v>
      </c>
      <c r="F23" s="16" t="s">
        <v>7</v>
      </c>
      <c r="G23">
        <v>82</v>
      </c>
      <c r="H23" s="11">
        <v>42563</v>
      </c>
      <c r="I23" s="7">
        <f>VLOOKUP(E23,'Product Table'!$A$1:$D$13,4,FALSE)</f>
        <v>6</v>
      </c>
      <c r="J23" s="7">
        <f>VLOOKUP(E23,'Product Table'!$A$1:$D$13,3,FALSE)</f>
        <v>3</v>
      </c>
      <c r="K23" s="7">
        <f>I23-J23</f>
        <v>3</v>
      </c>
    </row>
    <row r="24" spans="1:11" x14ac:dyDescent="0.25">
      <c r="A24">
        <v>23277</v>
      </c>
      <c r="B24" t="s">
        <v>48</v>
      </c>
      <c r="C24" s="3" t="s">
        <v>21</v>
      </c>
      <c r="D24" t="s">
        <v>49</v>
      </c>
      <c r="E24" t="s">
        <v>6</v>
      </c>
      <c r="F24" s="16" t="s">
        <v>7</v>
      </c>
      <c r="G24">
        <v>157</v>
      </c>
      <c r="H24" s="11">
        <v>42563</v>
      </c>
      <c r="I24" s="7">
        <f>VLOOKUP(E24,'Product Table'!$A$1:$D$13,4,FALSE)</f>
        <v>0.5</v>
      </c>
      <c r="J24" s="7">
        <f>VLOOKUP(E24,'Product Table'!$A$1:$D$13,3,FALSE)</f>
        <v>0.3</v>
      </c>
      <c r="K24" s="7">
        <f>I24-J24</f>
        <v>0.2</v>
      </c>
    </row>
    <row r="25" spans="1:11" x14ac:dyDescent="0.25">
      <c r="A25">
        <v>23281</v>
      </c>
      <c r="B25" t="s">
        <v>57</v>
      </c>
      <c r="C25" s="3" t="s">
        <v>43</v>
      </c>
      <c r="D25" t="s">
        <v>58</v>
      </c>
      <c r="E25" t="s">
        <v>59</v>
      </c>
      <c r="F25" s="16" t="s">
        <v>7</v>
      </c>
      <c r="G25">
        <v>134</v>
      </c>
      <c r="H25" s="11">
        <v>42564</v>
      </c>
      <c r="I25" s="7">
        <f>VLOOKUP(E25,'Product Table'!$A$1:$D$13,4,FALSE)</f>
        <v>4.5</v>
      </c>
      <c r="J25" s="7">
        <f>VLOOKUP(E25,'Product Table'!$A$1:$D$13,3,FALSE)</f>
        <v>2.5</v>
      </c>
      <c r="K25" s="7">
        <f>I25-J25</f>
        <v>2</v>
      </c>
    </row>
    <row r="26" spans="1:11" x14ac:dyDescent="0.25">
      <c r="A26">
        <v>23301</v>
      </c>
      <c r="B26" t="s">
        <v>98</v>
      </c>
      <c r="C26" s="3" t="s">
        <v>4</v>
      </c>
      <c r="D26" t="s">
        <v>137</v>
      </c>
      <c r="E26" t="s">
        <v>34</v>
      </c>
      <c r="F26" s="16" t="s">
        <v>7</v>
      </c>
      <c r="G26">
        <v>108</v>
      </c>
      <c r="H26" s="11">
        <v>42570</v>
      </c>
      <c r="I26" s="7">
        <f>VLOOKUP(E26,'Product Table'!$A$1:$D$13,4,FALSE)</f>
        <v>6.99</v>
      </c>
      <c r="J26" s="7">
        <f>VLOOKUP(E26,'Product Table'!$A$1:$D$13,3,FALSE)</f>
        <v>3.5</v>
      </c>
      <c r="K26" s="7">
        <f>I26-J26</f>
        <v>3.49</v>
      </c>
    </row>
    <row r="27" spans="1:11" x14ac:dyDescent="0.25">
      <c r="A27">
        <v>23285</v>
      </c>
      <c r="B27" t="s">
        <v>67</v>
      </c>
      <c r="C27" s="9" t="s">
        <v>4</v>
      </c>
      <c r="D27" t="s">
        <v>68</v>
      </c>
      <c r="E27" t="s">
        <v>59</v>
      </c>
      <c r="F27" s="16" t="s">
        <v>7</v>
      </c>
      <c r="G27">
        <v>9</v>
      </c>
      <c r="H27" s="11">
        <v>42575</v>
      </c>
      <c r="I27" s="7">
        <f>VLOOKUP(E27,'Product Table'!$A$1:$D$13,4,FALSE)</f>
        <v>4.5</v>
      </c>
      <c r="J27" s="7">
        <f>VLOOKUP(E27,'Product Table'!$A$1:$D$13,3,FALSE)</f>
        <v>2.5</v>
      </c>
      <c r="K27" s="7">
        <f>I27-J27</f>
        <v>2</v>
      </c>
    </row>
    <row r="28" spans="1:11" x14ac:dyDescent="0.25">
      <c r="A28">
        <v>23271</v>
      </c>
      <c r="B28" t="s">
        <v>35</v>
      </c>
      <c r="C28" s="5" t="s">
        <v>4</v>
      </c>
      <c r="D28" t="s">
        <v>36</v>
      </c>
      <c r="E28" t="s">
        <v>34</v>
      </c>
      <c r="F28" s="16" t="s">
        <v>7</v>
      </c>
      <c r="G28">
        <v>125</v>
      </c>
      <c r="H28" s="11">
        <v>42578</v>
      </c>
      <c r="I28" s="7">
        <f>VLOOKUP(E28,'Product Table'!$A$1:$D$13,4,FALSE)</f>
        <v>6.99</v>
      </c>
      <c r="J28" s="7">
        <f>VLOOKUP(E28,'Product Table'!$A$1:$D$13,3,FALSE)</f>
        <v>3.5</v>
      </c>
      <c r="K28" s="7">
        <f>I28-J28</f>
        <v>3.49</v>
      </c>
    </row>
    <row r="29" spans="1:11" x14ac:dyDescent="0.25">
      <c r="A29">
        <v>23302</v>
      </c>
      <c r="B29" t="s">
        <v>99</v>
      </c>
      <c r="C29" s="3" t="s">
        <v>9</v>
      </c>
      <c r="D29" t="s">
        <v>10</v>
      </c>
      <c r="E29" t="s">
        <v>47</v>
      </c>
      <c r="F29" s="16" t="s">
        <v>7</v>
      </c>
      <c r="G29">
        <v>105</v>
      </c>
      <c r="H29" s="11">
        <v>42578</v>
      </c>
      <c r="I29" s="7">
        <f>VLOOKUP(E29,'Product Table'!$A$1:$D$13,4,FALSE)</f>
        <v>6.5</v>
      </c>
      <c r="J29" s="7">
        <f>VLOOKUP(E29,'Product Table'!$A$1:$D$13,3,FALSE)</f>
        <v>3.5</v>
      </c>
      <c r="K29" s="7">
        <f>I29-J29</f>
        <v>3</v>
      </c>
    </row>
    <row r="30" spans="1:11" x14ac:dyDescent="0.25">
      <c r="A30">
        <v>23298</v>
      </c>
      <c r="B30" t="s">
        <v>93</v>
      </c>
      <c r="C30" s="5" t="s">
        <v>9</v>
      </c>
      <c r="D30" t="s">
        <v>94</v>
      </c>
      <c r="E30" t="s">
        <v>66</v>
      </c>
      <c r="F30" s="16" t="s">
        <v>7</v>
      </c>
      <c r="G30">
        <v>12</v>
      </c>
      <c r="H30" s="11">
        <v>42579</v>
      </c>
      <c r="I30" s="7">
        <f>VLOOKUP(E30,'Product Table'!$A$1:$D$13,4,FALSE)</f>
        <v>4.5</v>
      </c>
      <c r="J30" s="7">
        <f>VLOOKUP(E30,'Product Table'!$A$1:$D$13,3,FALSE)</f>
        <v>2.2999999999999998</v>
      </c>
      <c r="K30" s="7">
        <f>I30-J30</f>
        <v>2.2000000000000002</v>
      </c>
    </row>
    <row r="31" spans="1:11" x14ac:dyDescent="0.25">
      <c r="A31">
        <v>23272</v>
      </c>
      <c r="B31" t="s">
        <v>37</v>
      </c>
      <c r="C31" s="5" t="s">
        <v>9</v>
      </c>
      <c r="D31" t="s">
        <v>38</v>
      </c>
      <c r="E31" t="s">
        <v>11</v>
      </c>
      <c r="F31" s="16" t="s">
        <v>7</v>
      </c>
      <c r="G31">
        <v>71</v>
      </c>
      <c r="H31" s="11">
        <v>42582</v>
      </c>
      <c r="I31" s="7">
        <f>VLOOKUP(E31,'Product Table'!$A$1:$D$13,4,FALSE)</f>
        <v>6.5</v>
      </c>
      <c r="J31" s="7">
        <f>VLOOKUP(E31,'Product Table'!$A$1:$D$13,3,FALSE)</f>
        <v>3.5</v>
      </c>
      <c r="K31" s="7">
        <f>I31-J31</f>
        <v>3</v>
      </c>
    </row>
    <row r="32" spans="1:11" x14ac:dyDescent="0.25">
      <c r="A32">
        <v>23276</v>
      </c>
      <c r="B32" t="s">
        <v>45</v>
      </c>
      <c r="C32" s="3" t="s">
        <v>32</v>
      </c>
      <c r="D32" t="s">
        <v>46</v>
      </c>
      <c r="E32" t="s">
        <v>47</v>
      </c>
      <c r="F32" s="16" t="s">
        <v>7</v>
      </c>
      <c r="G32">
        <v>65</v>
      </c>
      <c r="H32" s="11">
        <v>42583</v>
      </c>
      <c r="I32" s="7">
        <f>VLOOKUP(E32,'Product Table'!$A$1:$D$13,4,FALSE)</f>
        <v>6.5</v>
      </c>
      <c r="J32" s="7">
        <f>VLOOKUP(E32,'Product Table'!$A$1:$D$13,3,FALSE)</f>
        <v>3.5</v>
      </c>
      <c r="K32" s="7">
        <f>I32-J32</f>
        <v>3</v>
      </c>
    </row>
    <row r="33" spans="1:11" x14ac:dyDescent="0.25">
      <c r="A33">
        <v>23289</v>
      </c>
      <c r="B33" t="s">
        <v>75</v>
      </c>
      <c r="C33" s="3" t="s">
        <v>32</v>
      </c>
      <c r="D33" s="9" t="s">
        <v>76</v>
      </c>
      <c r="E33" t="s">
        <v>52</v>
      </c>
      <c r="F33" s="16" t="s">
        <v>7</v>
      </c>
      <c r="G33">
        <v>166</v>
      </c>
      <c r="H33" s="11">
        <v>42584</v>
      </c>
      <c r="I33" s="7">
        <f>VLOOKUP(E33,'Product Table'!$A$1:$D$13,4,FALSE)</f>
        <v>14.5</v>
      </c>
      <c r="J33" s="7">
        <f>VLOOKUP(E33,'Product Table'!$A$1:$D$13,3,FALSE)</f>
        <v>8</v>
      </c>
      <c r="K33" s="7">
        <f>I33-J33</f>
        <v>6.5</v>
      </c>
    </row>
    <row r="34" spans="1:11" x14ac:dyDescent="0.25">
      <c r="A34">
        <v>23265</v>
      </c>
      <c r="B34" t="s">
        <v>14</v>
      </c>
      <c r="C34" s="5" t="s">
        <v>4</v>
      </c>
      <c r="D34" t="s">
        <v>15</v>
      </c>
      <c r="E34" t="s">
        <v>16</v>
      </c>
      <c r="F34" s="16" t="s">
        <v>7</v>
      </c>
      <c r="G34">
        <v>14</v>
      </c>
      <c r="H34" s="11">
        <v>42587</v>
      </c>
      <c r="I34" s="7">
        <f>VLOOKUP(E34,'Product Table'!$A$1:$D$13,4,FALSE)</f>
        <v>9.99</v>
      </c>
      <c r="J34" s="7">
        <f>VLOOKUP(E34,'Product Table'!$A$1:$D$13,3,FALSE)</f>
        <v>5</v>
      </c>
      <c r="K34" s="7">
        <f>I34-J34</f>
        <v>4.99</v>
      </c>
    </row>
    <row r="35" spans="1:11" x14ac:dyDescent="0.25">
      <c r="A35">
        <v>23266</v>
      </c>
      <c r="B35" t="s">
        <v>17</v>
      </c>
      <c r="C35" s="6" t="s">
        <v>4</v>
      </c>
      <c r="D35" t="s">
        <v>18</v>
      </c>
      <c r="E35" t="s">
        <v>19</v>
      </c>
      <c r="F35" s="16" t="s">
        <v>7</v>
      </c>
      <c r="G35">
        <v>170</v>
      </c>
      <c r="H35" s="11">
        <v>42587</v>
      </c>
      <c r="I35" s="7">
        <f>VLOOKUP(E35,'Product Table'!$A$1:$D$13,4,FALSE)</f>
        <v>3.99</v>
      </c>
      <c r="J35" s="7">
        <f>VLOOKUP(E35,'Product Table'!$A$1:$D$13,3,FALSE)</f>
        <v>2</v>
      </c>
      <c r="K35" s="7">
        <f>I35-J35</f>
        <v>1.9900000000000002</v>
      </c>
    </row>
    <row r="36" spans="1:11" x14ac:dyDescent="0.25">
      <c r="A36">
        <v>23286</v>
      </c>
      <c r="B36" t="s">
        <v>69</v>
      </c>
      <c r="C36" s="9" t="s">
        <v>21</v>
      </c>
      <c r="D36" t="s">
        <v>70</v>
      </c>
      <c r="E36" t="s">
        <v>13</v>
      </c>
      <c r="F36" s="18" t="s">
        <v>7</v>
      </c>
      <c r="G36">
        <v>69</v>
      </c>
      <c r="H36" s="11">
        <v>42590</v>
      </c>
      <c r="I36" s="7">
        <f>VLOOKUP(E36,'Product Table'!$A$1:$D$13,4,FALSE)</f>
        <v>9</v>
      </c>
      <c r="J36" s="7">
        <f>VLOOKUP(E36,'Product Table'!$A$1:$D$13,3,FALSE)</f>
        <v>6</v>
      </c>
      <c r="K36" s="7">
        <f>I36-J36</f>
        <v>3</v>
      </c>
    </row>
    <row r="37" spans="1:11" x14ac:dyDescent="0.25">
      <c r="A37">
        <v>23262</v>
      </c>
      <c r="B37" t="s">
        <v>3</v>
      </c>
      <c r="C37" s="3" t="s">
        <v>4</v>
      </c>
      <c r="D37" t="s">
        <v>5</v>
      </c>
      <c r="E37" t="s">
        <v>6</v>
      </c>
      <c r="F37" s="16" t="s">
        <v>7</v>
      </c>
      <c r="G37">
        <v>117</v>
      </c>
      <c r="H37" s="11">
        <v>42591</v>
      </c>
      <c r="I37" s="7">
        <f>VLOOKUP(E37,'Product Table'!$A$1:$D$13,4,FALSE)</f>
        <v>0.5</v>
      </c>
      <c r="J37" s="7">
        <f>VLOOKUP(E37,'Product Table'!$A$1:$D$13,3,FALSE)</f>
        <v>0.3</v>
      </c>
      <c r="K37" s="7">
        <f>I37-J37</f>
        <v>0.2</v>
      </c>
    </row>
    <row r="38" spans="1:11" x14ac:dyDescent="0.25">
      <c r="A38">
        <v>23290</v>
      </c>
      <c r="B38" t="s">
        <v>77</v>
      </c>
      <c r="C38" s="5" t="s">
        <v>21</v>
      </c>
      <c r="D38" t="s">
        <v>78</v>
      </c>
      <c r="E38" t="s">
        <v>13</v>
      </c>
      <c r="F38" s="18" t="s">
        <v>7</v>
      </c>
      <c r="G38">
        <v>170</v>
      </c>
      <c r="H38" s="11">
        <v>42593</v>
      </c>
      <c r="I38" s="7">
        <f>VLOOKUP(E38,'Product Table'!$A$1:$D$13,4,FALSE)</f>
        <v>9</v>
      </c>
      <c r="J38" s="7">
        <f>VLOOKUP(E38,'Product Table'!$A$1:$D$13,3,FALSE)</f>
        <v>6</v>
      </c>
      <c r="K38" s="7">
        <f>I38-J38</f>
        <v>3</v>
      </c>
    </row>
    <row r="39" spans="1:11" x14ac:dyDescent="0.25">
      <c r="A39">
        <v>23297</v>
      </c>
      <c r="B39" t="s">
        <v>91</v>
      </c>
      <c r="C39" s="10" t="s">
        <v>28</v>
      </c>
      <c r="D39" t="s">
        <v>92</v>
      </c>
      <c r="E39" t="s">
        <v>13</v>
      </c>
      <c r="F39" s="16" t="s">
        <v>7</v>
      </c>
      <c r="G39">
        <v>135</v>
      </c>
      <c r="H39" s="11">
        <v>42594</v>
      </c>
      <c r="I39" s="7">
        <f>VLOOKUP(E39,'Product Table'!$A$1:$D$13,4,FALSE)</f>
        <v>9</v>
      </c>
      <c r="J39" s="7">
        <f>VLOOKUP(E39,'Product Table'!$A$1:$D$13,3,FALSE)</f>
        <v>6</v>
      </c>
      <c r="K39" s="7">
        <f>I39-J39</f>
        <v>3</v>
      </c>
    </row>
    <row r="40" spans="1:11" x14ac:dyDescent="0.25">
      <c r="A40">
        <v>23273</v>
      </c>
      <c r="B40" t="s">
        <v>39</v>
      </c>
      <c r="C40" s="3" t="s">
        <v>9</v>
      </c>
      <c r="D40" t="s">
        <v>40</v>
      </c>
      <c r="E40" t="s">
        <v>16</v>
      </c>
      <c r="F40" s="16" t="s">
        <v>7</v>
      </c>
      <c r="G40">
        <v>22</v>
      </c>
      <c r="H40" s="11">
        <v>42595</v>
      </c>
      <c r="I40" s="7">
        <f>VLOOKUP(E40,'Product Table'!$A$1:$D$13,4,FALSE)</f>
        <v>9.99</v>
      </c>
      <c r="J40" s="7">
        <f>VLOOKUP(E40,'Product Table'!$A$1:$D$13,3,FALSE)</f>
        <v>5</v>
      </c>
      <c r="K40" s="7">
        <f>I40-J40</f>
        <v>4.99</v>
      </c>
    </row>
    <row r="41" spans="1:11" x14ac:dyDescent="0.25">
      <c r="A41">
        <v>23303</v>
      </c>
      <c r="B41" t="s">
        <v>100</v>
      </c>
      <c r="C41" s="3" t="s">
        <v>9</v>
      </c>
      <c r="D41" t="s">
        <v>101</v>
      </c>
      <c r="E41" t="s">
        <v>52</v>
      </c>
      <c r="F41" s="16" t="s">
        <v>7</v>
      </c>
      <c r="G41">
        <v>176</v>
      </c>
      <c r="H41" s="11">
        <v>42599</v>
      </c>
      <c r="I41" s="7">
        <f>VLOOKUP(E41,'Product Table'!$A$1:$D$13,4,FALSE)</f>
        <v>14.5</v>
      </c>
      <c r="J41" s="7">
        <f>VLOOKUP(E41,'Product Table'!$A$1:$D$13,3,FALSE)</f>
        <v>8</v>
      </c>
      <c r="K41" s="7">
        <f>I41-J41</f>
        <v>6.5</v>
      </c>
    </row>
    <row r="42" spans="1:11" x14ac:dyDescent="0.25">
      <c r="A42">
        <v>23264</v>
      </c>
      <c r="B42" t="s">
        <v>12</v>
      </c>
      <c r="C42" s="5" t="s">
        <v>4</v>
      </c>
      <c r="D42" t="s">
        <v>135</v>
      </c>
      <c r="E42" t="s">
        <v>13</v>
      </c>
      <c r="F42" s="16" t="s">
        <v>7</v>
      </c>
      <c r="G42">
        <v>205</v>
      </c>
      <c r="H42" s="11">
        <v>42600</v>
      </c>
      <c r="I42" s="7">
        <f>VLOOKUP(E42,'Product Table'!$A$1:$D$13,4,FALSE)</f>
        <v>9</v>
      </c>
      <c r="J42" s="7">
        <f>VLOOKUP(E42,'Product Table'!$A$1:$D$13,3,FALSE)</f>
        <v>6</v>
      </c>
      <c r="K42" s="7">
        <f>I42-J42</f>
        <v>3</v>
      </c>
    </row>
    <row r="43" spans="1:11" x14ac:dyDescent="0.25">
      <c r="A43">
        <v>23291</v>
      </c>
      <c r="B43" t="s">
        <v>79</v>
      </c>
      <c r="C43" s="3" t="s">
        <v>28</v>
      </c>
      <c r="D43" s="9" t="s">
        <v>80</v>
      </c>
      <c r="E43" t="s">
        <v>13</v>
      </c>
      <c r="F43" s="18" t="s">
        <v>7</v>
      </c>
      <c r="G43">
        <v>199</v>
      </c>
      <c r="H43" s="11">
        <v>42600</v>
      </c>
      <c r="I43" s="7">
        <f>VLOOKUP(E43,'Product Table'!$A$1:$D$13,4,FALSE)</f>
        <v>9</v>
      </c>
      <c r="J43" s="7">
        <f>VLOOKUP(E43,'Product Table'!$A$1:$D$13,3,FALSE)</f>
        <v>6</v>
      </c>
      <c r="K43" s="7">
        <f>I43-J43</f>
        <v>3</v>
      </c>
    </row>
    <row r="44" spans="1:11" x14ac:dyDescent="0.25">
      <c r="A44">
        <v>23282</v>
      </c>
      <c r="B44" t="s">
        <v>60</v>
      </c>
      <c r="C44" s="3" t="s">
        <v>4</v>
      </c>
      <c r="D44" t="s">
        <v>61</v>
      </c>
      <c r="E44" t="s">
        <v>26</v>
      </c>
      <c r="F44" s="16" t="s">
        <v>7</v>
      </c>
      <c r="G44">
        <v>100</v>
      </c>
      <c r="H44" s="11">
        <v>42603</v>
      </c>
      <c r="I44" s="7">
        <f>VLOOKUP(E44,'Product Table'!$A$1:$D$13,4,FALSE)</f>
        <v>6</v>
      </c>
      <c r="J44" s="7">
        <f>VLOOKUP(E44,'Product Table'!$A$1:$D$13,3,FALSE)</f>
        <v>3</v>
      </c>
      <c r="K44" s="7">
        <f>I44-J44</f>
        <v>3</v>
      </c>
    </row>
    <row r="45" spans="1:11" x14ac:dyDescent="0.25">
      <c r="A45">
        <v>23274</v>
      </c>
      <c r="B45" t="s">
        <v>41</v>
      </c>
      <c r="C45" s="9" t="s">
        <v>28</v>
      </c>
      <c r="D45" t="s">
        <v>29</v>
      </c>
      <c r="E45" t="s">
        <v>23</v>
      </c>
      <c r="F45" s="17" t="s">
        <v>7</v>
      </c>
      <c r="G45">
        <v>153</v>
      </c>
      <c r="H45" s="11">
        <v>42604</v>
      </c>
      <c r="I45" s="7">
        <f>VLOOKUP(E45,'Product Table'!$A$1:$D$13,4,FALSE)</f>
        <v>3</v>
      </c>
      <c r="J45" s="7">
        <f>VLOOKUP(E45,'Product Table'!$A$1:$D$13,3,FALSE)</f>
        <v>1.5</v>
      </c>
      <c r="K45" s="7">
        <f>I45-J45</f>
        <v>1.5</v>
      </c>
    </row>
    <row r="46" spans="1:11" x14ac:dyDescent="0.25">
      <c r="A46">
        <v>23278</v>
      </c>
      <c r="B46" t="s">
        <v>50</v>
      </c>
      <c r="C46" s="9" t="s">
        <v>4</v>
      </c>
      <c r="D46" t="s">
        <v>51</v>
      </c>
      <c r="E46" t="s">
        <v>52</v>
      </c>
      <c r="F46" s="16" t="s">
        <v>7</v>
      </c>
      <c r="G46">
        <v>197</v>
      </c>
      <c r="H46" s="11">
        <v>42606</v>
      </c>
      <c r="I46" s="7">
        <f>VLOOKUP(E46,'Product Table'!$A$1:$D$13,4,FALSE)</f>
        <v>14.5</v>
      </c>
      <c r="J46" s="7">
        <f>VLOOKUP(E46,'Product Table'!$A$1:$D$13,3,FALSE)</f>
        <v>8</v>
      </c>
      <c r="K46" s="7">
        <f>I46-J46</f>
        <v>6.5</v>
      </c>
    </row>
    <row r="47" spans="1:11" x14ac:dyDescent="0.25">
      <c r="A47">
        <v>23305</v>
      </c>
      <c r="B47" t="s">
        <v>103</v>
      </c>
      <c r="C47" s="10" t="s">
        <v>4</v>
      </c>
      <c r="D47" t="s">
        <v>104</v>
      </c>
      <c r="E47" t="s">
        <v>13</v>
      </c>
      <c r="F47" s="16" t="s">
        <v>7</v>
      </c>
      <c r="G47">
        <v>188</v>
      </c>
      <c r="H47" s="11">
        <v>42608</v>
      </c>
      <c r="I47" s="7">
        <f>VLOOKUP(E47,'Product Table'!$A$1:$D$13,4,FALSE)</f>
        <v>9</v>
      </c>
      <c r="J47" s="7">
        <f>VLOOKUP(E47,'Product Table'!$A$1:$D$13,3,FALSE)</f>
        <v>6</v>
      </c>
      <c r="K47" s="7">
        <f>I47-J47</f>
        <v>3</v>
      </c>
    </row>
    <row r="48" spans="1:11" hidden="1" x14ac:dyDescent="0.25">
      <c r="A48">
        <v>23269</v>
      </c>
      <c r="B48" t="s">
        <v>27</v>
      </c>
      <c r="C48" s="9" t="s">
        <v>28</v>
      </c>
      <c r="D48" t="s">
        <v>29</v>
      </c>
      <c r="E48" t="s">
        <v>23</v>
      </c>
      <c r="F48" s="16" t="s">
        <v>30</v>
      </c>
      <c r="G48">
        <v>116</v>
      </c>
      <c r="H48" s="11">
        <v>42524</v>
      </c>
      <c r="I48" s="7">
        <f>VLOOKUP(E48,'Product Table'!$A$1:$D$13,4,FALSE)</f>
        <v>3</v>
      </c>
      <c r="J48" s="7">
        <f>VLOOKUP(E48,'Product Table'!$A$1:$D$13,3,FALSE)</f>
        <v>1.5</v>
      </c>
      <c r="K48" s="7">
        <f>I48-J48</f>
        <v>1.5</v>
      </c>
    </row>
    <row r="49" spans="1:11" hidden="1" x14ac:dyDescent="0.25">
      <c r="A49">
        <v>23287</v>
      </c>
      <c r="B49" t="s">
        <v>71</v>
      </c>
      <c r="C49" s="3" t="s">
        <v>32</v>
      </c>
      <c r="D49" t="s">
        <v>72</v>
      </c>
      <c r="E49" t="s">
        <v>66</v>
      </c>
      <c r="F49" s="16" t="s">
        <v>30</v>
      </c>
      <c r="G49">
        <v>189</v>
      </c>
      <c r="H49" s="11">
        <v>42538</v>
      </c>
      <c r="I49" s="7">
        <f>VLOOKUP(E49,'Product Table'!$A$1:$D$13,4,FALSE)</f>
        <v>4.5</v>
      </c>
      <c r="J49" s="7">
        <f>VLOOKUP(E49,'Product Table'!$A$1:$D$13,3,FALSE)</f>
        <v>2.2999999999999998</v>
      </c>
      <c r="K49" s="7">
        <f>I49-J49</f>
        <v>2.2000000000000002</v>
      </c>
    </row>
    <row r="50" spans="1:11" hidden="1" x14ac:dyDescent="0.25">
      <c r="A50">
        <v>23296</v>
      </c>
      <c r="B50" t="s">
        <v>89</v>
      </c>
      <c r="C50" s="3" t="s">
        <v>28</v>
      </c>
      <c r="D50" t="s">
        <v>90</v>
      </c>
      <c r="E50" t="s">
        <v>52</v>
      </c>
      <c r="F50" s="16" t="s">
        <v>30</v>
      </c>
      <c r="G50">
        <v>37</v>
      </c>
      <c r="H50" s="11">
        <v>42529</v>
      </c>
      <c r="I50" s="7">
        <f>VLOOKUP(E50,'Product Table'!$A$1:$D$13,4,FALSE)</f>
        <v>14.5</v>
      </c>
      <c r="J50" s="7">
        <f>VLOOKUP(E50,'Product Table'!$A$1:$D$13,3,FALSE)</f>
        <v>8</v>
      </c>
      <c r="K50" s="7">
        <f>I50-J50</f>
        <v>6.5</v>
      </c>
    </row>
    <row r="51" spans="1:11" hidden="1" x14ac:dyDescent="0.25">
      <c r="A51">
        <v>23306</v>
      </c>
      <c r="B51" t="s">
        <v>105</v>
      </c>
      <c r="C51" s="5" t="s">
        <v>32</v>
      </c>
      <c r="D51" t="s">
        <v>106</v>
      </c>
      <c r="E51" t="s">
        <v>11</v>
      </c>
      <c r="F51" s="16" t="s">
        <v>30</v>
      </c>
      <c r="G51">
        <v>93</v>
      </c>
      <c r="H51" s="11">
        <v>42529</v>
      </c>
      <c r="I51" s="7">
        <f>VLOOKUP(E51,'Product Table'!$A$1:$D$13,4,FALSE)</f>
        <v>6.5</v>
      </c>
      <c r="J51" s="7">
        <f>VLOOKUP(E51,'Product Table'!$A$1:$D$13,3,FALSE)</f>
        <v>3.5</v>
      </c>
      <c r="K51" s="7">
        <f>I51-J51</f>
        <v>3</v>
      </c>
    </row>
    <row r="52" spans="1:11" hidden="1" x14ac:dyDescent="0.25">
      <c r="A52">
        <v>23310</v>
      </c>
      <c r="B52" t="s">
        <v>113</v>
      </c>
      <c r="C52" s="3" t="s">
        <v>114</v>
      </c>
      <c r="D52" t="s">
        <v>115</v>
      </c>
      <c r="E52" t="s">
        <v>16</v>
      </c>
      <c r="F52" s="16" t="s">
        <v>30</v>
      </c>
      <c r="G52">
        <v>41</v>
      </c>
      <c r="H52" s="11">
        <v>42538</v>
      </c>
      <c r="I52" s="7">
        <f>VLOOKUP(E52,'Product Table'!$A$1:$D$13,4,FALSE)</f>
        <v>9.99</v>
      </c>
      <c r="J52" s="7">
        <f>VLOOKUP(E52,'Product Table'!$A$1:$D$13,3,FALSE)</f>
        <v>5</v>
      </c>
      <c r="K52" s="7">
        <f>I52-J52</f>
        <v>4.99</v>
      </c>
    </row>
  </sheetData>
  <mergeCells count="1">
    <mergeCell ref="A2:E2"/>
  </mergeCells>
  <pageMargins left="0.7" right="0.7" top="0.75" bottom="0.75" header="0.3" footer="0.3"/>
  <pageSetup scale="67" fitToHeight="0" orientation="landscape" r:id="rId1"/>
  <headerFooter>
    <oddFooter>&amp;C&amp;A</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80061-4679-4077-AAB2-A9CD20AA6D79}">
  <sheetPr>
    <pageSetUpPr fitToPage="1"/>
  </sheetPr>
  <dimension ref="A2:L52"/>
  <sheetViews>
    <sheetView zoomScaleNormal="100" workbookViewId="0"/>
  </sheetViews>
  <sheetFormatPr defaultRowHeight="15" x14ac:dyDescent="0.25"/>
  <cols>
    <col min="2" max="2" width="19.85546875" bestFit="1" customWidth="1"/>
    <col min="3" max="3" width="30.5703125" bestFit="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row>
    <row r="3" spans="1:12" x14ac:dyDescent="0.25">
      <c r="A3" s="1" t="s">
        <v>133</v>
      </c>
      <c r="B3" s="1" t="s">
        <v>132</v>
      </c>
      <c r="C3" s="1" t="s">
        <v>0</v>
      </c>
      <c r="D3" s="1" t="s">
        <v>131</v>
      </c>
      <c r="E3" s="1" t="s">
        <v>134</v>
      </c>
      <c r="F3" s="1" t="s">
        <v>128</v>
      </c>
      <c r="G3" s="1" t="s">
        <v>129</v>
      </c>
      <c r="H3" s="2" t="s">
        <v>130</v>
      </c>
      <c r="I3" s="12" t="s">
        <v>1</v>
      </c>
      <c r="J3" s="12" t="s">
        <v>2</v>
      </c>
      <c r="K3" s="12" t="s">
        <v>143</v>
      </c>
      <c r="L3" s="1"/>
    </row>
    <row r="4" spans="1:12" hidden="1" x14ac:dyDescent="0.25">
      <c r="A4">
        <v>23262</v>
      </c>
      <c r="B4" t="s">
        <v>3</v>
      </c>
      <c r="C4" s="3" t="s">
        <v>4</v>
      </c>
      <c r="D4" t="s">
        <v>5</v>
      </c>
      <c r="E4" t="s">
        <v>6</v>
      </c>
      <c r="F4" s="16" t="s">
        <v>7</v>
      </c>
      <c r="G4">
        <v>117</v>
      </c>
      <c r="H4" s="11">
        <v>42591</v>
      </c>
      <c r="I4" s="7">
        <f>VLOOKUP(E4,'Product Table'!$A$1:$D$13,4,FALSE)</f>
        <v>0.5</v>
      </c>
      <c r="J4" s="7">
        <f>VLOOKUP(E4,'Product Table'!$A$1:$D$13,3,FALSE)</f>
        <v>0.3</v>
      </c>
      <c r="K4" s="7">
        <f>I4-J4</f>
        <v>0.2</v>
      </c>
      <c r="L4" s="4"/>
    </row>
    <row r="5" spans="1:12" hidden="1" x14ac:dyDescent="0.25">
      <c r="A5">
        <v>23263</v>
      </c>
      <c r="B5" t="s">
        <v>8</v>
      </c>
      <c r="C5" s="3" t="s">
        <v>9</v>
      </c>
      <c r="D5" t="s">
        <v>10</v>
      </c>
      <c r="E5" t="s">
        <v>11</v>
      </c>
      <c r="F5" s="16" t="s">
        <v>7</v>
      </c>
      <c r="G5">
        <v>73</v>
      </c>
      <c r="H5" s="11">
        <v>42557</v>
      </c>
      <c r="I5" s="7">
        <f>VLOOKUP(E5,'Product Table'!$A$1:$D$13,4,FALSE)</f>
        <v>6.5</v>
      </c>
      <c r="J5" s="7">
        <f>VLOOKUP(E5,'Product Table'!$A$1:$D$13,3,FALSE)</f>
        <v>3.5</v>
      </c>
      <c r="K5" s="7">
        <f>I5-J5</f>
        <v>3</v>
      </c>
      <c r="L5" s="4"/>
    </row>
    <row r="6" spans="1:12" hidden="1" x14ac:dyDescent="0.25">
      <c r="A6">
        <v>23264</v>
      </c>
      <c r="B6" t="s">
        <v>12</v>
      </c>
      <c r="C6" s="5" t="s">
        <v>4</v>
      </c>
      <c r="D6" t="s">
        <v>135</v>
      </c>
      <c r="E6" t="s">
        <v>13</v>
      </c>
      <c r="F6" s="16" t="s">
        <v>7</v>
      </c>
      <c r="G6">
        <v>205</v>
      </c>
      <c r="H6" s="11">
        <v>42600</v>
      </c>
      <c r="I6" s="7">
        <f>VLOOKUP(E6,'Product Table'!$A$1:$D$13,4,FALSE)</f>
        <v>9</v>
      </c>
      <c r="J6" s="7">
        <f>VLOOKUP(E6,'Product Table'!$A$1:$D$13,3,FALSE)</f>
        <v>6</v>
      </c>
      <c r="K6" s="7">
        <f>I6-J6</f>
        <v>3</v>
      </c>
      <c r="L6" s="4"/>
    </row>
    <row r="7" spans="1:12" hidden="1" x14ac:dyDescent="0.25">
      <c r="A7">
        <v>23265</v>
      </c>
      <c r="B7" t="s">
        <v>14</v>
      </c>
      <c r="C7" s="5" t="s">
        <v>4</v>
      </c>
      <c r="D7" t="s">
        <v>15</v>
      </c>
      <c r="E7" t="s">
        <v>16</v>
      </c>
      <c r="F7" s="16" t="s">
        <v>7</v>
      </c>
      <c r="G7">
        <v>14</v>
      </c>
      <c r="H7" s="11">
        <v>42587</v>
      </c>
      <c r="I7" s="7">
        <f>VLOOKUP(E7,'Product Table'!$A$1:$D$13,4,FALSE)</f>
        <v>9.99</v>
      </c>
      <c r="J7" s="7">
        <f>VLOOKUP(E7,'Product Table'!$A$1:$D$13,3,FALSE)</f>
        <v>5</v>
      </c>
      <c r="K7" s="7">
        <f>I7-J7</f>
        <v>4.99</v>
      </c>
      <c r="L7" s="4"/>
    </row>
    <row r="8" spans="1:12" hidden="1" x14ac:dyDescent="0.25">
      <c r="A8">
        <v>23266</v>
      </c>
      <c r="B8" t="s">
        <v>17</v>
      </c>
      <c r="C8" s="6" t="s">
        <v>4</v>
      </c>
      <c r="D8" t="s">
        <v>18</v>
      </c>
      <c r="E8" t="s">
        <v>19</v>
      </c>
      <c r="F8" s="16" t="s">
        <v>7</v>
      </c>
      <c r="G8">
        <v>170</v>
      </c>
      <c r="H8" s="11">
        <v>42587</v>
      </c>
      <c r="I8" s="7">
        <f>VLOOKUP(E8,'Product Table'!$A$1:$D$13,4,FALSE)</f>
        <v>3.99</v>
      </c>
      <c r="J8" s="7">
        <f>VLOOKUP(E8,'Product Table'!$A$1:$D$13,3,FALSE)</f>
        <v>2</v>
      </c>
      <c r="K8" s="7">
        <f>I8-J8</f>
        <v>1.9900000000000002</v>
      </c>
      <c r="L8" s="4"/>
    </row>
    <row r="9" spans="1:12" hidden="1" x14ac:dyDescent="0.25">
      <c r="A9">
        <v>23267</v>
      </c>
      <c r="B9" t="s">
        <v>20</v>
      </c>
      <c r="C9" s="5" t="s">
        <v>21</v>
      </c>
      <c r="D9" t="s">
        <v>22</v>
      </c>
      <c r="E9" t="s">
        <v>23</v>
      </c>
      <c r="F9" s="16" t="s">
        <v>7</v>
      </c>
      <c r="G9">
        <v>129</v>
      </c>
      <c r="H9" s="11">
        <v>42562</v>
      </c>
      <c r="I9" s="7">
        <f>VLOOKUP(E9,'Product Table'!$A$1:$D$13,4,FALSE)</f>
        <v>3</v>
      </c>
      <c r="J9" s="7">
        <f>VLOOKUP(E9,'Product Table'!$A$1:$D$13,3,FALSE)</f>
        <v>1.5</v>
      </c>
      <c r="K9" s="7">
        <f>I9-J9</f>
        <v>1.5</v>
      </c>
    </row>
    <row r="10" spans="1:12" hidden="1" x14ac:dyDescent="0.25">
      <c r="A10">
        <v>23268</v>
      </c>
      <c r="B10" t="s">
        <v>24</v>
      </c>
      <c r="C10" s="8" t="s">
        <v>9</v>
      </c>
      <c r="D10" t="s">
        <v>25</v>
      </c>
      <c r="E10" t="s">
        <v>26</v>
      </c>
      <c r="F10" s="16" t="s">
        <v>7</v>
      </c>
      <c r="G10">
        <v>82</v>
      </c>
      <c r="H10" s="11">
        <v>42563</v>
      </c>
      <c r="I10" s="7">
        <f>VLOOKUP(E10,'Product Table'!$A$1:$D$13,4,FALSE)</f>
        <v>6</v>
      </c>
      <c r="J10" s="7">
        <f>VLOOKUP(E10,'Product Table'!$A$1:$D$13,3,FALSE)</f>
        <v>3</v>
      </c>
      <c r="K10" s="7">
        <f>I10-J10</f>
        <v>3</v>
      </c>
    </row>
    <row r="11" spans="1:12" x14ac:dyDescent="0.25">
      <c r="A11">
        <v>23293</v>
      </c>
      <c r="B11" t="s">
        <v>83</v>
      </c>
      <c r="C11" s="6" t="s">
        <v>4</v>
      </c>
      <c r="D11" t="s">
        <v>84</v>
      </c>
      <c r="E11" t="s">
        <v>6</v>
      </c>
      <c r="F11" s="16" t="s">
        <v>7</v>
      </c>
      <c r="G11">
        <v>117</v>
      </c>
      <c r="H11" s="11">
        <v>42551</v>
      </c>
      <c r="I11" s="7">
        <f>VLOOKUP(E11,'Product Table'!$A$1:$D$13,4,FALSE)</f>
        <v>0.5</v>
      </c>
      <c r="J11" s="7">
        <f>VLOOKUP(E11,'Product Table'!$A$1:$D$13,3,FALSE)</f>
        <v>0.3</v>
      </c>
      <c r="K11" s="7">
        <f>I11-J11</f>
        <v>0.2</v>
      </c>
    </row>
    <row r="12" spans="1:12" hidden="1" x14ac:dyDescent="0.25">
      <c r="A12">
        <v>23271</v>
      </c>
      <c r="B12" t="s">
        <v>35</v>
      </c>
      <c r="C12" s="5" t="s">
        <v>4</v>
      </c>
      <c r="D12" t="s">
        <v>36</v>
      </c>
      <c r="E12" t="s">
        <v>34</v>
      </c>
      <c r="F12" s="16" t="s">
        <v>7</v>
      </c>
      <c r="G12">
        <v>125</v>
      </c>
      <c r="H12" s="11">
        <v>42578</v>
      </c>
      <c r="I12" s="7">
        <f>VLOOKUP(E12,'Product Table'!$A$1:$D$13,4,FALSE)</f>
        <v>6.99</v>
      </c>
      <c r="J12" s="7">
        <f>VLOOKUP(E12,'Product Table'!$A$1:$D$13,3,FALSE)</f>
        <v>3.5</v>
      </c>
      <c r="K12" s="7">
        <f>I12-J12</f>
        <v>3.49</v>
      </c>
    </row>
    <row r="13" spans="1:12" hidden="1" x14ac:dyDescent="0.25">
      <c r="A13">
        <v>23272</v>
      </c>
      <c r="B13" t="s">
        <v>37</v>
      </c>
      <c r="C13" s="5" t="s">
        <v>9</v>
      </c>
      <c r="D13" t="s">
        <v>38</v>
      </c>
      <c r="E13" t="s">
        <v>11</v>
      </c>
      <c r="F13" s="16" t="s">
        <v>7</v>
      </c>
      <c r="G13">
        <v>71</v>
      </c>
      <c r="H13" s="11">
        <v>42582</v>
      </c>
      <c r="I13" s="7">
        <f>VLOOKUP(E13,'Product Table'!$A$1:$D$13,4,FALSE)</f>
        <v>6.5</v>
      </c>
      <c r="J13" s="7">
        <f>VLOOKUP(E13,'Product Table'!$A$1:$D$13,3,FALSE)</f>
        <v>3.5</v>
      </c>
      <c r="K13" s="7">
        <f>I13-J13</f>
        <v>3</v>
      </c>
    </row>
    <row r="14" spans="1:12" hidden="1" x14ac:dyDescent="0.25">
      <c r="A14">
        <v>23273</v>
      </c>
      <c r="B14" t="s">
        <v>39</v>
      </c>
      <c r="C14" s="3" t="s">
        <v>9</v>
      </c>
      <c r="D14" t="s">
        <v>40</v>
      </c>
      <c r="E14" t="s">
        <v>16</v>
      </c>
      <c r="F14" s="16" t="s">
        <v>7</v>
      </c>
      <c r="G14">
        <v>22</v>
      </c>
      <c r="H14" s="11">
        <v>42595</v>
      </c>
      <c r="I14" s="7">
        <f>VLOOKUP(E14,'Product Table'!$A$1:$D$13,4,FALSE)</f>
        <v>9.99</v>
      </c>
      <c r="J14" s="7">
        <f>VLOOKUP(E14,'Product Table'!$A$1:$D$13,3,FALSE)</f>
        <v>5</v>
      </c>
      <c r="K14" s="7">
        <f>I14-J14</f>
        <v>4.99</v>
      </c>
    </row>
    <row r="15" spans="1:12" hidden="1" x14ac:dyDescent="0.25">
      <c r="A15">
        <v>23274</v>
      </c>
      <c r="B15" t="s">
        <v>41</v>
      </c>
      <c r="C15" s="9" t="s">
        <v>28</v>
      </c>
      <c r="D15" t="s">
        <v>29</v>
      </c>
      <c r="E15" t="s">
        <v>23</v>
      </c>
      <c r="F15" s="17" t="s">
        <v>7</v>
      </c>
      <c r="G15">
        <v>153</v>
      </c>
      <c r="H15" s="11">
        <v>42604</v>
      </c>
      <c r="I15" s="7">
        <f>VLOOKUP(E15,'Product Table'!$A$1:$D$13,4,FALSE)</f>
        <v>3</v>
      </c>
      <c r="J15" s="7">
        <f>VLOOKUP(E15,'Product Table'!$A$1:$D$13,3,FALSE)</f>
        <v>1.5</v>
      </c>
      <c r="K15" s="7">
        <f>I15-J15</f>
        <v>1.5</v>
      </c>
    </row>
    <row r="16" spans="1:12" hidden="1" x14ac:dyDescent="0.25">
      <c r="A16">
        <v>23275</v>
      </c>
      <c r="B16" t="s">
        <v>42</v>
      </c>
      <c r="C16" s="5" t="s">
        <v>43</v>
      </c>
      <c r="D16" t="s">
        <v>44</v>
      </c>
      <c r="E16" t="s">
        <v>13</v>
      </c>
      <c r="F16" s="16" t="s">
        <v>7</v>
      </c>
      <c r="G16">
        <v>141</v>
      </c>
      <c r="H16" s="11">
        <v>42555</v>
      </c>
      <c r="I16" s="7">
        <f>VLOOKUP(E16,'Product Table'!$A$1:$D$13,4,FALSE)</f>
        <v>9</v>
      </c>
      <c r="J16" s="7">
        <f>VLOOKUP(E16,'Product Table'!$A$1:$D$13,3,FALSE)</f>
        <v>6</v>
      </c>
      <c r="K16" s="7">
        <f>I16-J16</f>
        <v>3</v>
      </c>
    </row>
    <row r="17" spans="1:11" hidden="1" x14ac:dyDescent="0.25">
      <c r="A17">
        <v>23276</v>
      </c>
      <c r="B17" t="s">
        <v>45</v>
      </c>
      <c r="C17" s="3" t="s">
        <v>32</v>
      </c>
      <c r="D17" t="s">
        <v>46</v>
      </c>
      <c r="E17" t="s">
        <v>47</v>
      </c>
      <c r="F17" s="16" t="s">
        <v>7</v>
      </c>
      <c r="G17">
        <v>65</v>
      </c>
      <c r="H17" s="11">
        <v>42583</v>
      </c>
      <c r="I17" s="7">
        <f>VLOOKUP(E17,'Product Table'!$A$1:$D$13,4,FALSE)</f>
        <v>6.5</v>
      </c>
      <c r="J17" s="7">
        <f>VLOOKUP(E17,'Product Table'!$A$1:$D$13,3,FALSE)</f>
        <v>3.5</v>
      </c>
      <c r="K17" s="7">
        <f>I17-J17</f>
        <v>3</v>
      </c>
    </row>
    <row r="18" spans="1:11" hidden="1" x14ac:dyDescent="0.25">
      <c r="A18">
        <v>23277</v>
      </c>
      <c r="B18" t="s">
        <v>48</v>
      </c>
      <c r="C18" s="3" t="s">
        <v>21</v>
      </c>
      <c r="D18" t="s">
        <v>49</v>
      </c>
      <c r="E18" t="s">
        <v>6</v>
      </c>
      <c r="F18" s="16" t="s">
        <v>7</v>
      </c>
      <c r="G18">
        <v>157</v>
      </c>
      <c r="H18" s="11">
        <v>42563</v>
      </c>
      <c r="I18" s="7">
        <f>VLOOKUP(E18,'Product Table'!$A$1:$D$13,4,FALSE)</f>
        <v>0.5</v>
      </c>
      <c r="J18" s="7">
        <f>VLOOKUP(E18,'Product Table'!$A$1:$D$13,3,FALSE)</f>
        <v>0.3</v>
      </c>
      <c r="K18" s="7">
        <f>I18-J18</f>
        <v>0.2</v>
      </c>
    </row>
    <row r="19" spans="1:11" hidden="1" x14ac:dyDescent="0.25">
      <c r="A19">
        <v>23278</v>
      </c>
      <c r="B19" t="s">
        <v>50</v>
      </c>
      <c r="C19" s="9" t="s">
        <v>4</v>
      </c>
      <c r="D19" t="s">
        <v>51</v>
      </c>
      <c r="E19" t="s">
        <v>52</v>
      </c>
      <c r="F19" s="16" t="s">
        <v>7</v>
      </c>
      <c r="G19">
        <v>197</v>
      </c>
      <c r="H19" s="11">
        <v>42606</v>
      </c>
      <c r="I19" s="7">
        <f>VLOOKUP(E19,'Product Table'!$A$1:$D$13,4,FALSE)</f>
        <v>14.5</v>
      </c>
      <c r="J19" s="7">
        <f>VLOOKUP(E19,'Product Table'!$A$1:$D$13,3,FALSE)</f>
        <v>8</v>
      </c>
      <c r="K19" s="7">
        <f>I19-J19</f>
        <v>6.5</v>
      </c>
    </row>
    <row r="20" spans="1:11" x14ac:dyDescent="0.25">
      <c r="A20">
        <v>23294</v>
      </c>
      <c r="B20" t="s">
        <v>85</v>
      </c>
      <c r="C20" s="3" t="s">
        <v>4</v>
      </c>
      <c r="D20" t="s">
        <v>86</v>
      </c>
      <c r="E20" t="s">
        <v>13</v>
      </c>
      <c r="F20" s="16" t="s">
        <v>7</v>
      </c>
      <c r="G20">
        <v>160</v>
      </c>
      <c r="H20" s="11">
        <v>42543</v>
      </c>
      <c r="I20" s="7">
        <f>VLOOKUP(E20,'Product Table'!$A$1:$D$13,4,FALSE)</f>
        <v>9</v>
      </c>
      <c r="J20" s="7">
        <f>VLOOKUP(E20,'Product Table'!$A$1:$D$13,3,FALSE)</f>
        <v>6</v>
      </c>
      <c r="K20" s="7">
        <f>I20-J20</f>
        <v>3</v>
      </c>
    </row>
    <row r="21" spans="1:11" x14ac:dyDescent="0.25">
      <c r="A21">
        <v>23280</v>
      </c>
      <c r="B21" t="s">
        <v>55</v>
      </c>
      <c r="C21" s="3" t="s">
        <v>4</v>
      </c>
      <c r="D21" t="s">
        <v>56</v>
      </c>
      <c r="E21" t="s">
        <v>34</v>
      </c>
      <c r="F21" s="16" t="s">
        <v>7</v>
      </c>
      <c r="G21">
        <v>30</v>
      </c>
      <c r="H21" s="11">
        <v>42524</v>
      </c>
      <c r="I21" s="7">
        <f>VLOOKUP(E21,'Product Table'!$A$1:$D$13,4,FALSE)</f>
        <v>6.99</v>
      </c>
      <c r="J21" s="7">
        <f>VLOOKUP(E21,'Product Table'!$A$1:$D$13,3,FALSE)</f>
        <v>3.5</v>
      </c>
      <c r="K21" s="7">
        <f>I21-J21</f>
        <v>3.49</v>
      </c>
    </row>
    <row r="22" spans="1:11" hidden="1" x14ac:dyDescent="0.25">
      <c r="A22">
        <v>23281</v>
      </c>
      <c r="B22" t="s">
        <v>57</v>
      </c>
      <c r="C22" s="3" t="s">
        <v>43</v>
      </c>
      <c r="D22" t="s">
        <v>58</v>
      </c>
      <c r="E22" t="s">
        <v>59</v>
      </c>
      <c r="F22" s="16" t="s">
        <v>7</v>
      </c>
      <c r="G22">
        <v>134</v>
      </c>
      <c r="H22" s="11">
        <v>42564</v>
      </c>
      <c r="I22" s="7">
        <f>VLOOKUP(E22,'Product Table'!$A$1:$D$13,4,FALSE)</f>
        <v>4.5</v>
      </c>
      <c r="J22" s="7">
        <f>VLOOKUP(E22,'Product Table'!$A$1:$D$13,3,FALSE)</f>
        <v>2.5</v>
      </c>
      <c r="K22" s="7">
        <f>I22-J22</f>
        <v>2</v>
      </c>
    </row>
    <row r="23" spans="1:11" hidden="1" x14ac:dyDescent="0.25">
      <c r="A23">
        <v>23282</v>
      </c>
      <c r="B23" t="s">
        <v>60</v>
      </c>
      <c r="C23" s="3" t="s">
        <v>4</v>
      </c>
      <c r="D23" t="s">
        <v>61</v>
      </c>
      <c r="E23" t="s">
        <v>26</v>
      </c>
      <c r="F23" s="16" t="s">
        <v>7</v>
      </c>
      <c r="G23">
        <v>100</v>
      </c>
      <c r="H23" s="11">
        <v>42603</v>
      </c>
      <c r="I23" s="7">
        <f>VLOOKUP(E23,'Product Table'!$A$1:$D$13,4,FALSE)</f>
        <v>6</v>
      </c>
      <c r="J23" s="7">
        <f>VLOOKUP(E23,'Product Table'!$A$1:$D$13,3,FALSE)</f>
        <v>3</v>
      </c>
      <c r="K23" s="7">
        <f>I23-J23</f>
        <v>3</v>
      </c>
    </row>
    <row r="24" spans="1:11" x14ac:dyDescent="0.25">
      <c r="A24">
        <v>23310</v>
      </c>
      <c r="B24" t="s">
        <v>113</v>
      </c>
      <c r="C24" s="3" t="s">
        <v>114</v>
      </c>
      <c r="D24" t="s">
        <v>115</v>
      </c>
      <c r="E24" t="s">
        <v>16</v>
      </c>
      <c r="F24" s="16" t="s">
        <v>30</v>
      </c>
      <c r="G24">
        <v>41</v>
      </c>
      <c r="H24" s="11">
        <v>42538</v>
      </c>
      <c r="I24" s="7">
        <f>VLOOKUP(E24,'Product Table'!$A$1:$D$13,4,FALSE)</f>
        <v>9.99</v>
      </c>
      <c r="J24" s="7">
        <f>VLOOKUP(E24,'Product Table'!$A$1:$D$13,3,FALSE)</f>
        <v>5</v>
      </c>
      <c r="K24" s="7">
        <f>I24-J24</f>
        <v>4.99</v>
      </c>
    </row>
    <row r="25" spans="1:11" x14ac:dyDescent="0.25">
      <c r="A25">
        <v>23296</v>
      </c>
      <c r="B25" t="s">
        <v>89</v>
      </c>
      <c r="C25" s="3" t="s">
        <v>28</v>
      </c>
      <c r="D25" t="s">
        <v>90</v>
      </c>
      <c r="E25" t="s">
        <v>52</v>
      </c>
      <c r="F25" s="16" t="s">
        <v>30</v>
      </c>
      <c r="G25">
        <v>37</v>
      </c>
      <c r="H25" s="11">
        <v>42529</v>
      </c>
      <c r="I25" s="7">
        <f>VLOOKUP(E25,'Product Table'!$A$1:$D$13,4,FALSE)</f>
        <v>14.5</v>
      </c>
      <c r="J25" s="7">
        <f>VLOOKUP(E25,'Product Table'!$A$1:$D$13,3,FALSE)</f>
        <v>8</v>
      </c>
      <c r="K25" s="7">
        <f>I25-J25</f>
        <v>6.5</v>
      </c>
    </row>
    <row r="26" spans="1:11" hidden="1" x14ac:dyDescent="0.25">
      <c r="A26">
        <v>23285</v>
      </c>
      <c r="B26" t="s">
        <v>67</v>
      </c>
      <c r="C26" s="9" t="s">
        <v>4</v>
      </c>
      <c r="D26" t="s">
        <v>68</v>
      </c>
      <c r="E26" t="s">
        <v>59</v>
      </c>
      <c r="F26" s="16" t="s">
        <v>7</v>
      </c>
      <c r="G26">
        <v>9</v>
      </c>
      <c r="H26" s="11">
        <v>42575</v>
      </c>
      <c r="I26" s="7">
        <f>VLOOKUP(E26,'Product Table'!$A$1:$D$13,4,FALSE)</f>
        <v>4.5</v>
      </c>
      <c r="J26" s="7">
        <f>VLOOKUP(E26,'Product Table'!$A$1:$D$13,3,FALSE)</f>
        <v>2.5</v>
      </c>
      <c r="K26" s="7">
        <f>I26-J26</f>
        <v>2</v>
      </c>
    </row>
    <row r="27" spans="1:11" hidden="1" x14ac:dyDescent="0.25">
      <c r="A27">
        <v>23286</v>
      </c>
      <c r="B27" t="s">
        <v>69</v>
      </c>
      <c r="C27" s="9" t="s">
        <v>21</v>
      </c>
      <c r="D27" t="s">
        <v>70</v>
      </c>
      <c r="E27" t="s">
        <v>13</v>
      </c>
      <c r="F27" s="18" t="s">
        <v>7</v>
      </c>
      <c r="G27">
        <v>69</v>
      </c>
      <c r="H27" s="11">
        <v>42590</v>
      </c>
      <c r="I27" s="7">
        <f>VLOOKUP(E27,'Product Table'!$A$1:$D$13,4,FALSE)</f>
        <v>9</v>
      </c>
      <c r="J27" s="7">
        <f>VLOOKUP(E27,'Product Table'!$A$1:$D$13,3,FALSE)</f>
        <v>6</v>
      </c>
      <c r="K27" s="7">
        <f>I27-J27</f>
        <v>3</v>
      </c>
    </row>
    <row r="28" spans="1:11" x14ac:dyDescent="0.25">
      <c r="A28">
        <v>23287</v>
      </c>
      <c r="B28" t="s">
        <v>71</v>
      </c>
      <c r="C28" s="3" t="s">
        <v>32</v>
      </c>
      <c r="D28" t="s">
        <v>72</v>
      </c>
      <c r="E28" t="s">
        <v>66</v>
      </c>
      <c r="F28" s="16" t="s">
        <v>30</v>
      </c>
      <c r="G28">
        <v>189</v>
      </c>
      <c r="H28" s="11">
        <v>42538</v>
      </c>
      <c r="I28" s="7">
        <f>VLOOKUP(E28,'Product Table'!$A$1:$D$13,4,FALSE)</f>
        <v>4.5</v>
      </c>
      <c r="J28" s="7">
        <f>VLOOKUP(E28,'Product Table'!$A$1:$D$13,3,FALSE)</f>
        <v>2.2999999999999998</v>
      </c>
      <c r="K28" s="7">
        <f>I28-J28</f>
        <v>2.2000000000000002</v>
      </c>
    </row>
    <row r="29" spans="1:11" hidden="1" x14ac:dyDescent="0.25">
      <c r="A29">
        <v>23289</v>
      </c>
      <c r="B29" t="s">
        <v>75</v>
      </c>
      <c r="C29" s="3" t="s">
        <v>32</v>
      </c>
      <c r="D29" s="9" t="s">
        <v>76</v>
      </c>
      <c r="E29" t="s">
        <v>52</v>
      </c>
      <c r="F29" s="16" t="s">
        <v>7</v>
      </c>
      <c r="G29">
        <v>166</v>
      </c>
      <c r="H29" s="11">
        <v>42584</v>
      </c>
      <c r="I29" s="7">
        <f>VLOOKUP(E29,'Product Table'!$A$1:$D$13,4,FALSE)</f>
        <v>14.5</v>
      </c>
      <c r="J29" s="7">
        <f>VLOOKUP(E29,'Product Table'!$A$1:$D$13,3,FALSE)</f>
        <v>8</v>
      </c>
      <c r="K29" s="7">
        <f>I29-J29</f>
        <v>6.5</v>
      </c>
    </row>
    <row r="30" spans="1:11" hidden="1" x14ac:dyDescent="0.25">
      <c r="A30">
        <v>23290</v>
      </c>
      <c r="B30" t="s">
        <v>77</v>
      </c>
      <c r="C30" s="5" t="s">
        <v>21</v>
      </c>
      <c r="D30" t="s">
        <v>78</v>
      </c>
      <c r="E30" t="s">
        <v>13</v>
      </c>
      <c r="F30" s="18" t="s">
        <v>7</v>
      </c>
      <c r="G30">
        <v>170</v>
      </c>
      <c r="H30" s="11">
        <v>42593</v>
      </c>
      <c r="I30" s="7">
        <f>VLOOKUP(E30,'Product Table'!$A$1:$D$13,4,FALSE)</f>
        <v>9</v>
      </c>
      <c r="J30" s="7">
        <f>VLOOKUP(E30,'Product Table'!$A$1:$D$13,3,FALSE)</f>
        <v>6</v>
      </c>
      <c r="K30" s="7">
        <f>I30-J30</f>
        <v>3</v>
      </c>
    </row>
    <row r="31" spans="1:11" hidden="1" x14ac:dyDescent="0.25">
      <c r="A31">
        <v>23291</v>
      </c>
      <c r="B31" t="s">
        <v>79</v>
      </c>
      <c r="C31" s="3" t="s">
        <v>28</v>
      </c>
      <c r="D31" s="9" t="s">
        <v>80</v>
      </c>
      <c r="E31" t="s">
        <v>13</v>
      </c>
      <c r="F31" s="18" t="s">
        <v>7</v>
      </c>
      <c r="G31">
        <v>199</v>
      </c>
      <c r="H31" s="11">
        <v>42600</v>
      </c>
      <c r="I31" s="7">
        <f>VLOOKUP(E31,'Product Table'!$A$1:$D$13,4,FALSE)</f>
        <v>9</v>
      </c>
      <c r="J31" s="7">
        <f>VLOOKUP(E31,'Product Table'!$A$1:$D$13,3,FALSE)</f>
        <v>6</v>
      </c>
      <c r="K31" s="7">
        <f>I31-J31</f>
        <v>3</v>
      </c>
    </row>
    <row r="32" spans="1:11" hidden="1" x14ac:dyDescent="0.25">
      <c r="A32">
        <v>23292</v>
      </c>
      <c r="B32" t="s">
        <v>81</v>
      </c>
      <c r="C32" s="3" t="s">
        <v>43</v>
      </c>
      <c r="D32" t="s">
        <v>82</v>
      </c>
      <c r="E32" t="s">
        <v>52</v>
      </c>
      <c r="F32" s="16" t="s">
        <v>7</v>
      </c>
      <c r="G32">
        <v>73</v>
      </c>
      <c r="H32" s="11">
        <v>42554</v>
      </c>
      <c r="I32" s="7">
        <f>VLOOKUP(E32,'Product Table'!$A$1:$D$13,4,FALSE)</f>
        <v>14.5</v>
      </c>
      <c r="J32" s="7">
        <f>VLOOKUP(E32,'Product Table'!$A$1:$D$13,3,FALSE)</f>
        <v>8</v>
      </c>
      <c r="K32" s="7">
        <f>I32-J32</f>
        <v>6.5</v>
      </c>
    </row>
    <row r="33" spans="1:11" x14ac:dyDescent="0.25">
      <c r="A33">
        <v>23270</v>
      </c>
      <c r="B33" t="s">
        <v>31</v>
      </c>
      <c r="C33" s="3" t="s">
        <v>32</v>
      </c>
      <c r="D33" s="9" t="s">
        <v>33</v>
      </c>
      <c r="E33" t="s">
        <v>34</v>
      </c>
      <c r="F33" s="16" t="s">
        <v>7</v>
      </c>
      <c r="G33">
        <v>67</v>
      </c>
      <c r="H33" s="11">
        <v>42528</v>
      </c>
      <c r="I33" s="7">
        <f>VLOOKUP(E33,'Product Table'!$A$1:$D$13,4,FALSE)</f>
        <v>6.99</v>
      </c>
      <c r="J33" s="7">
        <f>VLOOKUP(E33,'Product Table'!$A$1:$D$13,3,FALSE)</f>
        <v>3.5</v>
      </c>
      <c r="K33" s="7">
        <f>I33-J33</f>
        <v>3.49</v>
      </c>
    </row>
    <row r="34" spans="1:11" x14ac:dyDescent="0.25">
      <c r="A34">
        <v>23269</v>
      </c>
      <c r="B34" t="s">
        <v>27</v>
      </c>
      <c r="C34" s="9" t="s">
        <v>28</v>
      </c>
      <c r="D34" t="s">
        <v>29</v>
      </c>
      <c r="E34" t="s">
        <v>23</v>
      </c>
      <c r="F34" s="16" t="s">
        <v>30</v>
      </c>
      <c r="G34">
        <v>116</v>
      </c>
      <c r="H34" s="11">
        <v>42524</v>
      </c>
      <c r="I34" s="7">
        <f>VLOOKUP(E34,'Product Table'!$A$1:$D$13,4,FALSE)</f>
        <v>3</v>
      </c>
      <c r="J34" s="7">
        <f>VLOOKUP(E34,'Product Table'!$A$1:$D$13,3,FALSE)</f>
        <v>1.5</v>
      </c>
      <c r="K34" s="7">
        <f>I34-J34</f>
        <v>1.5</v>
      </c>
    </row>
    <row r="35" spans="1:11" x14ac:dyDescent="0.25">
      <c r="A35">
        <v>23279</v>
      </c>
      <c r="B35" t="s">
        <v>53</v>
      </c>
      <c r="C35" s="3" t="s">
        <v>28</v>
      </c>
      <c r="D35" t="s">
        <v>54</v>
      </c>
      <c r="E35" t="s">
        <v>23</v>
      </c>
      <c r="F35" s="16" t="s">
        <v>7</v>
      </c>
      <c r="G35">
        <v>10</v>
      </c>
      <c r="H35" s="11">
        <v>42542</v>
      </c>
      <c r="I35" s="7">
        <f>VLOOKUP(E35,'Product Table'!$A$1:$D$13,4,FALSE)</f>
        <v>3</v>
      </c>
      <c r="J35" s="7">
        <f>VLOOKUP(E35,'Product Table'!$A$1:$D$13,3,FALSE)</f>
        <v>1.5</v>
      </c>
      <c r="K35" s="7">
        <f>I35-J35</f>
        <v>1.5</v>
      </c>
    </row>
    <row r="36" spans="1:11" hidden="1" x14ac:dyDescent="0.25">
      <c r="A36">
        <v>23297</v>
      </c>
      <c r="B36" t="s">
        <v>91</v>
      </c>
      <c r="C36" s="10" t="s">
        <v>28</v>
      </c>
      <c r="D36" t="s">
        <v>92</v>
      </c>
      <c r="E36" t="s">
        <v>13</v>
      </c>
      <c r="F36" s="16" t="s">
        <v>7</v>
      </c>
      <c r="G36">
        <v>135</v>
      </c>
      <c r="H36" s="11">
        <v>42594</v>
      </c>
      <c r="I36" s="7">
        <f>VLOOKUP(E36,'Product Table'!$A$1:$D$13,4,FALSE)</f>
        <v>9</v>
      </c>
      <c r="J36" s="7">
        <f>VLOOKUP(E36,'Product Table'!$A$1:$D$13,3,FALSE)</f>
        <v>6</v>
      </c>
      <c r="K36" s="7">
        <f>I36-J36</f>
        <v>3</v>
      </c>
    </row>
    <row r="37" spans="1:11" hidden="1" x14ac:dyDescent="0.25">
      <c r="A37">
        <v>23298</v>
      </c>
      <c r="B37" t="s">
        <v>93</v>
      </c>
      <c r="C37" s="5" t="s">
        <v>9</v>
      </c>
      <c r="D37" t="s">
        <v>94</v>
      </c>
      <c r="E37" t="s">
        <v>66</v>
      </c>
      <c r="F37" s="16" t="s">
        <v>7</v>
      </c>
      <c r="G37">
        <v>12</v>
      </c>
      <c r="H37" s="11">
        <v>42579</v>
      </c>
      <c r="I37" s="7">
        <f>VLOOKUP(E37,'Product Table'!$A$1:$D$13,4,FALSE)</f>
        <v>4.5</v>
      </c>
      <c r="J37" s="7">
        <f>VLOOKUP(E37,'Product Table'!$A$1:$D$13,3,FALSE)</f>
        <v>2.2999999999999998</v>
      </c>
      <c r="K37" s="7">
        <f>I37-J37</f>
        <v>2.2000000000000002</v>
      </c>
    </row>
    <row r="38" spans="1:11" x14ac:dyDescent="0.25">
      <c r="A38">
        <v>23288</v>
      </c>
      <c r="B38" t="s">
        <v>73</v>
      </c>
      <c r="C38" s="3" t="s">
        <v>9</v>
      </c>
      <c r="D38" t="s">
        <v>74</v>
      </c>
      <c r="E38" t="s">
        <v>16</v>
      </c>
      <c r="F38" s="16" t="s">
        <v>7</v>
      </c>
      <c r="G38">
        <v>141</v>
      </c>
      <c r="H38" s="11">
        <v>42536</v>
      </c>
      <c r="I38" s="7">
        <f>VLOOKUP(E38,'Product Table'!$A$1:$D$13,4,FALSE)</f>
        <v>9.99</v>
      </c>
      <c r="J38" s="7">
        <f>VLOOKUP(E38,'Product Table'!$A$1:$D$13,3,FALSE)</f>
        <v>5</v>
      </c>
      <c r="K38" s="7">
        <f>I38-J38</f>
        <v>4.99</v>
      </c>
    </row>
    <row r="39" spans="1:11" hidden="1" x14ac:dyDescent="0.25">
      <c r="A39">
        <v>23300</v>
      </c>
      <c r="B39" t="s">
        <v>97</v>
      </c>
      <c r="C39" s="3" t="s">
        <v>21</v>
      </c>
      <c r="D39" t="s">
        <v>136</v>
      </c>
      <c r="E39" t="s">
        <v>16</v>
      </c>
      <c r="F39" s="18" t="s">
        <v>7</v>
      </c>
      <c r="G39">
        <v>167</v>
      </c>
      <c r="H39" s="11">
        <v>42558</v>
      </c>
      <c r="I39" s="7">
        <f>VLOOKUP(E39,'Product Table'!$A$1:$D$13,4,FALSE)</f>
        <v>9.99</v>
      </c>
      <c r="J39" s="7">
        <f>VLOOKUP(E39,'Product Table'!$A$1:$D$13,3,FALSE)</f>
        <v>5</v>
      </c>
      <c r="K39" s="7">
        <f>I39-J39</f>
        <v>4.99</v>
      </c>
    </row>
    <row r="40" spans="1:11" hidden="1" x14ac:dyDescent="0.25">
      <c r="A40">
        <v>23301</v>
      </c>
      <c r="B40" t="s">
        <v>98</v>
      </c>
      <c r="C40" s="3" t="s">
        <v>4</v>
      </c>
      <c r="D40" t="s">
        <v>137</v>
      </c>
      <c r="E40" t="s">
        <v>34</v>
      </c>
      <c r="F40" s="16" t="s">
        <v>7</v>
      </c>
      <c r="G40">
        <v>108</v>
      </c>
      <c r="H40" s="11">
        <v>42570</v>
      </c>
      <c r="I40" s="7">
        <f>VLOOKUP(E40,'Product Table'!$A$1:$D$13,4,FALSE)</f>
        <v>6.99</v>
      </c>
      <c r="J40" s="7">
        <f>VLOOKUP(E40,'Product Table'!$A$1:$D$13,3,FALSE)</f>
        <v>3.5</v>
      </c>
      <c r="K40" s="7">
        <f>I40-J40</f>
        <v>3.49</v>
      </c>
    </row>
    <row r="41" spans="1:11" hidden="1" x14ac:dyDescent="0.25">
      <c r="A41">
        <v>23302</v>
      </c>
      <c r="B41" t="s">
        <v>99</v>
      </c>
      <c r="C41" s="3" t="s">
        <v>9</v>
      </c>
      <c r="D41" t="s">
        <v>10</v>
      </c>
      <c r="E41" t="s">
        <v>47</v>
      </c>
      <c r="F41" s="16" t="s">
        <v>7</v>
      </c>
      <c r="G41">
        <v>105</v>
      </c>
      <c r="H41" s="11">
        <v>42578</v>
      </c>
      <c r="I41" s="7">
        <f>VLOOKUP(E41,'Product Table'!$A$1:$D$13,4,FALSE)</f>
        <v>6.5</v>
      </c>
      <c r="J41" s="7">
        <f>VLOOKUP(E41,'Product Table'!$A$1:$D$13,3,FALSE)</f>
        <v>3.5</v>
      </c>
      <c r="K41" s="7">
        <f>I41-J41</f>
        <v>3</v>
      </c>
    </row>
    <row r="42" spans="1:11" hidden="1" x14ac:dyDescent="0.25">
      <c r="A42">
        <v>23303</v>
      </c>
      <c r="B42" t="s">
        <v>100</v>
      </c>
      <c r="C42" s="3" t="s">
        <v>9</v>
      </c>
      <c r="D42" t="s">
        <v>101</v>
      </c>
      <c r="E42" t="s">
        <v>52</v>
      </c>
      <c r="F42" s="16" t="s">
        <v>7</v>
      </c>
      <c r="G42">
        <v>176</v>
      </c>
      <c r="H42" s="11">
        <v>42599</v>
      </c>
      <c r="I42" s="7">
        <f>VLOOKUP(E42,'Product Table'!$A$1:$D$13,4,FALSE)</f>
        <v>14.5</v>
      </c>
      <c r="J42" s="7">
        <f>VLOOKUP(E42,'Product Table'!$A$1:$D$13,3,FALSE)</f>
        <v>8</v>
      </c>
      <c r="K42" s="7">
        <f>I42-J42</f>
        <v>6.5</v>
      </c>
    </row>
    <row r="43" spans="1:11" x14ac:dyDescent="0.25">
      <c r="A43">
        <v>23299</v>
      </c>
      <c r="B43" t="s">
        <v>95</v>
      </c>
      <c r="C43" s="3" t="s">
        <v>4</v>
      </c>
      <c r="D43" t="s">
        <v>96</v>
      </c>
      <c r="E43" t="s">
        <v>19</v>
      </c>
      <c r="F43" s="16" t="s">
        <v>7</v>
      </c>
      <c r="G43">
        <v>104</v>
      </c>
      <c r="H43" s="11">
        <v>42548</v>
      </c>
      <c r="I43" s="7">
        <f>VLOOKUP(E43,'Product Table'!$A$1:$D$13,4,FALSE)</f>
        <v>3.99</v>
      </c>
      <c r="J43" s="7">
        <f>VLOOKUP(E43,'Product Table'!$A$1:$D$13,3,FALSE)</f>
        <v>2</v>
      </c>
      <c r="K43" s="7">
        <f>I43-J43</f>
        <v>1.9900000000000002</v>
      </c>
    </row>
    <row r="44" spans="1:11" hidden="1" x14ac:dyDescent="0.25">
      <c r="A44">
        <v>23305</v>
      </c>
      <c r="B44" t="s">
        <v>103</v>
      </c>
      <c r="C44" s="10" t="s">
        <v>4</v>
      </c>
      <c r="D44" t="s">
        <v>104</v>
      </c>
      <c r="E44" t="s">
        <v>13</v>
      </c>
      <c r="F44" s="16" t="s">
        <v>7</v>
      </c>
      <c r="G44">
        <v>188</v>
      </c>
      <c r="H44" s="11">
        <v>42608</v>
      </c>
      <c r="I44" s="7">
        <f>VLOOKUP(E44,'Product Table'!$A$1:$D$13,4,FALSE)</f>
        <v>9</v>
      </c>
      <c r="J44" s="7">
        <f>VLOOKUP(E44,'Product Table'!$A$1:$D$13,3,FALSE)</f>
        <v>6</v>
      </c>
      <c r="K44" s="7">
        <f>I44-J44</f>
        <v>3</v>
      </c>
    </row>
    <row r="45" spans="1:11" hidden="1" x14ac:dyDescent="0.25">
      <c r="A45">
        <v>23307</v>
      </c>
      <c r="B45" t="s">
        <v>107</v>
      </c>
      <c r="C45" s="3" t="s">
        <v>9</v>
      </c>
      <c r="D45" t="s">
        <v>108</v>
      </c>
      <c r="E45" t="s">
        <v>26</v>
      </c>
      <c r="F45" s="16" t="s">
        <v>7</v>
      </c>
      <c r="G45">
        <v>113</v>
      </c>
      <c r="H45" s="11">
        <v>42555</v>
      </c>
      <c r="I45" s="7">
        <f>VLOOKUP(E45,'Product Table'!$A$1:$D$13,4,FALSE)</f>
        <v>6</v>
      </c>
      <c r="J45" s="7">
        <f>VLOOKUP(E45,'Product Table'!$A$1:$D$13,3,FALSE)</f>
        <v>3</v>
      </c>
      <c r="K45" s="7">
        <f>I45-J45</f>
        <v>3</v>
      </c>
    </row>
    <row r="46" spans="1:11" hidden="1" x14ac:dyDescent="0.25">
      <c r="A46">
        <v>23308</v>
      </c>
      <c r="B46" t="s">
        <v>109</v>
      </c>
      <c r="C46" s="5" t="s">
        <v>43</v>
      </c>
      <c r="D46" t="s">
        <v>110</v>
      </c>
      <c r="E46" t="s">
        <v>23</v>
      </c>
      <c r="F46" s="16" t="s">
        <v>7</v>
      </c>
      <c r="G46">
        <v>112</v>
      </c>
      <c r="H46" s="11">
        <v>42560</v>
      </c>
      <c r="I46" s="7">
        <f>VLOOKUP(E46,'Product Table'!$A$1:$D$13,4,FALSE)</f>
        <v>3</v>
      </c>
      <c r="J46" s="7">
        <f>VLOOKUP(E46,'Product Table'!$A$1:$D$13,3,FALSE)</f>
        <v>1.5</v>
      </c>
      <c r="K46" s="7">
        <f>I46-J46</f>
        <v>1.5</v>
      </c>
    </row>
    <row r="47" spans="1:11" x14ac:dyDescent="0.25">
      <c r="A47">
        <v>23284</v>
      </c>
      <c r="B47" t="s">
        <v>64</v>
      </c>
      <c r="C47" s="5" t="s">
        <v>43</v>
      </c>
      <c r="D47" t="s">
        <v>65</v>
      </c>
      <c r="E47" t="s">
        <v>66</v>
      </c>
      <c r="F47" s="16" t="s">
        <v>7</v>
      </c>
      <c r="G47">
        <v>135</v>
      </c>
      <c r="H47" s="11">
        <v>42538</v>
      </c>
      <c r="I47" s="7">
        <f>VLOOKUP(E47,'Product Table'!$A$1:$D$13,4,FALSE)</f>
        <v>4.5</v>
      </c>
      <c r="J47" s="7">
        <f>VLOOKUP(E47,'Product Table'!$A$1:$D$13,3,FALSE)</f>
        <v>2.2999999999999998</v>
      </c>
      <c r="K47" s="7">
        <f>I47-J47</f>
        <v>2.2000000000000002</v>
      </c>
    </row>
    <row r="48" spans="1:11" x14ac:dyDescent="0.25">
      <c r="A48">
        <v>23306</v>
      </c>
      <c r="B48" t="s">
        <v>105</v>
      </c>
      <c r="C48" s="5" t="s">
        <v>32</v>
      </c>
      <c r="D48" t="s">
        <v>106</v>
      </c>
      <c r="E48" t="s">
        <v>11</v>
      </c>
      <c r="F48" s="16" t="s">
        <v>30</v>
      </c>
      <c r="G48">
        <v>93</v>
      </c>
      <c r="H48" s="11">
        <v>42529</v>
      </c>
      <c r="I48" s="7">
        <f>VLOOKUP(E48,'Product Table'!$A$1:$D$13,4,FALSE)</f>
        <v>6.5</v>
      </c>
      <c r="J48" s="7">
        <f>VLOOKUP(E48,'Product Table'!$A$1:$D$13,3,FALSE)</f>
        <v>3.5</v>
      </c>
      <c r="K48" s="7">
        <f>I48-J48</f>
        <v>3</v>
      </c>
    </row>
    <row r="49" spans="1:11" x14ac:dyDescent="0.25">
      <c r="A49">
        <v>23309</v>
      </c>
      <c r="B49" t="s">
        <v>111</v>
      </c>
      <c r="C49" s="5" t="s">
        <v>4</v>
      </c>
      <c r="D49" t="s">
        <v>112</v>
      </c>
      <c r="E49" t="s">
        <v>19</v>
      </c>
      <c r="F49" s="16" t="s">
        <v>7</v>
      </c>
      <c r="G49">
        <v>201</v>
      </c>
      <c r="H49" s="11">
        <v>42544</v>
      </c>
      <c r="I49" s="7">
        <f>VLOOKUP(E49,'Product Table'!$A$1:$D$13,4,FALSE)</f>
        <v>3.99</v>
      </c>
      <c r="J49" s="7">
        <f>VLOOKUP(E49,'Product Table'!$A$1:$D$13,3,FALSE)</f>
        <v>2</v>
      </c>
      <c r="K49" s="7">
        <f>I49-J49</f>
        <v>1.9900000000000002</v>
      </c>
    </row>
    <row r="50" spans="1:11" x14ac:dyDescent="0.25">
      <c r="A50">
        <v>23304</v>
      </c>
      <c r="B50" t="s">
        <v>102</v>
      </c>
      <c r="C50" s="5" t="s">
        <v>43</v>
      </c>
      <c r="D50" t="s">
        <v>88</v>
      </c>
      <c r="E50" t="s">
        <v>19</v>
      </c>
      <c r="F50" s="16" t="s">
        <v>7</v>
      </c>
      <c r="G50">
        <v>131</v>
      </c>
      <c r="H50" s="11">
        <v>42522</v>
      </c>
      <c r="I50" s="7">
        <f>VLOOKUP(E50,'Product Table'!$A$1:$D$13,4,FALSE)</f>
        <v>3.99</v>
      </c>
      <c r="J50" s="7">
        <f>VLOOKUP(E50,'Product Table'!$A$1:$D$13,3,FALSE)</f>
        <v>2</v>
      </c>
      <c r="K50" s="7">
        <f>I50-J50</f>
        <v>1.9900000000000002</v>
      </c>
    </row>
    <row r="51" spans="1:11" x14ac:dyDescent="0.25">
      <c r="A51">
        <v>23295</v>
      </c>
      <c r="B51" t="s">
        <v>87</v>
      </c>
      <c r="C51" s="5" t="s">
        <v>43</v>
      </c>
      <c r="D51" t="s">
        <v>88</v>
      </c>
      <c r="E51" t="s">
        <v>6</v>
      </c>
      <c r="F51" s="16" t="s">
        <v>7</v>
      </c>
      <c r="G51">
        <v>45</v>
      </c>
      <c r="H51" s="11">
        <v>42530</v>
      </c>
      <c r="I51" s="7">
        <f>VLOOKUP(E51,'Product Table'!$A$1:$D$13,4,FALSE)</f>
        <v>0.5</v>
      </c>
      <c r="J51" s="7">
        <f>VLOOKUP(E51,'Product Table'!$A$1:$D$13,3,FALSE)</f>
        <v>0.3</v>
      </c>
      <c r="K51" s="7">
        <f>I51-J51</f>
        <v>0.2</v>
      </c>
    </row>
    <row r="52" spans="1:11" x14ac:dyDescent="0.25">
      <c r="A52">
        <v>23283</v>
      </c>
      <c r="B52" t="s">
        <v>62</v>
      </c>
      <c r="C52" s="5" t="s">
        <v>43</v>
      </c>
      <c r="D52" t="s">
        <v>63</v>
      </c>
      <c r="E52" t="s">
        <v>52</v>
      </c>
      <c r="F52" s="16" t="s">
        <v>7</v>
      </c>
      <c r="G52">
        <v>142</v>
      </c>
      <c r="H52" s="11">
        <v>42545</v>
      </c>
      <c r="I52" s="7">
        <f>VLOOKUP(E52,'Product Table'!$A$1:$D$13,4,FALSE)</f>
        <v>14.5</v>
      </c>
      <c r="J52" s="7">
        <f>VLOOKUP(E52,'Product Table'!$A$1:$D$13,3,FALSE)</f>
        <v>8</v>
      </c>
      <c r="K52" s="7">
        <f>I52-J52</f>
        <v>6.5</v>
      </c>
    </row>
  </sheetData>
  <mergeCells count="1">
    <mergeCell ref="A2:E2"/>
  </mergeCells>
  <pageMargins left="0.7" right="0.7" top="0.75" bottom="0.75" header="0.3" footer="0.3"/>
  <pageSetup scale="67" fitToHeight="0" orientation="landscape" r:id="rId1"/>
  <headerFooter>
    <oddFooter>&amp;C&amp;A</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108A-BE14-45B5-8FAB-58F67DDB0BEA}">
  <sheetPr>
    <pageSetUpPr fitToPage="1"/>
  </sheetPr>
  <dimension ref="A2:L53"/>
  <sheetViews>
    <sheetView zoomScaleNormal="100" workbookViewId="0"/>
  </sheetViews>
  <sheetFormatPr defaultRowHeight="15" x14ac:dyDescent="0.25"/>
  <cols>
    <col min="2" max="2" width="19.85546875" bestFit="1" customWidth="1"/>
    <col min="3" max="3" width="30.5703125" hidden="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c r="F2" s="13"/>
      <c r="G2" s="13"/>
    </row>
    <row r="3" spans="1:12" x14ac:dyDescent="0.25">
      <c r="A3" s="1" t="s">
        <v>133</v>
      </c>
      <c r="B3" s="1" t="s">
        <v>132</v>
      </c>
      <c r="C3" s="1" t="s">
        <v>0</v>
      </c>
      <c r="D3" s="1" t="s">
        <v>131</v>
      </c>
      <c r="E3" s="1" t="s">
        <v>134</v>
      </c>
      <c r="F3" s="1" t="s">
        <v>128</v>
      </c>
      <c r="G3" s="1" t="s">
        <v>129</v>
      </c>
      <c r="H3" s="2" t="s">
        <v>130</v>
      </c>
      <c r="I3" s="12" t="s">
        <v>1</v>
      </c>
      <c r="J3" s="12" t="s">
        <v>2</v>
      </c>
      <c r="K3" s="12" t="s">
        <v>143</v>
      </c>
      <c r="L3" s="1"/>
    </row>
    <row r="4" spans="1:12" hidden="1" x14ac:dyDescent="0.25">
      <c r="A4">
        <v>23262</v>
      </c>
      <c r="B4" t="s">
        <v>3</v>
      </c>
      <c r="C4" s="3" t="s">
        <v>4</v>
      </c>
      <c r="D4" t="s">
        <v>5</v>
      </c>
      <c r="E4" t="s">
        <v>6</v>
      </c>
      <c r="F4" s="16" t="s">
        <v>7</v>
      </c>
      <c r="G4">
        <v>117</v>
      </c>
      <c r="H4" s="11">
        <v>42591</v>
      </c>
      <c r="I4" s="7">
        <f>VLOOKUP(E4,'Product Table'!$A$1:$D$13,4,FALSE)</f>
        <v>0.5</v>
      </c>
      <c r="J4" s="7">
        <f>VLOOKUP(E4,'Product Table'!$A$1:$D$13,3,FALSE)</f>
        <v>0.3</v>
      </c>
      <c r="K4" s="7">
        <f>I4-J4</f>
        <v>0.2</v>
      </c>
      <c r="L4" s="4"/>
    </row>
    <row r="5" spans="1:12" x14ac:dyDescent="0.25">
      <c r="A5">
        <v>23268</v>
      </c>
      <c r="B5" t="s">
        <v>24</v>
      </c>
      <c r="C5" s="8" t="s">
        <v>9</v>
      </c>
      <c r="D5" t="s">
        <v>25</v>
      </c>
      <c r="E5" t="s">
        <v>26</v>
      </c>
      <c r="F5" s="16" t="s">
        <v>7</v>
      </c>
      <c r="G5">
        <v>82</v>
      </c>
      <c r="H5" s="11">
        <v>42563</v>
      </c>
      <c r="I5" s="7">
        <f>VLOOKUP(E5,'Product Table'!$A$1:$D$13,4,FALSE)</f>
        <v>6</v>
      </c>
      <c r="J5" s="7">
        <f>VLOOKUP(E5,'Product Table'!$A$1:$D$13,3,FALSE)</f>
        <v>3</v>
      </c>
      <c r="K5" s="7">
        <f>I5-J5</f>
        <v>3</v>
      </c>
      <c r="L5" s="4"/>
    </row>
    <row r="6" spans="1:12" hidden="1" x14ac:dyDescent="0.25">
      <c r="A6">
        <v>23264</v>
      </c>
      <c r="B6" t="s">
        <v>12</v>
      </c>
      <c r="C6" s="5" t="s">
        <v>4</v>
      </c>
      <c r="D6" t="s">
        <v>135</v>
      </c>
      <c r="E6" t="s">
        <v>13</v>
      </c>
      <c r="F6" s="16" t="s">
        <v>7</v>
      </c>
      <c r="G6">
        <v>205</v>
      </c>
      <c r="H6" s="11">
        <v>42600</v>
      </c>
      <c r="I6" s="7">
        <f>VLOOKUP(E6,'Product Table'!$A$1:$D$13,4,FALSE)</f>
        <v>9</v>
      </c>
      <c r="J6" s="7">
        <f>VLOOKUP(E6,'Product Table'!$A$1:$D$13,3,FALSE)</f>
        <v>6</v>
      </c>
      <c r="K6" s="7">
        <f>I6-J6</f>
        <v>3</v>
      </c>
      <c r="L6" s="4"/>
    </row>
    <row r="7" spans="1:12" hidden="1" x14ac:dyDescent="0.25">
      <c r="A7">
        <v>23265</v>
      </c>
      <c r="B7" t="s">
        <v>14</v>
      </c>
      <c r="C7" s="5" t="s">
        <v>4</v>
      </c>
      <c r="D7" t="s">
        <v>15</v>
      </c>
      <c r="E7" t="s">
        <v>16</v>
      </c>
      <c r="F7" s="16" t="s">
        <v>7</v>
      </c>
      <c r="G7">
        <v>14</v>
      </c>
      <c r="H7" s="11">
        <v>42587</v>
      </c>
      <c r="I7" s="7">
        <f>VLOOKUP(E7,'Product Table'!$A$1:$D$13,4,FALSE)</f>
        <v>9.99</v>
      </c>
      <c r="J7" s="7">
        <f>VLOOKUP(E7,'Product Table'!$A$1:$D$13,3,FALSE)</f>
        <v>5</v>
      </c>
      <c r="K7" s="7">
        <f>I7-J7</f>
        <v>4.99</v>
      </c>
      <c r="L7" s="4"/>
    </row>
    <row r="8" spans="1:12" hidden="1" x14ac:dyDescent="0.25">
      <c r="A8">
        <v>23266</v>
      </c>
      <c r="B8" t="s">
        <v>17</v>
      </c>
      <c r="C8" s="6" t="s">
        <v>4</v>
      </c>
      <c r="D8" t="s">
        <v>18</v>
      </c>
      <c r="E8" t="s">
        <v>19</v>
      </c>
      <c r="F8" s="16" t="s">
        <v>7</v>
      </c>
      <c r="G8">
        <v>170</v>
      </c>
      <c r="H8" s="11">
        <v>42587</v>
      </c>
      <c r="I8" s="7">
        <f>VLOOKUP(E8,'Product Table'!$A$1:$D$13,4,FALSE)</f>
        <v>3.99</v>
      </c>
      <c r="J8" s="7">
        <f>VLOOKUP(E8,'Product Table'!$A$1:$D$13,3,FALSE)</f>
        <v>2</v>
      </c>
      <c r="K8" s="7">
        <f>I8-J8</f>
        <v>1.9900000000000002</v>
      </c>
      <c r="L8" s="4"/>
    </row>
    <row r="9" spans="1:12" hidden="1" x14ac:dyDescent="0.25">
      <c r="A9">
        <v>23267</v>
      </c>
      <c r="B9" t="s">
        <v>20</v>
      </c>
      <c r="C9" s="5" t="s">
        <v>21</v>
      </c>
      <c r="D9" t="s">
        <v>22</v>
      </c>
      <c r="E9" t="s">
        <v>23</v>
      </c>
      <c r="F9" s="16" t="s">
        <v>7</v>
      </c>
      <c r="G9">
        <v>129</v>
      </c>
      <c r="H9" s="11">
        <v>42562</v>
      </c>
      <c r="I9" s="7">
        <f>VLOOKUP(E9,'Product Table'!$A$1:$D$13,4,FALSE)</f>
        <v>3</v>
      </c>
      <c r="J9" s="7">
        <f>VLOOKUP(E9,'Product Table'!$A$1:$D$13,3,FALSE)</f>
        <v>1.5</v>
      </c>
      <c r="K9" s="7">
        <f>I9-J9</f>
        <v>1.5</v>
      </c>
    </row>
    <row r="10" spans="1:12" x14ac:dyDescent="0.25">
      <c r="A10">
        <v>23282</v>
      </c>
      <c r="B10" t="s">
        <v>60</v>
      </c>
      <c r="C10" s="3" t="s">
        <v>4</v>
      </c>
      <c r="D10" t="s">
        <v>61</v>
      </c>
      <c r="E10" t="s">
        <v>26</v>
      </c>
      <c r="F10" s="16" t="s">
        <v>7</v>
      </c>
      <c r="G10">
        <v>100</v>
      </c>
      <c r="H10" s="11">
        <v>42603</v>
      </c>
      <c r="I10" s="7">
        <f>VLOOKUP(E10,'Product Table'!$A$1:$D$13,4,FALSE)</f>
        <v>6</v>
      </c>
      <c r="J10" s="7">
        <f>VLOOKUP(E10,'Product Table'!$A$1:$D$13,3,FALSE)</f>
        <v>3</v>
      </c>
      <c r="K10" s="7">
        <f>I10-J10</f>
        <v>3</v>
      </c>
    </row>
    <row r="11" spans="1:12" hidden="1" x14ac:dyDescent="0.25">
      <c r="A11">
        <v>23270</v>
      </c>
      <c r="B11" t="s">
        <v>31</v>
      </c>
      <c r="C11" s="3" t="s">
        <v>32</v>
      </c>
      <c r="D11" s="9" t="s">
        <v>33</v>
      </c>
      <c r="E11" t="s">
        <v>34</v>
      </c>
      <c r="F11" s="16" t="s">
        <v>7</v>
      </c>
      <c r="G11">
        <v>67</v>
      </c>
      <c r="H11" s="11">
        <v>42528</v>
      </c>
      <c r="I11" s="7">
        <f>VLOOKUP(E11,'Product Table'!$A$1:$D$13,4,FALSE)</f>
        <v>6.99</v>
      </c>
      <c r="J11" s="7">
        <f>VLOOKUP(E11,'Product Table'!$A$1:$D$13,3,FALSE)</f>
        <v>3.5</v>
      </c>
      <c r="K11" s="7">
        <f>I11-J11</f>
        <v>3.49</v>
      </c>
    </row>
    <row r="12" spans="1:12" hidden="1" x14ac:dyDescent="0.25">
      <c r="A12">
        <v>23271</v>
      </c>
      <c r="B12" t="s">
        <v>35</v>
      </c>
      <c r="C12" s="5" t="s">
        <v>4</v>
      </c>
      <c r="D12" t="s">
        <v>36</v>
      </c>
      <c r="E12" t="s">
        <v>34</v>
      </c>
      <c r="F12" s="16" t="s">
        <v>7</v>
      </c>
      <c r="G12">
        <v>125</v>
      </c>
      <c r="H12" s="11">
        <v>42578</v>
      </c>
      <c r="I12" s="7">
        <f>VLOOKUP(E12,'Product Table'!$A$1:$D$13,4,FALSE)</f>
        <v>6.99</v>
      </c>
      <c r="J12" s="7">
        <f>VLOOKUP(E12,'Product Table'!$A$1:$D$13,3,FALSE)</f>
        <v>3.5</v>
      </c>
      <c r="K12" s="7">
        <f>I12-J12</f>
        <v>3.49</v>
      </c>
    </row>
    <row r="13" spans="1:12" x14ac:dyDescent="0.25">
      <c r="A13">
        <v>23307</v>
      </c>
      <c r="B13" t="s">
        <v>107</v>
      </c>
      <c r="C13" s="3" t="s">
        <v>9</v>
      </c>
      <c r="D13" t="s">
        <v>108</v>
      </c>
      <c r="E13" t="s">
        <v>26</v>
      </c>
      <c r="F13" s="16" t="s">
        <v>7</v>
      </c>
      <c r="G13">
        <v>113</v>
      </c>
      <c r="H13" s="11">
        <v>42555</v>
      </c>
      <c r="I13" s="7">
        <f>VLOOKUP(E13,'Product Table'!$A$1:$D$13,4,FALSE)</f>
        <v>6</v>
      </c>
      <c r="J13" s="7">
        <f>VLOOKUP(E13,'Product Table'!$A$1:$D$13,3,FALSE)</f>
        <v>3</v>
      </c>
      <c r="K13" s="7">
        <f>I13-J13</f>
        <v>3</v>
      </c>
    </row>
    <row r="14" spans="1:12" hidden="1" x14ac:dyDescent="0.25">
      <c r="A14">
        <v>23273</v>
      </c>
      <c r="B14" t="s">
        <v>39</v>
      </c>
      <c r="C14" s="3" t="s">
        <v>9</v>
      </c>
      <c r="D14" t="s">
        <v>40</v>
      </c>
      <c r="E14" t="s">
        <v>16</v>
      </c>
      <c r="F14" s="16" t="s">
        <v>7</v>
      </c>
      <c r="G14">
        <v>22</v>
      </c>
      <c r="H14" s="11">
        <v>42595</v>
      </c>
      <c r="I14" s="7">
        <f>VLOOKUP(E14,'Product Table'!$A$1:$D$13,4,FALSE)</f>
        <v>9.99</v>
      </c>
      <c r="J14" s="7">
        <f>VLOOKUP(E14,'Product Table'!$A$1:$D$13,3,FALSE)</f>
        <v>5</v>
      </c>
      <c r="K14" s="7">
        <f>I14-J14</f>
        <v>4.99</v>
      </c>
    </row>
    <row r="15" spans="1:12" hidden="1" x14ac:dyDescent="0.25">
      <c r="A15">
        <v>23274</v>
      </c>
      <c r="B15" t="s">
        <v>41</v>
      </c>
      <c r="C15" s="9" t="s">
        <v>28</v>
      </c>
      <c r="D15" t="s">
        <v>29</v>
      </c>
      <c r="E15" t="s">
        <v>23</v>
      </c>
      <c r="F15" s="17" t="s">
        <v>7</v>
      </c>
      <c r="G15">
        <v>153</v>
      </c>
      <c r="H15" s="11">
        <v>42604</v>
      </c>
      <c r="I15" s="7">
        <f>VLOOKUP(E15,'Product Table'!$A$1:$D$13,4,FALSE)</f>
        <v>3</v>
      </c>
      <c r="J15" s="7">
        <f>VLOOKUP(E15,'Product Table'!$A$1:$D$13,3,FALSE)</f>
        <v>1.5</v>
      </c>
      <c r="K15" s="7">
        <f>I15-J15</f>
        <v>1.5</v>
      </c>
    </row>
    <row r="16" spans="1:12" hidden="1" x14ac:dyDescent="0.25">
      <c r="A16">
        <v>23275</v>
      </c>
      <c r="B16" t="s">
        <v>42</v>
      </c>
      <c r="C16" s="5" t="s">
        <v>43</v>
      </c>
      <c r="D16" t="s">
        <v>44</v>
      </c>
      <c r="E16" t="s">
        <v>13</v>
      </c>
      <c r="F16" s="16" t="s">
        <v>7</v>
      </c>
      <c r="G16">
        <v>141</v>
      </c>
      <c r="H16" s="11">
        <v>42555</v>
      </c>
      <c r="I16" s="7">
        <f>VLOOKUP(E16,'Product Table'!$A$1:$D$13,4,FALSE)</f>
        <v>9</v>
      </c>
      <c r="J16" s="7">
        <f>VLOOKUP(E16,'Product Table'!$A$1:$D$13,3,FALSE)</f>
        <v>6</v>
      </c>
      <c r="K16" s="7">
        <f>I16-J16</f>
        <v>3</v>
      </c>
    </row>
    <row r="17" spans="1:11" hidden="1" x14ac:dyDescent="0.25">
      <c r="A17">
        <v>23276</v>
      </c>
      <c r="B17" t="s">
        <v>45</v>
      </c>
      <c r="C17" s="3" t="s">
        <v>32</v>
      </c>
      <c r="D17" t="s">
        <v>46</v>
      </c>
      <c r="E17" t="s">
        <v>47</v>
      </c>
      <c r="F17" s="16" t="s">
        <v>7</v>
      </c>
      <c r="G17">
        <v>65</v>
      </c>
      <c r="H17" s="11">
        <v>42583</v>
      </c>
      <c r="I17" s="7">
        <f>VLOOKUP(E17,'Product Table'!$A$1:$D$13,4,FALSE)</f>
        <v>6.5</v>
      </c>
      <c r="J17" s="7">
        <f>VLOOKUP(E17,'Product Table'!$A$1:$D$13,3,FALSE)</f>
        <v>3.5</v>
      </c>
      <c r="K17" s="7">
        <f>I17-J17</f>
        <v>3</v>
      </c>
    </row>
    <row r="18" spans="1:11" hidden="1" x14ac:dyDescent="0.25">
      <c r="A18">
        <v>23277</v>
      </c>
      <c r="B18" t="s">
        <v>48</v>
      </c>
      <c r="C18" s="3" t="s">
        <v>21</v>
      </c>
      <c r="D18" t="s">
        <v>49</v>
      </c>
      <c r="E18" t="s">
        <v>6</v>
      </c>
      <c r="F18" s="16" t="s">
        <v>7</v>
      </c>
      <c r="G18">
        <v>157</v>
      </c>
      <c r="H18" s="11">
        <v>42563</v>
      </c>
      <c r="I18" s="7">
        <f>VLOOKUP(E18,'Product Table'!$A$1:$D$13,4,FALSE)</f>
        <v>0.5</v>
      </c>
      <c r="J18" s="7">
        <f>VLOOKUP(E18,'Product Table'!$A$1:$D$13,3,FALSE)</f>
        <v>0.3</v>
      </c>
      <c r="K18" s="7">
        <f>I18-J18</f>
        <v>0.2</v>
      </c>
    </row>
    <row r="19" spans="1:11" hidden="1" x14ac:dyDescent="0.25">
      <c r="A19">
        <v>23278</v>
      </c>
      <c r="B19" t="s">
        <v>50</v>
      </c>
      <c r="C19" s="9" t="s">
        <v>4</v>
      </c>
      <c r="D19" t="s">
        <v>51</v>
      </c>
      <c r="E19" t="s">
        <v>52</v>
      </c>
      <c r="F19" s="16" t="s">
        <v>7</v>
      </c>
      <c r="G19">
        <v>197</v>
      </c>
      <c r="H19" s="11">
        <v>42606</v>
      </c>
      <c r="I19" s="7">
        <f>VLOOKUP(E19,'Product Table'!$A$1:$D$13,4,FALSE)</f>
        <v>14.5</v>
      </c>
      <c r="J19" s="7">
        <f>VLOOKUP(E19,'Product Table'!$A$1:$D$13,3,FALSE)</f>
        <v>8</v>
      </c>
      <c r="K19" s="7">
        <f>I19-J19</f>
        <v>6.5</v>
      </c>
    </row>
    <row r="20" spans="1:11" hidden="1" x14ac:dyDescent="0.25">
      <c r="A20">
        <v>23279</v>
      </c>
      <c r="B20" t="s">
        <v>53</v>
      </c>
      <c r="C20" s="3" t="s">
        <v>28</v>
      </c>
      <c r="D20" t="s">
        <v>54</v>
      </c>
      <c r="E20" t="s">
        <v>23</v>
      </c>
      <c r="F20" s="16" t="s">
        <v>7</v>
      </c>
      <c r="G20">
        <v>10</v>
      </c>
      <c r="H20" s="11">
        <v>42542</v>
      </c>
      <c r="I20" s="7">
        <f>VLOOKUP(E20,'Product Table'!$A$1:$D$13,4,FALSE)</f>
        <v>3</v>
      </c>
      <c r="J20" s="7">
        <f>VLOOKUP(E20,'Product Table'!$A$1:$D$13,3,FALSE)</f>
        <v>1.5</v>
      </c>
      <c r="K20" s="7">
        <f>I20-J20</f>
        <v>1.5</v>
      </c>
    </row>
    <row r="21" spans="1:11" hidden="1" x14ac:dyDescent="0.25">
      <c r="A21">
        <v>23280</v>
      </c>
      <c r="B21" t="s">
        <v>55</v>
      </c>
      <c r="C21" s="3" t="s">
        <v>4</v>
      </c>
      <c r="D21" t="s">
        <v>56</v>
      </c>
      <c r="E21" t="s">
        <v>34</v>
      </c>
      <c r="F21" s="16" t="s">
        <v>7</v>
      </c>
      <c r="G21">
        <v>30</v>
      </c>
      <c r="H21" s="11">
        <v>42524</v>
      </c>
      <c r="I21" s="7">
        <f>VLOOKUP(E21,'Product Table'!$A$1:$D$13,4,FALSE)</f>
        <v>6.99</v>
      </c>
      <c r="J21" s="7">
        <f>VLOOKUP(E21,'Product Table'!$A$1:$D$13,3,FALSE)</f>
        <v>3.5</v>
      </c>
      <c r="K21" s="7">
        <f>I21-J21</f>
        <v>3.49</v>
      </c>
    </row>
    <row r="22" spans="1:11" hidden="1" x14ac:dyDescent="0.25">
      <c r="A22">
        <v>23281</v>
      </c>
      <c r="B22" t="s">
        <v>57</v>
      </c>
      <c r="C22" s="3" t="s">
        <v>43</v>
      </c>
      <c r="D22" t="s">
        <v>58</v>
      </c>
      <c r="E22" t="s">
        <v>59</v>
      </c>
      <c r="F22" s="16" t="s">
        <v>7</v>
      </c>
      <c r="G22">
        <v>134</v>
      </c>
      <c r="H22" s="11">
        <v>42564</v>
      </c>
      <c r="I22" s="7">
        <f>VLOOKUP(E22,'Product Table'!$A$1:$D$13,4,FALSE)</f>
        <v>4.5</v>
      </c>
      <c r="J22" s="7">
        <f>VLOOKUP(E22,'Product Table'!$A$1:$D$13,3,FALSE)</f>
        <v>2.5</v>
      </c>
      <c r="K22" s="7">
        <f>I22-J22</f>
        <v>2</v>
      </c>
    </row>
    <row r="23" spans="1:11" x14ac:dyDescent="0.25">
      <c r="A23">
        <v>23263</v>
      </c>
      <c r="B23" t="s">
        <v>8</v>
      </c>
      <c r="C23" s="3" t="s">
        <v>9</v>
      </c>
      <c r="D23" t="s">
        <v>10</v>
      </c>
      <c r="E23" t="s">
        <v>11</v>
      </c>
      <c r="F23" s="16" t="s">
        <v>7</v>
      </c>
      <c r="G23">
        <v>73</v>
      </c>
      <c r="H23" s="11">
        <v>42557</v>
      </c>
      <c r="I23" s="7">
        <f>VLOOKUP(E23,'Product Table'!$A$1:$D$13,4,FALSE)</f>
        <v>6.5</v>
      </c>
      <c r="J23" s="7">
        <f>VLOOKUP(E23,'Product Table'!$A$1:$D$13,3,FALSE)</f>
        <v>3.5</v>
      </c>
      <c r="K23" s="7">
        <f>I23-J23</f>
        <v>3</v>
      </c>
    </row>
    <row r="24" spans="1:11" hidden="1" x14ac:dyDescent="0.25">
      <c r="A24">
        <v>23283</v>
      </c>
      <c r="B24" t="s">
        <v>62</v>
      </c>
      <c r="C24" s="5" t="s">
        <v>43</v>
      </c>
      <c r="D24" t="s">
        <v>63</v>
      </c>
      <c r="E24" t="s">
        <v>52</v>
      </c>
      <c r="F24" s="16" t="s">
        <v>7</v>
      </c>
      <c r="G24">
        <v>142</v>
      </c>
      <c r="H24" s="11">
        <v>42545</v>
      </c>
      <c r="I24" s="7">
        <f>VLOOKUP(E24,'Product Table'!$A$1:$D$13,4,FALSE)</f>
        <v>14.5</v>
      </c>
      <c r="J24" s="7">
        <f>VLOOKUP(E24,'Product Table'!$A$1:$D$13,3,FALSE)</f>
        <v>8</v>
      </c>
      <c r="K24" s="7">
        <f>I24-J24</f>
        <v>6.5</v>
      </c>
    </row>
    <row r="25" spans="1:11" hidden="1" x14ac:dyDescent="0.25">
      <c r="A25">
        <v>23284</v>
      </c>
      <c r="B25" t="s">
        <v>64</v>
      </c>
      <c r="C25" s="5" t="s">
        <v>43</v>
      </c>
      <c r="D25" t="s">
        <v>65</v>
      </c>
      <c r="E25" t="s">
        <v>66</v>
      </c>
      <c r="F25" s="16" t="s">
        <v>7</v>
      </c>
      <c r="G25">
        <v>135</v>
      </c>
      <c r="H25" s="11">
        <v>42538</v>
      </c>
      <c r="I25" s="7">
        <f>VLOOKUP(E25,'Product Table'!$A$1:$D$13,4,FALSE)</f>
        <v>4.5</v>
      </c>
      <c r="J25" s="7">
        <f>VLOOKUP(E25,'Product Table'!$A$1:$D$13,3,FALSE)</f>
        <v>2.2999999999999998</v>
      </c>
      <c r="K25" s="7">
        <f>I25-J25</f>
        <v>2.2000000000000002</v>
      </c>
    </row>
    <row r="26" spans="1:11" hidden="1" x14ac:dyDescent="0.25">
      <c r="A26">
        <v>23285</v>
      </c>
      <c r="B26" t="s">
        <v>67</v>
      </c>
      <c r="C26" s="9" t="s">
        <v>4</v>
      </c>
      <c r="D26" t="s">
        <v>68</v>
      </c>
      <c r="E26" t="s">
        <v>59</v>
      </c>
      <c r="F26" s="16" t="s">
        <v>7</v>
      </c>
      <c r="G26">
        <v>9</v>
      </c>
      <c r="H26" s="11">
        <v>42575</v>
      </c>
      <c r="I26" s="7">
        <f>VLOOKUP(E26,'Product Table'!$A$1:$D$13,4,FALSE)</f>
        <v>4.5</v>
      </c>
      <c r="J26" s="7">
        <f>VLOOKUP(E26,'Product Table'!$A$1:$D$13,3,FALSE)</f>
        <v>2.5</v>
      </c>
      <c r="K26" s="7">
        <f>I26-J26</f>
        <v>2</v>
      </c>
    </row>
    <row r="27" spans="1:11" hidden="1" x14ac:dyDescent="0.25">
      <c r="A27">
        <v>23286</v>
      </c>
      <c r="B27" t="s">
        <v>69</v>
      </c>
      <c r="C27" s="9" t="s">
        <v>21</v>
      </c>
      <c r="D27" t="s">
        <v>70</v>
      </c>
      <c r="E27" t="s">
        <v>13</v>
      </c>
      <c r="F27" s="18" t="s">
        <v>7</v>
      </c>
      <c r="G27">
        <v>69</v>
      </c>
      <c r="H27" s="11">
        <v>42590</v>
      </c>
      <c r="I27" s="7">
        <f>VLOOKUP(E27,'Product Table'!$A$1:$D$13,4,FALSE)</f>
        <v>9</v>
      </c>
      <c r="J27" s="7">
        <f>VLOOKUP(E27,'Product Table'!$A$1:$D$13,3,FALSE)</f>
        <v>6</v>
      </c>
      <c r="K27" s="7">
        <f>I27-J27</f>
        <v>3</v>
      </c>
    </row>
    <row r="28" spans="1:11" hidden="1" x14ac:dyDescent="0.25">
      <c r="A28">
        <v>23288</v>
      </c>
      <c r="B28" t="s">
        <v>73</v>
      </c>
      <c r="C28" s="3" t="s">
        <v>9</v>
      </c>
      <c r="D28" t="s">
        <v>74</v>
      </c>
      <c r="E28" t="s">
        <v>16</v>
      </c>
      <c r="F28" s="16" t="s">
        <v>7</v>
      </c>
      <c r="G28">
        <v>141</v>
      </c>
      <c r="H28" s="11">
        <v>42536</v>
      </c>
      <c r="I28" s="7">
        <f>VLOOKUP(E28,'Product Table'!$A$1:$D$13,4,FALSE)</f>
        <v>9.99</v>
      </c>
      <c r="J28" s="7">
        <f>VLOOKUP(E28,'Product Table'!$A$1:$D$13,3,FALSE)</f>
        <v>5</v>
      </c>
      <c r="K28" s="7">
        <f>I28-J28</f>
        <v>4.99</v>
      </c>
    </row>
    <row r="29" spans="1:11" hidden="1" x14ac:dyDescent="0.25">
      <c r="A29">
        <v>23289</v>
      </c>
      <c r="B29" t="s">
        <v>75</v>
      </c>
      <c r="C29" s="3" t="s">
        <v>32</v>
      </c>
      <c r="D29" s="9" t="s">
        <v>76</v>
      </c>
      <c r="E29" t="s">
        <v>52</v>
      </c>
      <c r="F29" s="16" t="s">
        <v>7</v>
      </c>
      <c r="G29">
        <v>166</v>
      </c>
      <c r="H29" s="11">
        <v>42584</v>
      </c>
      <c r="I29" s="7">
        <f>VLOOKUP(E29,'Product Table'!$A$1:$D$13,4,FALSE)</f>
        <v>14.5</v>
      </c>
      <c r="J29" s="7">
        <f>VLOOKUP(E29,'Product Table'!$A$1:$D$13,3,FALSE)</f>
        <v>8</v>
      </c>
      <c r="K29" s="7">
        <f>I29-J29</f>
        <v>6.5</v>
      </c>
    </row>
    <row r="30" spans="1:11" hidden="1" x14ac:dyDescent="0.25">
      <c r="A30">
        <v>23290</v>
      </c>
      <c r="B30" t="s">
        <v>77</v>
      </c>
      <c r="C30" s="5" t="s">
        <v>21</v>
      </c>
      <c r="D30" t="s">
        <v>78</v>
      </c>
      <c r="E30" t="s">
        <v>13</v>
      </c>
      <c r="F30" s="18" t="s">
        <v>7</v>
      </c>
      <c r="G30">
        <v>170</v>
      </c>
      <c r="H30" s="11">
        <v>42593</v>
      </c>
      <c r="I30" s="7">
        <f>VLOOKUP(E30,'Product Table'!$A$1:$D$13,4,FALSE)</f>
        <v>9</v>
      </c>
      <c r="J30" s="7">
        <f>VLOOKUP(E30,'Product Table'!$A$1:$D$13,3,FALSE)</f>
        <v>6</v>
      </c>
      <c r="K30" s="7">
        <f>I30-J30</f>
        <v>3</v>
      </c>
    </row>
    <row r="31" spans="1:11" hidden="1" x14ac:dyDescent="0.25">
      <c r="A31">
        <v>23291</v>
      </c>
      <c r="B31" t="s">
        <v>79</v>
      </c>
      <c r="C31" s="3" t="s">
        <v>28</v>
      </c>
      <c r="D31" s="9" t="s">
        <v>80</v>
      </c>
      <c r="E31" t="s">
        <v>13</v>
      </c>
      <c r="F31" s="18" t="s">
        <v>7</v>
      </c>
      <c r="G31">
        <v>199</v>
      </c>
      <c r="H31" s="11">
        <v>42600</v>
      </c>
      <c r="I31" s="7">
        <f>VLOOKUP(E31,'Product Table'!$A$1:$D$13,4,FALSE)</f>
        <v>9</v>
      </c>
      <c r="J31" s="7">
        <f>VLOOKUP(E31,'Product Table'!$A$1:$D$13,3,FALSE)</f>
        <v>6</v>
      </c>
      <c r="K31" s="7">
        <f>I31-J31</f>
        <v>3</v>
      </c>
    </row>
    <row r="32" spans="1:11" hidden="1" x14ac:dyDescent="0.25">
      <c r="A32">
        <v>23292</v>
      </c>
      <c r="B32" t="s">
        <v>81</v>
      </c>
      <c r="C32" s="3" t="s">
        <v>43</v>
      </c>
      <c r="D32" t="s">
        <v>82</v>
      </c>
      <c r="E32" t="s">
        <v>52</v>
      </c>
      <c r="F32" s="16" t="s">
        <v>7</v>
      </c>
      <c r="G32">
        <v>73</v>
      </c>
      <c r="H32" s="11">
        <v>42554</v>
      </c>
      <c r="I32" s="7">
        <f>VLOOKUP(E32,'Product Table'!$A$1:$D$13,4,FALSE)</f>
        <v>14.5</v>
      </c>
      <c r="J32" s="7">
        <f>VLOOKUP(E32,'Product Table'!$A$1:$D$13,3,FALSE)</f>
        <v>8</v>
      </c>
      <c r="K32" s="7">
        <f>I32-J32</f>
        <v>6.5</v>
      </c>
    </row>
    <row r="33" spans="1:11" hidden="1" x14ac:dyDescent="0.25">
      <c r="A33">
        <v>23293</v>
      </c>
      <c r="B33" t="s">
        <v>83</v>
      </c>
      <c r="C33" s="6" t="s">
        <v>4</v>
      </c>
      <c r="D33" t="s">
        <v>84</v>
      </c>
      <c r="E33" t="s">
        <v>6</v>
      </c>
      <c r="F33" s="16" t="s">
        <v>7</v>
      </c>
      <c r="G33">
        <v>117</v>
      </c>
      <c r="H33" s="11">
        <v>42551</v>
      </c>
      <c r="I33" s="7">
        <f>VLOOKUP(E33,'Product Table'!$A$1:$D$13,4,FALSE)</f>
        <v>0.5</v>
      </c>
      <c r="J33" s="7">
        <f>VLOOKUP(E33,'Product Table'!$A$1:$D$13,3,FALSE)</f>
        <v>0.3</v>
      </c>
      <c r="K33" s="7">
        <f>I33-J33</f>
        <v>0.2</v>
      </c>
    </row>
    <row r="34" spans="1:11" hidden="1" x14ac:dyDescent="0.25">
      <c r="A34">
        <v>23294</v>
      </c>
      <c r="B34" t="s">
        <v>85</v>
      </c>
      <c r="C34" s="3" t="s">
        <v>4</v>
      </c>
      <c r="D34" t="s">
        <v>86</v>
      </c>
      <c r="E34" t="s">
        <v>13</v>
      </c>
      <c r="F34" s="16" t="s">
        <v>7</v>
      </c>
      <c r="G34">
        <v>160</v>
      </c>
      <c r="H34" s="11">
        <v>42543</v>
      </c>
      <c r="I34" s="7">
        <f>VLOOKUP(E34,'Product Table'!$A$1:$D$13,4,FALSE)</f>
        <v>9</v>
      </c>
      <c r="J34" s="7">
        <f>VLOOKUP(E34,'Product Table'!$A$1:$D$13,3,FALSE)</f>
        <v>6</v>
      </c>
      <c r="K34" s="7">
        <f>I34-J34</f>
        <v>3</v>
      </c>
    </row>
    <row r="35" spans="1:11" hidden="1" x14ac:dyDescent="0.25">
      <c r="A35">
        <v>23295</v>
      </c>
      <c r="B35" t="s">
        <v>87</v>
      </c>
      <c r="C35" s="5" t="s">
        <v>43</v>
      </c>
      <c r="D35" t="s">
        <v>88</v>
      </c>
      <c r="E35" t="s">
        <v>6</v>
      </c>
      <c r="F35" s="16" t="s">
        <v>7</v>
      </c>
      <c r="G35">
        <v>45</v>
      </c>
      <c r="H35" s="11">
        <v>42530</v>
      </c>
      <c r="I35" s="7">
        <f>VLOOKUP(E35,'Product Table'!$A$1:$D$13,4,FALSE)</f>
        <v>0.5</v>
      </c>
      <c r="J35" s="7">
        <f>VLOOKUP(E35,'Product Table'!$A$1:$D$13,3,FALSE)</f>
        <v>0.3</v>
      </c>
      <c r="K35" s="7">
        <f>I35-J35</f>
        <v>0.2</v>
      </c>
    </row>
    <row r="36" spans="1:11" hidden="1" x14ac:dyDescent="0.25">
      <c r="A36">
        <v>23297</v>
      </c>
      <c r="B36" t="s">
        <v>91</v>
      </c>
      <c r="C36" s="10" t="s">
        <v>28</v>
      </c>
      <c r="D36" t="s">
        <v>92</v>
      </c>
      <c r="E36" t="s">
        <v>13</v>
      </c>
      <c r="F36" s="16" t="s">
        <v>7</v>
      </c>
      <c r="G36">
        <v>135</v>
      </c>
      <c r="H36" s="11">
        <v>42594</v>
      </c>
      <c r="I36" s="7">
        <f>VLOOKUP(E36,'Product Table'!$A$1:$D$13,4,FALSE)</f>
        <v>9</v>
      </c>
      <c r="J36" s="7">
        <f>VLOOKUP(E36,'Product Table'!$A$1:$D$13,3,FALSE)</f>
        <v>6</v>
      </c>
      <c r="K36" s="7">
        <f>I36-J36</f>
        <v>3</v>
      </c>
    </row>
    <row r="37" spans="1:11" hidden="1" x14ac:dyDescent="0.25">
      <c r="A37">
        <v>23298</v>
      </c>
      <c r="B37" t="s">
        <v>93</v>
      </c>
      <c r="C37" s="5" t="s">
        <v>9</v>
      </c>
      <c r="D37" t="s">
        <v>94</v>
      </c>
      <c r="E37" t="s">
        <v>66</v>
      </c>
      <c r="F37" s="16" t="s">
        <v>7</v>
      </c>
      <c r="G37">
        <v>12</v>
      </c>
      <c r="H37" s="11">
        <v>42579</v>
      </c>
      <c r="I37" s="7">
        <f>VLOOKUP(E37,'Product Table'!$A$1:$D$13,4,FALSE)</f>
        <v>4.5</v>
      </c>
      <c r="J37" s="7">
        <f>VLOOKUP(E37,'Product Table'!$A$1:$D$13,3,FALSE)</f>
        <v>2.2999999999999998</v>
      </c>
      <c r="K37" s="7">
        <f>I37-J37</f>
        <v>2.2000000000000002</v>
      </c>
    </row>
    <row r="38" spans="1:11" hidden="1" x14ac:dyDescent="0.25">
      <c r="A38">
        <v>23299</v>
      </c>
      <c r="B38" t="s">
        <v>95</v>
      </c>
      <c r="C38" s="3" t="s">
        <v>4</v>
      </c>
      <c r="D38" t="s">
        <v>96</v>
      </c>
      <c r="E38" t="s">
        <v>19</v>
      </c>
      <c r="F38" s="16" t="s">
        <v>7</v>
      </c>
      <c r="G38">
        <v>104</v>
      </c>
      <c r="H38" s="11">
        <v>42548</v>
      </c>
      <c r="I38" s="7">
        <f>VLOOKUP(E38,'Product Table'!$A$1:$D$13,4,FALSE)</f>
        <v>3.99</v>
      </c>
      <c r="J38" s="7">
        <f>VLOOKUP(E38,'Product Table'!$A$1:$D$13,3,FALSE)</f>
        <v>2</v>
      </c>
      <c r="K38" s="7">
        <f>I38-J38</f>
        <v>1.9900000000000002</v>
      </c>
    </row>
    <row r="39" spans="1:11" hidden="1" x14ac:dyDescent="0.25">
      <c r="A39">
        <v>23300</v>
      </c>
      <c r="B39" t="s">
        <v>97</v>
      </c>
      <c r="C39" s="3" t="s">
        <v>21</v>
      </c>
      <c r="D39" t="s">
        <v>136</v>
      </c>
      <c r="E39" t="s">
        <v>16</v>
      </c>
      <c r="F39" s="18" t="s">
        <v>7</v>
      </c>
      <c r="G39">
        <v>167</v>
      </c>
      <c r="H39" s="11">
        <v>42558</v>
      </c>
      <c r="I39" s="7">
        <f>VLOOKUP(E39,'Product Table'!$A$1:$D$13,4,FALSE)</f>
        <v>9.99</v>
      </c>
      <c r="J39" s="7">
        <f>VLOOKUP(E39,'Product Table'!$A$1:$D$13,3,FALSE)</f>
        <v>5</v>
      </c>
      <c r="K39" s="7">
        <f>I39-J39</f>
        <v>4.99</v>
      </c>
    </row>
    <row r="40" spans="1:11" hidden="1" x14ac:dyDescent="0.25">
      <c r="A40">
        <v>23301</v>
      </c>
      <c r="B40" t="s">
        <v>98</v>
      </c>
      <c r="C40" s="3" t="s">
        <v>4</v>
      </c>
      <c r="D40" t="s">
        <v>137</v>
      </c>
      <c r="E40" t="s">
        <v>34</v>
      </c>
      <c r="F40" s="16" t="s">
        <v>7</v>
      </c>
      <c r="G40">
        <v>108</v>
      </c>
      <c r="H40" s="11">
        <v>42570</v>
      </c>
      <c r="I40" s="7">
        <f>VLOOKUP(E40,'Product Table'!$A$1:$D$13,4,FALSE)</f>
        <v>6.99</v>
      </c>
      <c r="J40" s="7">
        <f>VLOOKUP(E40,'Product Table'!$A$1:$D$13,3,FALSE)</f>
        <v>3.5</v>
      </c>
      <c r="K40" s="7">
        <f>I40-J40</f>
        <v>3.49</v>
      </c>
    </row>
    <row r="41" spans="1:11" hidden="1" x14ac:dyDescent="0.25">
      <c r="A41">
        <v>23302</v>
      </c>
      <c r="B41" t="s">
        <v>99</v>
      </c>
      <c r="C41" s="3" t="s">
        <v>9</v>
      </c>
      <c r="D41" t="s">
        <v>10</v>
      </c>
      <c r="E41" t="s">
        <v>47</v>
      </c>
      <c r="F41" s="16" t="s">
        <v>7</v>
      </c>
      <c r="G41">
        <v>105</v>
      </c>
      <c r="H41" s="11">
        <v>42578</v>
      </c>
      <c r="I41" s="7">
        <f>VLOOKUP(E41,'Product Table'!$A$1:$D$13,4,FALSE)</f>
        <v>6.5</v>
      </c>
      <c r="J41" s="7">
        <f>VLOOKUP(E41,'Product Table'!$A$1:$D$13,3,FALSE)</f>
        <v>3.5</v>
      </c>
      <c r="K41" s="7">
        <f>I41-J41</f>
        <v>3</v>
      </c>
    </row>
    <row r="42" spans="1:11" hidden="1" x14ac:dyDescent="0.25">
      <c r="A42">
        <v>23303</v>
      </c>
      <c r="B42" t="s">
        <v>100</v>
      </c>
      <c r="C42" s="3" t="s">
        <v>9</v>
      </c>
      <c r="D42" t="s">
        <v>101</v>
      </c>
      <c r="E42" t="s">
        <v>52</v>
      </c>
      <c r="F42" s="16" t="s">
        <v>7</v>
      </c>
      <c r="G42">
        <v>176</v>
      </c>
      <c r="H42" s="11">
        <v>42599</v>
      </c>
      <c r="I42" s="7">
        <f>VLOOKUP(E42,'Product Table'!$A$1:$D$13,4,FALSE)</f>
        <v>14.5</v>
      </c>
      <c r="J42" s="7">
        <f>VLOOKUP(E42,'Product Table'!$A$1:$D$13,3,FALSE)</f>
        <v>8</v>
      </c>
      <c r="K42" s="7">
        <f>I42-J42</f>
        <v>6.5</v>
      </c>
    </row>
    <row r="43" spans="1:11" hidden="1" x14ac:dyDescent="0.25">
      <c r="A43">
        <v>23304</v>
      </c>
      <c r="B43" t="s">
        <v>102</v>
      </c>
      <c r="C43" s="5" t="s">
        <v>43</v>
      </c>
      <c r="D43" t="s">
        <v>88</v>
      </c>
      <c r="E43" t="s">
        <v>19</v>
      </c>
      <c r="F43" s="16" t="s">
        <v>7</v>
      </c>
      <c r="G43">
        <v>131</v>
      </c>
      <c r="H43" s="11">
        <v>42522</v>
      </c>
      <c r="I43" s="7">
        <f>VLOOKUP(E43,'Product Table'!$A$1:$D$13,4,FALSE)</f>
        <v>3.99</v>
      </c>
      <c r="J43" s="7">
        <f>VLOOKUP(E43,'Product Table'!$A$1:$D$13,3,FALSE)</f>
        <v>2</v>
      </c>
      <c r="K43" s="7">
        <f>I43-J43</f>
        <v>1.9900000000000002</v>
      </c>
    </row>
    <row r="44" spans="1:11" hidden="1" x14ac:dyDescent="0.25">
      <c r="A44">
        <v>23305</v>
      </c>
      <c r="B44" t="s">
        <v>103</v>
      </c>
      <c r="C44" s="10" t="s">
        <v>4</v>
      </c>
      <c r="D44" t="s">
        <v>104</v>
      </c>
      <c r="E44" t="s">
        <v>13</v>
      </c>
      <c r="F44" s="16" t="s">
        <v>7</v>
      </c>
      <c r="G44">
        <v>188</v>
      </c>
      <c r="H44" s="11">
        <v>42608</v>
      </c>
      <c r="I44" s="7">
        <f>VLOOKUP(E44,'Product Table'!$A$1:$D$13,4,FALSE)</f>
        <v>9</v>
      </c>
      <c r="J44" s="7">
        <f>VLOOKUP(E44,'Product Table'!$A$1:$D$13,3,FALSE)</f>
        <v>6</v>
      </c>
      <c r="K44" s="7">
        <f>I44-J44</f>
        <v>3</v>
      </c>
    </row>
    <row r="45" spans="1:11" x14ac:dyDescent="0.25">
      <c r="A45">
        <v>23272</v>
      </c>
      <c r="B45" t="s">
        <v>37</v>
      </c>
      <c r="C45" s="5" t="s">
        <v>9</v>
      </c>
      <c r="D45" t="s">
        <v>38</v>
      </c>
      <c r="E45" t="s">
        <v>11</v>
      </c>
      <c r="F45" s="16" t="s">
        <v>7</v>
      </c>
      <c r="G45">
        <v>71</v>
      </c>
      <c r="H45" s="11">
        <v>42582</v>
      </c>
      <c r="I45" s="7">
        <f>VLOOKUP(E45,'Product Table'!$A$1:$D$13,4,FALSE)</f>
        <v>6.5</v>
      </c>
      <c r="J45" s="7">
        <f>VLOOKUP(E45,'Product Table'!$A$1:$D$13,3,FALSE)</f>
        <v>3.5</v>
      </c>
      <c r="K45" s="7">
        <f>I45-J45</f>
        <v>3</v>
      </c>
    </row>
    <row r="46" spans="1:11" hidden="1" x14ac:dyDescent="0.25">
      <c r="A46">
        <v>23308</v>
      </c>
      <c r="B46" t="s">
        <v>109</v>
      </c>
      <c r="C46" s="5" t="s">
        <v>43</v>
      </c>
      <c r="D46" t="s">
        <v>110</v>
      </c>
      <c r="E46" t="s">
        <v>23</v>
      </c>
      <c r="F46" s="16" t="s">
        <v>7</v>
      </c>
      <c r="G46">
        <v>112</v>
      </c>
      <c r="H46" s="11">
        <v>42560</v>
      </c>
      <c r="I46" s="7">
        <f>VLOOKUP(E46,'Product Table'!$A$1:$D$13,4,FALSE)</f>
        <v>3</v>
      </c>
      <c r="J46" s="7">
        <f>VLOOKUP(E46,'Product Table'!$A$1:$D$13,3,FALSE)</f>
        <v>1.5</v>
      </c>
      <c r="K46" s="7">
        <f>I46-J46</f>
        <v>1.5</v>
      </c>
    </row>
    <row r="47" spans="1:11" hidden="1" x14ac:dyDescent="0.25">
      <c r="A47">
        <v>23309</v>
      </c>
      <c r="B47" t="s">
        <v>111</v>
      </c>
      <c r="C47" s="5" t="s">
        <v>4</v>
      </c>
      <c r="D47" t="s">
        <v>112</v>
      </c>
      <c r="E47" t="s">
        <v>19</v>
      </c>
      <c r="F47" s="16" t="s">
        <v>7</v>
      </c>
      <c r="G47">
        <v>201</v>
      </c>
      <c r="H47" s="11">
        <v>42544</v>
      </c>
      <c r="I47" s="7">
        <f>VLOOKUP(E47,'Product Table'!$A$1:$D$13,4,FALSE)</f>
        <v>3.99</v>
      </c>
      <c r="J47" s="7">
        <f>VLOOKUP(E47,'Product Table'!$A$1:$D$13,3,FALSE)</f>
        <v>2</v>
      </c>
      <c r="K47" s="7">
        <f>I47-J47</f>
        <v>1.9900000000000002</v>
      </c>
    </row>
    <row r="48" spans="1:11" hidden="1" x14ac:dyDescent="0.25">
      <c r="A48">
        <v>23269</v>
      </c>
      <c r="B48" t="s">
        <v>27</v>
      </c>
      <c r="C48" s="9" t="s">
        <v>28</v>
      </c>
      <c r="D48" t="s">
        <v>29</v>
      </c>
      <c r="E48" t="s">
        <v>23</v>
      </c>
      <c r="F48" s="16" t="s">
        <v>30</v>
      </c>
      <c r="G48">
        <v>116</v>
      </c>
      <c r="H48" s="11">
        <v>42524</v>
      </c>
      <c r="I48" s="7">
        <f>VLOOKUP(E48,'Product Table'!$A$1:$D$13,4,FALSE)</f>
        <v>3</v>
      </c>
      <c r="J48" s="7">
        <f>VLOOKUP(E48,'Product Table'!$A$1:$D$13,3,FALSE)</f>
        <v>1.5</v>
      </c>
      <c r="K48" s="7">
        <f>I48-J48</f>
        <v>1.5</v>
      </c>
    </row>
    <row r="49" spans="1:11" hidden="1" x14ac:dyDescent="0.25">
      <c r="A49">
        <v>23287</v>
      </c>
      <c r="B49" t="s">
        <v>71</v>
      </c>
      <c r="C49" s="3" t="s">
        <v>32</v>
      </c>
      <c r="D49" t="s">
        <v>72</v>
      </c>
      <c r="E49" t="s">
        <v>66</v>
      </c>
      <c r="F49" s="16" t="s">
        <v>30</v>
      </c>
      <c r="G49">
        <v>189</v>
      </c>
      <c r="H49" s="11">
        <v>42538</v>
      </c>
      <c r="I49" s="7">
        <f>VLOOKUP(E49,'Product Table'!$A$1:$D$13,4,FALSE)</f>
        <v>4.5</v>
      </c>
      <c r="J49" s="7">
        <f>VLOOKUP(E49,'Product Table'!$A$1:$D$13,3,FALSE)</f>
        <v>2.2999999999999998</v>
      </c>
      <c r="K49" s="7">
        <f>I49-J49</f>
        <v>2.2000000000000002</v>
      </c>
    </row>
    <row r="50" spans="1:11" hidden="1" x14ac:dyDescent="0.25">
      <c r="A50">
        <v>23296</v>
      </c>
      <c r="B50" t="s">
        <v>89</v>
      </c>
      <c r="C50" s="3" t="s">
        <v>28</v>
      </c>
      <c r="D50" t="s">
        <v>90</v>
      </c>
      <c r="E50" t="s">
        <v>52</v>
      </c>
      <c r="F50" s="16" t="s">
        <v>30</v>
      </c>
      <c r="G50">
        <v>37</v>
      </c>
      <c r="H50" s="11">
        <v>42529</v>
      </c>
      <c r="I50" s="7">
        <f>VLOOKUP(E50,'Product Table'!$A$1:$D$13,4,FALSE)</f>
        <v>14.5</v>
      </c>
      <c r="J50" s="7">
        <f>VLOOKUP(E50,'Product Table'!$A$1:$D$13,3,FALSE)</f>
        <v>8</v>
      </c>
      <c r="K50" s="7">
        <f>I50-J50</f>
        <v>6.5</v>
      </c>
    </row>
    <row r="51" spans="1:11" x14ac:dyDescent="0.25">
      <c r="A51">
        <v>23306</v>
      </c>
      <c r="B51" t="s">
        <v>105</v>
      </c>
      <c r="C51" s="5" t="s">
        <v>32</v>
      </c>
      <c r="D51" t="s">
        <v>106</v>
      </c>
      <c r="E51" t="s">
        <v>11</v>
      </c>
      <c r="F51" s="16" t="s">
        <v>30</v>
      </c>
      <c r="G51">
        <v>93</v>
      </c>
      <c r="H51" s="11">
        <v>42529</v>
      </c>
      <c r="I51" s="7">
        <f>VLOOKUP(E51,'Product Table'!$A$1:$D$13,4,FALSE)</f>
        <v>6.5</v>
      </c>
      <c r="J51" s="7">
        <f>VLOOKUP(E51,'Product Table'!$A$1:$D$13,3,FALSE)</f>
        <v>3.5</v>
      </c>
      <c r="K51" s="7">
        <f>I51-J51</f>
        <v>3</v>
      </c>
    </row>
    <row r="52" spans="1:11" hidden="1" x14ac:dyDescent="0.25">
      <c r="A52">
        <v>23310</v>
      </c>
      <c r="B52" t="s">
        <v>113</v>
      </c>
      <c r="C52" s="3" t="s">
        <v>114</v>
      </c>
      <c r="D52" t="s">
        <v>115</v>
      </c>
      <c r="E52" t="s">
        <v>16</v>
      </c>
      <c r="F52" s="16" t="s">
        <v>30</v>
      </c>
      <c r="G52">
        <v>41</v>
      </c>
      <c r="H52" s="11">
        <v>42538</v>
      </c>
      <c r="I52" s="7">
        <f>VLOOKUP(E52,'Product Table'!$A$1:$D$13,4,FALSE)</f>
        <v>9.99</v>
      </c>
      <c r="J52" s="7">
        <f>VLOOKUP(E52,'Product Table'!$A$1:$D$13,3,FALSE)</f>
        <v>5</v>
      </c>
      <c r="K52" s="7">
        <f>I52-J52</f>
        <v>4.99</v>
      </c>
    </row>
    <row r="53" spans="1:11" x14ac:dyDescent="0.25">
      <c r="A53" t="s">
        <v>144</v>
      </c>
      <c r="C53" s="19"/>
      <c r="H53" s="20"/>
      <c r="I53" s="21">
        <f>SUBTOTAL(101,Table15[Product Price])</f>
        <v>6.25</v>
      </c>
      <c r="J53" s="21">
        <f>SUBTOTAL(101,Table15[Product Cost])</f>
        <v>3.25</v>
      </c>
      <c r="K53" s="21">
        <f>SUBTOTAL(101,Table15[Profit])</f>
        <v>3</v>
      </c>
    </row>
  </sheetData>
  <mergeCells count="1">
    <mergeCell ref="A2:G2"/>
  </mergeCells>
  <pageMargins left="0.7" right="0.7" top="0.75" bottom="0.75" header="0.3" footer="0.3"/>
  <pageSetup scale="64" fitToHeight="0" orientation="landscape" r:id="rId1"/>
  <headerFooter>
    <oddFooter>&amp;C&amp;A</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0A908-C3D0-490A-8F3E-8730705E2987}">
  <sheetPr>
    <pageSetUpPr fitToPage="1"/>
  </sheetPr>
  <dimension ref="A2:L93"/>
  <sheetViews>
    <sheetView zoomScaleNormal="100" workbookViewId="0"/>
  </sheetViews>
  <sheetFormatPr defaultRowHeight="15" outlineLevelRow="2" x14ac:dyDescent="0.25"/>
  <cols>
    <col min="2" max="2" width="19.85546875" bestFit="1" customWidth="1"/>
    <col min="3" max="3" width="30.5703125" bestFit="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row>
    <row r="3" spans="1:12" x14ac:dyDescent="0.25">
      <c r="A3" s="22" t="s">
        <v>133</v>
      </c>
      <c r="B3" s="23" t="s">
        <v>132</v>
      </c>
      <c r="C3" s="23" t="s">
        <v>0</v>
      </c>
      <c r="D3" s="23" t="s">
        <v>131</v>
      </c>
      <c r="E3" s="23" t="s">
        <v>134</v>
      </c>
      <c r="F3" s="23" t="s">
        <v>128</v>
      </c>
      <c r="G3" s="23" t="s">
        <v>129</v>
      </c>
      <c r="H3" s="24" t="s">
        <v>130</v>
      </c>
      <c r="I3" s="25" t="s">
        <v>1</v>
      </c>
      <c r="J3" s="25" t="s">
        <v>2</v>
      </c>
      <c r="K3" s="26" t="s">
        <v>143</v>
      </c>
      <c r="L3" s="1"/>
    </row>
    <row r="4" spans="1:12" hidden="1" outlineLevel="2" x14ac:dyDescent="0.25">
      <c r="A4" s="27">
        <v>23304</v>
      </c>
      <c r="B4" s="28" t="s">
        <v>102</v>
      </c>
      <c r="C4" s="29" t="s">
        <v>43</v>
      </c>
      <c r="D4" s="28" t="s">
        <v>88</v>
      </c>
      <c r="E4" s="28" t="s">
        <v>19</v>
      </c>
      <c r="F4" s="30" t="s">
        <v>7</v>
      </c>
      <c r="G4" s="28">
        <v>131</v>
      </c>
      <c r="H4" s="31">
        <v>42522</v>
      </c>
      <c r="I4" s="32">
        <f>VLOOKUP(E4,'Product Table'!$A$1:$D$13,4,FALSE)</f>
        <v>3.99</v>
      </c>
      <c r="J4" s="32">
        <f>VLOOKUP(E4,'Product Table'!$A$1:$D$13,3,FALSE)</f>
        <v>2</v>
      </c>
      <c r="K4" s="33">
        <f>I4-J4</f>
        <v>1.9900000000000002</v>
      </c>
      <c r="L4" s="4"/>
    </row>
    <row r="5" spans="1:12" outlineLevel="1" collapsed="1" x14ac:dyDescent="0.25">
      <c r="A5" s="27"/>
      <c r="B5" s="28"/>
      <c r="C5" s="29"/>
      <c r="D5" s="28"/>
      <c r="E5" s="28"/>
      <c r="F5" s="30"/>
      <c r="G5" s="28"/>
      <c r="H5" s="52" t="s">
        <v>145</v>
      </c>
      <c r="I5" s="32"/>
      <c r="J5" s="32"/>
      <c r="K5" s="33">
        <f>SUBTOTAL(9,K4:K4)</f>
        <v>1.9900000000000002</v>
      </c>
      <c r="L5" s="4"/>
    </row>
    <row r="6" spans="1:12" hidden="1" outlineLevel="2" x14ac:dyDescent="0.25">
      <c r="A6" s="34">
        <v>23280</v>
      </c>
      <c r="B6" s="35" t="s">
        <v>55</v>
      </c>
      <c r="C6" s="36" t="s">
        <v>4</v>
      </c>
      <c r="D6" s="35" t="s">
        <v>56</v>
      </c>
      <c r="E6" s="35" t="s">
        <v>34</v>
      </c>
      <c r="F6" s="37" t="s">
        <v>7</v>
      </c>
      <c r="G6" s="35">
        <v>30</v>
      </c>
      <c r="H6" s="38">
        <v>42524</v>
      </c>
      <c r="I6" s="39">
        <f>VLOOKUP(E6,'Product Table'!$A$1:$D$13,4,FALSE)</f>
        <v>6.99</v>
      </c>
      <c r="J6" s="39">
        <f>VLOOKUP(E6,'Product Table'!$A$1:$D$13,3,FALSE)</f>
        <v>3.5</v>
      </c>
      <c r="K6" s="40">
        <f>I6-J6</f>
        <v>3.49</v>
      </c>
      <c r="L6" s="4"/>
    </row>
    <row r="7" spans="1:12" hidden="1" outlineLevel="2" x14ac:dyDescent="0.25">
      <c r="A7" s="27">
        <v>23269</v>
      </c>
      <c r="B7" s="28" t="s">
        <v>27</v>
      </c>
      <c r="C7" s="41" t="s">
        <v>28</v>
      </c>
      <c r="D7" s="28" t="s">
        <v>29</v>
      </c>
      <c r="E7" s="28" t="s">
        <v>23</v>
      </c>
      <c r="F7" s="30" t="s">
        <v>30</v>
      </c>
      <c r="G7" s="28">
        <v>116</v>
      </c>
      <c r="H7" s="31">
        <v>42524</v>
      </c>
      <c r="I7" s="32">
        <f>VLOOKUP(E7,'Product Table'!$A$1:$D$13,4,FALSE)</f>
        <v>3</v>
      </c>
      <c r="J7" s="32">
        <f>VLOOKUP(E7,'Product Table'!$A$1:$D$13,3,FALSE)</f>
        <v>1.5</v>
      </c>
      <c r="K7" s="33">
        <f>I7-J7</f>
        <v>1.5</v>
      </c>
      <c r="L7" s="4"/>
    </row>
    <row r="8" spans="1:12" outlineLevel="1" collapsed="1" x14ac:dyDescent="0.25">
      <c r="A8" s="27"/>
      <c r="B8" s="28"/>
      <c r="C8" s="41"/>
      <c r="D8" s="28"/>
      <c r="E8" s="28"/>
      <c r="F8" s="30"/>
      <c r="G8" s="28"/>
      <c r="H8" s="53" t="s">
        <v>146</v>
      </c>
      <c r="I8" s="32"/>
      <c r="J8" s="32"/>
      <c r="K8" s="33">
        <f>SUBTOTAL(9,K6:K7)</f>
        <v>4.99</v>
      </c>
      <c r="L8" s="4"/>
    </row>
    <row r="9" spans="1:12" hidden="1" outlineLevel="2" x14ac:dyDescent="0.25">
      <c r="A9" s="34">
        <v>23270</v>
      </c>
      <c r="B9" s="35" t="s">
        <v>31</v>
      </c>
      <c r="C9" s="36" t="s">
        <v>32</v>
      </c>
      <c r="D9" s="42" t="s">
        <v>33</v>
      </c>
      <c r="E9" s="35" t="s">
        <v>34</v>
      </c>
      <c r="F9" s="37" t="s">
        <v>7</v>
      </c>
      <c r="G9" s="35">
        <v>67</v>
      </c>
      <c r="H9" s="38">
        <v>42528</v>
      </c>
      <c r="I9" s="39">
        <f>VLOOKUP(E9,'Product Table'!$A$1:$D$13,4,FALSE)</f>
        <v>6.99</v>
      </c>
      <c r="J9" s="39">
        <f>VLOOKUP(E9,'Product Table'!$A$1:$D$13,3,FALSE)</f>
        <v>3.5</v>
      </c>
      <c r="K9" s="40">
        <f>I9-J9</f>
        <v>3.49</v>
      </c>
      <c r="L9" s="4"/>
    </row>
    <row r="10" spans="1:12" outlineLevel="1" collapsed="1" x14ac:dyDescent="0.25">
      <c r="A10" s="34"/>
      <c r="B10" s="35"/>
      <c r="C10" s="36"/>
      <c r="D10" s="42"/>
      <c r="E10" s="35"/>
      <c r="F10" s="37"/>
      <c r="G10" s="35"/>
      <c r="H10" s="54" t="s">
        <v>147</v>
      </c>
      <c r="I10" s="39"/>
      <c r="J10" s="39"/>
      <c r="K10" s="40">
        <f>SUBTOTAL(9,K9:K9)</f>
        <v>3.49</v>
      </c>
      <c r="L10" s="4"/>
    </row>
    <row r="11" spans="1:12" hidden="1" outlineLevel="2" x14ac:dyDescent="0.25">
      <c r="A11" s="27">
        <v>23296</v>
      </c>
      <c r="B11" s="28" t="s">
        <v>89</v>
      </c>
      <c r="C11" s="29" t="s">
        <v>28</v>
      </c>
      <c r="D11" s="28" t="s">
        <v>90</v>
      </c>
      <c r="E11" s="28" t="s">
        <v>52</v>
      </c>
      <c r="F11" s="30" t="s">
        <v>30</v>
      </c>
      <c r="G11" s="28">
        <v>37</v>
      </c>
      <c r="H11" s="31">
        <v>42529</v>
      </c>
      <c r="I11" s="32">
        <f>VLOOKUP(E11,'Product Table'!$A$1:$D$13,4,FALSE)</f>
        <v>14.5</v>
      </c>
      <c r="J11" s="32">
        <f>VLOOKUP(E11,'Product Table'!$A$1:$D$13,3,FALSE)</f>
        <v>8</v>
      </c>
      <c r="K11" s="33">
        <f>I11-J11</f>
        <v>6.5</v>
      </c>
      <c r="L11" s="4"/>
    </row>
    <row r="12" spans="1:12" hidden="1" outlineLevel="2" x14ac:dyDescent="0.25">
      <c r="A12" s="34">
        <v>23306</v>
      </c>
      <c r="B12" s="35" t="s">
        <v>105</v>
      </c>
      <c r="C12" s="36" t="s">
        <v>32</v>
      </c>
      <c r="D12" s="35" t="s">
        <v>106</v>
      </c>
      <c r="E12" s="35" t="s">
        <v>11</v>
      </c>
      <c r="F12" s="37" t="s">
        <v>30</v>
      </c>
      <c r="G12" s="35">
        <v>93</v>
      </c>
      <c r="H12" s="38">
        <v>42529</v>
      </c>
      <c r="I12" s="39">
        <f>VLOOKUP(E12,'Product Table'!$A$1:$D$13,4,FALSE)</f>
        <v>6.5</v>
      </c>
      <c r="J12" s="39">
        <f>VLOOKUP(E12,'Product Table'!$A$1:$D$13,3,FALSE)</f>
        <v>3.5</v>
      </c>
      <c r="K12" s="40">
        <f>I12-J12</f>
        <v>3</v>
      </c>
    </row>
    <row r="13" spans="1:12" outlineLevel="1" collapsed="1" x14ac:dyDescent="0.25">
      <c r="A13" s="34"/>
      <c r="B13" s="35"/>
      <c r="C13" s="36"/>
      <c r="D13" s="35"/>
      <c r="E13" s="35"/>
      <c r="F13" s="37"/>
      <c r="G13" s="35"/>
      <c r="H13" s="54" t="s">
        <v>148</v>
      </c>
      <c r="I13" s="39"/>
      <c r="J13" s="39"/>
      <c r="K13" s="40">
        <f>SUBTOTAL(9,K11:K12)</f>
        <v>9.5</v>
      </c>
    </row>
    <row r="14" spans="1:12" hidden="1" outlineLevel="2" x14ac:dyDescent="0.25">
      <c r="A14" s="27">
        <v>23295</v>
      </c>
      <c r="B14" s="28" t="s">
        <v>87</v>
      </c>
      <c r="C14" s="29" t="s">
        <v>43</v>
      </c>
      <c r="D14" s="28" t="s">
        <v>88</v>
      </c>
      <c r="E14" s="28" t="s">
        <v>6</v>
      </c>
      <c r="F14" s="30" t="s">
        <v>7</v>
      </c>
      <c r="G14" s="28">
        <v>45</v>
      </c>
      <c r="H14" s="31">
        <v>42530</v>
      </c>
      <c r="I14" s="32">
        <f>VLOOKUP(E14,'Product Table'!$A$1:$D$13,4,FALSE)</f>
        <v>0.5</v>
      </c>
      <c r="J14" s="32">
        <f>VLOOKUP(E14,'Product Table'!$A$1:$D$13,3,FALSE)</f>
        <v>0.3</v>
      </c>
      <c r="K14" s="33">
        <f>I14-J14</f>
        <v>0.2</v>
      </c>
    </row>
    <row r="15" spans="1:12" outlineLevel="1" collapsed="1" x14ac:dyDescent="0.25">
      <c r="A15" s="27"/>
      <c r="B15" s="28"/>
      <c r="C15" s="29"/>
      <c r="D15" s="28"/>
      <c r="E15" s="28"/>
      <c r="F15" s="30"/>
      <c r="G15" s="28"/>
      <c r="H15" s="53" t="s">
        <v>149</v>
      </c>
      <c r="I15" s="32"/>
      <c r="J15" s="32"/>
      <c r="K15" s="33">
        <f>SUBTOTAL(9,K14:K14)</f>
        <v>0.2</v>
      </c>
    </row>
    <row r="16" spans="1:12" hidden="1" outlineLevel="2" x14ac:dyDescent="0.25">
      <c r="A16" s="34">
        <v>23288</v>
      </c>
      <c r="B16" s="35" t="s">
        <v>73</v>
      </c>
      <c r="C16" s="36" t="s">
        <v>9</v>
      </c>
      <c r="D16" s="35" t="s">
        <v>74</v>
      </c>
      <c r="E16" s="35" t="s">
        <v>16</v>
      </c>
      <c r="F16" s="37" t="s">
        <v>7</v>
      </c>
      <c r="G16" s="35">
        <v>141</v>
      </c>
      <c r="H16" s="38">
        <v>42536</v>
      </c>
      <c r="I16" s="39">
        <f>VLOOKUP(E16,'Product Table'!$A$1:$D$13,4,FALSE)</f>
        <v>9.99</v>
      </c>
      <c r="J16" s="39">
        <f>VLOOKUP(E16,'Product Table'!$A$1:$D$13,3,FALSE)</f>
        <v>5</v>
      </c>
      <c r="K16" s="40">
        <f>I16-J16</f>
        <v>4.99</v>
      </c>
    </row>
    <row r="17" spans="1:11" outlineLevel="1" collapsed="1" x14ac:dyDescent="0.25">
      <c r="A17" s="34"/>
      <c r="B17" s="35"/>
      <c r="C17" s="36"/>
      <c r="D17" s="35"/>
      <c r="E17" s="35"/>
      <c r="F17" s="37"/>
      <c r="G17" s="35"/>
      <c r="H17" s="54" t="s">
        <v>150</v>
      </c>
      <c r="I17" s="39"/>
      <c r="J17" s="39"/>
      <c r="K17" s="40">
        <f>SUBTOTAL(9,K16:K16)</f>
        <v>4.99</v>
      </c>
    </row>
    <row r="18" spans="1:11" hidden="1" outlineLevel="2" x14ac:dyDescent="0.25">
      <c r="A18" s="27">
        <v>23284</v>
      </c>
      <c r="B18" s="28" t="s">
        <v>64</v>
      </c>
      <c r="C18" s="29" t="s">
        <v>43</v>
      </c>
      <c r="D18" s="28" t="s">
        <v>65</v>
      </c>
      <c r="E18" s="28" t="s">
        <v>66</v>
      </c>
      <c r="F18" s="30" t="s">
        <v>7</v>
      </c>
      <c r="G18" s="28">
        <v>135</v>
      </c>
      <c r="H18" s="31">
        <v>42538</v>
      </c>
      <c r="I18" s="32">
        <f>VLOOKUP(E18,'Product Table'!$A$1:$D$13,4,FALSE)</f>
        <v>4.5</v>
      </c>
      <c r="J18" s="32">
        <f>VLOOKUP(E18,'Product Table'!$A$1:$D$13,3,FALSE)</f>
        <v>2.2999999999999998</v>
      </c>
      <c r="K18" s="33">
        <f>I18-J18</f>
        <v>2.2000000000000002</v>
      </c>
    </row>
    <row r="19" spans="1:11" hidden="1" outlineLevel="2" x14ac:dyDescent="0.25">
      <c r="A19" s="34">
        <v>23287</v>
      </c>
      <c r="B19" s="35" t="s">
        <v>71</v>
      </c>
      <c r="C19" s="36" t="s">
        <v>32</v>
      </c>
      <c r="D19" s="35" t="s">
        <v>72</v>
      </c>
      <c r="E19" s="35" t="s">
        <v>66</v>
      </c>
      <c r="F19" s="37" t="s">
        <v>30</v>
      </c>
      <c r="G19" s="35">
        <v>189</v>
      </c>
      <c r="H19" s="38">
        <v>42538</v>
      </c>
      <c r="I19" s="39">
        <f>VLOOKUP(E19,'Product Table'!$A$1:$D$13,4,FALSE)</f>
        <v>4.5</v>
      </c>
      <c r="J19" s="39">
        <f>VLOOKUP(E19,'Product Table'!$A$1:$D$13,3,FALSE)</f>
        <v>2.2999999999999998</v>
      </c>
      <c r="K19" s="40">
        <f>I19-J19</f>
        <v>2.2000000000000002</v>
      </c>
    </row>
    <row r="20" spans="1:11" hidden="1" outlineLevel="2" x14ac:dyDescent="0.25">
      <c r="A20" s="27">
        <v>23310</v>
      </c>
      <c r="B20" s="28" t="s">
        <v>113</v>
      </c>
      <c r="C20" s="29" t="s">
        <v>114</v>
      </c>
      <c r="D20" s="28" t="s">
        <v>115</v>
      </c>
      <c r="E20" s="28" t="s">
        <v>16</v>
      </c>
      <c r="F20" s="30" t="s">
        <v>30</v>
      </c>
      <c r="G20" s="28">
        <v>41</v>
      </c>
      <c r="H20" s="31">
        <v>42538</v>
      </c>
      <c r="I20" s="32">
        <f>VLOOKUP(E20,'Product Table'!$A$1:$D$13,4,FALSE)</f>
        <v>9.99</v>
      </c>
      <c r="J20" s="32">
        <f>VLOOKUP(E20,'Product Table'!$A$1:$D$13,3,FALSE)</f>
        <v>5</v>
      </c>
      <c r="K20" s="33">
        <f>I20-J20</f>
        <v>4.99</v>
      </c>
    </row>
    <row r="21" spans="1:11" outlineLevel="1" collapsed="1" x14ac:dyDescent="0.25">
      <c r="A21" s="27"/>
      <c r="B21" s="28"/>
      <c r="C21" s="29"/>
      <c r="D21" s="28"/>
      <c r="E21" s="28"/>
      <c r="F21" s="30"/>
      <c r="G21" s="28"/>
      <c r="H21" s="53" t="s">
        <v>151</v>
      </c>
      <c r="I21" s="32"/>
      <c r="J21" s="32"/>
      <c r="K21" s="33">
        <f>SUBTOTAL(9,K18:K20)</f>
        <v>9.39</v>
      </c>
    </row>
    <row r="22" spans="1:11" hidden="1" outlineLevel="2" x14ac:dyDescent="0.25">
      <c r="A22" s="34">
        <v>23279</v>
      </c>
      <c r="B22" s="35" t="s">
        <v>53</v>
      </c>
      <c r="C22" s="36" t="s">
        <v>28</v>
      </c>
      <c r="D22" s="35" t="s">
        <v>54</v>
      </c>
      <c r="E22" s="35" t="s">
        <v>23</v>
      </c>
      <c r="F22" s="37" t="s">
        <v>7</v>
      </c>
      <c r="G22" s="35">
        <v>10</v>
      </c>
      <c r="H22" s="38">
        <v>42542</v>
      </c>
      <c r="I22" s="39">
        <f>VLOOKUP(E22,'Product Table'!$A$1:$D$13,4,FALSE)</f>
        <v>3</v>
      </c>
      <c r="J22" s="39">
        <f>VLOOKUP(E22,'Product Table'!$A$1:$D$13,3,FALSE)</f>
        <v>1.5</v>
      </c>
      <c r="K22" s="40">
        <f>I22-J22</f>
        <v>1.5</v>
      </c>
    </row>
    <row r="23" spans="1:11" outlineLevel="1" collapsed="1" x14ac:dyDescent="0.25">
      <c r="A23" s="34"/>
      <c r="B23" s="35"/>
      <c r="C23" s="36"/>
      <c r="D23" s="35"/>
      <c r="E23" s="35"/>
      <c r="F23" s="37"/>
      <c r="G23" s="35"/>
      <c r="H23" s="54" t="s">
        <v>152</v>
      </c>
      <c r="I23" s="39"/>
      <c r="J23" s="39"/>
      <c r="K23" s="40">
        <f>SUBTOTAL(9,K22:K22)</f>
        <v>1.5</v>
      </c>
    </row>
    <row r="24" spans="1:11" hidden="1" outlineLevel="2" x14ac:dyDescent="0.25">
      <c r="A24" s="27">
        <v>23294</v>
      </c>
      <c r="B24" s="28" t="s">
        <v>85</v>
      </c>
      <c r="C24" s="29" t="s">
        <v>4</v>
      </c>
      <c r="D24" s="28" t="s">
        <v>86</v>
      </c>
      <c r="E24" s="28" t="s">
        <v>13</v>
      </c>
      <c r="F24" s="30" t="s">
        <v>7</v>
      </c>
      <c r="G24" s="28">
        <v>160</v>
      </c>
      <c r="H24" s="31">
        <v>42543</v>
      </c>
      <c r="I24" s="32">
        <f>VLOOKUP(E24,'Product Table'!$A$1:$D$13,4,FALSE)</f>
        <v>9</v>
      </c>
      <c r="J24" s="32">
        <f>VLOOKUP(E24,'Product Table'!$A$1:$D$13,3,FALSE)</f>
        <v>6</v>
      </c>
      <c r="K24" s="33">
        <f>I24-J24</f>
        <v>3</v>
      </c>
    </row>
    <row r="25" spans="1:11" outlineLevel="1" collapsed="1" x14ac:dyDescent="0.25">
      <c r="A25" s="27"/>
      <c r="B25" s="28"/>
      <c r="C25" s="29"/>
      <c r="D25" s="28"/>
      <c r="E25" s="28"/>
      <c r="F25" s="30"/>
      <c r="G25" s="28"/>
      <c r="H25" s="53" t="s">
        <v>153</v>
      </c>
      <c r="I25" s="32"/>
      <c r="J25" s="32"/>
      <c r="K25" s="33">
        <f>SUBTOTAL(9,K24:K24)</f>
        <v>3</v>
      </c>
    </row>
    <row r="26" spans="1:11" hidden="1" outlineLevel="2" x14ac:dyDescent="0.25">
      <c r="A26" s="34">
        <v>23309</v>
      </c>
      <c r="B26" s="35" t="s">
        <v>111</v>
      </c>
      <c r="C26" s="36" t="s">
        <v>4</v>
      </c>
      <c r="D26" s="35" t="s">
        <v>112</v>
      </c>
      <c r="E26" s="35" t="s">
        <v>19</v>
      </c>
      <c r="F26" s="37" t="s">
        <v>7</v>
      </c>
      <c r="G26" s="35">
        <v>201</v>
      </c>
      <c r="H26" s="38">
        <v>42544</v>
      </c>
      <c r="I26" s="39">
        <f>VLOOKUP(E26,'Product Table'!$A$1:$D$13,4,FALSE)</f>
        <v>3.99</v>
      </c>
      <c r="J26" s="39">
        <f>VLOOKUP(E26,'Product Table'!$A$1:$D$13,3,FALSE)</f>
        <v>2</v>
      </c>
      <c r="K26" s="40">
        <f>I26-J26</f>
        <v>1.9900000000000002</v>
      </c>
    </row>
    <row r="27" spans="1:11" outlineLevel="1" collapsed="1" x14ac:dyDescent="0.25">
      <c r="A27" s="34"/>
      <c r="B27" s="35"/>
      <c r="C27" s="36"/>
      <c r="D27" s="35"/>
      <c r="E27" s="35"/>
      <c r="F27" s="37"/>
      <c r="G27" s="35"/>
      <c r="H27" s="54" t="s">
        <v>154</v>
      </c>
      <c r="I27" s="39"/>
      <c r="J27" s="39"/>
      <c r="K27" s="40">
        <f>SUBTOTAL(9,K26:K26)</f>
        <v>1.9900000000000002</v>
      </c>
    </row>
    <row r="28" spans="1:11" hidden="1" outlineLevel="2" x14ac:dyDescent="0.25">
      <c r="A28" s="27">
        <v>23283</v>
      </c>
      <c r="B28" s="28" t="s">
        <v>62</v>
      </c>
      <c r="C28" s="29" t="s">
        <v>43</v>
      </c>
      <c r="D28" s="28" t="s">
        <v>63</v>
      </c>
      <c r="E28" s="28" t="s">
        <v>52</v>
      </c>
      <c r="F28" s="30" t="s">
        <v>7</v>
      </c>
      <c r="G28" s="28">
        <v>142</v>
      </c>
      <c r="H28" s="31">
        <v>42545</v>
      </c>
      <c r="I28" s="32">
        <f>VLOOKUP(E28,'Product Table'!$A$1:$D$13,4,FALSE)</f>
        <v>14.5</v>
      </c>
      <c r="J28" s="32">
        <f>VLOOKUP(E28,'Product Table'!$A$1:$D$13,3,FALSE)</f>
        <v>8</v>
      </c>
      <c r="K28" s="33">
        <f>I28-J28</f>
        <v>6.5</v>
      </c>
    </row>
    <row r="29" spans="1:11" outlineLevel="1" collapsed="1" x14ac:dyDescent="0.25">
      <c r="A29" s="27"/>
      <c r="B29" s="28"/>
      <c r="C29" s="29"/>
      <c r="D29" s="28"/>
      <c r="E29" s="28"/>
      <c r="F29" s="30"/>
      <c r="G29" s="28"/>
      <c r="H29" s="53" t="s">
        <v>155</v>
      </c>
      <c r="I29" s="32"/>
      <c r="J29" s="32"/>
      <c r="K29" s="33">
        <f>SUBTOTAL(9,K28:K28)</f>
        <v>6.5</v>
      </c>
    </row>
    <row r="30" spans="1:11" hidden="1" outlineLevel="2" x14ac:dyDescent="0.25">
      <c r="A30" s="34">
        <v>23299</v>
      </c>
      <c r="B30" s="35" t="s">
        <v>95</v>
      </c>
      <c r="C30" s="36" t="s">
        <v>4</v>
      </c>
      <c r="D30" s="35" t="s">
        <v>96</v>
      </c>
      <c r="E30" s="35" t="s">
        <v>19</v>
      </c>
      <c r="F30" s="37" t="s">
        <v>7</v>
      </c>
      <c r="G30" s="35">
        <v>104</v>
      </c>
      <c r="H30" s="38">
        <v>42548</v>
      </c>
      <c r="I30" s="39">
        <f>VLOOKUP(E30,'Product Table'!$A$1:$D$13,4,FALSE)</f>
        <v>3.99</v>
      </c>
      <c r="J30" s="39">
        <f>VLOOKUP(E30,'Product Table'!$A$1:$D$13,3,FALSE)</f>
        <v>2</v>
      </c>
      <c r="K30" s="40">
        <f>I30-J30</f>
        <v>1.9900000000000002</v>
      </c>
    </row>
    <row r="31" spans="1:11" outlineLevel="1" collapsed="1" x14ac:dyDescent="0.25">
      <c r="A31" s="34"/>
      <c r="B31" s="35"/>
      <c r="C31" s="36"/>
      <c r="D31" s="35"/>
      <c r="E31" s="35"/>
      <c r="F31" s="37"/>
      <c r="G31" s="35"/>
      <c r="H31" s="54" t="s">
        <v>156</v>
      </c>
      <c r="I31" s="39"/>
      <c r="J31" s="39"/>
      <c r="K31" s="40">
        <f>SUBTOTAL(9,K30:K30)</f>
        <v>1.9900000000000002</v>
      </c>
    </row>
    <row r="32" spans="1:11" hidden="1" outlineLevel="2" x14ac:dyDescent="0.25">
      <c r="A32" s="27">
        <v>23293</v>
      </c>
      <c r="B32" s="28" t="s">
        <v>83</v>
      </c>
      <c r="C32" s="43" t="s">
        <v>4</v>
      </c>
      <c r="D32" s="28" t="s">
        <v>84</v>
      </c>
      <c r="E32" s="28" t="s">
        <v>6</v>
      </c>
      <c r="F32" s="30" t="s">
        <v>7</v>
      </c>
      <c r="G32" s="28">
        <v>117</v>
      </c>
      <c r="H32" s="31">
        <v>42551</v>
      </c>
      <c r="I32" s="32">
        <f>VLOOKUP(E32,'Product Table'!$A$1:$D$13,4,FALSE)</f>
        <v>0.5</v>
      </c>
      <c r="J32" s="32">
        <f>VLOOKUP(E32,'Product Table'!$A$1:$D$13,3,FALSE)</f>
        <v>0.3</v>
      </c>
      <c r="K32" s="33">
        <f>I32-J32</f>
        <v>0.2</v>
      </c>
    </row>
    <row r="33" spans="1:11" outlineLevel="1" collapsed="1" x14ac:dyDescent="0.25">
      <c r="A33" s="27"/>
      <c r="B33" s="28"/>
      <c r="C33" s="43"/>
      <c r="D33" s="28"/>
      <c r="E33" s="28"/>
      <c r="F33" s="30"/>
      <c r="G33" s="28"/>
      <c r="H33" s="53" t="s">
        <v>157</v>
      </c>
      <c r="I33" s="32"/>
      <c r="J33" s="32"/>
      <c r="K33" s="33">
        <f>SUBTOTAL(9,K32:K32)</f>
        <v>0.2</v>
      </c>
    </row>
    <row r="34" spans="1:11" hidden="1" outlineLevel="2" x14ac:dyDescent="0.25">
      <c r="A34" s="34">
        <v>23292</v>
      </c>
      <c r="B34" s="35" t="s">
        <v>81</v>
      </c>
      <c r="C34" s="36" t="s">
        <v>43</v>
      </c>
      <c r="D34" s="35" t="s">
        <v>82</v>
      </c>
      <c r="E34" s="35" t="s">
        <v>52</v>
      </c>
      <c r="F34" s="37" t="s">
        <v>7</v>
      </c>
      <c r="G34" s="35">
        <v>73</v>
      </c>
      <c r="H34" s="38">
        <v>42554</v>
      </c>
      <c r="I34" s="39">
        <f>VLOOKUP(E34,'Product Table'!$A$1:$D$13,4,FALSE)</f>
        <v>14.5</v>
      </c>
      <c r="J34" s="39">
        <f>VLOOKUP(E34,'Product Table'!$A$1:$D$13,3,FALSE)</f>
        <v>8</v>
      </c>
      <c r="K34" s="40">
        <f>I34-J34</f>
        <v>6.5</v>
      </c>
    </row>
    <row r="35" spans="1:11" outlineLevel="1" collapsed="1" x14ac:dyDescent="0.25">
      <c r="A35" s="34"/>
      <c r="B35" s="35"/>
      <c r="C35" s="36"/>
      <c r="D35" s="35"/>
      <c r="E35" s="35"/>
      <c r="F35" s="37"/>
      <c r="G35" s="35"/>
      <c r="H35" s="54" t="s">
        <v>158</v>
      </c>
      <c r="I35" s="39"/>
      <c r="J35" s="39"/>
      <c r="K35" s="40">
        <f>SUBTOTAL(9,K34:K34)</f>
        <v>6.5</v>
      </c>
    </row>
    <row r="36" spans="1:11" hidden="1" outlineLevel="2" x14ac:dyDescent="0.25">
      <c r="A36" s="27">
        <v>23275</v>
      </c>
      <c r="B36" s="28" t="s">
        <v>42</v>
      </c>
      <c r="C36" s="29" t="s">
        <v>43</v>
      </c>
      <c r="D36" s="28" t="s">
        <v>44</v>
      </c>
      <c r="E36" s="28" t="s">
        <v>13</v>
      </c>
      <c r="F36" s="30" t="s">
        <v>7</v>
      </c>
      <c r="G36" s="28">
        <v>141</v>
      </c>
      <c r="H36" s="31">
        <v>42555</v>
      </c>
      <c r="I36" s="32">
        <f>VLOOKUP(E36,'Product Table'!$A$1:$D$13,4,FALSE)</f>
        <v>9</v>
      </c>
      <c r="J36" s="32">
        <f>VLOOKUP(E36,'Product Table'!$A$1:$D$13,3,FALSE)</f>
        <v>6</v>
      </c>
      <c r="K36" s="33">
        <f>I36-J36</f>
        <v>3</v>
      </c>
    </row>
    <row r="37" spans="1:11" hidden="1" outlineLevel="2" x14ac:dyDescent="0.25">
      <c r="A37" s="34">
        <v>23307</v>
      </c>
      <c r="B37" s="35" t="s">
        <v>107</v>
      </c>
      <c r="C37" s="36" t="s">
        <v>9</v>
      </c>
      <c r="D37" s="35" t="s">
        <v>108</v>
      </c>
      <c r="E37" s="35" t="s">
        <v>26</v>
      </c>
      <c r="F37" s="37" t="s">
        <v>7</v>
      </c>
      <c r="G37" s="35">
        <v>113</v>
      </c>
      <c r="H37" s="38">
        <v>42555</v>
      </c>
      <c r="I37" s="39">
        <f>VLOOKUP(E37,'Product Table'!$A$1:$D$13,4,FALSE)</f>
        <v>6</v>
      </c>
      <c r="J37" s="39">
        <f>VLOOKUP(E37,'Product Table'!$A$1:$D$13,3,FALSE)</f>
        <v>3</v>
      </c>
      <c r="K37" s="40">
        <f>I37-J37</f>
        <v>3</v>
      </c>
    </row>
    <row r="38" spans="1:11" outlineLevel="1" collapsed="1" x14ac:dyDescent="0.25">
      <c r="A38" s="34"/>
      <c r="B38" s="35"/>
      <c r="C38" s="36"/>
      <c r="D38" s="35"/>
      <c r="E38" s="35"/>
      <c r="F38" s="37"/>
      <c r="G38" s="35"/>
      <c r="H38" s="54" t="s">
        <v>159</v>
      </c>
      <c r="I38" s="39"/>
      <c r="J38" s="39"/>
      <c r="K38" s="40">
        <f>SUBTOTAL(9,K36:K37)</f>
        <v>6</v>
      </c>
    </row>
    <row r="39" spans="1:11" hidden="1" outlineLevel="2" x14ac:dyDescent="0.25">
      <c r="A39" s="27">
        <v>23263</v>
      </c>
      <c r="B39" s="28" t="s">
        <v>8</v>
      </c>
      <c r="C39" s="29" t="s">
        <v>9</v>
      </c>
      <c r="D39" s="28" t="s">
        <v>10</v>
      </c>
      <c r="E39" s="28" t="s">
        <v>11</v>
      </c>
      <c r="F39" s="30" t="s">
        <v>7</v>
      </c>
      <c r="G39" s="28">
        <v>73</v>
      </c>
      <c r="H39" s="31">
        <v>42557</v>
      </c>
      <c r="I39" s="32">
        <f>VLOOKUP(E39,'Product Table'!$A$1:$D$13,4,FALSE)</f>
        <v>6.5</v>
      </c>
      <c r="J39" s="32">
        <f>VLOOKUP(E39,'Product Table'!$A$1:$D$13,3,FALSE)</f>
        <v>3.5</v>
      </c>
      <c r="K39" s="33">
        <f>I39-J39</f>
        <v>3</v>
      </c>
    </row>
    <row r="40" spans="1:11" outlineLevel="1" collapsed="1" x14ac:dyDescent="0.25">
      <c r="A40" s="27"/>
      <c r="B40" s="28"/>
      <c r="C40" s="29"/>
      <c r="D40" s="28"/>
      <c r="E40" s="28"/>
      <c r="F40" s="30"/>
      <c r="G40" s="28"/>
      <c r="H40" s="53" t="s">
        <v>160</v>
      </c>
      <c r="I40" s="32"/>
      <c r="J40" s="32"/>
      <c r="K40" s="33">
        <f>SUBTOTAL(9,K39:K39)</f>
        <v>3</v>
      </c>
    </row>
    <row r="41" spans="1:11" hidden="1" outlineLevel="2" x14ac:dyDescent="0.25">
      <c r="A41" s="34">
        <v>23300</v>
      </c>
      <c r="B41" s="35" t="s">
        <v>97</v>
      </c>
      <c r="C41" s="36" t="s">
        <v>21</v>
      </c>
      <c r="D41" s="35" t="s">
        <v>136</v>
      </c>
      <c r="E41" s="35" t="s">
        <v>16</v>
      </c>
      <c r="F41" s="44" t="s">
        <v>7</v>
      </c>
      <c r="G41" s="35">
        <v>167</v>
      </c>
      <c r="H41" s="38">
        <v>42558</v>
      </c>
      <c r="I41" s="39">
        <f>VLOOKUP(E41,'Product Table'!$A$1:$D$13,4,FALSE)</f>
        <v>9.99</v>
      </c>
      <c r="J41" s="39">
        <f>VLOOKUP(E41,'Product Table'!$A$1:$D$13,3,FALSE)</f>
        <v>5</v>
      </c>
      <c r="K41" s="40">
        <f>I41-J41</f>
        <v>4.99</v>
      </c>
    </row>
    <row r="42" spans="1:11" outlineLevel="1" collapsed="1" x14ac:dyDescent="0.25">
      <c r="A42" s="34"/>
      <c r="B42" s="35"/>
      <c r="C42" s="36"/>
      <c r="D42" s="35"/>
      <c r="E42" s="35"/>
      <c r="F42" s="44"/>
      <c r="G42" s="35"/>
      <c r="H42" s="54" t="s">
        <v>161</v>
      </c>
      <c r="I42" s="39"/>
      <c r="J42" s="39"/>
      <c r="K42" s="40">
        <f>SUBTOTAL(9,K41:K41)</f>
        <v>4.99</v>
      </c>
    </row>
    <row r="43" spans="1:11" hidden="1" outlineLevel="2" x14ac:dyDescent="0.25">
      <c r="A43" s="27">
        <v>23308</v>
      </c>
      <c r="B43" s="28" t="s">
        <v>109</v>
      </c>
      <c r="C43" s="29" t="s">
        <v>43</v>
      </c>
      <c r="D43" s="28" t="s">
        <v>110</v>
      </c>
      <c r="E43" s="28" t="s">
        <v>23</v>
      </c>
      <c r="F43" s="30" t="s">
        <v>7</v>
      </c>
      <c r="G43" s="28">
        <v>112</v>
      </c>
      <c r="H43" s="31">
        <v>42560</v>
      </c>
      <c r="I43" s="32">
        <f>VLOOKUP(E43,'Product Table'!$A$1:$D$13,4,FALSE)</f>
        <v>3</v>
      </c>
      <c r="J43" s="32">
        <f>VLOOKUP(E43,'Product Table'!$A$1:$D$13,3,FALSE)</f>
        <v>1.5</v>
      </c>
      <c r="K43" s="33">
        <f>I43-J43</f>
        <v>1.5</v>
      </c>
    </row>
    <row r="44" spans="1:11" outlineLevel="1" collapsed="1" x14ac:dyDescent="0.25">
      <c r="A44" s="27"/>
      <c r="B44" s="28"/>
      <c r="C44" s="29"/>
      <c r="D44" s="28"/>
      <c r="E44" s="28"/>
      <c r="F44" s="30"/>
      <c r="G44" s="28"/>
      <c r="H44" s="53" t="s">
        <v>162</v>
      </c>
      <c r="I44" s="32"/>
      <c r="J44" s="32"/>
      <c r="K44" s="33">
        <f>SUBTOTAL(9,K43:K43)</f>
        <v>1.5</v>
      </c>
    </row>
    <row r="45" spans="1:11" hidden="1" outlineLevel="2" x14ac:dyDescent="0.25">
      <c r="A45" s="34">
        <v>23267</v>
      </c>
      <c r="B45" s="35" t="s">
        <v>20</v>
      </c>
      <c r="C45" s="36" t="s">
        <v>21</v>
      </c>
      <c r="D45" s="35" t="s">
        <v>22</v>
      </c>
      <c r="E45" s="35" t="s">
        <v>23</v>
      </c>
      <c r="F45" s="37" t="s">
        <v>7</v>
      </c>
      <c r="G45" s="35">
        <v>129</v>
      </c>
      <c r="H45" s="38">
        <v>42562</v>
      </c>
      <c r="I45" s="39">
        <f>VLOOKUP(E45,'Product Table'!$A$1:$D$13,4,FALSE)</f>
        <v>3</v>
      </c>
      <c r="J45" s="39">
        <f>VLOOKUP(E45,'Product Table'!$A$1:$D$13,3,FALSE)</f>
        <v>1.5</v>
      </c>
      <c r="K45" s="40">
        <f>I45-J45</f>
        <v>1.5</v>
      </c>
    </row>
    <row r="46" spans="1:11" outlineLevel="1" collapsed="1" x14ac:dyDescent="0.25">
      <c r="A46" s="34"/>
      <c r="B46" s="35"/>
      <c r="C46" s="36"/>
      <c r="D46" s="35"/>
      <c r="E46" s="35"/>
      <c r="F46" s="37"/>
      <c r="G46" s="35"/>
      <c r="H46" s="54" t="s">
        <v>163</v>
      </c>
      <c r="I46" s="39"/>
      <c r="J46" s="39"/>
      <c r="K46" s="40">
        <f>SUBTOTAL(9,K45:K45)</f>
        <v>1.5</v>
      </c>
    </row>
    <row r="47" spans="1:11" hidden="1" outlineLevel="2" x14ac:dyDescent="0.25">
      <c r="A47" s="27">
        <v>23268</v>
      </c>
      <c r="B47" s="28" t="s">
        <v>24</v>
      </c>
      <c r="C47" s="29" t="s">
        <v>9</v>
      </c>
      <c r="D47" s="28" t="s">
        <v>25</v>
      </c>
      <c r="E47" s="28" t="s">
        <v>26</v>
      </c>
      <c r="F47" s="30" t="s">
        <v>7</v>
      </c>
      <c r="G47" s="28">
        <v>82</v>
      </c>
      <c r="H47" s="31">
        <v>42563</v>
      </c>
      <c r="I47" s="32">
        <f>VLOOKUP(E47,'Product Table'!$A$1:$D$13,4,FALSE)</f>
        <v>6</v>
      </c>
      <c r="J47" s="32">
        <f>VLOOKUP(E47,'Product Table'!$A$1:$D$13,3,FALSE)</f>
        <v>3</v>
      </c>
      <c r="K47" s="33">
        <f>I47-J47</f>
        <v>3</v>
      </c>
    </row>
    <row r="48" spans="1:11" hidden="1" outlineLevel="2" x14ac:dyDescent="0.25">
      <c r="A48" s="34">
        <v>23277</v>
      </c>
      <c r="B48" s="35" t="s">
        <v>48</v>
      </c>
      <c r="C48" s="36" t="s">
        <v>21</v>
      </c>
      <c r="D48" s="35" t="s">
        <v>49</v>
      </c>
      <c r="E48" s="35" t="s">
        <v>6</v>
      </c>
      <c r="F48" s="37" t="s">
        <v>7</v>
      </c>
      <c r="G48" s="35">
        <v>157</v>
      </c>
      <c r="H48" s="38">
        <v>42563</v>
      </c>
      <c r="I48" s="39">
        <f>VLOOKUP(E48,'Product Table'!$A$1:$D$13,4,FALSE)</f>
        <v>0.5</v>
      </c>
      <c r="J48" s="39">
        <f>VLOOKUP(E48,'Product Table'!$A$1:$D$13,3,FALSE)</f>
        <v>0.3</v>
      </c>
      <c r="K48" s="40">
        <f>I48-J48</f>
        <v>0.2</v>
      </c>
    </row>
    <row r="49" spans="1:11" outlineLevel="1" collapsed="1" x14ac:dyDescent="0.25">
      <c r="A49" s="34"/>
      <c r="B49" s="35"/>
      <c r="C49" s="36"/>
      <c r="D49" s="35"/>
      <c r="E49" s="35"/>
      <c r="F49" s="37"/>
      <c r="G49" s="35"/>
      <c r="H49" s="54" t="s">
        <v>164</v>
      </c>
      <c r="I49" s="39"/>
      <c r="J49" s="39"/>
      <c r="K49" s="40">
        <f>SUBTOTAL(9,K47:K48)</f>
        <v>3.2</v>
      </c>
    </row>
    <row r="50" spans="1:11" hidden="1" outlineLevel="2" x14ac:dyDescent="0.25">
      <c r="A50" s="27">
        <v>23281</v>
      </c>
      <c r="B50" s="28" t="s">
        <v>57</v>
      </c>
      <c r="C50" s="29" t="s">
        <v>43</v>
      </c>
      <c r="D50" s="28" t="s">
        <v>58</v>
      </c>
      <c r="E50" s="28" t="s">
        <v>59</v>
      </c>
      <c r="F50" s="30" t="s">
        <v>7</v>
      </c>
      <c r="G50" s="28">
        <v>134</v>
      </c>
      <c r="H50" s="31">
        <v>42564</v>
      </c>
      <c r="I50" s="32">
        <f>VLOOKUP(E50,'Product Table'!$A$1:$D$13,4,FALSE)</f>
        <v>4.5</v>
      </c>
      <c r="J50" s="32">
        <f>VLOOKUP(E50,'Product Table'!$A$1:$D$13,3,FALSE)</f>
        <v>2.5</v>
      </c>
      <c r="K50" s="33">
        <f>I50-J50</f>
        <v>2</v>
      </c>
    </row>
    <row r="51" spans="1:11" outlineLevel="1" collapsed="1" x14ac:dyDescent="0.25">
      <c r="A51" s="27"/>
      <c r="B51" s="28"/>
      <c r="C51" s="29"/>
      <c r="D51" s="28"/>
      <c r="E51" s="28"/>
      <c r="F51" s="30"/>
      <c r="G51" s="28"/>
      <c r="H51" s="53" t="s">
        <v>165</v>
      </c>
      <c r="I51" s="32"/>
      <c r="J51" s="32"/>
      <c r="K51" s="33">
        <f>SUBTOTAL(9,K50:K50)</f>
        <v>2</v>
      </c>
    </row>
    <row r="52" spans="1:11" hidden="1" outlineLevel="2" x14ac:dyDescent="0.25">
      <c r="A52" s="34">
        <v>23301</v>
      </c>
      <c r="B52" s="35" t="s">
        <v>98</v>
      </c>
      <c r="C52" s="36" t="s">
        <v>4</v>
      </c>
      <c r="D52" s="35" t="s">
        <v>137</v>
      </c>
      <c r="E52" s="35" t="s">
        <v>34</v>
      </c>
      <c r="F52" s="37" t="s">
        <v>7</v>
      </c>
      <c r="G52" s="35">
        <v>108</v>
      </c>
      <c r="H52" s="38">
        <v>42570</v>
      </c>
      <c r="I52" s="39">
        <f>VLOOKUP(E52,'Product Table'!$A$1:$D$13,4,FALSE)</f>
        <v>6.99</v>
      </c>
      <c r="J52" s="39">
        <f>VLOOKUP(E52,'Product Table'!$A$1:$D$13,3,FALSE)</f>
        <v>3.5</v>
      </c>
      <c r="K52" s="40">
        <f>I52-J52</f>
        <v>3.49</v>
      </c>
    </row>
    <row r="53" spans="1:11" outlineLevel="1" collapsed="1" x14ac:dyDescent="0.25">
      <c r="A53" s="34"/>
      <c r="B53" s="35"/>
      <c r="C53" s="36"/>
      <c r="D53" s="35"/>
      <c r="E53" s="35"/>
      <c r="F53" s="37"/>
      <c r="G53" s="35"/>
      <c r="H53" s="54" t="s">
        <v>166</v>
      </c>
      <c r="I53" s="39"/>
      <c r="J53" s="39"/>
      <c r="K53" s="40">
        <f>SUBTOTAL(9,K52:K52)</f>
        <v>3.49</v>
      </c>
    </row>
    <row r="54" spans="1:11" hidden="1" outlineLevel="2" x14ac:dyDescent="0.25">
      <c r="A54" s="27">
        <v>23285</v>
      </c>
      <c r="B54" s="28" t="s">
        <v>67</v>
      </c>
      <c r="C54" s="41" t="s">
        <v>4</v>
      </c>
      <c r="D54" s="28" t="s">
        <v>68</v>
      </c>
      <c r="E54" s="28" t="s">
        <v>59</v>
      </c>
      <c r="F54" s="30" t="s">
        <v>7</v>
      </c>
      <c r="G54" s="28">
        <v>9</v>
      </c>
      <c r="H54" s="31">
        <v>42575</v>
      </c>
      <c r="I54" s="32">
        <f>VLOOKUP(E54,'Product Table'!$A$1:$D$13,4,FALSE)</f>
        <v>4.5</v>
      </c>
      <c r="J54" s="32">
        <f>VLOOKUP(E54,'Product Table'!$A$1:$D$13,3,FALSE)</f>
        <v>2.5</v>
      </c>
      <c r="K54" s="33">
        <f>I54-J54</f>
        <v>2</v>
      </c>
    </row>
    <row r="55" spans="1:11" outlineLevel="1" collapsed="1" x14ac:dyDescent="0.25">
      <c r="A55" s="27"/>
      <c r="B55" s="28"/>
      <c r="C55" s="41"/>
      <c r="D55" s="28"/>
      <c r="E55" s="28"/>
      <c r="F55" s="30"/>
      <c r="G55" s="28"/>
      <c r="H55" s="53" t="s">
        <v>167</v>
      </c>
      <c r="I55" s="32"/>
      <c r="J55" s="32"/>
      <c r="K55" s="33">
        <f>SUBTOTAL(9,K54:K54)</f>
        <v>2</v>
      </c>
    </row>
    <row r="56" spans="1:11" hidden="1" outlineLevel="2" x14ac:dyDescent="0.25">
      <c r="A56" s="34">
        <v>23271</v>
      </c>
      <c r="B56" s="35" t="s">
        <v>35</v>
      </c>
      <c r="C56" s="36" t="s">
        <v>4</v>
      </c>
      <c r="D56" s="35" t="s">
        <v>36</v>
      </c>
      <c r="E56" s="35" t="s">
        <v>34</v>
      </c>
      <c r="F56" s="37" t="s">
        <v>7</v>
      </c>
      <c r="G56" s="35">
        <v>125</v>
      </c>
      <c r="H56" s="38">
        <v>42578</v>
      </c>
      <c r="I56" s="39">
        <f>VLOOKUP(E56,'Product Table'!$A$1:$D$13,4,FALSE)</f>
        <v>6.99</v>
      </c>
      <c r="J56" s="39">
        <f>VLOOKUP(E56,'Product Table'!$A$1:$D$13,3,FALSE)</f>
        <v>3.5</v>
      </c>
      <c r="K56" s="40">
        <f>I56-J56</f>
        <v>3.49</v>
      </c>
    </row>
    <row r="57" spans="1:11" hidden="1" outlineLevel="2" x14ac:dyDescent="0.25">
      <c r="A57" s="27">
        <v>23302</v>
      </c>
      <c r="B57" s="28" t="s">
        <v>99</v>
      </c>
      <c r="C57" s="29" t="s">
        <v>9</v>
      </c>
      <c r="D57" s="28" t="s">
        <v>10</v>
      </c>
      <c r="E57" s="28" t="s">
        <v>47</v>
      </c>
      <c r="F57" s="30" t="s">
        <v>7</v>
      </c>
      <c r="G57" s="28">
        <v>105</v>
      </c>
      <c r="H57" s="31">
        <v>42578</v>
      </c>
      <c r="I57" s="32">
        <f>VLOOKUP(E57,'Product Table'!$A$1:$D$13,4,FALSE)</f>
        <v>6.5</v>
      </c>
      <c r="J57" s="32">
        <f>VLOOKUP(E57,'Product Table'!$A$1:$D$13,3,FALSE)</f>
        <v>3.5</v>
      </c>
      <c r="K57" s="33">
        <f>I57-J57</f>
        <v>3</v>
      </c>
    </row>
    <row r="58" spans="1:11" outlineLevel="1" collapsed="1" x14ac:dyDescent="0.25">
      <c r="A58" s="27"/>
      <c r="B58" s="28"/>
      <c r="C58" s="29"/>
      <c r="D58" s="28"/>
      <c r="E58" s="28"/>
      <c r="F58" s="30"/>
      <c r="G58" s="28"/>
      <c r="H58" s="53" t="s">
        <v>168</v>
      </c>
      <c r="I58" s="32"/>
      <c r="J58" s="32"/>
      <c r="K58" s="33">
        <f>SUBTOTAL(9,K56:K57)</f>
        <v>6.49</v>
      </c>
    </row>
    <row r="59" spans="1:11" hidden="1" outlineLevel="2" x14ac:dyDescent="0.25">
      <c r="A59" s="34">
        <v>23298</v>
      </c>
      <c r="B59" s="35" t="s">
        <v>93</v>
      </c>
      <c r="C59" s="36" t="s">
        <v>9</v>
      </c>
      <c r="D59" s="35" t="s">
        <v>94</v>
      </c>
      <c r="E59" s="35" t="s">
        <v>66</v>
      </c>
      <c r="F59" s="37" t="s">
        <v>7</v>
      </c>
      <c r="G59" s="35">
        <v>12</v>
      </c>
      <c r="H59" s="38">
        <v>42579</v>
      </c>
      <c r="I59" s="39">
        <f>VLOOKUP(E59,'Product Table'!$A$1:$D$13,4,FALSE)</f>
        <v>4.5</v>
      </c>
      <c r="J59" s="39">
        <f>VLOOKUP(E59,'Product Table'!$A$1:$D$13,3,FALSE)</f>
        <v>2.2999999999999998</v>
      </c>
      <c r="K59" s="40">
        <f>I59-J59</f>
        <v>2.2000000000000002</v>
      </c>
    </row>
    <row r="60" spans="1:11" outlineLevel="1" collapsed="1" x14ac:dyDescent="0.25">
      <c r="A60" s="34"/>
      <c r="B60" s="35"/>
      <c r="C60" s="36"/>
      <c r="D60" s="35"/>
      <c r="E60" s="35"/>
      <c r="F60" s="37"/>
      <c r="G60" s="35"/>
      <c r="H60" s="54" t="s">
        <v>169</v>
      </c>
      <c r="I60" s="39"/>
      <c r="J60" s="39"/>
      <c r="K60" s="40">
        <f>SUBTOTAL(9,K59:K59)</f>
        <v>2.2000000000000002</v>
      </c>
    </row>
    <row r="61" spans="1:11" hidden="1" outlineLevel="2" x14ac:dyDescent="0.25">
      <c r="A61" s="27">
        <v>23272</v>
      </c>
      <c r="B61" s="28" t="s">
        <v>37</v>
      </c>
      <c r="C61" s="29" t="s">
        <v>9</v>
      </c>
      <c r="D61" s="28" t="s">
        <v>38</v>
      </c>
      <c r="E61" s="28" t="s">
        <v>11</v>
      </c>
      <c r="F61" s="30" t="s">
        <v>7</v>
      </c>
      <c r="G61" s="28">
        <v>71</v>
      </c>
      <c r="H61" s="31">
        <v>42582</v>
      </c>
      <c r="I61" s="32">
        <f>VLOOKUP(E61,'Product Table'!$A$1:$D$13,4,FALSE)</f>
        <v>6.5</v>
      </c>
      <c r="J61" s="32">
        <f>VLOOKUP(E61,'Product Table'!$A$1:$D$13,3,FALSE)</f>
        <v>3.5</v>
      </c>
      <c r="K61" s="33">
        <f>I61-J61</f>
        <v>3</v>
      </c>
    </row>
    <row r="62" spans="1:11" outlineLevel="1" collapsed="1" x14ac:dyDescent="0.25">
      <c r="A62" s="27"/>
      <c r="B62" s="28"/>
      <c r="C62" s="29"/>
      <c r="D62" s="28"/>
      <c r="E62" s="28"/>
      <c r="F62" s="30"/>
      <c r="G62" s="28"/>
      <c r="H62" s="53" t="s">
        <v>170</v>
      </c>
      <c r="I62" s="32"/>
      <c r="J62" s="32"/>
      <c r="K62" s="33">
        <f>SUBTOTAL(9,K61:K61)</f>
        <v>3</v>
      </c>
    </row>
    <row r="63" spans="1:11" hidden="1" outlineLevel="2" x14ac:dyDescent="0.25">
      <c r="A63" s="34">
        <v>23276</v>
      </c>
      <c r="B63" s="35" t="s">
        <v>45</v>
      </c>
      <c r="C63" s="36" t="s">
        <v>32</v>
      </c>
      <c r="D63" s="35" t="s">
        <v>46</v>
      </c>
      <c r="E63" s="35" t="s">
        <v>47</v>
      </c>
      <c r="F63" s="37" t="s">
        <v>7</v>
      </c>
      <c r="G63" s="35">
        <v>65</v>
      </c>
      <c r="H63" s="38">
        <v>42583</v>
      </c>
      <c r="I63" s="39">
        <f>VLOOKUP(E63,'Product Table'!$A$1:$D$13,4,FALSE)</f>
        <v>6.5</v>
      </c>
      <c r="J63" s="39">
        <f>VLOOKUP(E63,'Product Table'!$A$1:$D$13,3,FALSE)</f>
        <v>3.5</v>
      </c>
      <c r="K63" s="40">
        <f>I63-J63</f>
        <v>3</v>
      </c>
    </row>
    <row r="64" spans="1:11" outlineLevel="1" collapsed="1" x14ac:dyDescent="0.25">
      <c r="A64" s="34"/>
      <c r="B64" s="35"/>
      <c r="C64" s="36"/>
      <c r="D64" s="35"/>
      <c r="E64" s="35"/>
      <c r="F64" s="37"/>
      <c r="G64" s="35"/>
      <c r="H64" s="54" t="s">
        <v>171</v>
      </c>
      <c r="I64" s="39"/>
      <c r="J64" s="39"/>
      <c r="K64" s="40">
        <f>SUBTOTAL(9,K63:K63)</f>
        <v>3</v>
      </c>
    </row>
    <row r="65" spans="1:11" hidden="1" outlineLevel="2" x14ac:dyDescent="0.25">
      <c r="A65" s="27">
        <v>23289</v>
      </c>
      <c r="B65" s="28" t="s">
        <v>75</v>
      </c>
      <c r="C65" s="29" t="s">
        <v>32</v>
      </c>
      <c r="D65" s="41" t="s">
        <v>76</v>
      </c>
      <c r="E65" s="28" t="s">
        <v>52</v>
      </c>
      <c r="F65" s="30" t="s">
        <v>7</v>
      </c>
      <c r="G65" s="28">
        <v>166</v>
      </c>
      <c r="H65" s="31">
        <v>42584</v>
      </c>
      <c r="I65" s="32">
        <f>VLOOKUP(E65,'Product Table'!$A$1:$D$13,4,FALSE)</f>
        <v>14.5</v>
      </c>
      <c r="J65" s="32">
        <f>VLOOKUP(E65,'Product Table'!$A$1:$D$13,3,FALSE)</f>
        <v>8</v>
      </c>
      <c r="K65" s="33">
        <f>I65-J65</f>
        <v>6.5</v>
      </c>
    </row>
    <row r="66" spans="1:11" outlineLevel="1" collapsed="1" x14ac:dyDescent="0.25">
      <c r="A66" s="27"/>
      <c r="B66" s="28"/>
      <c r="C66" s="29"/>
      <c r="D66" s="41"/>
      <c r="E66" s="28"/>
      <c r="F66" s="30"/>
      <c r="G66" s="28"/>
      <c r="H66" s="53" t="s">
        <v>172</v>
      </c>
      <c r="I66" s="32"/>
      <c r="J66" s="32"/>
      <c r="K66" s="33">
        <f>SUBTOTAL(9,K65:K65)</f>
        <v>6.5</v>
      </c>
    </row>
    <row r="67" spans="1:11" hidden="1" outlineLevel="2" x14ac:dyDescent="0.25">
      <c r="A67" s="34">
        <v>23265</v>
      </c>
      <c r="B67" s="35" t="s">
        <v>14</v>
      </c>
      <c r="C67" s="36" t="s">
        <v>4</v>
      </c>
      <c r="D67" s="35" t="s">
        <v>15</v>
      </c>
      <c r="E67" s="35" t="s">
        <v>16</v>
      </c>
      <c r="F67" s="37" t="s">
        <v>7</v>
      </c>
      <c r="G67" s="35">
        <v>14</v>
      </c>
      <c r="H67" s="38">
        <v>42587</v>
      </c>
      <c r="I67" s="39">
        <f>VLOOKUP(E67,'Product Table'!$A$1:$D$13,4,FALSE)</f>
        <v>9.99</v>
      </c>
      <c r="J67" s="39">
        <f>VLOOKUP(E67,'Product Table'!$A$1:$D$13,3,FALSE)</f>
        <v>5</v>
      </c>
      <c r="K67" s="40">
        <f>I67-J67</f>
        <v>4.99</v>
      </c>
    </row>
    <row r="68" spans="1:11" hidden="1" outlineLevel="2" x14ac:dyDescent="0.25">
      <c r="A68" s="27">
        <v>23266</v>
      </c>
      <c r="B68" s="28" t="s">
        <v>17</v>
      </c>
      <c r="C68" s="43" t="s">
        <v>4</v>
      </c>
      <c r="D68" s="28" t="s">
        <v>18</v>
      </c>
      <c r="E68" s="28" t="s">
        <v>19</v>
      </c>
      <c r="F68" s="30" t="s">
        <v>7</v>
      </c>
      <c r="G68" s="28">
        <v>170</v>
      </c>
      <c r="H68" s="31">
        <v>42587</v>
      </c>
      <c r="I68" s="32">
        <f>VLOOKUP(E68,'Product Table'!$A$1:$D$13,4,FALSE)</f>
        <v>3.99</v>
      </c>
      <c r="J68" s="32">
        <f>VLOOKUP(E68,'Product Table'!$A$1:$D$13,3,FALSE)</f>
        <v>2</v>
      </c>
      <c r="K68" s="33">
        <f>I68-J68</f>
        <v>1.9900000000000002</v>
      </c>
    </row>
    <row r="69" spans="1:11" outlineLevel="1" collapsed="1" x14ac:dyDescent="0.25">
      <c r="A69" s="27"/>
      <c r="B69" s="28"/>
      <c r="C69" s="43"/>
      <c r="D69" s="28"/>
      <c r="E69" s="28"/>
      <c r="F69" s="30"/>
      <c r="G69" s="28"/>
      <c r="H69" s="53" t="s">
        <v>173</v>
      </c>
      <c r="I69" s="32"/>
      <c r="J69" s="32"/>
      <c r="K69" s="33">
        <f>SUBTOTAL(9,K67:K68)</f>
        <v>6.98</v>
      </c>
    </row>
    <row r="70" spans="1:11" hidden="1" outlineLevel="2" x14ac:dyDescent="0.25">
      <c r="A70" s="34">
        <v>23286</v>
      </c>
      <c r="B70" s="35" t="s">
        <v>69</v>
      </c>
      <c r="C70" s="42" t="s">
        <v>21</v>
      </c>
      <c r="D70" s="35" t="s">
        <v>70</v>
      </c>
      <c r="E70" s="35" t="s">
        <v>13</v>
      </c>
      <c r="F70" s="44" t="s">
        <v>7</v>
      </c>
      <c r="G70" s="35">
        <v>69</v>
      </c>
      <c r="H70" s="38">
        <v>42590</v>
      </c>
      <c r="I70" s="39">
        <f>VLOOKUP(E70,'Product Table'!$A$1:$D$13,4,FALSE)</f>
        <v>9</v>
      </c>
      <c r="J70" s="39">
        <f>VLOOKUP(E70,'Product Table'!$A$1:$D$13,3,FALSE)</f>
        <v>6</v>
      </c>
      <c r="K70" s="40">
        <f>I70-J70</f>
        <v>3</v>
      </c>
    </row>
    <row r="71" spans="1:11" outlineLevel="1" collapsed="1" x14ac:dyDescent="0.25">
      <c r="A71" s="34"/>
      <c r="B71" s="35"/>
      <c r="C71" s="42"/>
      <c r="D71" s="35"/>
      <c r="E71" s="35"/>
      <c r="F71" s="44"/>
      <c r="G71" s="35"/>
      <c r="H71" s="54" t="s">
        <v>174</v>
      </c>
      <c r="I71" s="39"/>
      <c r="J71" s="39"/>
      <c r="K71" s="40">
        <f>SUBTOTAL(9,K70:K70)</f>
        <v>3</v>
      </c>
    </row>
    <row r="72" spans="1:11" hidden="1" outlineLevel="2" x14ac:dyDescent="0.25">
      <c r="A72" s="27">
        <v>23262</v>
      </c>
      <c r="B72" s="28" t="s">
        <v>3</v>
      </c>
      <c r="C72" s="29" t="s">
        <v>4</v>
      </c>
      <c r="D72" s="28" t="s">
        <v>5</v>
      </c>
      <c r="E72" s="28" t="s">
        <v>6</v>
      </c>
      <c r="F72" s="30" t="s">
        <v>7</v>
      </c>
      <c r="G72" s="28">
        <v>117</v>
      </c>
      <c r="H72" s="31">
        <v>42591</v>
      </c>
      <c r="I72" s="32">
        <f>VLOOKUP(E72,'Product Table'!$A$1:$D$13,4,FALSE)</f>
        <v>0.5</v>
      </c>
      <c r="J72" s="32">
        <f>VLOOKUP(E72,'Product Table'!$A$1:$D$13,3,FALSE)</f>
        <v>0.3</v>
      </c>
      <c r="K72" s="33">
        <f>I72-J72</f>
        <v>0.2</v>
      </c>
    </row>
    <row r="73" spans="1:11" outlineLevel="1" collapsed="1" x14ac:dyDescent="0.25">
      <c r="A73" s="27"/>
      <c r="B73" s="28"/>
      <c r="C73" s="29"/>
      <c r="D73" s="28"/>
      <c r="E73" s="28"/>
      <c r="F73" s="30"/>
      <c r="G73" s="28"/>
      <c r="H73" s="53" t="s">
        <v>175</v>
      </c>
      <c r="I73" s="32"/>
      <c r="J73" s="32"/>
      <c r="K73" s="33">
        <f>SUBTOTAL(9,K72:K72)</f>
        <v>0.2</v>
      </c>
    </row>
    <row r="74" spans="1:11" hidden="1" outlineLevel="2" x14ac:dyDescent="0.25">
      <c r="A74" s="34">
        <v>23290</v>
      </c>
      <c r="B74" s="35" t="s">
        <v>77</v>
      </c>
      <c r="C74" s="36" t="s">
        <v>21</v>
      </c>
      <c r="D74" s="35" t="s">
        <v>78</v>
      </c>
      <c r="E74" s="35" t="s">
        <v>13</v>
      </c>
      <c r="F74" s="44" t="s">
        <v>7</v>
      </c>
      <c r="G74" s="35">
        <v>170</v>
      </c>
      <c r="H74" s="38">
        <v>42593</v>
      </c>
      <c r="I74" s="39">
        <f>VLOOKUP(E74,'Product Table'!$A$1:$D$13,4,FALSE)</f>
        <v>9</v>
      </c>
      <c r="J74" s="39">
        <f>VLOOKUP(E74,'Product Table'!$A$1:$D$13,3,FALSE)</f>
        <v>6</v>
      </c>
      <c r="K74" s="40">
        <f>I74-J74</f>
        <v>3</v>
      </c>
    </row>
    <row r="75" spans="1:11" outlineLevel="1" collapsed="1" x14ac:dyDescent="0.25">
      <c r="A75" s="34"/>
      <c r="B75" s="35"/>
      <c r="C75" s="36"/>
      <c r="D75" s="35"/>
      <c r="E75" s="35"/>
      <c r="F75" s="44"/>
      <c r="G75" s="35"/>
      <c r="H75" s="54" t="s">
        <v>176</v>
      </c>
      <c r="I75" s="39"/>
      <c r="J75" s="39"/>
      <c r="K75" s="40">
        <f>SUBTOTAL(9,K74:K74)</f>
        <v>3</v>
      </c>
    </row>
    <row r="76" spans="1:11" hidden="1" outlineLevel="2" x14ac:dyDescent="0.25">
      <c r="A76" s="27">
        <v>23297</v>
      </c>
      <c r="B76" s="28" t="s">
        <v>91</v>
      </c>
      <c r="C76" s="43" t="s">
        <v>28</v>
      </c>
      <c r="D76" s="28" t="s">
        <v>92</v>
      </c>
      <c r="E76" s="28" t="s">
        <v>13</v>
      </c>
      <c r="F76" s="30" t="s">
        <v>7</v>
      </c>
      <c r="G76" s="28">
        <v>135</v>
      </c>
      <c r="H76" s="31">
        <v>42594</v>
      </c>
      <c r="I76" s="32">
        <f>VLOOKUP(E76,'Product Table'!$A$1:$D$13,4,FALSE)</f>
        <v>9</v>
      </c>
      <c r="J76" s="32">
        <f>VLOOKUP(E76,'Product Table'!$A$1:$D$13,3,FALSE)</f>
        <v>6</v>
      </c>
      <c r="K76" s="33">
        <f>I76-J76</f>
        <v>3</v>
      </c>
    </row>
    <row r="77" spans="1:11" outlineLevel="1" collapsed="1" x14ac:dyDescent="0.25">
      <c r="A77" s="27"/>
      <c r="B77" s="28"/>
      <c r="C77" s="43"/>
      <c r="D77" s="28"/>
      <c r="E77" s="28"/>
      <c r="F77" s="30"/>
      <c r="G77" s="28"/>
      <c r="H77" s="53" t="s">
        <v>177</v>
      </c>
      <c r="I77" s="32"/>
      <c r="J77" s="32"/>
      <c r="K77" s="33">
        <f>SUBTOTAL(9,K76:K76)</f>
        <v>3</v>
      </c>
    </row>
    <row r="78" spans="1:11" hidden="1" outlineLevel="2" x14ac:dyDescent="0.25">
      <c r="A78" s="34">
        <v>23273</v>
      </c>
      <c r="B78" s="35" t="s">
        <v>39</v>
      </c>
      <c r="C78" s="36" t="s">
        <v>9</v>
      </c>
      <c r="D78" s="35" t="s">
        <v>40</v>
      </c>
      <c r="E78" s="35" t="s">
        <v>16</v>
      </c>
      <c r="F78" s="37" t="s">
        <v>7</v>
      </c>
      <c r="G78" s="35">
        <v>22</v>
      </c>
      <c r="H78" s="38">
        <v>42595</v>
      </c>
      <c r="I78" s="39">
        <f>VLOOKUP(E78,'Product Table'!$A$1:$D$13,4,FALSE)</f>
        <v>9.99</v>
      </c>
      <c r="J78" s="39">
        <f>VLOOKUP(E78,'Product Table'!$A$1:$D$13,3,FALSE)</f>
        <v>5</v>
      </c>
      <c r="K78" s="40">
        <f>I78-J78</f>
        <v>4.99</v>
      </c>
    </row>
    <row r="79" spans="1:11" outlineLevel="1" collapsed="1" x14ac:dyDescent="0.25">
      <c r="A79" s="34"/>
      <c r="B79" s="35"/>
      <c r="C79" s="36"/>
      <c r="D79" s="35"/>
      <c r="E79" s="35"/>
      <c r="F79" s="37"/>
      <c r="G79" s="35"/>
      <c r="H79" s="54" t="s">
        <v>178</v>
      </c>
      <c r="I79" s="39"/>
      <c r="J79" s="39"/>
      <c r="K79" s="40">
        <f>SUBTOTAL(9,K78:K78)</f>
        <v>4.99</v>
      </c>
    </row>
    <row r="80" spans="1:11" hidden="1" outlineLevel="2" x14ac:dyDescent="0.25">
      <c r="A80" s="27">
        <v>23303</v>
      </c>
      <c r="B80" s="28" t="s">
        <v>100</v>
      </c>
      <c r="C80" s="29" t="s">
        <v>9</v>
      </c>
      <c r="D80" s="28" t="s">
        <v>101</v>
      </c>
      <c r="E80" s="28" t="s">
        <v>52</v>
      </c>
      <c r="F80" s="30" t="s">
        <v>7</v>
      </c>
      <c r="G80" s="28">
        <v>176</v>
      </c>
      <c r="H80" s="31">
        <v>42599</v>
      </c>
      <c r="I80" s="32">
        <f>VLOOKUP(E80,'Product Table'!$A$1:$D$13,4,FALSE)</f>
        <v>14.5</v>
      </c>
      <c r="J80" s="32">
        <f>VLOOKUP(E80,'Product Table'!$A$1:$D$13,3,FALSE)</f>
        <v>8</v>
      </c>
      <c r="K80" s="33">
        <f>I80-J80</f>
        <v>6.5</v>
      </c>
    </row>
    <row r="81" spans="1:11" outlineLevel="1" collapsed="1" x14ac:dyDescent="0.25">
      <c r="A81" s="27"/>
      <c r="B81" s="28"/>
      <c r="C81" s="29"/>
      <c r="D81" s="28"/>
      <c r="E81" s="28"/>
      <c r="F81" s="30"/>
      <c r="G81" s="28"/>
      <c r="H81" s="53" t="s">
        <v>179</v>
      </c>
      <c r="I81" s="32"/>
      <c r="J81" s="32"/>
      <c r="K81" s="33">
        <f>SUBTOTAL(9,K80:K80)</f>
        <v>6.5</v>
      </c>
    </row>
    <row r="82" spans="1:11" hidden="1" outlineLevel="2" x14ac:dyDescent="0.25">
      <c r="A82" s="34">
        <v>23264</v>
      </c>
      <c r="B82" s="35" t="s">
        <v>12</v>
      </c>
      <c r="C82" s="36" t="s">
        <v>4</v>
      </c>
      <c r="D82" s="35" t="s">
        <v>135</v>
      </c>
      <c r="E82" s="35" t="s">
        <v>13</v>
      </c>
      <c r="F82" s="37" t="s">
        <v>7</v>
      </c>
      <c r="G82" s="35">
        <v>205</v>
      </c>
      <c r="H82" s="38">
        <v>42600</v>
      </c>
      <c r="I82" s="39">
        <f>VLOOKUP(E82,'Product Table'!$A$1:$D$13,4,FALSE)</f>
        <v>9</v>
      </c>
      <c r="J82" s="39">
        <f>VLOOKUP(E82,'Product Table'!$A$1:$D$13,3,FALSE)</f>
        <v>6</v>
      </c>
      <c r="K82" s="40">
        <f>I82-J82</f>
        <v>3</v>
      </c>
    </row>
    <row r="83" spans="1:11" hidden="1" outlineLevel="2" x14ac:dyDescent="0.25">
      <c r="A83" s="27">
        <v>23291</v>
      </c>
      <c r="B83" s="28" t="s">
        <v>79</v>
      </c>
      <c r="C83" s="29" t="s">
        <v>28</v>
      </c>
      <c r="D83" s="41" t="s">
        <v>80</v>
      </c>
      <c r="E83" s="28" t="s">
        <v>13</v>
      </c>
      <c r="F83" s="45" t="s">
        <v>7</v>
      </c>
      <c r="G83" s="28">
        <v>199</v>
      </c>
      <c r="H83" s="31">
        <v>42600</v>
      </c>
      <c r="I83" s="32">
        <f>VLOOKUP(E83,'Product Table'!$A$1:$D$13,4,FALSE)</f>
        <v>9</v>
      </c>
      <c r="J83" s="32">
        <f>VLOOKUP(E83,'Product Table'!$A$1:$D$13,3,FALSE)</f>
        <v>6</v>
      </c>
      <c r="K83" s="33">
        <f>I83-J83</f>
        <v>3</v>
      </c>
    </row>
    <row r="84" spans="1:11" outlineLevel="1" collapsed="1" x14ac:dyDescent="0.25">
      <c r="A84" s="27"/>
      <c r="B84" s="28"/>
      <c r="C84" s="29"/>
      <c r="D84" s="41"/>
      <c r="E84" s="28"/>
      <c r="F84" s="45"/>
      <c r="G84" s="28"/>
      <c r="H84" s="53" t="s">
        <v>180</v>
      </c>
      <c r="I84" s="32"/>
      <c r="J84" s="32"/>
      <c r="K84" s="33">
        <f>SUBTOTAL(9,K82:K83)</f>
        <v>6</v>
      </c>
    </row>
    <row r="85" spans="1:11" hidden="1" outlineLevel="2" x14ac:dyDescent="0.25">
      <c r="A85" s="34">
        <v>23282</v>
      </c>
      <c r="B85" s="35" t="s">
        <v>60</v>
      </c>
      <c r="C85" s="36" t="s">
        <v>4</v>
      </c>
      <c r="D85" s="35" t="s">
        <v>61</v>
      </c>
      <c r="E85" s="35" t="s">
        <v>26</v>
      </c>
      <c r="F85" s="37" t="s">
        <v>7</v>
      </c>
      <c r="G85" s="35">
        <v>100</v>
      </c>
      <c r="H85" s="38">
        <v>42603</v>
      </c>
      <c r="I85" s="39">
        <f>VLOOKUP(E85,'Product Table'!$A$1:$D$13,4,FALSE)</f>
        <v>6</v>
      </c>
      <c r="J85" s="39">
        <f>VLOOKUP(E85,'Product Table'!$A$1:$D$13,3,FALSE)</f>
        <v>3</v>
      </c>
      <c r="K85" s="40">
        <f>I85-J85</f>
        <v>3</v>
      </c>
    </row>
    <row r="86" spans="1:11" outlineLevel="1" collapsed="1" x14ac:dyDescent="0.25">
      <c r="A86" s="34"/>
      <c r="B86" s="35"/>
      <c r="C86" s="36"/>
      <c r="D86" s="35"/>
      <c r="E86" s="35"/>
      <c r="F86" s="37"/>
      <c r="G86" s="35"/>
      <c r="H86" s="54" t="s">
        <v>181</v>
      </c>
      <c r="I86" s="39"/>
      <c r="J86" s="39"/>
      <c r="K86" s="40">
        <f>SUBTOTAL(9,K85:K85)</f>
        <v>3</v>
      </c>
    </row>
    <row r="87" spans="1:11" hidden="1" outlineLevel="2" x14ac:dyDescent="0.25">
      <c r="A87" s="27">
        <v>23274</v>
      </c>
      <c r="B87" s="28" t="s">
        <v>41</v>
      </c>
      <c r="C87" s="41" t="s">
        <v>28</v>
      </c>
      <c r="D87" s="28" t="s">
        <v>29</v>
      </c>
      <c r="E87" s="28" t="s">
        <v>23</v>
      </c>
      <c r="F87" s="46" t="s">
        <v>7</v>
      </c>
      <c r="G87" s="28">
        <v>153</v>
      </c>
      <c r="H87" s="31">
        <v>42604</v>
      </c>
      <c r="I87" s="32">
        <f>VLOOKUP(E87,'Product Table'!$A$1:$D$13,4,FALSE)</f>
        <v>3</v>
      </c>
      <c r="J87" s="32">
        <f>VLOOKUP(E87,'Product Table'!$A$1:$D$13,3,FALSE)</f>
        <v>1.5</v>
      </c>
      <c r="K87" s="33">
        <f>I87-J87</f>
        <v>1.5</v>
      </c>
    </row>
    <row r="88" spans="1:11" outlineLevel="1" collapsed="1" x14ac:dyDescent="0.25">
      <c r="A88" s="27"/>
      <c r="B88" s="28"/>
      <c r="C88" s="41"/>
      <c r="D88" s="28"/>
      <c r="E88" s="28"/>
      <c r="F88" s="46"/>
      <c r="G88" s="28"/>
      <c r="H88" s="53" t="s">
        <v>182</v>
      </c>
      <c r="I88" s="32"/>
      <c r="J88" s="32"/>
      <c r="K88" s="33">
        <f>SUBTOTAL(9,K87:K87)</f>
        <v>1.5</v>
      </c>
    </row>
    <row r="89" spans="1:11" hidden="1" outlineLevel="2" x14ac:dyDescent="0.25">
      <c r="A89" s="34">
        <v>23278</v>
      </c>
      <c r="B89" s="35" t="s">
        <v>50</v>
      </c>
      <c r="C89" s="42" t="s">
        <v>4</v>
      </c>
      <c r="D89" s="35" t="s">
        <v>51</v>
      </c>
      <c r="E89" s="35" t="s">
        <v>52</v>
      </c>
      <c r="F89" s="37" t="s">
        <v>7</v>
      </c>
      <c r="G89" s="35">
        <v>197</v>
      </c>
      <c r="H89" s="38">
        <v>42606</v>
      </c>
      <c r="I89" s="39">
        <f>VLOOKUP(E89,'Product Table'!$A$1:$D$13,4,FALSE)</f>
        <v>14.5</v>
      </c>
      <c r="J89" s="39">
        <f>VLOOKUP(E89,'Product Table'!$A$1:$D$13,3,FALSE)</f>
        <v>8</v>
      </c>
      <c r="K89" s="40">
        <f>I89-J89</f>
        <v>6.5</v>
      </c>
    </row>
    <row r="90" spans="1:11" outlineLevel="1" collapsed="1" x14ac:dyDescent="0.25">
      <c r="A90" s="34"/>
      <c r="B90" s="35"/>
      <c r="C90" s="42"/>
      <c r="D90" s="35"/>
      <c r="E90" s="35"/>
      <c r="F90" s="37"/>
      <c r="G90" s="35"/>
      <c r="H90" s="54" t="s">
        <v>183</v>
      </c>
      <c r="I90" s="39"/>
      <c r="J90" s="39"/>
      <c r="K90" s="40">
        <f>SUBTOTAL(9,K89:K89)</f>
        <v>6.5</v>
      </c>
    </row>
    <row r="91" spans="1:11" hidden="1" outlineLevel="2" x14ac:dyDescent="0.25">
      <c r="A91" s="14">
        <v>23305</v>
      </c>
      <c r="B91" s="15" t="s">
        <v>103</v>
      </c>
      <c r="C91" s="47" t="s">
        <v>4</v>
      </c>
      <c r="D91" s="15" t="s">
        <v>104</v>
      </c>
      <c r="E91" s="15" t="s">
        <v>13</v>
      </c>
      <c r="F91" s="48" t="s">
        <v>7</v>
      </c>
      <c r="G91" s="15">
        <v>188</v>
      </c>
      <c r="H91" s="49">
        <v>42608</v>
      </c>
      <c r="I91" s="50">
        <f>VLOOKUP(E91,'Product Table'!$A$1:$D$13,4,FALSE)</f>
        <v>9</v>
      </c>
      <c r="J91" s="50">
        <f>VLOOKUP(E91,'Product Table'!$A$1:$D$13,3,FALSE)</f>
        <v>6</v>
      </c>
      <c r="K91" s="51">
        <f>I91-J91</f>
        <v>3</v>
      </c>
    </row>
    <row r="92" spans="1:11" outlineLevel="1" collapsed="1" x14ac:dyDescent="0.25">
      <c r="A92" s="55"/>
      <c r="B92" s="55"/>
      <c r="C92" s="56"/>
      <c r="D92" s="55"/>
      <c r="E92" s="55"/>
      <c r="F92" s="57"/>
      <c r="G92" s="55"/>
      <c r="H92" s="60" t="s">
        <v>184</v>
      </c>
      <c r="I92" s="59"/>
      <c r="J92" s="59"/>
      <c r="K92" s="59">
        <f>SUBTOTAL(9,K91:K91)</f>
        <v>3</v>
      </c>
    </row>
    <row r="93" spans="1:11" x14ac:dyDescent="0.25">
      <c r="A93" s="55"/>
      <c r="B93" s="55"/>
      <c r="C93" s="56"/>
      <c r="D93" s="55"/>
      <c r="E93" s="55"/>
      <c r="F93" s="57"/>
      <c r="G93" s="55"/>
      <c r="H93" s="60" t="s">
        <v>185</v>
      </c>
      <c r="I93" s="59"/>
      <c r="J93" s="59"/>
      <c r="K93" s="59">
        <f>SUBTOTAL(9,K4:K91)</f>
        <v>152.76999999999998</v>
      </c>
    </row>
  </sheetData>
  <mergeCells count="1">
    <mergeCell ref="A2:E2"/>
  </mergeCells>
  <pageMargins left="0.7" right="0.7" top="0.75" bottom="0.75" header="0.3" footer="0.3"/>
  <pageSetup scale="67" fitToHeight="0" orientation="landscape" r:id="rId1"/>
  <headerFooter>
    <oddFooter>&amp;C&amp;A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16E2-9A63-4F04-9461-ED723310192C}">
  <sheetPr>
    <pageSetUpPr fitToPage="1"/>
  </sheetPr>
  <dimension ref="A2:L58"/>
  <sheetViews>
    <sheetView zoomScaleNormal="100" workbookViewId="0"/>
  </sheetViews>
  <sheetFormatPr defaultRowHeight="15" outlineLevelRow="3" x14ac:dyDescent="0.25"/>
  <cols>
    <col min="2" max="2" width="19.85546875" bestFit="1" customWidth="1"/>
    <col min="3" max="3" width="30.5703125" bestFit="1" customWidth="1"/>
    <col min="4" max="4" width="28.85546875" bestFit="1" customWidth="1"/>
    <col min="5" max="5" width="14.85546875" customWidth="1"/>
    <col min="6" max="6" width="13.28515625" bestFit="1" customWidth="1"/>
    <col min="7" max="7" width="12.28515625" customWidth="1"/>
    <col min="8" max="8" width="12" customWidth="1"/>
    <col min="9" max="9" width="16.5703125" style="7" customWidth="1"/>
    <col min="10" max="10" width="15.7109375" style="7" customWidth="1"/>
    <col min="11" max="11" width="9.28515625" style="7" bestFit="1" customWidth="1"/>
  </cols>
  <sheetData>
    <row r="2" spans="1:12" ht="105.75" customHeight="1" x14ac:dyDescent="0.25">
      <c r="A2" s="13" t="s">
        <v>142</v>
      </c>
      <c r="B2" s="13"/>
      <c r="C2" s="13"/>
      <c r="D2" s="13"/>
      <c r="E2" s="13"/>
    </row>
    <row r="3" spans="1:12" x14ac:dyDescent="0.25">
      <c r="A3" s="22" t="s">
        <v>133</v>
      </c>
      <c r="B3" s="23" t="s">
        <v>132</v>
      </c>
      <c r="C3" s="23" t="s">
        <v>0</v>
      </c>
      <c r="D3" s="23" t="s">
        <v>131</v>
      </c>
      <c r="E3" s="23" t="s">
        <v>134</v>
      </c>
      <c r="F3" s="23" t="s">
        <v>128</v>
      </c>
      <c r="G3" s="23" t="s">
        <v>129</v>
      </c>
      <c r="H3" s="24" t="s">
        <v>130</v>
      </c>
      <c r="I3" s="25" t="s">
        <v>1</v>
      </c>
      <c r="J3" s="25" t="s">
        <v>2</v>
      </c>
      <c r="K3" s="26" t="s">
        <v>143</v>
      </c>
      <c r="L3" s="1"/>
    </row>
    <row r="4" spans="1:12" hidden="1" outlineLevel="3" x14ac:dyDescent="0.25">
      <c r="A4" s="27">
        <v>23262</v>
      </c>
      <c r="B4" s="28" t="s">
        <v>3</v>
      </c>
      <c r="C4" s="29" t="s">
        <v>4</v>
      </c>
      <c r="D4" s="28" t="s">
        <v>5</v>
      </c>
      <c r="E4" s="28" t="s">
        <v>6</v>
      </c>
      <c r="F4" s="30" t="s">
        <v>7</v>
      </c>
      <c r="G4" s="28">
        <v>117</v>
      </c>
      <c r="H4" s="31">
        <v>42591</v>
      </c>
      <c r="I4" s="32">
        <f>VLOOKUP(E4,'Product Table'!$A$1:$D$13,4,FALSE)</f>
        <v>0.5</v>
      </c>
      <c r="J4" s="32">
        <f>VLOOKUP(E4,'Product Table'!$A$1:$D$13,3,FALSE)</f>
        <v>0.3</v>
      </c>
      <c r="K4" s="33">
        <f>I4-J4</f>
        <v>0.2</v>
      </c>
      <c r="L4" s="4"/>
    </row>
    <row r="5" spans="1:12" hidden="1" outlineLevel="3" x14ac:dyDescent="0.25">
      <c r="A5" s="34">
        <v>23263</v>
      </c>
      <c r="B5" s="35" t="s">
        <v>8</v>
      </c>
      <c r="C5" s="36" t="s">
        <v>9</v>
      </c>
      <c r="D5" s="35" t="s">
        <v>10</v>
      </c>
      <c r="E5" s="35" t="s">
        <v>11</v>
      </c>
      <c r="F5" s="37" t="s">
        <v>7</v>
      </c>
      <c r="G5" s="35">
        <v>73</v>
      </c>
      <c r="H5" s="38">
        <v>42557</v>
      </c>
      <c r="I5" s="39">
        <f>VLOOKUP(E5,'Product Table'!$A$1:$D$13,4,FALSE)</f>
        <v>6.5</v>
      </c>
      <c r="J5" s="39">
        <f>VLOOKUP(E5,'Product Table'!$A$1:$D$13,3,FALSE)</f>
        <v>3.5</v>
      </c>
      <c r="K5" s="40">
        <f>I5-J5</f>
        <v>3</v>
      </c>
      <c r="L5" s="4"/>
    </row>
    <row r="6" spans="1:12" hidden="1" outlineLevel="3" x14ac:dyDescent="0.25">
      <c r="A6" s="27">
        <v>23264</v>
      </c>
      <c r="B6" s="28" t="s">
        <v>12</v>
      </c>
      <c r="C6" s="29" t="s">
        <v>4</v>
      </c>
      <c r="D6" s="28" t="s">
        <v>135</v>
      </c>
      <c r="E6" s="28" t="s">
        <v>13</v>
      </c>
      <c r="F6" s="30" t="s">
        <v>7</v>
      </c>
      <c r="G6" s="28">
        <v>205</v>
      </c>
      <c r="H6" s="31">
        <v>42600</v>
      </c>
      <c r="I6" s="32">
        <f>VLOOKUP(E6,'Product Table'!$A$1:$D$13,4,FALSE)</f>
        <v>9</v>
      </c>
      <c r="J6" s="32">
        <f>VLOOKUP(E6,'Product Table'!$A$1:$D$13,3,FALSE)</f>
        <v>6</v>
      </c>
      <c r="K6" s="33">
        <f>I6-J6</f>
        <v>3</v>
      </c>
      <c r="L6" s="4"/>
    </row>
    <row r="7" spans="1:12" hidden="1" outlineLevel="3" x14ac:dyDescent="0.25">
      <c r="A7" s="34">
        <v>23265</v>
      </c>
      <c r="B7" s="35" t="s">
        <v>14</v>
      </c>
      <c r="C7" s="36" t="s">
        <v>4</v>
      </c>
      <c r="D7" s="35" t="s">
        <v>15</v>
      </c>
      <c r="E7" s="35" t="s">
        <v>16</v>
      </c>
      <c r="F7" s="37" t="s">
        <v>7</v>
      </c>
      <c r="G7" s="35">
        <v>14</v>
      </c>
      <c r="H7" s="38">
        <v>42587</v>
      </c>
      <c r="I7" s="39">
        <f>VLOOKUP(E7,'Product Table'!$A$1:$D$13,4,FALSE)</f>
        <v>9.99</v>
      </c>
      <c r="J7" s="39">
        <f>VLOOKUP(E7,'Product Table'!$A$1:$D$13,3,FALSE)</f>
        <v>5</v>
      </c>
      <c r="K7" s="40">
        <f>I7-J7</f>
        <v>4.99</v>
      </c>
      <c r="L7" s="4"/>
    </row>
    <row r="8" spans="1:12" hidden="1" outlineLevel="3" x14ac:dyDescent="0.25">
      <c r="A8" s="27">
        <v>23266</v>
      </c>
      <c r="B8" s="28" t="s">
        <v>17</v>
      </c>
      <c r="C8" s="43" t="s">
        <v>4</v>
      </c>
      <c r="D8" s="28" t="s">
        <v>18</v>
      </c>
      <c r="E8" s="28" t="s">
        <v>19</v>
      </c>
      <c r="F8" s="30" t="s">
        <v>7</v>
      </c>
      <c r="G8" s="28">
        <v>170</v>
      </c>
      <c r="H8" s="31">
        <v>42587</v>
      </c>
      <c r="I8" s="32">
        <f>VLOOKUP(E8,'Product Table'!$A$1:$D$13,4,FALSE)</f>
        <v>3.99</v>
      </c>
      <c r="J8" s="32">
        <f>VLOOKUP(E8,'Product Table'!$A$1:$D$13,3,FALSE)</f>
        <v>2</v>
      </c>
      <c r="K8" s="33">
        <f>I8-J8</f>
        <v>1.9900000000000002</v>
      </c>
      <c r="L8" s="4"/>
    </row>
    <row r="9" spans="1:12" hidden="1" outlineLevel="3" x14ac:dyDescent="0.25">
      <c r="A9" s="34">
        <v>23267</v>
      </c>
      <c r="B9" s="35" t="s">
        <v>20</v>
      </c>
      <c r="C9" s="36" t="s">
        <v>21</v>
      </c>
      <c r="D9" s="35" t="s">
        <v>22</v>
      </c>
      <c r="E9" s="35" t="s">
        <v>23</v>
      </c>
      <c r="F9" s="37" t="s">
        <v>7</v>
      </c>
      <c r="G9" s="35">
        <v>129</v>
      </c>
      <c r="H9" s="38">
        <v>42562</v>
      </c>
      <c r="I9" s="39">
        <f>VLOOKUP(E9,'Product Table'!$A$1:$D$13,4,FALSE)</f>
        <v>3</v>
      </c>
      <c r="J9" s="39">
        <f>VLOOKUP(E9,'Product Table'!$A$1:$D$13,3,FALSE)</f>
        <v>1.5</v>
      </c>
      <c r="K9" s="40">
        <f>I9-J9</f>
        <v>1.5</v>
      </c>
    </row>
    <row r="10" spans="1:12" hidden="1" outlineLevel="3" x14ac:dyDescent="0.25">
      <c r="A10" s="27">
        <v>23268</v>
      </c>
      <c r="B10" s="28" t="s">
        <v>24</v>
      </c>
      <c r="C10" s="29" t="s">
        <v>9</v>
      </c>
      <c r="D10" s="28" t="s">
        <v>25</v>
      </c>
      <c r="E10" s="28" t="s">
        <v>26</v>
      </c>
      <c r="F10" s="30" t="s">
        <v>7</v>
      </c>
      <c r="G10" s="28">
        <v>82</v>
      </c>
      <c r="H10" s="31">
        <v>42563</v>
      </c>
      <c r="I10" s="32">
        <f>VLOOKUP(E10,'Product Table'!$A$1:$D$13,4,FALSE)</f>
        <v>6</v>
      </c>
      <c r="J10" s="32">
        <f>VLOOKUP(E10,'Product Table'!$A$1:$D$13,3,FALSE)</f>
        <v>3</v>
      </c>
      <c r="K10" s="33">
        <f>I10-J10</f>
        <v>3</v>
      </c>
    </row>
    <row r="11" spans="1:12" hidden="1" outlineLevel="3" x14ac:dyDescent="0.25">
      <c r="A11" s="34">
        <v>23270</v>
      </c>
      <c r="B11" s="35" t="s">
        <v>31</v>
      </c>
      <c r="C11" s="36" t="s">
        <v>32</v>
      </c>
      <c r="D11" s="42" t="s">
        <v>33</v>
      </c>
      <c r="E11" s="35" t="s">
        <v>34</v>
      </c>
      <c r="F11" s="37" t="s">
        <v>7</v>
      </c>
      <c r="G11" s="35">
        <v>67</v>
      </c>
      <c r="H11" s="38">
        <v>42528</v>
      </c>
      <c r="I11" s="39">
        <f>VLOOKUP(E11,'Product Table'!$A$1:$D$13,4,FALSE)</f>
        <v>6.99</v>
      </c>
      <c r="J11" s="39">
        <f>VLOOKUP(E11,'Product Table'!$A$1:$D$13,3,FALSE)</f>
        <v>3.5</v>
      </c>
      <c r="K11" s="40">
        <f>I11-J11</f>
        <v>3.49</v>
      </c>
    </row>
    <row r="12" spans="1:12" hidden="1" outlineLevel="3" x14ac:dyDescent="0.25">
      <c r="A12" s="27">
        <v>23271</v>
      </c>
      <c r="B12" s="28" t="s">
        <v>35</v>
      </c>
      <c r="C12" s="29" t="s">
        <v>4</v>
      </c>
      <c r="D12" s="28" t="s">
        <v>36</v>
      </c>
      <c r="E12" s="28" t="s">
        <v>34</v>
      </c>
      <c r="F12" s="30" t="s">
        <v>7</v>
      </c>
      <c r="G12" s="28">
        <v>125</v>
      </c>
      <c r="H12" s="31">
        <v>42578</v>
      </c>
      <c r="I12" s="32">
        <f>VLOOKUP(E12,'Product Table'!$A$1:$D$13,4,FALSE)</f>
        <v>6.99</v>
      </c>
      <c r="J12" s="32">
        <f>VLOOKUP(E12,'Product Table'!$A$1:$D$13,3,FALSE)</f>
        <v>3.5</v>
      </c>
      <c r="K12" s="33">
        <f>I12-J12</f>
        <v>3.49</v>
      </c>
    </row>
    <row r="13" spans="1:12" hidden="1" outlineLevel="3" x14ac:dyDescent="0.25">
      <c r="A13" s="34">
        <v>23272</v>
      </c>
      <c r="B13" s="35" t="s">
        <v>37</v>
      </c>
      <c r="C13" s="36" t="s">
        <v>9</v>
      </c>
      <c r="D13" s="35" t="s">
        <v>38</v>
      </c>
      <c r="E13" s="35" t="s">
        <v>11</v>
      </c>
      <c r="F13" s="37" t="s">
        <v>7</v>
      </c>
      <c r="G13" s="35">
        <v>71</v>
      </c>
      <c r="H13" s="38">
        <v>42582</v>
      </c>
      <c r="I13" s="39">
        <f>VLOOKUP(E13,'Product Table'!$A$1:$D$13,4,FALSE)</f>
        <v>6.5</v>
      </c>
      <c r="J13" s="39">
        <f>VLOOKUP(E13,'Product Table'!$A$1:$D$13,3,FALSE)</f>
        <v>3.5</v>
      </c>
      <c r="K13" s="40">
        <f>I13-J13</f>
        <v>3</v>
      </c>
    </row>
    <row r="14" spans="1:12" hidden="1" outlineLevel="3" x14ac:dyDescent="0.25">
      <c r="A14" s="27">
        <v>23273</v>
      </c>
      <c r="B14" s="28" t="s">
        <v>39</v>
      </c>
      <c r="C14" s="29" t="s">
        <v>9</v>
      </c>
      <c r="D14" s="28" t="s">
        <v>40</v>
      </c>
      <c r="E14" s="28" t="s">
        <v>16</v>
      </c>
      <c r="F14" s="30" t="s">
        <v>7</v>
      </c>
      <c r="G14" s="28">
        <v>22</v>
      </c>
      <c r="H14" s="31">
        <v>42595</v>
      </c>
      <c r="I14" s="32">
        <f>VLOOKUP(E14,'Product Table'!$A$1:$D$13,4,FALSE)</f>
        <v>9.99</v>
      </c>
      <c r="J14" s="32">
        <f>VLOOKUP(E14,'Product Table'!$A$1:$D$13,3,FALSE)</f>
        <v>5</v>
      </c>
      <c r="K14" s="33">
        <f>I14-J14</f>
        <v>4.99</v>
      </c>
    </row>
    <row r="15" spans="1:12" hidden="1" outlineLevel="3" x14ac:dyDescent="0.25">
      <c r="A15" s="34">
        <v>23274</v>
      </c>
      <c r="B15" s="35" t="s">
        <v>41</v>
      </c>
      <c r="C15" s="42" t="s">
        <v>28</v>
      </c>
      <c r="D15" s="35" t="s">
        <v>29</v>
      </c>
      <c r="E15" s="35" t="s">
        <v>23</v>
      </c>
      <c r="F15" s="61" t="s">
        <v>7</v>
      </c>
      <c r="G15" s="35">
        <v>153</v>
      </c>
      <c r="H15" s="38">
        <v>42604</v>
      </c>
      <c r="I15" s="39">
        <f>VLOOKUP(E15,'Product Table'!$A$1:$D$13,4,FALSE)</f>
        <v>3</v>
      </c>
      <c r="J15" s="39">
        <f>VLOOKUP(E15,'Product Table'!$A$1:$D$13,3,FALSE)</f>
        <v>1.5</v>
      </c>
      <c r="K15" s="40">
        <f>I15-J15</f>
        <v>1.5</v>
      </c>
    </row>
    <row r="16" spans="1:12" hidden="1" outlineLevel="3" x14ac:dyDescent="0.25">
      <c r="A16" s="27">
        <v>23275</v>
      </c>
      <c r="B16" s="28" t="s">
        <v>42</v>
      </c>
      <c r="C16" s="29" t="s">
        <v>43</v>
      </c>
      <c r="D16" s="28" t="s">
        <v>44</v>
      </c>
      <c r="E16" s="28" t="s">
        <v>13</v>
      </c>
      <c r="F16" s="30" t="s">
        <v>7</v>
      </c>
      <c r="G16" s="28">
        <v>141</v>
      </c>
      <c r="H16" s="31">
        <v>42555</v>
      </c>
      <c r="I16" s="32">
        <f>VLOOKUP(E16,'Product Table'!$A$1:$D$13,4,FALSE)</f>
        <v>9</v>
      </c>
      <c r="J16" s="32">
        <f>VLOOKUP(E16,'Product Table'!$A$1:$D$13,3,FALSE)</f>
        <v>6</v>
      </c>
      <c r="K16" s="33">
        <f>I16-J16</f>
        <v>3</v>
      </c>
    </row>
    <row r="17" spans="1:11" hidden="1" outlineLevel="3" x14ac:dyDescent="0.25">
      <c r="A17" s="34">
        <v>23276</v>
      </c>
      <c r="B17" s="35" t="s">
        <v>45</v>
      </c>
      <c r="C17" s="36" t="s">
        <v>32</v>
      </c>
      <c r="D17" s="35" t="s">
        <v>46</v>
      </c>
      <c r="E17" s="35" t="s">
        <v>47</v>
      </c>
      <c r="F17" s="37" t="s">
        <v>7</v>
      </c>
      <c r="G17" s="35">
        <v>65</v>
      </c>
      <c r="H17" s="38">
        <v>42583</v>
      </c>
      <c r="I17" s="39">
        <f>VLOOKUP(E17,'Product Table'!$A$1:$D$13,4,FALSE)</f>
        <v>6.5</v>
      </c>
      <c r="J17" s="39">
        <f>VLOOKUP(E17,'Product Table'!$A$1:$D$13,3,FALSE)</f>
        <v>3.5</v>
      </c>
      <c r="K17" s="40">
        <f>I17-J17</f>
        <v>3</v>
      </c>
    </row>
    <row r="18" spans="1:11" hidden="1" outlineLevel="3" x14ac:dyDescent="0.25">
      <c r="A18" s="27">
        <v>23277</v>
      </c>
      <c r="B18" s="28" t="s">
        <v>48</v>
      </c>
      <c r="C18" s="29" t="s">
        <v>21</v>
      </c>
      <c r="D18" s="28" t="s">
        <v>49</v>
      </c>
      <c r="E18" s="28" t="s">
        <v>6</v>
      </c>
      <c r="F18" s="30" t="s">
        <v>7</v>
      </c>
      <c r="G18" s="28">
        <v>157</v>
      </c>
      <c r="H18" s="31">
        <v>42563</v>
      </c>
      <c r="I18" s="32">
        <f>VLOOKUP(E18,'Product Table'!$A$1:$D$13,4,FALSE)</f>
        <v>0.5</v>
      </c>
      <c r="J18" s="32">
        <f>VLOOKUP(E18,'Product Table'!$A$1:$D$13,3,FALSE)</f>
        <v>0.3</v>
      </c>
      <c r="K18" s="33">
        <f>I18-J18</f>
        <v>0.2</v>
      </c>
    </row>
    <row r="19" spans="1:11" hidden="1" outlineLevel="3" x14ac:dyDescent="0.25">
      <c r="A19" s="34">
        <v>23278</v>
      </c>
      <c r="B19" s="35" t="s">
        <v>50</v>
      </c>
      <c r="C19" s="42" t="s">
        <v>4</v>
      </c>
      <c r="D19" s="35" t="s">
        <v>51</v>
      </c>
      <c r="E19" s="35" t="s">
        <v>52</v>
      </c>
      <c r="F19" s="37" t="s">
        <v>7</v>
      </c>
      <c r="G19" s="35">
        <v>197</v>
      </c>
      <c r="H19" s="38">
        <v>42606</v>
      </c>
      <c r="I19" s="39">
        <f>VLOOKUP(E19,'Product Table'!$A$1:$D$13,4,FALSE)</f>
        <v>14.5</v>
      </c>
      <c r="J19" s="39">
        <f>VLOOKUP(E19,'Product Table'!$A$1:$D$13,3,FALSE)</f>
        <v>8</v>
      </c>
      <c r="K19" s="40">
        <f>I19-J19</f>
        <v>6.5</v>
      </c>
    </row>
    <row r="20" spans="1:11" hidden="1" outlineLevel="3" x14ac:dyDescent="0.25">
      <c r="A20" s="27">
        <v>23279</v>
      </c>
      <c r="B20" s="28" t="s">
        <v>53</v>
      </c>
      <c r="C20" s="29" t="s">
        <v>28</v>
      </c>
      <c r="D20" s="28" t="s">
        <v>54</v>
      </c>
      <c r="E20" s="28" t="s">
        <v>23</v>
      </c>
      <c r="F20" s="30" t="s">
        <v>7</v>
      </c>
      <c r="G20" s="28">
        <v>10</v>
      </c>
      <c r="H20" s="31">
        <v>42542</v>
      </c>
      <c r="I20" s="32">
        <f>VLOOKUP(E20,'Product Table'!$A$1:$D$13,4,FALSE)</f>
        <v>3</v>
      </c>
      <c r="J20" s="32">
        <f>VLOOKUP(E20,'Product Table'!$A$1:$D$13,3,FALSE)</f>
        <v>1.5</v>
      </c>
      <c r="K20" s="33">
        <f>I20-J20</f>
        <v>1.5</v>
      </c>
    </row>
    <row r="21" spans="1:11" hidden="1" outlineLevel="3" x14ac:dyDescent="0.25">
      <c r="A21" s="34">
        <v>23280</v>
      </c>
      <c r="B21" s="35" t="s">
        <v>55</v>
      </c>
      <c r="C21" s="36" t="s">
        <v>4</v>
      </c>
      <c r="D21" s="35" t="s">
        <v>56</v>
      </c>
      <c r="E21" s="35" t="s">
        <v>34</v>
      </c>
      <c r="F21" s="37" t="s">
        <v>7</v>
      </c>
      <c r="G21" s="35">
        <v>30</v>
      </c>
      <c r="H21" s="38">
        <v>42524</v>
      </c>
      <c r="I21" s="39">
        <f>VLOOKUP(E21,'Product Table'!$A$1:$D$13,4,FALSE)</f>
        <v>6.99</v>
      </c>
      <c r="J21" s="39">
        <f>VLOOKUP(E21,'Product Table'!$A$1:$D$13,3,FALSE)</f>
        <v>3.5</v>
      </c>
      <c r="K21" s="40">
        <f>I21-J21</f>
        <v>3.49</v>
      </c>
    </row>
    <row r="22" spans="1:11" hidden="1" outlineLevel="3" x14ac:dyDescent="0.25">
      <c r="A22" s="27">
        <v>23281</v>
      </c>
      <c r="B22" s="28" t="s">
        <v>57</v>
      </c>
      <c r="C22" s="29" t="s">
        <v>43</v>
      </c>
      <c r="D22" s="28" t="s">
        <v>58</v>
      </c>
      <c r="E22" s="28" t="s">
        <v>59</v>
      </c>
      <c r="F22" s="30" t="s">
        <v>7</v>
      </c>
      <c r="G22" s="28">
        <v>134</v>
      </c>
      <c r="H22" s="31">
        <v>42564</v>
      </c>
      <c r="I22" s="32">
        <f>VLOOKUP(E22,'Product Table'!$A$1:$D$13,4,FALSE)</f>
        <v>4.5</v>
      </c>
      <c r="J22" s="32">
        <f>VLOOKUP(E22,'Product Table'!$A$1:$D$13,3,FALSE)</f>
        <v>2.5</v>
      </c>
      <c r="K22" s="33">
        <f>I22-J22</f>
        <v>2</v>
      </c>
    </row>
    <row r="23" spans="1:11" hidden="1" outlineLevel="3" x14ac:dyDescent="0.25">
      <c r="A23" s="34">
        <v>23282</v>
      </c>
      <c r="B23" s="35" t="s">
        <v>60</v>
      </c>
      <c r="C23" s="36" t="s">
        <v>4</v>
      </c>
      <c r="D23" s="35" t="s">
        <v>61</v>
      </c>
      <c r="E23" s="35" t="s">
        <v>26</v>
      </c>
      <c r="F23" s="37" t="s">
        <v>7</v>
      </c>
      <c r="G23" s="35">
        <v>100</v>
      </c>
      <c r="H23" s="38">
        <v>42603</v>
      </c>
      <c r="I23" s="39">
        <f>VLOOKUP(E23,'Product Table'!$A$1:$D$13,4,FALSE)</f>
        <v>6</v>
      </c>
      <c r="J23" s="39">
        <f>VLOOKUP(E23,'Product Table'!$A$1:$D$13,3,FALSE)</f>
        <v>3</v>
      </c>
      <c r="K23" s="40">
        <f>I23-J23</f>
        <v>3</v>
      </c>
    </row>
    <row r="24" spans="1:11" hidden="1" outlineLevel="3" x14ac:dyDescent="0.25">
      <c r="A24" s="27">
        <v>23283</v>
      </c>
      <c r="B24" s="28" t="s">
        <v>62</v>
      </c>
      <c r="C24" s="29" t="s">
        <v>43</v>
      </c>
      <c r="D24" s="28" t="s">
        <v>63</v>
      </c>
      <c r="E24" s="28" t="s">
        <v>52</v>
      </c>
      <c r="F24" s="30" t="s">
        <v>7</v>
      </c>
      <c r="G24" s="28">
        <v>142</v>
      </c>
      <c r="H24" s="31">
        <v>42545</v>
      </c>
      <c r="I24" s="32">
        <f>VLOOKUP(E24,'Product Table'!$A$1:$D$13,4,FALSE)</f>
        <v>14.5</v>
      </c>
      <c r="J24" s="32">
        <f>VLOOKUP(E24,'Product Table'!$A$1:$D$13,3,FALSE)</f>
        <v>8</v>
      </c>
      <c r="K24" s="33">
        <f>I24-J24</f>
        <v>6.5</v>
      </c>
    </row>
    <row r="25" spans="1:11" hidden="1" outlineLevel="3" x14ac:dyDescent="0.25">
      <c r="A25" s="34">
        <v>23284</v>
      </c>
      <c r="B25" s="35" t="s">
        <v>64</v>
      </c>
      <c r="C25" s="36" t="s">
        <v>43</v>
      </c>
      <c r="D25" s="35" t="s">
        <v>65</v>
      </c>
      <c r="E25" s="35" t="s">
        <v>66</v>
      </c>
      <c r="F25" s="37" t="s">
        <v>7</v>
      </c>
      <c r="G25" s="35">
        <v>135</v>
      </c>
      <c r="H25" s="38">
        <v>42538</v>
      </c>
      <c r="I25" s="39">
        <f>VLOOKUP(E25,'Product Table'!$A$1:$D$13,4,FALSE)</f>
        <v>4.5</v>
      </c>
      <c r="J25" s="39">
        <f>VLOOKUP(E25,'Product Table'!$A$1:$D$13,3,FALSE)</f>
        <v>2.2999999999999998</v>
      </c>
      <c r="K25" s="40">
        <f>I25-J25</f>
        <v>2.2000000000000002</v>
      </c>
    </row>
    <row r="26" spans="1:11" hidden="1" outlineLevel="3" x14ac:dyDescent="0.25">
      <c r="A26" s="27">
        <v>23285</v>
      </c>
      <c r="B26" s="28" t="s">
        <v>67</v>
      </c>
      <c r="C26" s="41" t="s">
        <v>4</v>
      </c>
      <c r="D26" s="28" t="s">
        <v>68</v>
      </c>
      <c r="E26" s="28" t="s">
        <v>59</v>
      </c>
      <c r="F26" s="30" t="s">
        <v>7</v>
      </c>
      <c r="G26" s="28">
        <v>9</v>
      </c>
      <c r="H26" s="31">
        <v>42575</v>
      </c>
      <c r="I26" s="32">
        <f>VLOOKUP(E26,'Product Table'!$A$1:$D$13,4,FALSE)</f>
        <v>4.5</v>
      </c>
      <c r="J26" s="32">
        <f>VLOOKUP(E26,'Product Table'!$A$1:$D$13,3,FALSE)</f>
        <v>2.5</v>
      </c>
      <c r="K26" s="33">
        <f>I26-J26</f>
        <v>2</v>
      </c>
    </row>
    <row r="27" spans="1:11" hidden="1" outlineLevel="3" x14ac:dyDescent="0.25">
      <c r="A27" s="34">
        <v>23286</v>
      </c>
      <c r="B27" s="35" t="s">
        <v>69</v>
      </c>
      <c r="C27" s="42" t="s">
        <v>21</v>
      </c>
      <c r="D27" s="35" t="s">
        <v>70</v>
      </c>
      <c r="E27" s="35" t="s">
        <v>13</v>
      </c>
      <c r="F27" s="44" t="s">
        <v>7</v>
      </c>
      <c r="G27" s="35">
        <v>69</v>
      </c>
      <c r="H27" s="38">
        <v>42590</v>
      </c>
      <c r="I27" s="39">
        <f>VLOOKUP(E27,'Product Table'!$A$1:$D$13,4,FALSE)</f>
        <v>9</v>
      </c>
      <c r="J27" s="39">
        <f>VLOOKUP(E27,'Product Table'!$A$1:$D$13,3,FALSE)</f>
        <v>6</v>
      </c>
      <c r="K27" s="40">
        <f>I27-J27</f>
        <v>3</v>
      </c>
    </row>
    <row r="28" spans="1:11" hidden="1" outlineLevel="3" x14ac:dyDescent="0.25">
      <c r="A28" s="27">
        <v>23288</v>
      </c>
      <c r="B28" s="28" t="s">
        <v>73</v>
      </c>
      <c r="C28" s="29" t="s">
        <v>9</v>
      </c>
      <c r="D28" s="28" t="s">
        <v>74</v>
      </c>
      <c r="E28" s="28" t="s">
        <v>16</v>
      </c>
      <c r="F28" s="30" t="s">
        <v>7</v>
      </c>
      <c r="G28" s="28">
        <v>141</v>
      </c>
      <c r="H28" s="31">
        <v>42536</v>
      </c>
      <c r="I28" s="32">
        <f>VLOOKUP(E28,'Product Table'!$A$1:$D$13,4,FALSE)</f>
        <v>9.99</v>
      </c>
      <c r="J28" s="32">
        <f>VLOOKUP(E28,'Product Table'!$A$1:$D$13,3,FALSE)</f>
        <v>5</v>
      </c>
      <c r="K28" s="33">
        <f>I28-J28</f>
        <v>4.99</v>
      </c>
    </row>
    <row r="29" spans="1:11" hidden="1" outlineLevel="3" x14ac:dyDescent="0.25">
      <c r="A29" s="34">
        <v>23289</v>
      </c>
      <c r="B29" s="35" t="s">
        <v>75</v>
      </c>
      <c r="C29" s="36" t="s">
        <v>32</v>
      </c>
      <c r="D29" s="42" t="s">
        <v>76</v>
      </c>
      <c r="E29" s="35" t="s">
        <v>52</v>
      </c>
      <c r="F29" s="37" t="s">
        <v>7</v>
      </c>
      <c r="G29" s="35">
        <v>166</v>
      </c>
      <c r="H29" s="38">
        <v>42584</v>
      </c>
      <c r="I29" s="39">
        <f>VLOOKUP(E29,'Product Table'!$A$1:$D$13,4,FALSE)</f>
        <v>14.5</v>
      </c>
      <c r="J29" s="39">
        <f>VLOOKUP(E29,'Product Table'!$A$1:$D$13,3,FALSE)</f>
        <v>8</v>
      </c>
      <c r="K29" s="40">
        <f>I29-J29</f>
        <v>6.5</v>
      </c>
    </row>
    <row r="30" spans="1:11" hidden="1" outlineLevel="3" x14ac:dyDescent="0.25">
      <c r="A30" s="27">
        <v>23290</v>
      </c>
      <c r="B30" s="28" t="s">
        <v>77</v>
      </c>
      <c r="C30" s="29" t="s">
        <v>21</v>
      </c>
      <c r="D30" s="28" t="s">
        <v>78</v>
      </c>
      <c r="E30" s="28" t="s">
        <v>13</v>
      </c>
      <c r="F30" s="45" t="s">
        <v>7</v>
      </c>
      <c r="G30" s="28">
        <v>170</v>
      </c>
      <c r="H30" s="31">
        <v>42593</v>
      </c>
      <c r="I30" s="32">
        <f>VLOOKUP(E30,'Product Table'!$A$1:$D$13,4,FALSE)</f>
        <v>9</v>
      </c>
      <c r="J30" s="32">
        <f>VLOOKUP(E30,'Product Table'!$A$1:$D$13,3,FALSE)</f>
        <v>6</v>
      </c>
      <c r="K30" s="33">
        <f>I30-J30</f>
        <v>3</v>
      </c>
    </row>
    <row r="31" spans="1:11" hidden="1" outlineLevel="3" x14ac:dyDescent="0.25">
      <c r="A31" s="34">
        <v>23291</v>
      </c>
      <c r="B31" s="35" t="s">
        <v>79</v>
      </c>
      <c r="C31" s="36" t="s">
        <v>28</v>
      </c>
      <c r="D31" s="42" t="s">
        <v>80</v>
      </c>
      <c r="E31" s="35" t="s">
        <v>13</v>
      </c>
      <c r="F31" s="44" t="s">
        <v>7</v>
      </c>
      <c r="G31" s="35">
        <v>199</v>
      </c>
      <c r="H31" s="38">
        <v>42600</v>
      </c>
      <c r="I31" s="39">
        <f>VLOOKUP(E31,'Product Table'!$A$1:$D$13,4,FALSE)</f>
        <v>9</v>
      </c>
      <c r="J31" s="39">
        <f>VLOOKUP(E31,'Product Table'!$A$1:$D$13,3,FALSE)</f>
        <v>6</v>
      </c>
      <c r="K31" s="40">
        <f>I31-J31</f>
        <v>3</v>
      </c>
    </row>
    <row r="32" spans="1:11" hidden="1" outlineLevel="3" x14ac:dyDescent="0.25">
      <c r="A32" s="27">
        <v>23292</v>
      </c>
      <c r="B32" s="28" t="s">
        <v>81</v>
      </c>
      <c r="C32" s="29" t="s">
        <v>43</v>
      </c>
      <c r="D32" s="28" t="s">
        <v>82</v>
      </c>
      <c r="E32" s="28" t="s">
        <v>52</v>
      </c>
      <c r="F32" s="30" t="s">
        <v>7</v>
      </c>
      <c r="G32" s="28">
        <v>73</v>
      </c>
      <c r="H32" s="31">
        <v>42554</v>
      </c>
      <c r="I32" s="32">
        <f>VLOOKUP(E32,'Product Table'!$A$1:$D$13,4,FALSE)</f>
        <v>14.5</v>
      </c>
      <c r="J32" s="32">
        <f>VLOOKUP(E32,'Product Table'!$A$1:$D$13,3,FALSE)</f>
        <v>8</v>
      </c>
      <c r="K32" s="33">
        <f>I32-J32</f>
        <v>6.5</v>
      </c>
    </row>
    <row r="33" spans="1:11" hidden="1" outlineLevel="3" x14ac:dyDescent="0.25">
      <c r="A33" s="34">
        <v>23293</v>
      </c>
      <c r="B33" s="35" t="s">
        <v>83</v>
      </c>
      <c r="C33" s="62" t="s">
        <v>4</v>
      </c>
      <c r="D33" s="35" t="s">
        <v>84</v>
      </c>
      <c r="E33" s="35" t="s">
        <v>6</v>
      </c>
      <c r="F33" s="37" t="s">
        <v>7</v>
      </c>
      <c r="G33" s="35">
        <v>117</v>
      </c>
      <c r="H33" s="38">
        <v>42551</v>
      </c>
      <c r="I33" s="39">
        <f>VLOOKUP(E33,'Product Table'!$A$1:$D$13,4,FALSE)</f>
        <v>0.5</v>
      </c>
      <c r="J33" s="39">
        <f>VLOOKUP(E33,'Product Table'!$A$1:$D$13,3,FALSE)</f>
        <v>0.3</v>
      </c>
      <c r="K33" s="40">
        <f>I33-J33</f>
        <v>0.2</v>
      </c>
    </row>
    <row r="34" spans="1:11" hidden="1" outlineLevel="3" x14ac:dyDescent="0.25">
      <c r="A34" s="27">
        <v>23294</v>
      </c>
      <c r="B34" s="28" t="s">
        <v>85</v>
      </c>
      <c r="C34" s="29" t="s">
        <v>4</v>
      </c>
      <c r="D34" s="28" t="s">
        <v>86</v>
      </c>
      <c r="E34" s="28" t="s">
        <v>13</v>
      </c>
      <c r="F34" s="30" t="s">
        <v>7</v>
      </c>
      <c r="G34" s="28">
        <v>160</v>
      </c>
      <c r="H34" s="31">
        <v>42543</v>
      </c>
      <c r="I34" s="32">
        <f>VLOOKUP(E34,'Product Table'!$A$1:$D$13,4,FALSE)</f>
        <v>9</v>
      </c>
      <c r="J34" s="32">
        <f>VLOOKUP(E34,'Product Table'!$A$1:$D$13,3,FALSE)</f>
        <v>6</v>
      </c>
      <c r="K34" s="33">
        <f>I34-J34</f>
        <v>3</v>
      </c>
    </row>
    <row r="35" spans="1:11" hidden="1" outlineLevel="3" x14ac:dyDescent="0.25">
      <c r="A35" s="34">
        <v>23295</v>
      </c>
      <c r="B35" s="35" t="s">
        <v>87</v>
      </c>
      <c r="C35" s="36" t="s">
        <v>43</v>
      </c>
      <c r="D35" s="35" t="s">
        <v>88</v>
      </c>
      <c r="E35" s="35" t="s">
        <v>6</v>
      </c>
      <c r="F35" s="37" t="s">
        <v>7</v>
      </c>
      <c r="G35" s="35">
        <v>45</v>
      </c>
      <c r="H35" s="38">
        <v>42530</v>
      </c>
      <c r="I35" s="39">
        <f>VLOOKUP(E35,'Product Table'!$A$1:$D$13,4,FALSE)</f>
        <v>0.5</v>
      </c>
      <c r="J35" s="39">
        <f>VLOOKUP(E35,'Product Table'!$A$1:$D$13,3,FALSE)</f>
        <v>0.3</v>
      </c>
      <c r="K35" s="40">
        <f>I35-J35</f>
        <v>0.2</v>
      </c>
    </row>
    <row r="36" spans="1:11" hidden="1" outlineLevel="3" x14ac:dyDescent="0.25">
      <c r="A36" s="27">
        <v>23297</v>
      </c>
      <c r="B36" s="28" t="s">
        <v>91</v>
      </c>
      <c r="C36" s="43" t="s">
        <v>28</v>
      </c>
      <c r="D36" s="28" t="s">
        <v>92</v>
      </c>
      <c r="E36" s="28" t="s">
        <v>13</v>
      </c>
      <c r="F36" s="30" t="s">
        <v>7</v>
      </c>
      <c r="G36" s="28">
        <v>135</v>
      </c>
      <c r="H36" s="31">
        <v>42594</v>
      </c>
      <c r="I36" s="32">
        <f>VLOOKUP(E36,'Product Table'!$A$1:$D$13,4,FALSE)</f>
        <v>9</v>
      </c>
      <c r="J36" s="32">
        <f>VLOOKUP(E36,'Product Table'!$A$1:$D$13,3,FALSE)</f>
        <v>6</v>
      </c>
      <c r="K36" s="33">
        <f>I36-J36</f>
        <v>3</v>
      </c>
    </row>
    <row r="37" spans="1:11" hidden="1" outlineLevel="3" x14ac:dyDescent="0.25">
      <c r="A37" s="34">
        <v>23298</v>
      </c>
      <c r="B37" s="35" t="s">
        <v>93</v>
      </c>
      <c r="C37" s="36" t="s">
        <v>9</v>
      </c>
      <c r="D37" s="35" t="s">
        <v>94</v>
      </c>
      <c r="E37" s="35" t="s">
        <v>66</v>
      </c>
      <c r="F37" s="37" t="s">
        <v>7</v>
      </c>
      <c r="G37" s="35">
        <v>12</v>
      </c>
      <c r="H37" s="38">
        <v>42579</v>
      </c>
      <c r="I37" s="39">
        <f>VLOOKUP(E37,'Product Table'!$A$1:$D$13,4,FALSE)</f>
        <v>4.5</v>
      </c>
      <c r="J37" s="39">
        <f>VLOOKUP(E37,'Product Table'!$A$1:$D$13,3,FALSE)</f>
        <v>2.2999999999999998</v>
      </c>
      <c r="K37" s="40">
        <f>I37-J37</f>
        <v>2.2000000000000002</v>
      </c>
    </row>
    <row r="38" spans="1:11" hidden="1" outlineLevel="3" x14ac:dyDescent="0.25">
      <c r="A38" s="27">
        <v>23299</v>
      </c>
      <c r="B38" s="28" t="s">
        <v>95</v>
      </c>
      <c r="C38" s="29" t="s">
        <v>4</v>
      </c>
      <c r="D38" s="28" t="s">
        <v>96</v>
      </c>
      <c r="E38" s="28" t="s">
        <v>19</v>
      </c>
      <c r="F38" s="30" t="s">
        <v>7</v>
      </c>
      <c r="G38" s="28">
        <v>104</v>
      </c>
      <c r="H38" s="31">
        <v>42548</v>
      </c>
      <c r="I38" s="32">
        <f>VLOOKUP(E38,'Product Table'!$A$1:$D$13,4,FALSE)</f>
        <v>3.99</v>
      </c>
      <c r="J38" s="32">
        <f>VLOOKUP(E38,'Product Table'!$A$1:$D$13,3,FALSE)</f>
        <v>2</v>
      </c>
      <c r="K38" s="33">
        <f>I38-J38</f>
        <v>1.9900000000000002</v>
      </c>
    </row>
    <row r="39" spans="1:11" hidden="1" outlineLevel="3" x14ac:dyDescent="0.25">
      <c r="A39" s="34">
        <v>23300</v>
      </c>
      <c r="B39" s="35" t="s">
        <v>97</v>
      </c>
      <c r="C39" s="36" t="s">
        <v>21</v>
      </c>
      <c r="D39" s="35" t="s">
        <v>136</v>
      </c>
      <c r="E39" s="35" t="s">
        <v>16</v>
      </c>
      <c r="F39" s="44" t="s">
        <v>7</v>
      </c>
      <c r="G39" s="35">
        <v>167</v>
      </c>
      <c r="H39" s="38">
        <v>42558</v>
      </c>
      <c r="I39" s="39">
        <f>VLOOKUP(E39,'Product Table'!$A$1:$D$13,4,FALSE)</f>
        <v>9.99</v>
      </c>
      <c r="J39" s="39">
        <f>VLOOKUP(E39,'Product Table'!$A$1:$D$13,3,FALSE)</f>
        <v>5</v>
      </c>
      <c r="K39" s="40">
        <f>I39-J39</f>
        <v>4.99</v>
      </c>
    </row>
    <row r="40" spans="1:11" hidden="1" outlineLevel="3" x14ac:dyDescent="0.25">
      <c r="A40" s="27">
        <v>23301</v>
      </c>
      <c r="B40" s="28" t="s">
        <v>98</v>
      </c>
      <c r="C40" s="29" t="s">
        <v>4</v>
      </c>
      <c r="D40" s="28" t="s">
        <v>137</v>
      </c>
      <c r="E40" s="28" t="s">
        <v>34</v>
      </c>
      <c r="F40" s="30" t="s">
        <v>7</v>
      </c>
      <c r="G40" s="28">
        <v>108</v>
      </c>
      <c r="H40" s="31">
        <v>42570</v>
      </c>
      <c r="I40" s="32">
        <f>VLOOKUP(E40,'Product Table'!$A$1:$D$13,4,FALSE)</f>
        <v>6.99</v>
      </c>
      <c r="J40" s="32">
        <f>VLOOKUP(E40,'Product Table'!$A$1:$D$13,3,FALSE)</f>
        <v>3.5</v>
      </c>
      <c r="K40" s="33">
        <f>I40-J40</f>
        <v>3.49</v>
      </c>
    </row>
    <row r="41" spans="1:11" hidden="1" outlineLevel="3" x14ac:dyDescent="0.25">
      <c r="A41" s="34">
        <v>23302</v>
      </c>
      <c r="B41" s="35" t="s">
        <v>99</v>
      </c>
      <c r="C41" s="36" t="s">
        <v>9</v>
      </c>
      <c r="D41" s="35" t="s">
        <v>10</v>
      </c>
      <c r="E41" s="35" t="s">
        <v>47</v>
      </c>
      <c r="F41" s="37" t="s">
        <v>7</v>
      </c>
      <c r="G41" s="35">
        <v>105</v>
      </c>
      <c r="H41" s="38">
        <v>42578</v>
      </c>
      <c r="I41" s="39">
        <f>VLOOKUP(E41,'Product Table'!$A$1:$D$13,4,FALSE)</f>
        <v>6.5</v>
      </c>
      <c r="J41" s="39">
        <f>VLOOKUP(E41,'Product Table'!$A$1:$D$13,3,FALSE)</f>
        <v>3.5</v>
      </c>
      <c r="K41" s="40">
        <f>I41-J41</f>
        <v>3</v>
      </c>
    </row>
    <row r="42" spans="1:11" hidden="1" outlineLevel="3" x14ac:dyDescent="0.25">
      <c r="A42" s="27">
        <v>23303</v>
      </c>
      <c r="B42" s="28" t="s">
        <v>100</v>
      </c>
      <c r="C42" s="29" t="s">
        <v>9</v>
      </c>
      <c r="D42" s="28" t="s">
        <v>101</v>
      </c>
      <c r="E42" s="28" t="s">
        <v>52</v>
      </c>
      <c r="F42" s="30" t="s">
        <v>7</v>
      </c>
      <c r="G42" s="28">
        <v>176</v>
      </c>
      <c r="H42" s="31">
        <v>42599</v>
      </c>
      <c r="I42" s="32">
        <f>VLOOKUP(E42,'Product Table'!$A$1:$D$13,4,FALSE)</f>
        <v>14.5</v>
      </c>
      <c r="J42" s="32">
        <f>VLOOKUP(E42,'Product Table'!$A$1:$D$13,3,FALSE)</f>
        <v>8</v>
      </c>
      <c r="K42" s="33">
        <f>I42-J42</f>
        <v>6.5</v>
      </c>
    </row>
    <row r="43" spans="1:11" hidden="1" outlineLevel="3" x14ac:dyDescent="0.25">
      <c r="A43" s="34">
        <v>23304</v>
      </c>
      <c r="B43" s="35" t="s">
        <v>102</v>
      </c>
      <c r="C43" s="36" t="s">
        <v>43</v>
      </c>
      <c r="D43" s="35" t="s">
        <v>88</v>
      </c>
      <c r="E43" s="35" t="s">
        <v>19</v>
      </c>
      <c r="F43" s="37" t="s">
        <v>7</v>
      </c>
      <c r="G43" s="35">
        <v>131</v>
      </c>
      <c r="H43" s="38">
        <v>42522</v>
      </c>
      <c r="I43" s="39">
        <f>VLOOKUP(E43,'Product Table'!$A$1:$D$13,4,FALSE)</f>
        <v>3.99</v>
      </c>
      <c r="J43" s="39">
        <f>VLOOKUP(E43,'Product Table'!$A$1:$D$13,3,FALSE)</f>
        <v>2</v>
      </c>
      <c r="K43" s="40">
        <f>I43-J43</f>
        <v>1.9900000000000002</v>
      </c>
    </row>
    <row r="44" spans="1:11" hidden="1" outlineLevel="3" x14ac:dyDescent="0.25">
      <c r="A44" s="27">
        <v>23305</v>
      </c>
      <c r="B44" s="28" t="s">
        <v>103</v>
      </c>
      <c r="C44" s="43" t="s">
        <v>4</v>
      </c>
      <c r="D44" s="28" t="s">
        <v>104</v>
      </c>
      <c r="E44" s="28" t="s">
        <v>13</v>
      </c>
      <c r="F44" s="30" t="s">
        <v>7</v>
      </c>
      <c r="G44" s="28">
        <v>188</v>
      </c>
      <c r="H44" s="31">
        <v>42608</v>
      </c>
      <c r="I44" s="32">
        <f>VLOOKUP(E44,'Product Table'!$A$1:$D$13,4,FALSE)</f>
        <v>9</v>
      </c>
      <c r="J44" s="32">
        <f>VLOOKUP(E44,'Product Table'!$A$1:$D$13,3,FALSE)</f>
        <v>6</v>
      </c>
      <c r="K44" s="33">
        <f>I44-J44</f>
        <v>3</v>
      </c>
    </row>
    <row r="45" spans="1:11" hidden="1" outlineLevel="3" x14ac:dyDescent="0.25">
      <c r="A45" s="34">
        <v>23307</v>
      </c>
      <c r="B45" s="35" t="s">
        <v>107</v>
      </c>
      <c r="C45" s="36" t="s">
        <v>9</v>
      </c>
      <c r="D45" s="35" t="s">
        <v>108</v>
      </c>
      <c r="E45" s="35" t="s">
        <v>26</v>
      </c>
      <c r="F45" s="37" t="s">
        <v>7</v>
      </c>
      <c r="G45" s="35">
        <v>113</v>
      </c>
      <c r="H45" s="38">
        <v>42555</v>
      </c>
      <c r="I45" s="39">
        <f>VLOOKUP(E45,'Product Table'!$A$1:$D$13,4,FALSE)</f>
        <v>6</v>
      </c>
      <c r="J45" s="39">
        <f>VLOOKUP(E45,'Product Table'!$A$1:$D$13,3,FALSE)</f>
        <v>3</v>
      </c>
      <c r="K45" s="40">
        <f>I45-J45</f>
        <v>3</v>
      </c>
    </row>
    <row r="46" spans="1:11" hidden="1" outlineLevel="3" x14ac:dyDescent="0.25">
      <c r="A46" s="27">
        <v>23308</v>
      </c>
      <c r="B46" s="28" t="s">
        <v>109</v>
      </c>
      <c r="C46" s="29" t="s">
        <v>43</v>
      </c>
      <c r="D46" s="28" t="s">
        <v>110</v>
      </c>
      <c r="E46" s="28" t="s">
        <v>23</v>
      </c>
      <c r="F46" s="30" t="s">
        <v>7</v>
      </c>
      <c r="G46" s="28">
        <v>112</v>
      </c>
      <c r="H46" s="31">
        <v>42560</v>
      </c>
      <c r="I46" s="32">
        <f>VLOOKUP(E46,'Product Table'!$A$1:$D$13,4,FALSE)</f>
        <v>3</v>
      </c>
      <c r="J46" s="32">
        <f>VLOOKUP(E46,'Product Table'!$A$1:$D$13,3,FALSE)</f>
        <v>1.5</v>
      </c>
      <c r="K46" s="33">
        <f>I46-J46</f>
        <v>1.5</v>
      </c>
    </row>
    <row r="47" spans="1:11" hidden="1" outlineLevel="3" x14ac:dyDescent="0.25">
      <c r="A47" s="34">
        <v>23309</v>
      </c>
      <c r="B47" s="35" t="s">
        <v>111</v>
      </c>
      <c r="C47" s="36" t="s">
        <v>4</v>
      </c>
      <c r="D47" s="35" t="s">
        <v>112</v>
      </c>
      <c r="E47" s="35" t="s">
        <v>19</v>
      </c>
      <c r="F47" s="37" t="s">
        <v>7</v>
      </c>
      <c r="G47" s="35">
        <v>201</v>
      </c>
      <c r="H47" s="38">
        <v>42544</v>
      </c>
      <c r="I47" s="39">
        <f>VLOOKUP(E47,'Product Table'!$A$1:$D$13,4,FALSE)</f>
        <v>3.99</v>
      </c>
      <c r="J47" s="39">
        <f>VLOOKUP(E47,'Product Table'!$A$1:$D$13,3,FALSE)</f>
        <v>2</v>
      </c>
      <c r="K47" s="40">
        <f>I47-J47</f>
        <v>1.9900000000000002</v>
      </c>
    </row>
    <row r="48" spans="1:11" outlineLevel="2" collapsed="1" x14ac:dyDescent="0.25">
      <c r="A48" s="34"/>
      <c r="B48" s="35"/>
      <c r="C48" s="36"/>
      <c r="D48" s="35"/>
      <c r="E48" s="35"/>
      <c r="F48" s="64" t="s">
        <v>188</v>
      </c>
      <c r="G48" s="35"/>
      <c r="H48" s="38"/>
      <c r="I48" s="39"/>
      <c r="J48" s="39"/>
      <c r="K48" s="40">
        <f>SUBTOTAL(1,K4:K47)</f>
        <v>3.0586363636363632</v>
      </c>
    </row>
    <row r="49" spans="1:11" outlineLevel="1" x14ac:dyDescent="0.25">
      <c r="A49" s="34"/>
      <c r="B49" s="35"/>
      <c r="C49" s="36"/>
      <c r="D49" s="35"/>
      <c r="E49" s="35"/>
      <c r="F49" s="64" t="s">
        <v>186</v>
      </c>
      <c r="G49" s="35"/>
      <c r="H49" s="38"/>
      <c r="I49" s="39"/>
      <c r="J49" s="39"/>
      <c r="K49" s="40">
        <f>SUBTOTAL(9,K4:K47)</f>
        <v>134.57999999999998</v>
      </c>
    </row>
    <row r="50" spans="1:11" hidden="1" outlineLevel="3" x14ac:dyDescent="0.25">
      <c r="A50" s="27">
        <v>23269</v>
      </c>
      <c r="B50" s="28" t="s">
        <v>27</v>
      </c>
      <c r="C50" s="41" t="s">
        <v>28</v>
      </c>
      <c r="D50" s="28" t="s">
        <v>29</v>
      </c>
      <c r="E50" s="28" t="s">
        <v>23</v>
      </c>
      <c r="F50" s="30" t="s">
        <v>30</v>
      </c>
      <c r="G50" s="28">
        <v>116</v>
      </c>
      <c r="H50" s="31">
        <v>42524</v>
      </c>
      <c r="I50" s="32">
        <f>VLOOKUP(E50,'Product Table'!$A$1:$D$13,4,FALSE)</f>
        <v>3</v>
      </c>
      <c r="J50" s="32">
        <f>VLOOKUP(E50,'Product Table'!$A$1:$D$13,3,FALSE)</f>
        <v>1.5</v>
      </c>
      <c r="K50" s="33">
        <f>I50-J50</f>
        <v>1.5</v>
      </c>
    </row>
    <row r="51" spans="1:11" hidden="1" outlineLevel="3" x14ac:dyDescent="0.25">
      <c r="A51" s="34">
        <v>23287</v>
      </c>
      <c r="B51" s="35" t="s">
        <v>71</v>
      </c>
      <c r="C51" s="36" t="s">
        <v>32</v>
      </c>
      <c r="D51" s="35" t="s">
        <v>72</v>
      </c>
      <c r="E51" s="35" t="s">
        <v>66</v>
      </c>
      <c r="F51" s="37" t="s">
        <v>30</v>
      </c>
      <c r="G51" s="35">
        <v>189</v>
      </c>
      <c r="H51" s="38">
        <v>42538</v>
      </c>
      <c r="I51" s="39">
        <f>VLOOKUP(E51,'Product Table'!$A$1:$D$13,4,FALSE)</f>
        <v>4.5</v>
      </c>
      <c r="J51" s="39">
        <f>VLOOKUP(E51,'Product Table'!$A$1:$D$13,3,FALSE)</f>
        <v>2.2999999999999998</v>
      </c>
      <c r="K51" s="40">
        <f>I51-J51</f>
        <v>2.2000000000000002</v>
      </c>
    </row>
    <row r="52" spans="1:11" hidden="1" outlineLevel="3" x14ac:dyDescent="0.25">
      <c r="A52" s="27">
        <v>23296</v>
      </c>
      <c r="B52" s="28" t="s">
        <v>89</v>
      </c>
      <c r="C52" s="29" t="s">
        <v>28</v>
      </c>
      <c r="D52" s="28" t="s">
        <v>90</v>
      </c>
      <c r="E52" s="28" t="s">
        <v>52</v>
      </c>
      <c r="F52" s="30" t="s">
        <v>30</v>
      </c>
      <c r="G52" s="28">
        <v>37</v>
      </c>
      <c r="H52" s="31">
        <v>42529</v>
      </c>
      <c r="I52" s="32">
        <f>VLOOKUP(E52,'Product Table'!$A$1:$D$13,4,FALSE)</f>
        <v>14.5</v>
      </c>
      <c r="J52" s="32">
        <f>VLOOKUP(E52,'Product Table'!$A$1:$D$13,3,FALSE)</f>
        <v>8</v>
      </c>
      <c r="K52" s="33">
        <f>I52-J52</f>
        <v>6.5</v>
      </c>
    </row>
    <row r="53" spans="1:11" hidden="1" outlineLevel="3" x14ac:dyDescent="0.25">
      <c r="A53" s="34">
        <v>23306</v>
      </c>
      <c r="B53" s="35" t="s">
        <v>105</v>
      </c>
      <c r="C53" s="36" t="s">
        <v>32</v>
      </c>
      <c r="D53" s="35" t="s">
        <v>106</v>
      </c>
      <c r="E53" s="35" t="s">
        <v>11</v>
      </c>
      <c r="F53" s="37" t="s">
        <v>30</v>
      </c>
      <c r="G53" s="35">
        <v>93</v>
      </c>
      <c r="H53" s="38">
        <v>42529</v>
      </c>
      <c r="I53" s="39">
        <f>VLOOKUP(E53,'Product Table'!$A$1:$D$13,4,FALSE)</f>
        <v>6.5</v>
      </c>
      <c r="J53" s="39">
        <f>VLOOKUP(E53,'Product Table'!$A$1:$D$13,3,FALSE)</f>
        <v>3.5</v>
      </c>
      <c r="K53" s="40">
        <f>I53-J53</f>
        <v>3</v>
      </c>
    </row>
    <row r="54" spans="1:11" hidden="1" outlineLevel="3" x14ac:dyDescent="0.25">
      <c r="A54" s="14">
        <v>23310</v>
      </c>
      <c r="B54" s="15" t="s">
        <v>113</v>
      </c>
      <c r="C54" s="63" t="s">
        <v>114</v>
      </c>
      <c r="D54" s="15" t="s">
        <v>115</v>
      </c>
      <c r="E54" s="15" t="s">
        <v>16</v>
      </c>
      <c r="F54" s="48" t="s">
        <v>30</v>
      </c>
      <c r="G54" s="15">
        <v>41</v>
      </c>
      <c r="H54" s="49">
        <v>42538</v>
      </c>
      <c r="I54" s="50">
        <f>VLOOKUP(E54,'Product Table'!$A$1:$D$13,4,FALSE)</f>
        <v>9.99</v>
      </c>
      <c r="J54" s="50">
        <f>VLOOKUP(E54,'Product Table'!$A$1:$D$13,3,FALSE)</f>
        <v>5</v>
      </c>
      <c r="K54" s="51">
        <f>I54-J54</f>
        <v>4.99</v>
      </c>
    </row>
    <row r="55" spans="1:11" outlineLevel="2" collapsed="1" x14ac:dyDescent="0.25">
      <c r="A55" s="55"/>
      <c r="B55" s="55"/>
      <c r="C55" s="65"/>
      <c r="D55" s="55"/>
      <c r="E55" s="55"/>
      <c r="F55" s="66" t="s">
        <v>189</v>
      </c>
      <c r="G55" s="55"/>
      <c r="H55" s="58"/>
      <c r="I55" s="59"/>
      <c r="J55" s="59"/>
      <c r="K55" s="59">
        <f>SUBTOTAL(1,K50:K54)</f>
        <v>3.6379999999999995</v>
      </c>
    </row>
    <row r="56" spans="1:11" outlineLevel="1" x14ac:dyDescent="0.25">
      <c r="A56" s="55"/>
      <c r="B56" s="55"/>
      <c r="C56" s="65"/>
      <c r="D56" s="55"/>
      <c r="E56" s="55"/>
      <c r="F56" s="66" t="s">
        <v>187</v>
      </c>
      <c r="G56" s="55"/>
      <c r="H56" s="58"/>
      <c r="I56" s="59"/>
      <c r="J56" s="59"/>
      <c r="K56" s="59">
        <f>SUBTOTAL(9,K50:K54)</f>
        <v>18.189999999999998</v>
      </c>
    </row>
    <row r="57" spans="1:11" x14ac:dyDescent="0.25">
      <c r="A57" s="55"/>
      <c r="B57" s="55"/>
      <c r="C57" s="65"/>
      <c r="D57" s="55"/>
      <c r="E57" s="55"/>
      <c r="F57" s="66" t="s">
        <v>190</v>
      </c>
      <c r="G57" s="55"/>
      <c r="H57" s="58"/>
      <c r="I57" s="59"/>
      <c r="J57" s="59"/>
      <c r="K57" s="59">
        <f>SUBTOTAL(1,K4:K54)</f>
        <v>3.1177551020408161</v>
      </c>
    </row>
    <row r="58" spans="1:11" x14ac:dyDescent="0.25">
      <c r="A58" s="55"/>
      <c r="B58" s="55"/>
      <c r="C58" s="65"/>
      <c r="D58" s="55"/>
      <c r="E58" s="55"/>
      <c r="F58" s="66" t="s">
        <v>185</v>
      </c>
      <c r="G58" s="55"/>
      <c r="H58" s="58"/>
      <c r="I58" s="59"/>
      <c r="J58" s="59"/>
      <c r="K58" s="59">
        <f>SUBTOTAL(9,K4:K54)</f>
        <v>152.76999999999998</v>
      </c>
    </row>
  </sheetData>
  <mergeCells count="1">
    <mergeCell ref="A2:E2"/>
  </mergeCells>
  <pageMargins left="0.7" right="0.7" top="0.75" bottom="0.75" header="0.3" footer="0.3"/>
  <pageSetup scale="67" fitToHeight="0" orientation="landscape" r:id="rId1"/>
  <headerFooter>
    <oddFooter>&amp;C&amp;A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zoomScaleNormal="100" workbookViewId="0"/>
  </sheetViews>
  <sheetFormatPr defaultRowHeight="15" x14ac:dyDescent="0.25"/>
  <cols>
    <col min="1" max="1" width="10.140625" bestFit="1" customWidth="1"/>
    <col min="2" max="2" width="29.140625" bestFit="1" customWidth="1"/>
  </cols>
  <sheetData>
    <row r="1" spans="1:4" x14ac:dyDescent="0.25">
      <c r="A1" t="s">
        <v>138</v>
      </c>
      <c r="B1" t="s">
        <v>139</v>
      </c>
      <c r="C1" t="s">
        <v>140</v>
      </c>
      <c r="D1" t="s">
        <v>141</v>
      </c>
    </row>
    <row r="2" spans="1:4" x14ac:dyDescent="0.25">
      <c r="A2" t="s">
        <v>23</v>
      </c>
      <c r="B2" t="s">
        <v>116</v>
      </c>
      <c r="C2" s="7">
        <v>1.5</v>
      </c>
      <c r="D2" s="7">
        <v>3</v>
      </c>
    </row>
    <row r="3" spans="1:4" x14ac:dyDescent="0.25">
      <c r="A3" t="s">
        <v>19</v>
      </c>
      <c r="B3" t="s">
        <v>117</v>
      </c>
      <c r="C3" s="7">
        <v>2</v>
      </c>
      <c r="D3" s="7">
        <v>3.99</v>
      </c>
    </row>
    <row r="4" spans="1:4" x14ac:dyDescent="0.25">
      <c r="A4" t="s">
        <v>66</v>
      </c>
      <c r="B4" t="s">
        <v>118</v>
      </c>
      <c r="C4" s="7">
        <v>2.2999999999999998</v>
      </c>
      <c r="D4" s="7">
        <v>4.5</v>
      </c>
    </row>
    <row r="5" spans="1:4" x14ac:dyDescent="0.25">
      <c r="A5" t="s">
        <v>47</v>
      </c>
      <c r="B5" t="s">
        <v>119</v>
      </c>
      <c r="C5" s="7">
        <v>3.5</v>
      </c>
      <c r="D5" s="7">
        <v>6.5</v>
      </c>
    </row>
    <row r="6" spans="1:4" x14ac:dyDescent="0.25">
      <c r="A6" t="s">
        <v>26</v>
      </c>
      <c r="B6" t="s">
        <v>120</v>
      </c>
      <c r="C6" s="7">
        <v>3</v>
      </c>
      <c r="D6" s="7">
        <v>6</v>
      </c>
    </row>
    <row r="7" spans="1:4" x14ac:dyDescent="0.25">
      <c r="A7" t="s">
        <v>11</v>
      </c>
      <c r="B7" t="s">
        <v>121</v>
      </c>
      <c r="C7" s="7">
        <v>3.5</v>
      </c>
      <c r="D7" s="7">
        <v>6.5</v>
      </c>
    </row>
    <row r="8" spans="1:4" x14ac:dyDescent="0.25">
      <c r="A8" t="s">
        <v>13</v>
      </c>
      <c r="B8" t="s">
        <v>122</v>
      </c>
      <c r="C8" s="7">
        <v>6</v>
      </c>
      <c r="D8" s="7">
        <v>9</v>
      </c>
    </row>
    <row r="9" spans="1:4" x14ac:dyDescent="0.25">
      <c r="A9" t="s">
        <v>6</v>
      </c>
      <c r="B9" t="s">
        <v>123</v>
      </c>
      <c r="C9" s="7">
        <v>0.3</v>
      </c>
      <c r="D9" s="7">
        <v>0.5</v>
      </c>
    </row>
    <row r="10" spans="1:4" x14ac:dyDescent="0.25">
      <c r="A10" t="s">
        <v>59</v>
      </c>
      <c r="B10" t="s">
        <v>124</v>
      </c>
      <c r="C10" s="7">
        <v>2.5</v>
      </c>
      <c r="D10" s="7">
        <v>4.5</v>
      </c>
    </row>
    <row r="11" spans="1:4" x14ac:dyDescent="0.25">
      <c r="A11" t="s">
        <v>34</v>
      </c>
      <c r="B11" t="s">
        <v>125</v>
      </c>
      <c r="C11" s="7">
        <v>3.5</v>
      </c>
      <c r="D11" s="7">
        <v>6.99</v>
      </c>
    </row>
    <row r="12" spans="1:4" x14ac:dyDescent="0.25">
      <c r="A12" t="s">
        <v>16</v>
      </c>
      <c r="B12" t="s">
        <v>126</v>
      </c>
      <c r="C12" s="7">
        <v>5</v>
      </c>
      <c r="D12" s="7">
        <v>9.99</v>
      </c>
    </row>
    <row r="13" spans="1:4" x14ac:dyDescent="0.25">
      <c r="A13" t="s">
        <v>52</v>
      </c>
      <c r="B13" t="s">
        <v>127</v>
      </c>
      <c r="C13" s="7">
        <v>8</v>
      </c>
      <c r="D13" s="7">
        <v>14.5</v>
      </c>
    </row>
  </sheetData>
  <printOptions horizontalCentered="1"/>
  <pageMargins left="0.7" right="0.7" top="0.75" bottom="0.75" header="0.3" footer="0.3"/>
  <pageSetup orientation="portrait" horizontalDpi="4294967293" verticalDpi="0" r:id="rId1"/>
  <headerFoot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Online Sales by Date</vt:lpstr>
      <vt:lpstr>June Sales by Country</vt:lpstr>
      <vt:lpstr>Sales by Product</vt:lpstr>
      <vt:lpstr>Subtotals by Date</vt:lpstr>
      <vt:lpstr>Subtotals by Type</vt:lpstr>
      <vt:lpstr>Product Table</vt:lpstr>
    </vt:vector>
  </TitlesOfParts>
  <Company>Portland Community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George Self</cp:lastModifiedBy>
  <cp:lastPrinted>2020-07-18T00:42:29Z</cp:lastPrinted>
  <dcterms:created xsi:type="dcterms:W3CDTF">2016-07-11T19:19:13Z</dcterms:created>
  <dcterms:modified xsi:type="dcterms:W3CDTF">2020-07-18T00:43:40Z</dcterms:modified>
</cp:coreProperties>
</file>