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MAS SERVICIOS RELACION\"/>
    </mc:Choice>
  </mc:AlternateContent>
  <xr:revisionPtr revIDLastSave="0" documentId="13_ncr:1_{7899E791-DF7B-4F6A-85F2-AD035F53FC4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ORMATO DE CAPTURA" sheetId="2" r:id="rId1"/>
    <sheet name="vARIOS" sheetId="3" state="hidden" r:id="rId2"/>
  </sheets>
  <definedNames>
    <definedName name="_xlnm.Print_Area" localSheetId="0">'FORMATO DE CAPTURA'!$A$1:$T$48</definedName>
    <definedName name="TIPODECLIENTE">#REF!</definedName>
    <definedName name="TIPODESERVIC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2" l="1"/>
  <c r="M13" i="2"/>
  <c r="N13" i="2"/>
  <c r="O13" i="2"/>
  <c r="N12" i="2"/>
  <c r="O12" i="2"/>
  <c r="M12" i="2"/>
  <c r="M11" i="2"/>
  <c r="O11" i="2"/>
  <c r="O10" i="2"/>
  <c r="N10" i="2"/>
  <c r="M10" i="2"/>
  <c r="T9" i="2" l="1"/>
  <c r="N9" i="2"/>
  <c r="N8" i="2" l="1"/>
  <c r="L45" i="2" s="1"/>
  <c r="M9" i="2"/>
  <c r="O9" i="2" s="1"/>
  <c r="M8" i="2"/>
  <c r="T8" i="2"/>
  <c r="N42" i="2" l="1"/>
  <c r="O8" i="2"/>
  <c r="O42" i="2" s="1"/>
  <c r="M42" i="2"/>
  <c r="L42" i="2"/>
  <c r="L43" i="2" l="1"/>
  <c r="L46" i="2" s="1"/>
  <c r="L44" i="2" l="1"/>
</calcChain>
</file>

<file path=xl/sharedStrings.xml><?xml version="1.0" encoding="utf-8"?>
<sst xmlns="http://schemas.openxmlformats.org/spreadsheetml/2006/main" count="109" uniqueCount="80">
  <si>
    <t>LOCAL/FORANEO</t>
  </si>
  <si>
    <t>VEHICULO</t>
  </si>
  <si>
    <t xml:space="preserve">ORIGEN </t>
  </si>
  <si>
    <t>DESTINO</t>
  </si>
  <si>
    <t>TIPO DE SERVICIO</t>
  </si>
  <si>
    <t>IMPORTE</t>
  </si>
  <si>
    <t>IVA</t>
  </si>
  <si>
    <t>OBSERVACIONES</t>
  </si>
  <si>
    <t>COSTO POR KM</t>
  </si>
  <si>
    <t xml:space="preserve">BANDERAZO </t>
  </si>
  <si>
    <t>CLIENTE</t>
  </si>
  <si>
    <t>NUMERO ASISTENCIA</t>
  </si>
  <si>
    <t>SUB TOTAL</t>
  </si>
  <si>
    <t>RET IVA</t>
  </si>
  <si>
    <t>TOTAL A PAGAR</t>
  </si>
  <si>
    <t>A</t>
  </si>
  <si>
    <t>RAZON SOCIAL</t>
  </si>
  <si>
    <t>NOMBRE COMERCIAL</t>
  </si>
  <si>
    <t>RFC</t>
  </si>
  <si>
    <t>B</t>
  </si>
  <si>
    <t>C</t>
  </si>
  <si>
    <t>D</t>
  </si>
  <si>
    <t xml:space="preserve">CASETAS </t>
  </si>
  <si>
    <t>TIPO DE GRUA QUE UTILIZO (A,B,C,D)</t>
  </si>
  <si>
    <t xml:space="preserve">EN LOS FORANEOS INDICA KM RECORRIDOS </t>
  </si>
  <si>
    <t>TIPO DE VEHICULO</t>
  </si>
  <si>
    <t>FECHA ENVIO DE INFORMACION</t>
  </si>
  <si>
    <t>FECHA AUTORIZACION DE TRAMITE</t>
  </si>
  <si>
    <t>COSTO</t>
  </si>
  <si>
    <t>FECHA PARA FACTURACION</t>
  </si>
  <si>
    <t>DE QUE MES ES EL SERVICIO</t>
  </si>
  <si>
    <t xml:space="preserve">HORARIO PARA FACTURAR </t>
  </si>
  <si>
    <t>IMPORTE APLICA  RETENCION</t>
  </si>
  <si>
    <t>ANA SEGUROS</t>
  </si>
  <si>
    <t>EL AGUILA</t>
  </si>
  <si>
    <t>LATINOAMERICANA</t>
  </si>
  <si>
    <t>EL POTOSI</t>
  </si>
  <si>
    <t>AIG</t>
  </si>
  <si>
    <t>BAIC</t>
  </si>
  <si>
    <t>CIRCULO DE ASISTENCIA</t>
  </si>
  <si>
    <t>MOTO ASSIST</t>
  </si>
  <si>
    <t>VEHICULOS MENORES A 3.5</t>
  </si>
  <si>
    <t>FORANEO</t>
  </si>
  <si>
    <t>RETENCION</t>
  </si>
  <si>
    <t>TOTAL</t>
  </si>
  <si>
    <t>SI</t>
  </si>
  <si>
    <t>SUB TOTAL ANTES DE RET</t>
  </si>
  <si>
    <t>GRUAS NUÑEZ SA DE CV</t>
  </si>
  <si>
    <t>GNU030708RP4</t>
  </si>
  <si>
    <t>MS1830089</t>
  </si>
  <si>
    <t>GRUA</t>
  </si>
  <si>
    <t>DAKOTA PICK UP</t>
  </si>
  <si>
    <t>CENTRO DE SALUD DE XOXOCOTLA MOR</t>
  </si>
  <si>
    <t>OFICINAS DE LA SECRETARIA DE SALUD CUERNAVACA CENTRO</t>
  </si>
  <si>
    <t>DICIEMBRE</t>
  </si>
  <si>
    <t>MS1903679</t>
  </si>
  <si>
    <t>NISSAN ESTAQUITAS</t>
  </si>
  <si>
    <t>BALNEARIO ISSTEHUIXTLA</t>
  </si>
  <si>
    <t>JOJUTLA CENTRO</t>
  </si>
  <si>
    <t>ENERO</t>
  </si>
  <si>
    <t>MS1920180</t>
  </si>
  <si>
    <t>NISSAN NP300</t>
  </si>
  <si>
    <t>TETECALA MOR</t>
  </si>
  <si>
    <t>LAZARO CARDENAS, CUERNAVACA MOR</t>
  </si>
  <si>
    <t>JUNIO</t>
  </si>
  <si>
    <t>MS1920907</t>
  </si>
  <si>
    <t>CAMBION DE LLANTA</t>
  </si>
  <si>
    <t>NO</t>
  </si>
  <si>
    <t>AUDI A5</t>
  </si>
  <si>
    <t>CLUB NAUTICO TEQUESQUITENGO MOR</t>
  </si>
  <si>
    <t>MISMO</t>
  </si>
  <si>
    <t>MS1922096</t>
  </si>
  <si>
    <t>GM CHEVY</t>
  </si>
  <si>
    <t>AUT MEX-ACA KM 128</t>
  </si>
  <si>
    <t>IZTACALCO CDMX</t>
  </si>
  <si>
    <t>MS1949889</t>
  </si>
  <si>
    <t>VW JETTA</t>
  </si>
  <si>
    <t>AUT MEX-ACA KM 119</t>
  </si>
  <si>
    <t>CENTRO, CUERNAVACA MOR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</si>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</sst>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Myriad Pro"/>
      <family val="2"/>
    </font>
    <font>
      <sz val="20"/>
      <name val="Calibri"/>
      <family val="2"/>
      <scheme val="minor"/>
    </font>
    <font>
      <sz val="9"/>
      <name val="Calibri"/>
      <family val="2"/>
      <scheme val="minor"/>
    </font>
    <font>
      <b/>
      <sz val="8"/>
      <name val="Myriad Pro"/>
      <family val="2"/>
    </font>
    <font>
      <b/>
      <sz val="9"/>
      <name val="Calibri"/>
      <family val="2"/>
      <scheme val="minor"/>
    </font>
    <font>
      <sz val="16"/>
      <name val="Calibri"/>
      <family val="2"/>
      <scheme val="minor"/>
    </font>
    <font>
      <b/>
      <sz val="9"/>
      <name val="Candara"/>
      <family val="2"/>
    </font>
    <font>
      <b/>
      <sz val="8"/>
      <name val="Candara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64" fontId="4" fillId="0" borderId="0" xfId="0" applyNumberFormat="1" applyFont="1" applyAlignme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164" fontId="4" fillId="0" borderId="1" xfId="1" applyNumberFormat="1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/>
    <xf numFmtId="164" fontId="4" fillId="0" borderId="1" xfId="0" applyNumberFormat="1" applyFont="1" applyBorder="1" applyAlignment="1"/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/>
    <xf numFmtId="164" fontId="6" fillId="0" borderId="0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57149</xdr:rowOff>
    </xdr:from>
    <xdr:to>
      <xdr:col>3</xdr:col>
      <xdr:colOff>171449</xdr:colOff>
      <xdr:row>2</xdr:row>
      <xdr:rowOff>306505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57149"/>
          <a:ext cx="2329815" cy="866576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581024</xdr:colOff>
      <xdr:row>0</xdr:row>
      <xdr:rowOff>0</xdr:rowOff>
    </xdr:from>
    <xdr:to>
      <xdr:col>20</xdr:col>
      <xdr:colOff>711708</xdr:colOff>
      <xdr:row>1</xdr:row>
      <xdr:rowOff>89916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2237446" y="-7264147"/>
          <a:ext cx="432816" cy="14961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15</xdr:col>
      <xdr:colOff>632459</xdr:colOff>
      <xdr:row>48</xdr:row>
      <xdr:rowOff>128016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984492" y="4121658"/>
          <a:ext cx="432816" cy="14401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42"/>
  <sheetViews>
    <sheetView showGridLines="0" tabSelected="1" zoomScaleNormal="100" workbookViewId="0">
      <selection activeCell="H16" sqref="H16"/>
    </sheetView>
  </sheetViews>
  <sheetFormatPr baseColWidth="10" defaultColWidth="0" defaultRowHeight="12" zeroHeight="1" x14ac:dyDescent="0.25"/>
  <cols>
    <col min="1" max="1" width="10.6640625" style="1" customWidth="1"/>
    <col min="2" max="2" width="8.109375" style="1" bestFit="1" customWidth="1"/>
    <col min="3" max="3" width="13.109375" style="1" bestFit="1" customWidth="1"/>
    <col min="4" max="4" width="11.5546875" style="2" bestFit="1" customWidth="1"/>
    <col min="5" max="5" width="12.44140625" style="2" customWidth="1"/>
    <col min="6" max="6" width="21.33203125" style="2" bestFit="1" customWidth="1"/>
    <col min="7" max="7" width="21.88671875" style="3" bestFit="1" customWidth="1"/>
    <col min="8" max="8" width="26.5546875" style="3" bestFit="1" customWidth="1"/>
    <col min="9" max="9" width="15.77734375" style="3" customWidth="1"/>
    <col min="10" max="10" width="11" style="1" customWidth="1"/>
    <col min="11" max="11" width="11.5546875" style="1" bestFit="1" customWidth="1"/>
    <col min="12" max="12" width="9" style="4" bestFit="1" customWidth="1"/>
    <col min="13" max="13" width="9" style="5" bestFit="1" customWidth="1"/>
    <col min="14" max="14" width="11.6640625" style="6" customWidth="1"/>
    <col min="15" max="15" width="13" style="6" customWidth="1"/>
    <col min="16" max="16" width="15.88671875" style="1" customWidth="1"/>
    <col min="17" max="17" width="11.5546875" style="1" bestFit="1" customWidth="1"/>
    <col min="18" max="18" width="12" style="1" customWidth="1"/>
    <col min="19" max="19" width="11.6640625" style="1" customWidth="1"/>
    <col min="20" max="20" width="14" style="7" customWidth="1"/>
    <col min="21" max="21" width="13.6640625" style="1" customWidth="1"/>
    <col min="22" max="16377" width="11.44140625" style="1" hidden="1"/>
    <col min="16378" max="16378" width="2.33203125" style="1" hidden="1"/>
    <col min="16379" max="16379" width="6" style="1" hidden="1"/>
    <col min="16380" max="16381" width="7" style="1" hidden="1"/>
    <col min="16382" max="16383" width="11.44140625" style="1" hidden="1"/>
    <col min="16384" max="16384" width="0.109375" style="1" customWidth="1"/>
  </cols>
  <sheetData>
    <row r="1" spans="1:21 16378:16380" ht="27" customHeight="1" x14ac:dyDescent="0.25"/>
    <row r="2" spans="1:21 16378:16380" ht="21.75" customHeight="1" x14ac:dyDescent="0.25"/>
    <row r="3" spans="1:21 16378:16380" ht="25.5" customHeight="1" x14ac:dyDescent="0.25"/>
    <row r="4" spans="1:21 16378:16380" ht="12" customHeight="1" x14ac:dyDescent="0.25">
      <c r="A4" s="40" t="s">
        <v>16</v>
      </c>
      <c r="B4" s="40"/>
      <c r="C4" s="42" t="s">
        <v>47</v>
      </c>
      <c r="D4" s="42"/>
      <c r="E4" s="42"/>
      <c r="F4" s="42"/>
      <c r="G4" s="42"/>
      <c r="H4" s="8" t="s">
        <v>26</v>
      </c>
      <c r="I4" s="8" t="s">
        <v>27</v>
      </c>
      <c r="J4" s="8" t="s">
        <v>29</v>
      </c>
      <c r="K4" s="44" t="s">
        <v>31</v>
      </c>
      <c r="L4" s="44"/>
      <c r="M4" s="44"/>
      <c r="N4" s="1"/>
      <c r="O4" s="1"/>
      <c r="XEX4" s="10" t="s">
        <v>15</v>
      </c>
      <c r="XEY4" s="10">
        <v>18.82</v>
      </c>
      <c r="XEZ4" s="10">
        <v>528.69000000000005</v>
      </c>
    </row>
    <row r="5" spans="1:21 16378:16380" ht="12" customHeight="1" x14ac:dyDescent="0.25">
      <c r="A5" s="40" t="s">
        <v>17</v>
      </c>
      <c r="B5" s="40"/>
      <c r="C5" s="42" t="s">
        <v>47</v>
      </c>
      <c r="D5" s="42"/>
      <c r="E5" s="42"/>
      <c r="F5" s="42"/>
      <c r="G5" s="42"/>
      <c r="H5" s="41">
        <v>43494</v>
      </c>
      <c r="I5" s="41"/>
      <c r="J5" s="43"/>
      <c r="K5" s="45">
        <v>0.5</v>
      </c>
      <c r="L5" s="45"/>
      <c r="M5" s="45"/>
      <c r="N5" s="1"/>
      <c r="O5" s="1"/>
      <c r="XEX5" s="10" t="s">
        <v>19</v>
      </c>
      <c r="XEY5" s="10">
        <v>20.62</v>
      </c>
      <c r="XEZ5" s="10">
        <v>607.42999999999995</v>
      </c>
    </row>
    <row r="6" spans="1:21 16378:16380" ht="12" customHeight="1" x14ac:dyDescent="0.25">
      <c r="A6" s="40" t="s">
        <v>18</v>
      </c>
      <c r="B6" s="40"/>
      <c r="C6" s="42" t="s">
        <v>48</v>
      </c>
      <c r="D6" s="42"/>
      <c r="E6" s="42"/>
      <c r="F6" s="42"/>
      <c r="G6" s="42"/>
      <c r="H6" s="41"/>
      <c r="I6" s="41"/>
      <c r="J6" s="43"/>
      <c r="K6" s="45"/>
      <c r="L6" s="45"/>
      <c r="M6" s="45"/>
      <c r="N6" s="1"/>
      <c r="O6" s="1"/>
      <c r="XEX6" s="10" t="s">
        <v>20</v>
      </c>
      <c r="XEY6" s="10">
        <v>23.47</v>
      </c>
      <c r="XEZ6" s="10">
        <v>721.79</v>
      </c>
    </row>
    <row r="7" spans="1:21 16378:16380" s="27" customFormat="1" ht="30.6" x14ac:dyDescent="0.2">
      <c r="A7" s="25" t="s">
        <v>11</v>
      </c>
      <c r="B7" s="25" t="s">
        <v>0</v>
      </c>
      <c r="C7" s="25" t="s">
        <v>4</v>
      </c>
      <c r="D7" s="9" t="s">
        <v>23</v>
      </c>
      <c r="E7" s="26" t="s">
        <v>32</v>
      </c>
      <c r="F7" s="9" t="s">
        <v>25</v>
      </c>
      <c r="G7" s="9" t="s">
        <v>1</v>
      </c>
      <c r="H7" s="25" t="s">
        <v>2</v>
      </c>
      <c r="I7" s="25" t="s">
        <v>3</v>
      </c>
      <c r="J7" s="25" t="s">
        <v>10</v>
      </c>
      <c r="K7" s="25" t="s">
        <v>30</v>
      </c>
      <c r="L7" s="26" t="s">
        <v>5</v>
      </c>
      <c r="M7" s="26" t="s">
        <v>6</v>
      </c>
      <c r="N7" s="26" t="s">
        <v>43</v>
      </c>
      <c r="O7" s="28" t="s">
        <v>44</v>
      </c>
      <c r="P7" s="28" t="s">
        <v>24</v>
      </c>
      <c r="Q7" s="29" t="s">
        <v>22</v>
      </c>
      <c r="R7" s="29" t="s">
        <v>8</v>
      </c>
      <c r="S7" s="29" t="s">
        <v>9</v>
      </c>
      <c r="T7" s="9" t="s">
        <v>28</v>
      </c>
      <c r="U7" s="9" t="s">
        <v>7</v>
      </c>
      <c r="XEX7" s="27" t="s">
        <v>21</v>
      </c>
      <c r="XEY7" s="27">
        <v>32.35</v>
      </c>
      <c r="XEZ7" s="27">
        <v>885.84</v>
      </c>
    </row>
    <row r="8" spans="1:21 16378:16380" s="37" customFormat="1" ht="48" x14ac:dyDescent="0.3">
      <c r="A8" s="33" t="s">
        <v>49</v>
      </c>
      <c r="B8" s="34" t="s">
        <v>42</v>
      </c>
      <c r="C8" s="34" t="s">
        <v>50</v>
      </c>
      <c r="D8" s="15" t="s">
        <v>19</v>
      </c>
      <c r="E8" s="15" t="s">
        <v>45</v>
      </c>
      <c r="F8" s="15" t="s">
        <v>41</v>
      </c>
      <c r="G8" s="35" t="s">
        <v>51</v>
      </c>
      <c r="H8" s="35" t="s">
        <v>52</v>
      </c>
      <c r="I8" s="35" t="s">
        <v>53</v>
      </c>
      <c r="J8" s="34"/>
      <c r="K8" s="34" t="s">
        <v>54</v>
      </c>
      <c r="L8" s="36">
        <v>2200</v>
      </c>
      <c r="M8" s="18">
        <f>L8*0.16</f>
        <v>352</v>
      </c>
      <c r="N8" s="18">
        <f>L8*0.04</f>
        <v>88</v>
      </c>
      <c r="O8" s="18">
        <f>L8+M8-N8</f>
        <v>2464</v>
      </c>
      <c r="P8" s="15"/>
      <c r="Q8" s="15"/>
      <c r="R8" s="36">
        <v>0</v>
      </c>
      <c r="S8" s="36">
        <v>0</v>
      </c>
      <c r="T8" s="36">
        <f>P8*R8+S8</f>
        <v>0</v>
      </c>
      <c r="U8" s="31"/>
    </row>
    <row r="9" spans="1:21 16378:16380" s="16" customFormat="1" x14ac:dyDescent="0.25">
      <c r="A9" s="32" t="s">
        <v>55</v>
      </c>
      <c r="B9" s="11" t="s">
        <v>42</v>
      </c>
      <c r="C9" s="11" t="s">
        <v>50</v>
      </c>
      <c r="D9" s="12" t="s">
        <v>19</v>
      </c>
      <c r="E9" s="12" t="s">
        <v>45</v>
      </c>
      <c r="F9" s="12" t="s">
        <v>41</v>
      </c>
      <c r="G9" s="13" t="s">
        <v>56</v>
      </c>
      <c r="H9" s="13" t="s">
        <v>57</v>
      </c>
      <c r="I9" s="13" t="s">
        <v>58</v>
      </c>
      <c r="J9" s="11"/>
      <c r="K9" s="11" t="s">
        <v>59</v>
      </c>
      <c r="L9" s="14">
        <v>3900</v>
      </c>
      <c r="M9" s="18">
        <f t="shared" ref="M9:M10" si="0">L9*0.16</f>
        <v>624</v>
      </c>
      <c r="N9" s="18">
        <f>L9*0.04</f>
        <v>156</v>
      </c>
      <c r="O9" s="18">
        <f>L9+M9-N9</f>
        <v>4368</v>
      </c>
      <c r="P9" s="15"/>
      <c r="Q9" s="14"/>
      <c r="R9" s="14">
        <v>0</v>
      </c>
      <c r="S9" s="14">
        <v>0</v>
      </c>
      <c r="T9" s="36">
        <f>P9*R9+S9</f>
        <v>0</v>
      </c>
      <c r="U9" s="31"/>
    </row>
    <row r="10" spans="1:21 16378:16380" s="16" customFormat="1" ht="24" x14ac:dyDescent="0.25">
      <c r="A10" s="32" t="s">
        <v>60</v>
      </c>
      <c r="B10" s="11" t="s">
        <v>42</v>
      </c>
      <c r="C10" s="11" t="s">
        <v>50</v>
      </c>
      <c r="D10" s="12" t="s">
        <v>19</v>
      </c>
      <c r="E10" s="12" t="s">
        <v>45</v>
      </c>
      <c r="F10" s="12" t="s">
        <v>41</v>
      </c>
      <c r="G10" s="13" t="s">
        <v>61</v>
      </c>
      <c r="H10" s="13" t="s">
        <v>62</v>
      </c>
      <c r="I10" s="13" t="s">
        <v>63</v>
      </c>
      <c r="J10" s="11"/>
      <c r="K10" s="11" t="s">
        <v>64</v>
      </c>
      <c r="L10" s="17">
        <v>3903.45</v>
      </c>
      <c r="M10" s="18">
        <f t="shared" si="0"/>
        <v>624.55200000000002</v>
      </c>
      <c r="N10" s="18">
        <f>L10*0.04</f>
        <v>156.13800000000001</v>
      </c>
      <c r="O10" s="18">
        <f>L10+M10-N10</f>
        <v>4371.8639999999996</v>
      </c>
      <c r="P10" s="15"/>
      <c r="Q10" s="14"/>
      <c r="R10" s="14"/>
      <c r="S10" s="14"/>
      <c r="T10" s="14"/>
      <c r="U10" s="31"/>
    </row>
    <row r="11" spans="1:21 16378:16380" s="16" customFormat="1" ht="24" x14ac:dyDescent="0.25">
      <c r="A11" s="32" t="s">
        <v>65</v>
      </c>
      <c r="B11" s="11" t="s">
        <v>42</v>
      </c>
      <c r="C11" s="11" t="s">
        <v>66</v>
      </c>
      <c r="D11" s="12" t="s">
        <v>19</v>
      </c>
      <c r="E11" s="12" t="s">
        <v>67</v>
      </c>
      <c r="F11" s="12" t="s">
        <v>41</v>
      </c>
      <c r="G11" s="13" t="s">
        <v>68</v>
      </c>
      <c r="H11" s="13" t="s">
        <v>69</v>
      </c>
      <c r="I11" s="13" t="s">
        <v>70</v>
      </c>
      <c r="J11" s="11"/>
      <c r="K11" s="11" t="s">
        <v>64</v>
      </c>
      <c r="L11" s="14">
        <v>2100</v>
      </c>
      <c r="M11" s="18">
        <f t="shared" ref="M11:M13" si="1">L11*0.16</f>
        <v>336</v>
      </c>
      <c r="N11" s="18">
        <v>0</v>
      </c>
      <c r="O11" s="18">
        <f>L11+M11-N11</f>
        <v>2436</v>
      </c>
      <c r="P11" s="15"/>
      <c r="Q11" s="14"/>
      <c r="R11" s="14"/>
      <c r="S11" s="14"/>
      <c r="T11" s="14"/>
      <c r="U11" s="31"/>
    </row>
    <row r="12" spans="1:21 16378:16380" s="16" customFormat="1" x14ac:dyDescent="0.25">
      <c r="A12" s="32" t="s">
        <v>71</v>
      </c>
      <c r="B12" s="11" t="s">
        <v>42</v>
      </c>
      <c r="C12" s="11" t="s">
        <v>50</v>
      </c>
      <c r="D12" s="12" t="s">
        <v>19</v>
      </c>
      <c r="E12" s="12" t="s">
        <v>45</v>
      </c>
      <c r="F12" s="12" t="s">
        <v>41</v>
      </c>
      <c r="G12" s="13" t="s">
        <v>72</v>
      </c>
      <c r="H12" s="13" t="s">
        <v>73</v>
      </c>
      <c r="I12" s="13" t="s">
        <v>74</v>
      </c>
      <c r="J12" s="11"/>
      <c r="K12" s="11" t="s">
        <v>64</v>
      </c>
      <c r="L12" s="14">
        <v>7500</v>
      </c>
      <c r="M12" s="18">
        <f t="shared" si="1"/>
        <v>1200</v>
      </c>
      <c r="N12" s="18">
        <f>L12*0.04</f>
        <v>300</v>
      </c>
      <c r="O12" s="18">
        <f>L12+M12-N12</f>
        <v>8400</v>
      </c>
      <c r="P12" s="15"/>
      <c r="Q12" s="14"/>
      <c r="R12" s="14"/>
      <c r="S12" s="14"/>
      <c r="T12" s="14"/>
      <c r="U12" s="31"/>
    </row>
    <row r="13" spans="1:21 16378:16380" s="16" customFormat="1" ht="24" x14ac:dyDescent="0.25">
      <c r="A13" s="32" t="s">
        <v>75</v>
      </c>
      <c r="B13" s="11" t="s">
        <v>42</v>
      </c>
      <c r="C13" s="11" t="s">
        <v>50</v>
      </c>
      <c r="D13" s="12" t="s">
        <v>19</v>
      </c>
      <c r="E13" s="12" t="s">
        <v>45</v>
      </c>
      <c r="F13" s="12" t="s">
        <v>41</v>
      </c>
      <c r="G13" s="13" t="s">
        <v>76</v>
      </c>
      <c r="H13" s="13" t="s">
        <v>77</v>
      </c>
      <c r="I13" s="13" t="s">
        <v>78</v>
      </c>
      <c r="J13" s="11"/>
      <c r="K13" s="11" t="s">
        <v>79</v>
      </c>
      <c r="L13" s="14">
        <v>3015.52</v>
      </c>
      <c r="M13" s="18">
        <f t="shared" si="1"/>
        <v>482.48320000000001</v>
      </c>
      <c r="N13" s="18">
        <f>L13*0.04</f>
        <v>120.6208</v>
      </c>
      <c r="O13" s="18">
        <f>L13+M13-N13</f>
        <v>3377.3824</v>
      </c>
      <c r="P13" s="15"/>
      <c r="Q13" s="14"/>
      <c r="R13" s="14"/>
      <c r="S13" s="14"/>
      <c r="T13" s="14"/>
      <c r="U13" s="31"/>
    </row>
    <row r="14" spans="1:21 16378:16380" s="16" customFormat="1" x14ac:dyDescent="0.25">
      <c r="A14" s="32"/>
      <c r="B14" s="11"/>
      <c r="C14" s="11"/>
      <c r="D14" s="12"/>
      <c r="E14" s="12"/>
      <c r="F14" s="12"/>
      <c r="G14" s="13"/>
      <c r="H14" s="13"/>
      <c r="I14" s="13"/>
      <c r="J14" s="11"/>
      <c r="K14" s="11"/>
      <c r="L14" s="14"/>
      <c r="M14" s="18"/>
      <c r="N14" s="46" t="s">
        <v>44</v>
      </c>
      <c r="O14" s="46">
        <f>SUM(O8:O13)</f>
        <v>25417.2464</v>
      </c>
      <c r="P14" s="15"/>
      <c r="Q14" s="14"/>
      <c r="R14" s="14"/>
      <c r="S14" s="14"/>
      <c r="T14" s="14"/>
      <c r="U14" s="31"/>
    </row>
    <row r="15" spans="1:21 16378:16380" s="16" customFormat="1" x14ac:dyDescent="0.25">
      <c r="A15" s="32"/>
      <c r="B15" s="11"/>
      <c r="C15" s="11"/>
      <c r="D15" s="12"/>
      <c r="E15" s="12"/>
      <c r="F15" s="12"/>
      <c r="G15" s="13"/>
      <c r="H15" s="13"/>
      <c r="I15" s="13"/>
      <c r="J15" s="11"/>
      <c r="K15" s="11"/>
      <c r="L15" s="14"/>
      <c r="M15" s="18"/>
      <c r="N15" s="18"/>
      <c r="O15" s="18"/>
      <c r="P15" s="15"/>
      <c r="Q15" s="14"/>
      <c r="R15" s="14"/>
      <c r="S15" s="14"/>
      <c r="T15" s="14"/>
      <c r="U15" s="31"/>
    </row>
    <row r="16" spans="1:21 16378:16380" s="16" customFormat="1" x14ac:dyDescent="0.25">
      <c r="A16" s="32"/>
      <c r="B16" s="11"/>
      <c r="C16" s="11"/>
      <c r="D16" s="12"/>
      <c r="E16" s="12"/>
      <c r="F16" s="12"/>
      <c r="G16" s="13"/>
      <c r="H16" s="13"/>
      <c r="I16" s="13"/>
      <c r="J16" s="11"/>
      <c r="K16" s="11"/>
      <c r="L16" s="14"/>
      <c r="M16" s="18"/>
      <c r="N16" s="18"/>
      <c r="O16" s="18"/>
      <c r="P16" s="15"/>
      <c r="Q16" s="14"/>
      <c r="R16" s="14"/>
      <c r="S16" s="14"/>
      <c r="T16" s="14"/>
      <c r="U16" s="31"/>
    </row>
    <row r="17" spans="1:21" s="16" customFormat="1" x14ac:dyDescent="0.25">
      <c r="A17" s="32"/>
      <c r="B17" s="11"/>
      <c r="C17" s="11"/>
      <c r="D17" s="12"/>
      <c r="E17" s="12"/>
      <c r="F17" s="12"/>
      <c r="G17" s="13"/>
      <c r="H17" s="13"/>
      <c r="I17" s="13"/>
      <c r="J17" s="11"/>
      <c r="K17" s="11"/>
      <c r="L17" s="14"/>
      <c r="M17" s="18"/>
      <c r="N17" s="18"/>
      <c r="O17" s="18"/>
      <c r="P17" s="15"/>
      <c r="Q17" s="14"/>
      <c r="R17" s="14"/>
      <c r="S17" s="14"/>
      <c r="T17" s="14"/>
      <c r="U17" s="31"/>
    </row>
    <row r="18" spans="1:21" s="16" customFormat="1" x14ac:dyDescent="0.25">
      <c r="A18" s="32"/>
      <c r="B18" s="11"/>
      <c r="C18" s="11"/>
      <c r="D18" s="12"/>
      <c r="E18" s="12"/>
      <c r="F18" s="12"/>
      <c r="G18" s="13"/>
      <c r="H18" s="13"/>
      <c r="I18" s="13"/>
      <c r="J18" s="11"/>
      <c r="K18" s="11"/>
      <c r="L18" s="14"/>
      <c r="M18" s="18"/>
      <c r="N18" s="18"/>
      <c r="O18" s="18"/>
      <c r="P18" s="15"/>
      <c r="Q18" s="14"/>
      <c r="R18" s="14"/>
      <c r="S18" s="14"/>
      <c r="T18" s="14"/>
      <c r="U18" s="31"/>
    </row>
    <row r="19" spans="1:21" s="16" customFormat="1" x14ac:dyDescent="0.25">
      <c r="A19" s="32"/>
      <c r="B19" s="11"/>
      <c r="C19" s="11"/>
      <c r="D19" s="12"/>
      <c r="E19" s="12"/>
      <c r="F19" s="12"/>
      <c r="G19" s="13"/>
      <c r="H19" s="13"/>
      <c r="I19" s="13"/>
      <c r="J19" s="11"/>
      <c r="K19" s="11"/>
      <c r="L19" s="14"/>
      <c r="M19" s="18"/>
      <c r="N19" s="18"/>
      <c r="O19" s="18"/>
      <c r="P19" s="15"/>
      <c r="Q19" s="14"/>
      <c r="R19" s="14"/>
      <c r="S19" s="14"/>
      <c r="T19" s="14"/>
      <c r="U19" s="31"/>
    </row>
    <row r="20" spans="1:21" s="16" customFormat="1" x14ac:dyDescent="0.25">
      <c r="A20" s="32"/>
      <c r="B20" s="11"/>
      <c r="C20" s="11"/>
      <c r="D20" s="12"/>
      <c r="E20" s="12"/>
      <c r="F20" s="12"/>
      <c r="G20" s="13"/>
      <c r="H20" s="13"/>
      <c r="I20" s="13"/>
      <c r="J20" s="11"/>
      <c r="K20" s="11"/>
      <c r="L20" s="14"/>
      <c r="M20" s="18"/>
      <c r="N20" s="18"/>
      <c r="O20" s="18"/>
      <c r="P20" s="15"/>
      <c r="Q20" s="14"/>
      <c r="R20" s="14"/>
      <c r="S20" s="14"/>
      <c r="T20" s="14"/>
      <c r="U20" s="31"/>
    </row>
    <row r="21" spans="1:21" s="16" customFormat="1" x14ac:dyDescent="0.25">
      <c r="A21" s="32"/>
      <c r="B21" s="11"/>
      <c r="C21" s="11"/>
      <c r="D21" s="12"/>
      <c r="E21" s="12"/>
      <c r="F21" s="12"/>
      <c r="G21" s="13"/>
      <c r="H21" s="13"/>
      <c r="I21" s="13"/>
      <c r="J21" s="11"/>
      <c r="K21" s="11"/>
      <c r="L21" s="14"/>
      <c r="M21" s="18"/>
      <c r="N21" s="18"/>
      <c r="O21" s="18"/>
      <c r="P21" s="15"/>
      <c r="Q21" s="14"/>
      <c r="R21" s="14"/>
      <c r="S21" s="14"/>
      <c r="T21" s="14"/>
      <c r="U21" s="31"/>
    </row>
    <row r="22" spans="1:21" s="16" customFormat="1" x14ac:dyDescent="0.25">
      <c r="A22" s="32"/>
      <c r="B22" s="11"/>
      <c r="C22" s="11"/>
      <c r="D22" s="12"/>
      <c r="E22" s="12"/>
      <c r="F22" s="12"/>
      <c r="G22" s="13"/>
      <c r="H22" s="13"/>
      <c r="I22" s="13"/>
      <c r="J22" s="11"/>
      <c r="K22" s="11"/>
      <c r="L22" s="14"/>
      <c r="M22" s="18"/>
      <c r="N22" s="18"/>
      <c r="O22" s="18"/>
      <c r="P22" s="15"/>
      <c r="Q22" s="14"/>
      <c r="R22" s="14"/>
      <c r="S22" s="14"/>
      <c r="T22" s="14"/>
      <c r="U22" s="31"/>
    </row>
    <row r="23" spans="1:21" s="16" customFormat="1" x14ac:dyDescent="0.25">
      <c r="A23" s="32"/>
      <c r="B23" s="11"/>
      <c r="C23" s="11"/>
      <c r="D23" s="12"/>
      <c r="E23" s="12"/>
      <c r="F23" s="12"/>
      <c r="G23" s="13"/>
      <c r="H23" s="13"/>
      <c r="I23" s="13"/>
      <c r="J23" s="11"/>
      <c r="K23" s="11"/>
      <c r="L23" s="14"/>
      <c r="M23" s="18"/>
      <c r="N23" s="18"/>
      <c r="O23" s="18"/>
      <c r="P23" s="15"/>
      <c r="Q23" s="14"/>
      <c r="R23" s="14"/>
      <c r="S23" s="14"/>
      <c r="T23" s="14"/>
      <c r="U23" s="31"/>
    </row>
    <row r="24" spans="1:21" s="16" customFormat="1" x14ac:dyDescent="0.25">
      <c r="A24" s="32"/>
      <c r="B24" s="11"/>
      <c r="C24" s="11"/>
      <c r="D24" s="12"/>
      <c r="E24" s="12"/>
      <c r="F24" s="12"/>
      <c r="G24" s="13"/>
      <c r="H24" s="13"/>
      <c r="I24" s="13"/>
      <c r="J24" s="11"/>
      <c r="K24" s="11"/>
      <c r="L24" s="14"/>
      <c r="M24" s="18"/>
      <c r="N24" s="18"/>
      <c r="O24" s="18"/>
      <c r="P24" s="15"/>
      <c r="Q24" s="14"/>
      <c r="R24" s="14"/>
      <c r="S24" s="14"/>
      <c r="T24" s="14"/>
      <c r="U24" s="31"/>
    </row>
    <row r="25" spans="1:21" s="16" customFormat="1" x14ac:dyDescent="0.25">
      <c r="A25" s="32"/>
      <c r="B25" s="11"/>
      <c r="C25" s="11"/>
      <c r="D25" s="12"/>
      <c r="E25" s="12"/>
      <c r="F25" s="12"/>
      <c r="G25" s="13"/>
      <c r="H25" s="13"/>
      <c r="I25" s="13"/>
      <c r="J25" s="11"/>
      <c r="K25" s="11"/>
      <c r="L25" s="14"/>
      <c r="M25" s="18"/>
      <c r="N25" s="18"/>
      <c r="O25" s="18"/>
      <c r="P25" s="15"/>
      <c r="Q25" s="14"/>
      <c r="R25" s="14"/>
      <c r="S25" s="14"/>
      <c r="T25" s="14"/>
      <c r="U25" s="31"/>
    </row>
    <row r="26" spans="1:21" s="16" customFormat="1" x14ac:dyDescent="0.25">
      <c r="A26" s="32"/>
      <c r="B26" s="11"/>
      <c r="C26" s="11"/>
      <c r="D26" s="12"/>
      <c r="E26" s="12"/>
      <c r="F26" s="12"/>
      <c r="G26" s="13"/>
      <c r="H26" s="13"/>
      <c r="I26" s="13"/>
      <c r="J26" s="11"/>
      <c r="K26" s="11"/>
      <c r="L26" s="14"/>
      <c r="M26" s="18"/>
      <c r="N26" s="18"/>
      <c r="O26" s="18"/>
      <c r="P26" s="15"/>
      <c r="Q26" s="14"/>
      <c r="R26" s="14"/>
      <c r="S26" s="14"/>
      <c r="T26" s="14"/>
      <c r="U26" s="31"/>
    </row>
    <row r="27" spans="1:21" s="16" customFormat="1" x14ac:dyDescent="0.25">
      <c r="A27" s="32"/>
      <c r="B27" s="11"/>
      <c r="C27" s="11"/>
      <c r="D27" s="12"/>
      <c r="E27" s="12"/>
      <c r="F27" s="12"/>
      <c r="G27" s="13"/>
      <c r="H27" s="13"/>
      <c r="I27" s="13"/>
      <c r="J27" s="11"/>
      <c r="K27" s="11"/>
      <c r="L27" s="14"/>
      <c r="M27" s="18"/>
      <c r="N27" s="18"/>
      <c r="O27" s="18"/>
      <c r="P27" s="15"/>
      <c r="Q27" s="14"/>
      <c r="R27" s="14"/>
      <c r="S27" s="14"/>
      <c r="T27" s="14"/>
      <c r="U27" s="31"/>
    </row>
    <row r="28" spans="1:21" s="16" customFormat="1" x14ac:dyDescent="0.25">
      <c r="A28" s="32"/>
      <c r="B28" s="11"/>
      <c r="C28" s="11"/>
      <c r="D28" s="12"/>
      <c r="E28" s="12"/>
      <c r="F28" s="12"/>
      <c r="G28" s="13"/>
      <c r="H28" s="13"/>
      <c r="I28" s="13"/>
      <c r="J28" s="11"/>
      <c r="K28" s="11"/>
      <c r="L28" s="14"/>
      <c r="M28" s="18"/>
      <c r="N28" s="18"/>
      <c r="O28" s="18"/>
      <c r="P28" s="15"/>
      <c r="Q28" s="14"/>
      <c r="R28" s="14"/>
      <c r="S28" s="14"/>
      <c r="T28" s="14"/>
      <c r="U28" s="31"/>
    </row>
    <row r="29" spans="1:21" s="16" customFormat="1" x14ac:dyDescent="0.25">
      <c r="A29" s="32"/>
      <c r="B29" s="11"/>
      <c r="C29" s="11"/>
      <c r="D29" s="12"/>
      <c r="E29" s="12"/>
      <c r="F29" s="12"/>
      <c r="G29" s="13"/>
      <c r="H29" s="13"/>
      <c r="I29" s="13"/>
      <c r="J29" s="11"/>
      <c r="K29" s="11"/>
      <c r="L29" s="14"/>
      <c r="M29" s="18"/>
      <c r="N29" s="18"/>
      <c r="O29" s="18"/>
      <c r="P29" s="15"/>
      <c r="Q29" s="14"/>
      <c r="R29" s="14"/>
      <c r="S29" s="14"/>
      <c r="T29" s="14"/>
      <c r="U29" s="31"/>
    </row>
    <row r="30" spans="1:21" s="16" customFormat="1" x14ac:dyDescent="0.25">
      <c r="A30" s="32"/>
      <c r="B30" s="11"/>
      <c r="C30" s="11"/>
      <c r="D30" s="12"/>
      <c r="E30" s="12"/>
      <c r="F30" s="12"/>
      <c r="G30" s="13"/>
      <c r="H30" s="13"/>
      <c r="I30" s="13"/>
      <c r="J30" s="11"/>
      <c r="K30" s="11"/>
      <c r="L30" s="14"/>
      <c r="M30" s="18"/>
      <c r="N30" s="18"/>
      <c r="O30" s="18"/>
      <c r="P30" s="15"/>
      <c r="Q30" s="14"/>
      <c r="R30" s="14"/>
      <c r="S30" s="14"/>
      <c r="T30" s="14"/>
      <c r="U30" s="31"/>
    </row>
    <row r="31" spans="1:21" s="16" customFormat="1" x14ac:dyDescent="0.25">
      <c r="A31" s="32"/>
      <c r="B31" s="11"/>
      <c r="C31" s="11"/>
      <c r="D31" s="12"/>
      <c r="E31" s="12"/>
      <c r="F31" s="12"/>
      <c r="G31" s="13"/>
      <c r="H31" s="13"/>
      <c r="I31" s="13"/>
      <c r="J31" s="11"/>
      <c r="K31" s="11"/>
      <c r="L31" s="14"/>
      <c r="M31" s="18"/>
      <c r="N31" s="18"/>
      <c r="O31" s="18"/>
      <c r="P31" s="15"/>
      <c r="Q31" s="14"/>
      <c r="R31" s="14"/>
      <c r="S31" s="14"/>
      <c r="T31" s="14"/>
      <c r="U31" s="31"/>
    </row>
    <row r="32" spans="1:21" s="16" customFormat="1" x14ac:dyDescent="0.25">
      <c r="A32" s="32"/>
      <c r="B32" s="11"/>
      <c r="C32" s="11"/>
      <c r="D32" s="12"/>
      <c r="E32" s="12"/>
      <c r="F32" s="12"/>
      <c r="G32" s="13"/>
      <c r="H32" s="13"/>
      <c r="I32" s="13"/>
      <c r="J32" s="11"/>
      <c r="K32" s="11"/>
      <c r="L32" s="14"/>
      <c r="M32" s="18"/>
      <c r="N32" s="18"/>
      <c r="O32" s="18"/>
      <c r="P32" s="15"/>
      <c r="Q32" s="14"/>
      <c r="R32" s="14"/>
      <c r="S32" s="14"/>
      <c r="T32" s="14"/>
      <c r="U32" s="31"/>
    </row>
    <row r="33" spans="1:21" s="16" customFormat="1" x14ac:dyDescent="0.25">
      <c r="A33" s="32"/>
      <c r="B33" s="11"/>
      <c r="C33" s="11"/>
      <c r="D33" s="12"/>
      <c r="E33" s="12"/>
      <c r="F33" s="12"/>
      <c r="G33" s="13"/>
      <c r="H33" s="13"/>
      <c r="I33" s="13"/>
      <c r="J33" s="11"/>
      <c r="K33" s="11"/>
      <c r="L33" s="14"/>
      <c r="M33" s="18"/>
      <c r="N33" s="18"/>
      <c r="O33" s="18"/>
      <c r="P33" s="15"/>
      <c r="Q33" s="14"/>
      <c r="R33" s="14"/>
      <c r="S33" s="14"/>
      <c r="T33" s="14"/>
      <c r="U33" s="31"/>
    </row>
    <row r="34" spans="1:21" s="16" customFormat="1" x14ac:dyDescent="0.25">
      <c r="A34" s="32"/>
      <c r="B34" s="11"/>
      <c r="C34" s="11"/>
      <c r="D34" s="12"/>
      <c r="E34" s="12"/>
      <c r="F34" s="12"/>
      <c r="G34" s="13"/>
      <c r="H34" s="13"/>
      <c r="I34" s="13"/>
      <c r="J34" s="11"/>
      <c r="K34" s="11"/>
      <c r="L34" s="14"/>
      <c r="M34" s="18"/>
      <c r="N34" s="18"/>
      <c r="O34" s="18"/>
      <c r="P34" s="15"/>
      <c r="Q34" s="14"/>
      <c r="R34" s="14"/>
      <c r="S34" s="14"/>
      <c r="T34" s="14"/>
      <c r="U34" s="31"/>
    </row>
    <row r="35" spans="1:21" s="16" customFormat="1" x14ac:dyDescent="0.25">
      <c r="A35" s="32"/>
      <c r="B35" s="11"/>
      <c r="C35" s="11"/>
      <c r="D35" s="12"/>
      <c r="E35" s="12"/>
      <c r="F35" s="12"/>
      <c r="G35" s="13"/>
      <c r="H35" s="13"/>
      <c r="I35" s="13"/>
      <c r="J35" s="11"/>
      <c r="K35" s="11"/>
      <c r="L35" s="14"/>
      <c r="M35" s="18"/>
      <c r="N35" s="18"/>
      <c r="O35" s="18"/>
      <c r="P35" s="15"/>
      <c r="Q35" s="14"/>
      <c r="R35" s="14"/>
      <c r="S35" s="14"/>
      <c r="T35" s="14"/>
      <c r="U35" s="31"/>
    </row>
    <row r="36" spans="1:21" s="16" customFormat="1" x14ac:dyDescent="0.25">
      <c r="A36" s="32"/>
      <c r="B36" s="11"/>
      <c r="C36" s="11"/>
      <c r="D36" s="12"/>
      <c r="E36" s="12"/>
      <c r="F36" s="12"/>
      <c r="G36" s="13"/>
      <c r="H36" s="13"/>
      <c r="I36" s="13"/>
      <c r="J36" s="11"/>
      <c r="K36" s="11"/>
      <c r="L36" s="14"/>
      <c r="M36" s="18"/>
      <c r="N36" s="18"/>
      <c r="O36" s="18"/>
      <c r="P36" s="15"/>
      <c r="Q36" s="14"/>
      <c r="R36" s="14"/>
      <c r="S36" s="14"/>
      <c r="T36" s="14"/>
      <c r="U36" s="31"/>
    </row>
    <row r="37" spans="1:21" s="16" customFormat="1" x14ac:dyDescent="0.25">
      <c r="A37" s="32"/>
      <c r="B37" s="11"/>
      <c r="C37" s="11"/>
      <c r="D37" s="12"/>
      <c r="E37" s="12"/>
      <c r="F37" s="12"/>
      <c r="G37" s="13"/>
      <c r="H37" s="13"/>
      <c r="I37" s="13"/>
      <c r="J37" s="11"/>
      <c r="K37" s="11"/>
      <c r="L37" s="14"/>
      <c r="M37" s="18"/>
      <c r="N37" s="18"/>
      <c r="O37" s="18"/>
      <c r="P37" s="15"/>
      <c r="Q37" s="14"/>
      <c r="R37" s="14"/>
      <c r="S37" s="14"/>
      <c r="T37" s="14"/>
      <c r="U37" s="31"/>
    </row>
    <row r="38" spans="1:21" s="16" customFormat="1" x14ac:dyDescent="0.25">
      <c r="A38" s="32"/>
      <c r="B38" s="11"/>
      <c r="C38" s="11"/>
      <c r="D38" s="12"/>
      <c r="E38" s="12"/>
      <c r="F38" s="12"/>
      <c r="G38" s="13"/>
      <c r="H38" s="13"/>
      <c r="I38" s="13"/>
      <c r="J38" s="11"/>
      <c r="K38" s="11"/>
      <c r="L38" s="14"/>
      <c r="M38" s="18"/>
      <c r="N38" s="18"/>
      <c r="O38" s="18"/>
      <c r="P38" s="15"/>
      <c r="Q38" s="14"/>
      <c r="R38" s="14"/>
      <c r="S38" s="14"/>
      <c r="T38" s="14"/>
      <c r="U38" s="31"/>
    </row>
    <row r="39" spans="1:21" s="16" customFormat="1" x14ac:dyDescent="0.25">
      <c r="A39" s="32"/>
      <c r="B39" s="11"/>
      <c r="C39" s="11"/>
      <c r="D39" s="12"/>
      <c r="E39" s="12"/>
      <c r="F39" s="12"/>
      <c r="G39" s="13"/>
      <c r="H39" s="13"/>
      <c r="I39" s="13"/>
      <c r="J39" s="11"/>
      <c r="K39" s="11"/>
      <c r="L39" s="14"/>
      <c r="M39" s="18"/>
      <c r="N39" s="18"/>
      <c r="O39" s="18"/>
      <c r="P39" s="15"/>
      <c r="Q39" s="14"/>
      <c r="R39" s="14"/>
      <c r="S39" s="14"/>
      <c r="T39" s="14"/>
      <c r="U39" s="31"/>
    </row>
    <row r="40" spans="1:21" s="16" customFormat="1" x14ac:dyDescent="0.25">
      <c r="A40" s="32"/>
      <c r="B40" s="11"/>
      <c r="C40" s="11"/>
      <c r="D40" s="12"/>
      <c r="E40" s="12"/>
      <c r="F40" s="12"/>
      <c r="G40" s="13"/>
      <c r="H40" s="13"/>
      <c r="I40" s="13"/>
      <c r="J40" s="11"/>
      <c r="K40" s="11"/>
      <c r="L40" s="14"/>
      <c r="M40" s="18"/>
      <c r="N40" s="18"/>
      <c r="O40" s="18"/>
      <c r="P40" s="15"/>
      <c r="Q40" s="14"/>
      <c r="R40" s="14"/>
      <c r="S40" s="14"/>
      <c r="T40" s="14"/>
      <c r="U40" s="31"/>
    </row>
    <row r="41" spans="1:21" s="16" customFormat="1" x14ac:dyDescent="0.25">
      <c r="A41" s="32"/>
      <c r="B41" s="11"/>
      <c r="C41" s="11"/>
      <c r="D41" s="12"/>
      <c r="E41" s="12"/>
      <c r="F41" s="12"/>
      <c r="G41" s="13"/>
      <c r="H41" s="13"/>
      <c r="I41" s="13"/>
      <c r="J41" s="11"/>
      <c r="K41" s="11"/>
      <c r="L41" s="17"/>
      <c r="M41" s="18"/>
      <c r="N41" s="18"/>
      <c r="O41" s="18"/>
      <c r="P41" s="15"/>
      <c r="Q41" s="14"/>
      <c r="R41" s="14"/>
      <c r="S41" s="14"/>
      <c r="T41" s="14"/>
      <c r="U41" s="31"/>
    </row>
    <row r="42" spans="1:21" x14ac:dyDescent="0.25">
      <c r="J42" s="38" t="s">
        <v>12</v>
      </c>
      <c r="K42" s="39"/>
      <c r="L42" s="17">
        <f>SUM(L8:L41)</f>
        <v>22618.97</v>
      </c>
      <c r="M42" s="30">
        <f>SUM(M8:M41)</f>
        <v>3619.0352000000003</v>
      </c>
      <c r="N42" s="30">
        <f>SUM(N8:N41)</f>
        <v>820.75880000000006</v>
      </c>
      <c r="O42" s="30">
        <f>SUM(O8:O41)</f>
        <v>50834.4928</v>
      </c>
    </row>
    <row r="43" spans="1:21" x14ac:dyDescent="0.25">
      <c r="J43" s="38" t="s">
        <v>6</v>
      </c>
      <c r="K43" s="39"/>
      <c r="L43" s="17">
        <f>L42*16%</f>
        <v>3619.0352000000003</v>
      </c>
      <c r="M43" s="19"/>
    </row>
    <row r="44" spans="1:21" x14ac:dyDescent="0.25">
      <c r="J44" s="23" t="s">
        <v>46</v>
      </c>
      <c r="K44" s="24"/>
      <c r="L44" s="17">
        <f>L42+L43</f>
        <v>26238.0052</v>
      </c>
      <c r="M44" s="19"/>
    </row>
    <row r="45" spans="1:21" x14ac:dyDescent="0.25">
      <c r="J45" s="38" t="s">
        <v>13</v>
      </c>
      <c r="K45" s="39"/>
      <c r="L45" s="14">
        <f>SUM(N8:N41)</f>
        <v>820.75880000000006</v>
      </c>
      <c r="M45" s="20"/>
    </row>
    <row r="46" spans="1:21" x14ac:dyDescent="0.25">
      <c r="J46" s="38" t="s">
        <v>14</v>
      </c>
      <c r="K46" s="39"/>
      <c r="L46" s="21">
        <f>L42+L43-L45</f>
        <v>25417.2464</v>
      </c>
      <c r="M46" s="22"/>
    </row>
    <row r="47" spans="1:21" x14ac:dyDescent="0.25"/>
    <row r="48" spans="1:2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</sheetData>
  <mergeCells count="15">
    <mergeCell ref="J42:K42"/>
    <mergeCell ref="J43:K43"/>
    <mergeCell ref="J45:K45"/>
    <mergeCell ref="J46:K46"/>
    <mergeCell ref="A4:B4"/>
    <mergeCell ref="A5:B5"/>
    <mergeCell ref="A6:B6"/>
    <mergeCell ref="H5:H6"/>
    <mergeCell ref="I5:I6"/>
    <mergeCell ref="C4:G4"/>
    <mergeCell ref="C5:G5"/>
    <mergeCell ref="C6:G6"/>
    <mergeCell ref="J5:J6"/>
    <mergeCell ref="K4:M4"/>
    <mergeCell ref="K5:M6"/>
  </mergeCells>
  <dataValidations count="6">
    <dataValidation type="list" allowBlank="1" showInputMessage="1" showErrorMessage="1" sqref="B8:B41" xr:uid="{00000000-0002-0000-0000-000000000000}">
      <formula1>"LOCAL,FORANEO"</formula1>
    </dataValidation>
    <dataValidation type="list" allowBlank="1" showInputMessage="1" showErrorMessage="1" sqref="E8:E41" xr:uid="{00000000-0002-0000-0000-000001000000}">
      <formula1>"SI,NO"</formula1>
    </dataValidation>
    <dataValidation type="list" allowBlank="1" showInputMessage="1" showErrorMessage="1" sqref="F8:F41" xr:uid="{00000000-0002-0000-0000-000002000000}">
      <formula1>"VEHICULOS MENORES A 3.5,VEHICULOS 3.5 A 7 TON.,VEHICULOS 7 TON. EN ADELANTE"</formula1>
    </dataValidation>
    <dataValidation type="list" allowBlank="1" showInputMessage="1" showErrorMessage="1" sqref="C8:C41" xr:uid="{00000000-0002-0000-0000-000003000000}">
      <formula1>"GRUA,SERVICIO MUERTO VIAL,SERVICIO MUERTO GRUA,SUMINISTRO DE GASOLINA,CAMBION DE LLANTA,PASO DE CORRIENTE,CERRAJERIA AUTO,CERRAJERIA HOGAR,ASISTENCIA MEDICA"</formula1>
    </dataValidation>
    <dataValidation type="list" allowBlank="1" showInputMessage="1" showErrorMessage="1" sqref="D8:D41" xr:uid="{00000000-0002-0000-0000-000004000000}">
      <formula1>"A,B,C,D"</formula1>
    </dataValidation>
    <dataValidation type="list" allowBlank="1" error="CLIENTE NO VALIDO" promptTitle="TIPO DE CLIENTE" sqref="K8:K41" xr:uid="{00000000-0002-0000-0000-000005000000}">
      <formula1>"ENERO,FEBRERO,MARZO,ABRIL,MAYO,JUNIO,JULIO,AGOSTO,SEPTIEMBRE,OCTUBRE,NOVIEMBRE,DICIEMBRE"</formula1>
    </dataValidation>
  </dataValidations>
  <pageMargins left="0.7" right="0.7" top="0.75" bottom="0.75" header="0.3" footer="0.3"/>
  <pageSetup scale="45" orientation="landscape" r:id="rId1"/>
  <colBreaks count="1" manualBreakCount="1">
    <brk id="20" min="3" max="67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LIENTE NO VALIDO" promptTitle="TIPO DE CLIENTE" prompt="SELECCIONE CLIENTE" xr:uid="{00000000-0002-0000-0000-000006000000}">
          <x14:formula1>
            <xm:f>vARIOS!$A$1:$A$11</xm:f>
          </x14:formula1>
          <xm:sqref>J8:J41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39" sqref="A39"/>
    </sheetView>
  </sheetViews>
  <sheetFormatPr baseColWidth="10" defaultRowHeight="14.4" x14ac:dyDescent="0.3"/>
  <cols>
    <col min="1" max="1" width="22.33203125" bestFit="1" customWidth="1"/>
  </cols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  <row r="7" spans="1:1" x14ac:dyDescent="0.3">
      <c r="A7" t="s">
        <v>39</v>
      </c>
    </row>
    <row r="8" spans="1:1" x14ac:dyDescent="0.3">
      <c r="A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 CAPTURA</vt:lpstr>
      <vt:lpstr>vARIOS</vt:lpstr>
      <vt:lpstr>'FORMATO DE CAPTURA'!Área_de_impresión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Zamora</dc:creator>
  <cp:lastModifiedBy>GRUAS NUÑEZ SA DE CV</cp:lastModifiedBy>
  <cp:lastPrinted>2020-03-09T18:54:30Z</cp:lastPrinted>
  <dcterms:created xsi:type="dcterms:W3CDTF">2018-04-11T13:38:10Z</dcterms:created>
  <dcterms:modified xsi:type="dcterms:W3CDTF">2020-03-09T18:54:34Z</dcterms:modified>
</cp:coreProperties>
</file>