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"/>
    </mc:Choice>
  </mc:AlternateContent>
  <xr:revisionPtr revIDLastSave="0" documentId="8_{16319CB8-D60C-40B7-B807-70EE1581BA7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ORMATO DE CAPTURA" sheetId="2" r:id="rId1"/>
    <sheet name="vARIOS" sheetId="3" state="hidden" r:id="rId2"/>
  </sheets>
  <definedNames>
    <definedName name="_xlnm.Print_Area" localSheetId="0">'FORMATO DE CAPTURA'!$A$1:$T$9</definedName>
    <definedName name="TIPODECLIENTE">#REF!</definedName>
    <definedName name="TIPODESERVIC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9" i="2" l="1"/>
  <c r="T8" i="2"/>
  <c r="N9" i="2" l="1"/>
  <c r="N8" i="2" l="1"/>
  <c r="M9" i="2"/>
  <c r="O9" i="2" s="1"/>
  <c r="M8" i="2"/>
  <c r="O8" i="2" l="1"/>
</calcChain>
</file>

<file path=xl/sharedStrings.xml><?xml version="1.0" encoding="utf-8"?>
<sst xmlns="http://schemas.openxmlformats.org/spreadsheetml/2006/main" count="65" uniqueCount="58">
  <si>
    <t>LOCAL/FORANEO</t>
  </si>
  <si>
    <t>VEHICULO</t>
  </si>
  <si>
    <t xml:space="preserve">ORIGEN </t>
  </si>
  <si>
    <t>DESTINO</t>
  </si>
  <si>
    <t>TIPO DE SERVICIO</t>
  </si>
  <si>
    <t>IMPORTE</t>
  </si>
  <si>
    <t>IVA</t>
  </si>
  <si>
    <t>OBSERVACIONES</t>
  </si>
  <si>
    <t>COSTO POR KM</t>
  </si>
  <si>
    <t xml:space="preserve">BANDERAZO </t>
  </si>
  <si>
    <t>CLIENTE</t>
  </si>
  <si>
    <t>NUMERO ASISTENCIA</t>
  </si>
  <si>
    <t>A</t>
  </si>
  <si>
    <t>RAZON SOCIAL</t>
  </si>
  <si>
    <t>NOMBRE COMERCIAL</t>
  </si>
  <si>
    <t>RFC</t>
  </si>
  <si>
    <t>B</t>
  </si>
  <si>
    <t>C</t>
  </si>
  <si>
    <t>D</t>
  </si>
  <si>
    <t xml:space="preserve">CASETAS </t>
  </si>
  <si>
    <t>TIPO DE GRUA QUE UTILIZO (A,B,C,D)</t>
  </si>
  <si>
    <t xml:space="preserve">EN LOS FORANEOS INDICA KM RECORRIDOS </t>
  </si>
  <si>
    <t>TIPO DE VEHICULO</t>
  </si>
  <si>
    <t>FECHA ENVIO DE INFORMACION</t>
  </si>
  <si>
    <t>FECHA AUTORIZACION DE TRAMITE</t>
  </si>
  <si>
    <t>COSTO</t>
  </si>
  <si>
    <t>FECHA PARA FACTURACION</t>
  </si>
  <si>
    <t>DE QUE MES ES EL SERVICIO</t>
  </si>
  <si>
    <t xml:space="preserve">HORARIO PARA FACTURAR </t>
  </si>
  <si>
    <t>IMPORTE APLICA  RETENCION</t>
  </si>
  <si>
    <t>ANA SEGUROS</t>
  </si>
  <si>
    <t>EL AGUILA</t>
  </si>
  <si>
    <t>LATINOAMERICANA</t>
  </si>
  <si>
    <t>EL POTOSI</t>
  </si>
  <si>
    <t>AIG</t>
  </si>
  <si>
    <t>BAIC</t>
  </si>
  <si>
    <t>CIRCULO DE ASISTENCIA</t>
  </si>
  <si>
    <t>MOTO ASSIST</t>
  </si>
  <si>
    <t>VEHICULOS MENORES A 3.5</t>
  </si>
  <si>
    <t>FORANEO</t>
  </si>
  <si>
    <t>RETENCION</t>
  </si>
  <si>
    <t>TOTAL</t>
  </si>
  <si>
    <t>SI</t>
  </si>
  <si>
    <t>GRUAS NUÑEZ SA DE CV</t>
  </si>
  <si>
    <t>GNU030708RP4</t>
  </si>
  <si>
    <t>MS1830089</t>
  </si>
  <si>
    <t>GRUA</t>
  </si>
  <si>
    <t>DAKOTA PICK UP</t>
  </si>
  <si>
    <t>CENTRO DE SALUD DE XOXOCOTLA MOR</t>
  </si>
  <si>
    <t>OFICINAS DE LA SECRETARIA DE SALUD CUERNAVACA CENTRO</t>
  </si>
  <si>
    <t>DICIEMBRE</t>
  </si>
  <si>
    <t>MS1903679</t>
  </si>
  <si>
    <t>NISSAN ESTAQUITAS</t>
  </si>
  <si>
    <t>BALNEARIO ISSTEHUIXTLA</t>
  </si>
  <si>
    <t>JOJUTLA CENTRO</t>
  </si>
  <si>
    <t>ENERO</t>
  </si>
  <si>
    <t xml:space="preserve">DESGLOSAR SERVICIO YA QUE COSTO SERIA DE $ 1803.53   / 62 * 18.82 + 528.69 + CASETAS </t>
  </si>
  <si>
    <t xml:space="preserve">DESGLOSAR SERVICIO YA QUE EN MAPA SE MUESTRAN 28 KM, COSTO SERIA $ 1243.85 + IVA / 38 KM * 18.82 + 528.9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</si>
</sst>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Myriad Pro"/>
      <family val="2"/>
    </font>
    <font>
      <sz val="20"/>
      <name val="Calibri"/>
      <family val="2"/>
      <scheme val="minor"/>
    </font>
    <font>
      <sz val="9"/>
      <name val="Calibri"/>
      <family val="2"/>
      <scheme val="minor"/>
    </font>
    <font>
      <b/>
      <sz val="8"/>
      <name val="Myriad Pro"/>
      <family val="2"/>
    </font>
    <font>
      <b/>
      <sz val="9"/>
      <name val="Calibri"/>
      <family val="2"/>
      <scheme val="minor"/>
    </font>
    <font>
      <sz val="16"/>
      <name val="Calibri"/>
      <family val="2"/>
      <scheme val="minor"/>
    </font>
    <font>
      <b/>
      <sz val="8"/>
      <name val="Candara"/>
      <family val="2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164" fontId="4" fillId="4" borderId="1" xfId="1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164" fontId="4" fillId="4" borderId="1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57149</xdr:rowOff>
    </xdr:from>
    <xdr:to>
      <xdr:col>3</xdr:col>
      <xdr:colOff>171449</xdr:colOff>
      <xdr:row>2</xdr:row>
      <xdr:rowOff>306505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57149"/>
          <a:ext cx="2276475" cy="868481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581024</xdr:colOff>
      <xdr:row>0</xdr:row>
      <xdr:rowOff>0</xdr:rowOff>
    </xdr:from>
    <xdr:to>
      <xdr:col>20</xdr:col>
      <xdr:colOff>711708</xdr:colOff>
      <xdr:row>1</xdr:row>
      <xdr:rowOff>89916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2237446" y="-7264147"/>
          <a:ext cx="432816" cy="14961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142875</xdr:rowOff>
    </xdr:from>
    <xdr:to>
      <xdr:col>15</xdr:col>
      <xdr:colOff>632459</xdr:colOff>
      <xdr:row>23</xdr:row>
      <xdr:rowOff>118491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991159" y="-2428684"/>
          <a:ext cx="432816" cy="14415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42"/>
  <sheetViews>
    <sheetView showGridLines="0" tabSelected="1" topLeftCell="C1" zoomScaleNormal="100" workbookViewId="0">
      <selection activeCell="F8" sqref="F8"/>
    </sheetView>
  </sheetViews>
  <sheetFormatPr baseColWidth="10" defaultColWidth="0" defaultRowHeight="12" zeroHeight="1" x14ac:dyDescent="0.25"/>
  <cols>
    <col min="1" max="1" width="10.6640625" style="1" customWidth="1"/>
    <col min="2" max="2" width="8.109375" style="1" bestFit="1" customWidth="1"/>
    <col min="3" max="3" width="13.109375" style="1" bestFit="1" customWidth="1"/>
    <col min="4" max="4" width="11.5546875" style="2" bestFit="1" customWidth="1"/>
    <col min="5" max="5" width="12.44140625" style="2" customWidth="1"/>
    <col min="6" max="6" width="21.33203125" style="2" bestFit="1" customWidth="1"/>
    <col min="7" max="7" width="21.88671875" style="3" bestFit="1" customWidth="1"/>
    <col min="8" max="8" width="26.5546875" style="3" bestFit="1" customWidth="1"/>
    <col min="9" max="9" width="15.6640625" style="3" customWidth="1"/>
    <col min="10" max="10" width="11" style="1" customWidth="1"/>
    <col min="11" max="11" width="11.5546875" style="1" bestFit="1" customWidth="1"/>
    <col min="12" max="12" width="9" style="4" bestFit="1" customWidth="1"/>
    <col min="13" max="13" width="9" style="5" bestFit="1" customWidth="1"/>
    <col min="14" max="14" width="11.6640625" style="6" customWidth="1"/>
    <col min="15" max="15" width="13" style="6" customWidth="1"/>
    <col min="16" max="16" width="15.88671875" style="1" customWidth="1"/>
    <col min="17" max="17" width="11.5546875" style="1" bestFit="1" customWidth="1"/>
    <col min="18" max="18" width="12" style="1" customWidth="1"/>
    <col min="19" max="19" width="11.6640625" style="1" customWidth="1"/>
    <col min="20" max="20" width="14" style="7" customWidth="1"/>
    <col min="21" max="21" width="13.6640625" style="1" customWidth="1"/>
    <col min="22" max="16377" width="11.44140625" style="1" hidden="1"/>
    <col min="16378" max="16378" width="2.33203125" style="1" hidden="1"/>
    <col min="16379" max="16379" width="6" style="1" hidden="1"/>
    <col min="16380" max="16381" width="7" style="1" hidden="1"/>
    <col min="16382" max="16383" width="11.44140625" style="1" hidden="1"/>
    <col min="16384" max="16384" width="0.109375" style="1" customWidth="1"/>
  </cols>
  <sheetData>
    <row r="1" spans="1:21 16378:16380" ht="27" customHeight="1" x14ac:dyDescent="0.25"/>
    <row r="2" spans="1:21 16378:16380" ht="21.75" customHeight="1" x14ac:dyDescent="0.25"/>
    <row r="3" spans="1:21 16378:16380" ht="25.5" customHeight="1" x14ac:dyDescent="0.25"/>
    <row r="4" spans="1:21 16378:16380" ht="12" customHeight="1" x14ac:dyDescent="0.25">
      <c r="A4" s="35" t="s">
        <v>13</v>
      </c>
      <c r="B4" s="35"/>
      <c r="C4" s="37" t="s">
        <v>43</v>
      </c>
      <c r="D4" s="37"/>
      <c r="E4" s="37"/>
      <c r="F4" s="37"/>
      <c r="G4" s="37"/>
      <c r="H4" s="8" t="s">
        <v>23</v>
      </c>
      <c r="I4" s="8" t="s">
        <v>24</v>
      </c>
      <c r="J4" s="8" t="s">
        <v>26</v>
      </c>
      <c r="K4" s="33" t="s">
        <v>28</v>
      </c>
      <c r="L4" s="33"/>
      <c r="M4" s="33"/>
      <c r="N4" s="1"/>
      <c r="O4" s="1"/>
      <c r="XEX4" s="10" t="s">
        <v>12</v>
      </c>
      <c r="XEY4" s="10">
        <v>18.82</v>
      </c>
      <c r="XEZ4" s="10">
        <v>528.69000000000005</v>
      </c>
    </row>
    <row r="5" spans="1:21 16378:16380" ht="12" customHeight="1" x14ac:dyDescent="0.25">
      <c r="A5" s="35" t="s">
        <v>14</v>
      </c>
      <c r="B5" s="35"/>
      <c r="C5" s="37" t="s">
        <v>43</v>
      </c>
      <c r="D5" s="37"/>
      <c r="E5" s="37"/>
      <c r="F5" s="37"/>
      <c r="G5" s="37"/>
      <c r="H5" s="36">
        <v>43494</v>
      </c>
      <c r="I5" s="36"/>
      <c r="J5" s="32"/>
      <c r="K5" s="34">
        <v>0.5</v>
      </c>
      <c r="L5" s="34"/>
      <c r="M5" s="34"/>
      <c r="N5" s="1"/>
      <c r="O5" s="1"/>
      <c r="XEX5" s="10" t="s">
        <v>16</v>
      </c>
      <c r="XEY5" s="10">
        <v>20.62</v>
      </c>
      <c r="XEZ5" s="10">
        <v>607.42999999999995</v>
      </c>
    </row>
    <row r="6" spans="1:21 16378:16380" ht="12" customHeight="1" x14ac:dyDescent="0.25">
      <c r="A6" s="35" t="s">
        <v>15</v>
      </c>
      <c r="B6" s="35"/>
      <c r="C6" s="37" t="s">
        <v>44</v>
      </c>
      <c r="D6" s="37"/>
      <c r="E6" s="37"/>
      <c r="F6" s="37"/>
      <c r="G6" s="37"/>
      <c r="H6" s="36"/>
      <c r="I6" s="36"/>
      <c r="J6" s="32"/>
      <c r="K6" s="34"/>
      <c r="L6" s="34"/>
      <c r="M6" s="34"/>
      <c r="N6" s="1"/>
      <c r="O6" s="1"/>
      <c r="XEX6" s="10" t="s">
        <v>17</v>
      </c>
      <c r="XEY6" s="10">
        <v>23.47</v>
      </c>
      <c r="XEZ6" s="10">
        <v>721.79</v>
      </c>
    </row>
    <row r="7" spans="1:21 16378:16380" s="15" customFormat="1" ht="30.6" x14ac:dyDescent="0.2">
      <c r="A7" s="13" t="s">
        <v>11</v>
      </c>
      <c r="B7" s="13" t="s">
        <v>0</v>
      </c>
      <c r="C7" s="13" t="s">
        <v>4</v>
      </c>
      <c r="D7" s="9" t="s">
        <v>20</v>
      </c>
      <c r="E7" s="14" t="s">
        <v>29</v>
      </c>
      <c r="F7" s="9" t="s">
        <v>22</v>
      </c>
      <c r="G7" s="9" t="s">
        <v>1</v>
      </c>
      <c r="H7" s="13" t="s">
        <v>2</v>
      </c>
      <c r="I7" s="13" t="s">
        <v>3</v>
      </c>
      <c r="J7" s="13" t="s">
        <v>10</v>
      </c>
      <c r="K7" s="13" t="s">
        <v>27</v>
      </c>
      <c r="L7" s="14" t="s">
        <v>5</v>
      </c>
      <c r="M7" s="14" t="s">
        <v>6</v>
      </c>
      <c r="N7" s="14" t="s">
        <v>40</v>
      </c>
      <c r="O7" s="16" t="s">
        <v>41</v>
      </c>
      <c r="P7" s="16" t="s">
        <v>21</v>
      </c>
      <c r="Q7" s="17" t="s">
        <v>19</v>
      </c>
      <c r="R7" s="17" t="s">
        <v>8</v>
      </c>
      <c r="S7" s="17" t="s">
        <v>9</v>
      </c>
      <c r="T7" s="9" t="s">
        <v>25</v>
      </c>
      <c r="U7" s="9" t="s">
        <v>7</v>
      </c>
      <c r="XEX7" s="15" t="s">
        <v>18</v>
      </c>
      <c r="XEY7" s="15">
        <v>32.35</v>
      </c>
      <c r="XEZ7" s="15">
        <v>885.84</v>
      </c>
    </row>
    <row r="8" spans="1:21 16378:16380" s="21" customFormat="1" ht="72" x14ac:dyDescent="0.3">
      <c r="A8" s="19" t="s">
        <v>45</v>
      </c>
      <c r="B8" s="20" t="s">
        <v>39</v>
      </c>
      <c r="C8" s="22" t="s">
        <v>46</v>
      </c>
      <c r="D8" s="23" t="s">
        <v>16</v>
      </c>
      <c r="E8" s="23" t="s">
        <v>42</v>
      </c>
      <c r="F8" s="23" t="s">
        <v>38</v>
      </c>
      <c r="G8" s="24" t="s">
        <v>47</v>
      </c>
      <c r="H8" s="24" t="s">
        <v>48</v>
      </c>
      <c r="I8" s="24" t="s">
        <v>49</v>
      </c>
      <c r="J8" s="22"/>
      <c r="K8" s="22" t="s">
        <v>50</v>
      </c>
      <c r="L8" s="25">
        <v>2200</v>
      </c>
      <c r="M8" s="26">
        <f>L8*0.16</f>
        <v>352</v>
      </c>
      <c r="N8" s="26">
        <f>L8*0.04</f>
        <v>88</v>
      </c>
      <c r="O8" s="26">
        <f>L8+M8-N8</f>
        <v>2464</v>
      </c>
      <c r="P8" s="23">
        <v>62</v>
      </c>
      <c r="Q8" s="23">
        <v>108</v>
      </c>
      <c r="R8" s="25">
        <v>0</v>
      </c>
      <c r="S8" s="25">
        <v>0</v>
      </c>
      <c r="T8" s="25">
        <f>P8*R8+S8+Q8</f>
        <v>108</v>
      </c>
      <c r="U8" s="27" t="s">
        <v>56</v>
      </c>
    </row>
    <row r="9" spans="1:21 16378:16380" s="12" customFormat="1" ht="84" x14ac:dyDescent="0.25">
      <c r="A9" s="18" t="s">
        <v>51</v>
      </c>
      <c r="B9" s="11" t="s">
        <v>39</v>
      </c>
      <c r="C9" s="28" t="s">
        <v>46</v>
      </c>
      <c r="D9" s="29" t="s">
        <v>16</v>
      </c>
      <c r="E9" s="29" t="s">
        <v>42</v>
      </c>
      <c r="F9" s="29" t="s">
        <v>38</v>
      </c>
      <c r="G9" s="30" t="s">
        <v>52</v>
      </c>
      <c r="H9" s="30" t="s">
        <v>53</v>
      </c>
      <c r="I9" s="30" t="s">
        <v>54</v>
      </c>
      <c r="J9" s="28"/>
      <c r="K9" s="28" t="s">
        <v>55</v>
      </c>
      <c r="L9" s="31">
        <v>3900</v>
      </c>
      <c r="M9" s="26">
        <f t="shared" ref="M9" si="0">L9*0.16</f>
        <v>624</v>
      </c>
      <c r="N9" s="26">
        <f>L9*0.04</f>
        <v>156</v>
      </c>
      <c r="O9" s="26">
        <f>L9+M9-N9</f>
        <v>4368</v>
      </c>
      <c r="P9" s="23">
        <v>10</v>
      </c>
      <c r="Q9" s="31"/>
      <c r="R9" s="31">
        <v>0</v>
      </c>
      <c r="S9" s="31">
        <v>0</v>
      </c>
      <c r="T9" s="25">
        <f>P9*R9+S9+Q9</f>
        <v>0</v>
      </c>
      <c r="U9" s="27" t="s">
        <v>57</v>
      </c>
    </row>
    <row r="10" spans="1:21 16378:16380" x14ac:dyDescent="0.25"/>
    <row r="11" spans="1:21 16378:16380" x14ac:dyDescent="0.25"/>
    <row r="12" spans="1:21 16378:16380" x14ac:dyDescent="0.25"/>
    <row r="13" spans="1:21 16378:16380" x14ac:dyDescent="0.25"/>
    <row r="14" spans="1:21 16378:16380" x14ac:dyDescent="0.25"/>
    <row r="15" spans="1:21 16378:16380" x14ac:dyDescent="0.25"/>
    <row r="16" spans="1:21 16378:1638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</sheetData>
  <mergeCells count="11">
    <mergeCell ref="J5:J6"/>
    <mergeCell ref="K4:M4"/>
    <mergeCell ref="K5:M6"/>
    <mergeCell ref="A4:B4"/>
    <mergeCell ref="A5:B5"/>
    <mergeCell ref="A6:B6"/>
    <mergeCell ref="H5:H6"/>
    <mergeCell ref="I5:I6"/>
    <mergeCell ref="C4:G4"/>
    <mergeCell ref="C5:G5"/>
    <mergeCell ref="C6:G6"/>
  </mergeCells>
  <dataValidations count="6">
    <dataValidation type="list" allowBlank="1" showInputMessage="1" showErrorMessage="1" sqref="B8:B9" xr:uid="{00000000-0002-0000-0000-000000000000}">
      <formula1>"LOCAL,FORANEO"</formula1>
    </dataValidation>
    <dataValidation type="list" allowBlank="1" showInputMessage="1" showErrorMessage="1" sqref="E8:E9" xr:uid="{00000000-0002-0000-0000-000001000000}">
      <formula1>"SI,NO"</formula1>
    </dataValidation>
    <dataValidation type="list" allowBlank="1" showInputMessage="1" showErrorMessage="1" sqref="F8:F9" xr:uid="{00000000-0002-0000-0000-000002000000}">
      <formula1>"VEHICULOS MENORES A 3.5,VEHICULOS 3.5 A 7 TON.,VEHICULOS 7 TON. EN ADELANTE"</formula1>
    </dataValidation>
    <dataValidation type="list" allowBlank="1" showInputMessage="1" showErrorMessage="1" sqref="C8:C9" xr:uid="{00000000-0002-0000-0000-000003000000}">
      <formula1>"GRUA,SERVICIO MUERTO VIAL,SERVICIO MUERTO GRUA,SUMINISTRO DE GASOLINA,CAMBION DE LLANTA,PASO DE CORRIENTE,CERRAJERIA AUTO,CERRAJERIA HOGAR,ASISTENCIA MEDICA"</formula1>
    </dataValidation>
    <dataValidation type="list" allowBlank="1" showInputMessage="1" showErrorMessage="1" sqref="D8:D9" xr:uid="{00000000-0002-0000-0000-000004000000}">
      <formula1>"A,B,C,D"</formula1>
    </dataValidation>
    <dataValidation type="list" allowBlank="1" error="CLIENTE NO VALIDO" promptTitle="TIPO DE CLIENTE" sqref="K8:K9" xr:uid="{00000000-0002-0000-0000-000005000000}">
      <formula1>"ENERO,FEBRERO,MARZO,ABRIL,MAYO,JUNIO,JULIO,AGOSTO,SEPTIEMBRE,OCTUBRE,NOVIEMBRE,DICIEMBRE"</formula1>
    </dataValidation>
  </dataValidations>
  <pageMargins left="0.7" right="0.7" top="0.75" bottom="0.75" header="0.3" footer="0.3"/>
  <pageSetup scale="26" orientation="landscape" r:id="rId1"/>
  <colBreaks count="1" manualBreakCount="1">
    <brk id="20" min="3" max="67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LIENTE NO VALIDO" promptTitle="TIPO DE CLIENTE" prompt="SELECCIONE CLIENTE" xr:uid="{00000000-0002-0000-0000-000006000000}">
          <x14:formula1>
            <xm:f>vARIOS!$A$1:$A$11</xm:f>
          </x14:formula1>
          <xm:sqref>J8:J9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39" sqref="A39"/>
    </sheetView>
  </sheetViews>
  <sheetFormatPr baseColWidth="10" defaultRowHeight="14.4" x14ac:dyDescent="0.3"/>
  <cols>
    <col min="1" max="1" width="22.33203125" bestFit="1" customWidth="1"/>
  </cols>
  <sheetData>
    <row r="1" spans="1:1" x14ac:dyDescent="0.3">
      <c r="A1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 CAPTURA</vt:lpstr>
      <vt:lpstr>vARIOS</vt:lpstr>
      <vt:lpstr>'FORMATO DE CAPTURA'!Área_de_impresión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Zamora</dc:creator>
  <cp:lastModifiedBy>GRUAS NUÑEZ SA DE CV</cp:lastModifiedBy>
  <cp:lastPrinted>2018-10-25T21:44:53Z</cp:lastPrinted>
  <dcterms:created xsi:type="dcterms:W3CDTF">2018-04-11T13:38:10Z</dcterms:created>
  <dcterms:modified xsi:type="dcterms:W3CDTF">2019-02-21T19:03:17Z</dcterms:modified>
</cp:coreProperties>
</file>